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lieda-my.sharepoint.com/personal/tsmabeba_lieda_co_za/Documents/Documents/DOCUMENTS 2025/AGRI-BUSINESS/KGAROSEKGAROS/"/>
    </mc:Choice>
  </mc:AlternateContent>
  <xr:revisionPtr revIDLastSave="0" documentId="8_{2409B0DC-76E4-4AC6-9898-770FD4255E8A}" xr6:coauthVersionLast="47" xr6:coauthVersionMax="47" xr10:uidLastSave="{00000000-0000-0000-0000-000000000000}"/>
  <bookViews>
    <workbookView xWindow="-108" yWindow="-108" windowWidth="23256" windowHeight="12456" tabRatio="776" activeTab="1" xr2:uid="{00000000-000D-0000-FFFF-FFFF00000000}"/>
  </bookViews>
  <sheets>
    <sheet name="Summary " sheetId="11" r:id="rId1"/>
    <sheet name="Planning &amp; Design" sheetId="37" r:id="rId2"/>
    <sheet name="PG" sheetId="1" r:id="rId3"/>
    <sheet name="Earthworks" sheetId="4" r:id="rId4"/>
    <sheet name="Building" sheetId="32" r:id="rId5"/>
    <sheet name="Electricals &amp; Plumning" sheetId="33" r:id="rId6"/>
    <sheet name="Energy " sheetId="38" r:id="rId7"/>
    <sheet name="Pumps &amp; Controllers" sheetId="25" r:id="rId8"/>
    <sheet name="Borehole" sheetId="39" r:id="rId9"/>
    <sheet name="Sheet2" sheetId="20" state="hidden" r:id="rId10"/>
  </sheets>
  <definedNames>
    <definedName name="_xlnm.Print_Area" localSheetId="3">Earthworks!$A$1:$G$53</definedName>
    <definedName name="_xlnm.Print_Area" localSheetId="5">'Electricals &amp; Plumning'!$A$1:$G$184</definedName>
    <definedName name="_xlnm.Print_Area" localSheetId="7">'Pumps &amp; Controllers'!$A$1:$G$157</definedName>
    <definedName name="_xlnm.Print_Titles" localSheetId="4">Building!$1:$1</definedName>
    <definedName name="_xlnm.Print_Titles" localSheetId="5">'Electricals &amp; Plumning'!$1:$1</definedName>
    <definedName name="_xlnm.Print_Titles" localSheetId="2">PG!$1:$1</definedName>
    <definedName name="_xlnm.Print_Titles" localSheetId="1">'Planning &amp; Design'!$1:$1</definedName>
    <definedName name="_xlnm.Print_Titles" localSheetId="7">'Pumps &amp; Controllers'!$1:$1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37" l="1"/>
  <c r="E193" i="32"/>
  <c r="F179" i="33"/>
  <c r="F177" i="33"/>
  <c r="F175" i="33"/>
  <c r="F171" i="33"/>
  <c r="G32" i="37"/>
  <c r="F181" i="33" l="1"/>
  <c r="E143" i="32"/>
  <c r="G192" i="32"/>
  <c r="E87" i="32"/>
  <c r="E123" i="32"/>
  <c r="G18" i="37"/>
  <c r="E196" i="39"/>
  <c r="E64" i="38" l="1"/>
  <c r="G63" i="38"/>
  <c r="E142" i="32" l="1"/>
  <c r="G7" i="37"/>
  <c r="G6" i="38"/>
  <c r="E56" i="38"/>
  <c r="G55" i="38"/>
  <c r="E49" i="38"/>
  <c r="G48" i="38"/>
  <c r="E45" i="38"/>
  <c r="G44" i="38"/>
  <c r="E36" i="38"/>
  <c r="G35" i="38"/>
  <c r="E32" i="38"/>
  <c r="G31" i="38"/>
  <c r="G141" i="32"/>
  <c r="E134" i="33" l="1"/>
  <c r="G133" i="33"/>
  <c r="G181" i="33"/>
  <c r="E182" i="33" s="1"/>
  <c r="G179" i="33"/>
  <c r="E180" i="33" s="1"/>
  <c r="G177" i="33"/>
  <c r="E178" i="33" s="1"/>
  <c r="E154" i="33"/>
  <c r="G153" i="33"/>
  <c r="G173" i="33"/>
  <c r="E174" i="33" s="1"/>
  <c r="E187" i="32"/>
  <c r="E188" i="32" s="1"/>
  <c r="E189" i="32" s="1"/>
  <c r="G289" i="32"/>
  <c r="G288" i="32"/>
  <c r="G287" i="32"/>
  <c r="E7" i="4"/>
  <c r="E4" i="4"/>
  <c r="E290" i="32" l="1"/>
  <c r="E284" i="32"/>
  <c r="G283" i="32"/>
  <c r="E282" i="32"/>
  <c r="G281" i="32"/>
  <c r="E239" i="32"/>
  <c r="G238" i="32"/>
  <c r="E105" i="32"/>
  <c r="E154" i="25"/>
  <c r="G153" i="25"/>
  <c r="E27" i="25"/>
  <c r="E21" i="25"/>
  <c r="G20" i="25"/>
  <c r="G10" i="25"/>
  <c r="E17" i="25"/>
  <c r="G16" i="25"/>
  <c r="G11" i="37"/>
  <c r="E12" i="37" s="1"/>
  <c r="G9" i="37"/>
  <c r="E10" i="37"/>
  <c r="E5" i="37"/>
  <c r="E29" i="37"/>
  <c r="G30" i="37"/>
  <c r="E31" i="37" s="1"/>
  <c r="E33" i="37"/>
  <c r="G34" i="37"/>
  <c r="E35" i="37" s="1"/>
  <c r="G36" i="37"/>
  <c r="E37" i="37" s="1"/>
  <c r="G26" i="37"/>
  <c r="E27" i="37" s="1"/>
  <c r="G19" i="37"/>
  <c r="E20" i="37" s="1"/>
  <c r="G4" i="37"/>
  <c r="E11" i="25" l="1"/>
  <c r="E148" i="33"/>
  <c r="G147" i="33"/>
  <c r="E118" i="33"/>
  <c r="G117" i="33"/>
  <c r="E104" i="33"/>
  <c r="G103" i="33"/>
  <c r="E98" i="33"/>
  <c r="G97" i="33"/>
  <c r="E86" i="33"/>
  <c r="G85" i="33"/>
  <c r="E56" i="33" l="1"/>
  <c r="G55" i="33"/>
  <c r="E39" i="33"/>
  <c r="G38" i="33"/>
  <c r="E265" i="32" l="1"/>
  <c r="G264" i="32"/>
  <c r="E261" i="32"/>
  <c r="G260" i="32"/>
  <c r="E143" i="25" l="1"/>
  <c r="G142" i="25"/>
  <c r="E56" i="25"/>
  <c r="G55" i="25"/>
  <c r="G32" i="25"/>
  <c r="E33" i="25" l="1"/>
  <c r="G26" i="25"/>
  <c r="G175" i="33" l="1"/>
  <c r="E176" i="33" l="1"/>
  <c r="I2" i="20"/>
  <c r="I3" i="20"/>
  <c r="I4" i="20"/>
  <c r="I5" i="20"/>
  <c r="I1" i="20"/>
  <c r="G171" i="33"/>
  <c r="E172" i="33" s="1"/>
  <c r="E7" i="38"/>
</calcChain>
</file>

<file path=xl/sharedStrings.xml><?xml version="1.0" encoding="utf-8"?>
<sst xmlns="http://schemas.openxmlformats.org/spreadsheetml/2006/main" count="2225" uniqueCount="1309">
  <si>
    <t>AMOUNT</t>
  </si>
  <si>
    <t>m</t>
  </si>
  <si>
    <t>no</t>
  </si>
  <si>
    <t>DESCRIPTION</t>
  </si>
  <si>
    <t>sum</t>
  </si>
  <si>
    <t xml:space="preserve">TLB 60 kW - 70 kW </t>
  </si>
  <si>
    <t xml:space="preserve">Motor graders 150 kW - 160 kW </t>
  </si>
  <si>
    <t xml:space="preserve">Wheel excavators 0,4 - 1,25m³ bucket size </t>
  </si>
  <si>
    <t xml:space="preserve">Water tankers 4 000  - 20 000 litre </t>
  </si>
  <si>
    <t xml:space="preserve">Dumpers 0,5m³ (Hydraulic tip) </t>
  </si>
  <si>
    <t xml:space="preserve">Arc-welding unit (300 A) </t>
  </si>
  <si>
    <t>SECTION A: PRELIMINARY &amp; GENERAL</t>
  </si>
  <si>
    <t>A.3.1</t>
  </si>
  <si>
    <t>A.3.2</t>
  </si>
  <si>
    <t>A.3.3</t>
  </si>
  <si>
    <t>A.3.4</t>
  </si>
  <si>
    <t>A.3.5</t>
  </si>
  <si>
    <t>A.3.6</t>
  </si>
  <si>
    <t>A.3.7</t>
  </si>
  <si>
    <t>A.3.8</t>
  </si>
  <si>
    <t>A.3.10</t>
  </si>
  <si>
    <t>A.3.11</t>
  </si>
  <si>
    <t>TOTAL SECTION "A" CARRIED FORWARD TO SUMMARY</t>
  </si>
  <si>
    <t>hour</t>
  </si>
  <si>
    <t>SANS 1200A</t>
  </si>
  <si>
    <t>10 kVA (petrol) 220V Generator</t>
  </si>
  <si>
    <t>30 kVA (diesel) 380V - 3ph Generator</t>
  </si>
  <si>
    <t>Mono pump with 80mm DN outlet (diesel driven) 2.2 - 7.5 kW</t>
  </si>
  <si>
    <t xml:space="preserve">DAYWORKS </t>
  </si>
  <si>
    <t>No.</t>
  </si>
  <si>
    <t>SUB TOTAL</t>
  </si>
  <si>
    <t>ADD 15% VAT</t>
  </si>
  <si>
    <t xml:space="preserve">Crane 20 t - 35 t capacity </t>
  </si>
  <si>
    <t>SECTION B: EARTHWORKS</t>
  </si>
  <si>
    <t>filter</t>
  </si>
  <si>
    <t xml:space="preserve"> 500 micron</t>
  </si>
  <si>
    <t xml:space="preserve"> 300 micron</t>
  </si>
  <si>
    <t xml:space="preserve"> 200 micron</t>
  </si>
  <si>
    <t xml:space="preserve"> 130 micron</t>
  </si>
  <si>
    <t xml:space="preserve"> 100 micron</t>
  </si>
  <si>
    <t>80 mm Universal Flange</t>
  </si>
  <si>
    <t>50 m³/h</t>
  </si>
  <si>
    <t>300 m³/h</t>
  </si>
  <si>
    <t>disc</t>
  </si>
  <si>
    <t>complete with backwash valve and controller</t>
  </si>
  <si>
    <t>20 m³/h</t>
  </si>
  <si>
    <t>50 mm Universal Flange</t>
  </si>
  <si>
    <t xml:space="preserve">50 mm threaded, 20 m³/h  130 micron disc filter complete with backwash valve and controller </t>
  </si>
  <si>
    <t xml:space="preserve">80 mm Universal Flange, 50 m³/h  500 micron  disc filter complete with backwash valve and controller </t>
  </si>
  <si>
    <t xml:space="preserve">80 mm Universal Flange, 50 m³/h  300 micron  disc filter complete with backwash valve and controller </t>
  </si>
  <si>
    <t xml:space="preserve">80 mm Universal Flange, 50 m³/h  200 micron  disc filter complete with backwash valve and controller </t>
  </si>
  <si>
    <t xml:space="preserve">80 mm Universal Flange, 50 m³/h  130 micron  disc filter complete with backwash valve and controller </t>
  </si>
  <si>
    <t xml:space="preserve">80 mm Universal Flange, 50 m³/h  100 micron  disc filter complete with backwash valve and controller </t>
  </si>
  <si>
    <t xml:space="preserve">100 mm Universal Flange, 80 m³/h  500 micron  disc filter complete with backwash valve and controller </t>
  </si>
  <si>
    <t xml:space="preserve">100 mm Universal Flange, 80 m³/h  300 micron  disc filter complete with backwash valve and controller </t>
  </si>
  <si>
    <t xml:space="preserve">Tractor 60 kW - 90 kW </t>
  </si>
  <si>
    <t>Drilling rig up to 200 metres</t>
  </si>
  <si>
    <t>Borehole Testing equipment up 10 litres/s</t>
  </si>
  <si>
    <t>Contractor's Representative</t>
  </si>
  <si>
    <t xml:space="preserve"> Plumber</t>
  </si>
  <si>
    <t xml:space="preserve"> Boilermaker</t>
  </si>
  <si>
    <t xml:space="preserve"> Bricklayer</t>
  </si>
  <si>
    <t>A.3.9</t>
  </si>
  <si>
    <r>
      <t>m</t>
    </r>
    <r>
      <rPr>
        <vertAlign val="superscript"/>
        <sz val="10"/>
        <rFont val="Arial"/>
        <family val="2"/>
      </rPr>
      <t>2</t>
    </r>
  </si>
  <si>
    <t>SITE CLEARANCE</t>
  </si>
  <si>
    <t>Supply deliver and install the following water meters</t>
  </si>
  <si>
    <t>Cast Iron , Epoxy coated (Flange Table D)</t>
  </si>
  <si>
    <t xml:space="preserve"> Plasterer</t>
  </si>
  <si>
    <t xml:space="preserve"> Surveyor </t>
  </si>
  <si>
    <t xml:space="preserve"> Welder with API 1104 Certificate</t>
  </si>
  <si>
    <t xml:space="preserve"> Electrician</t>
  </si>
  <si>
    <t xml:space="preserve"> Semi-skilled labourer</t>
  </si>
  <si>
    <t xml:space="preserve"> Labourer</t>
  </si>
  <si>
    <t>TOTAL SECTION "B" CARRIED FORWARD TO SUMMARY</t>
  </si>
  <si>
    <t>P.1</t>
  </si>
  <si>
    <t>P.1.1</t>
  </si>
  <si>
    <t>P.1.2</t>
  </si>
  <si>
    <t>P.1.4</t>
  </si>
  <si>
    <t>P.1.5</t>
  </si>
  <si>
    <t>P.1.6</t>
  </si>
  <si>
    <t>P.1.7</t>
  </si>
  <si>
    <t>SECTION P : BUILDING</t>
  </si>
  <si>
    <t>DEMOLISHING AND REMOVING</t>
  </si>
  <si>
    <t xml:space="preserve">EARTHWORKS </t>
  </si>
  <si>
    <t>Excavation in earth not exceeding 1,5m deep:</t>
  </si>
  <si>
    <t>Footing Holes.</t>
  </si>
  <si>
    <t>Cut levels and depositing excavated material in prescribed stock piles on site.</t>
  </si>
  <si>
    <t>Extra over trench and hole excavations in earth for excavation in:</t>
  </si>
  <si>
    <t>Soft/loose rock</t>
  </si>
  <si>
    <t>Hard rock</t>
  </si>
  <si>
    <t>Extra over all excavations for carting away:</t>
  </si>
  <si>
    <t>Surplus material from excavations and/or stock piles on site to a dumping site to be located by the contractor.</t>
  </si>
  <si>
    <t>Risk of collapse of excavations:</t>
  </si>
  <si>
    <t>Keeping excavations free of water:</t>
  </si>
  <si>
    <t>Sum</t>
  </si>
  <si>
    <t>SOIL POISONING</t>
  </si>
  <si>
    <t>P.1.3</t>
  </si>
  <si>
    <t>Allow for sample collection and submitting for test by an approved laboratory to determine material class, for site stock piled and borrowing materials</t>
  </si>
  <si>
    <t xml:space="preserve">Making and testing of 150x150x150mm concrete strength test cubes </t>
  </si>
  <si>
    <t xml:space="preserve">ROUGH FORMWORK </t>
  </si>
  <si>
    <t>To sides, edging, risers, ends and reveals, not exceeding 300mm height</t>
  </si>
  <si>
    <t>To sides, edging, risers, ends and reveals, not exceeding 600mm height</t>
  </si>
  <si>
    <t>Suspended slabs shuttering</t>
  </si>
  <si>
    <t>Reinforced precasted rib and block Slabs as permanent shutters - top ref mesh and concrete topping measured elsewhere</t>
  </si>
  <si>
    <t>CONCRETE JOINTS</t>
  </si>
  <si>
    <t>CONCRETE REINFORCEMENT</t>
  </si>
  <si>
    <t>High tensile steel reinforcement bars to structural concrete work.</t>
  </si>
  <si>
    <t>t</t>
  </si>
  <si>
    <t>Fabric reinforcement:</t>
  </si>
  <si>
    <t>REF. 245 fabric reinforcement in concrete surface beds, raft slabs etc.</t>
  </si>
  <si>
    <t>P.2</t>
  </si>
  <si>
    <t>P.2.1</t>
  </si>
  <si>
    <t>P.2.2</t>
  </si>
  <si>
    <t>WATERPROOFING</t>
  </si>
  <si>
    <t>P.3</t>
  </si>
  <si>
    <t>P.3.1</t>
  </si>
  <si>
    <t>P.3.2</t>
  </si>
  <si>
    <t>P.4</t>
  </si>
  <si>
    <t>P.4.1</t>
  </si>
  <si>
    <t>LINTOLS</t>
  </si>
  <si>
    <t>Pre-Cast Concrete lintols 75 x 110</t>
  </si>
  <si>
    <t>Lintels 0.9 m</t>
  </si>
  <si>
    <t>Lintels 1.2 m</t>
  </si>
  <si>
    <t>Lintels 1.8 m</t>
  </si>
  <si>
    <t>Pre-Cast Concrete lintols 75 x 150mm</t>
  </si>
  <si>
    <t>JOINT SEALANTS</t>
  </si>
  <si>
    <t>P.5</t>
  </si>
  <si>
    <t>P.5.1</t>
  </si>
  <si>
    <t>P.5.2</t>
  </si>
  <si>
    <t>P.6</t>
  </si>
  <si>
    <t>P.6.2</t>
  </si>
  <si>
    <t>P.6.2.1</t>
  </si>
  <si>
    <t>P.6.2.2</t>
  </si>
  <si>
    <t>ROOF COVERINGS</t>
  </si>
  <si>
    <t>Mono pitched ridge capping with 225mm lapping secured onto the roof.</t>
  </si>
  <si>
    <t>ROOF INSULATION</t>
  </si>
  <si>
    <t>Polyesterene foam of 50mm thickness</t>
  </si>
  <si>
    <t>P.7.2.6</t>
  </si>
  <si>
    <t>P.8</t>
  </si>
  <si>
    <t>P.8.1</t>
  </si>
  <si>
    <t>P.8.2</t>
  </si>
  <si>
    <t>P.9</t>
  </si>
  <si>
    <t>P.9.1</t>
  </si>
  <si>
    <t>P.9.2</t>
  </si>
  <si>
    <t>P.9.2.1</t>
  </si>
  <si>
    <t>P.9.2.2</t>
  </si>
  <si>
    <t>CARPENTRY &amp; JOINERY</t>
  </si>
  <si>
    <t>38 x 114mm Wall plate.</t>
  </si>
  <si>
    <t>50 x 76mm Purlins/ Bracing</t>
  </si>
  <si>
    <t>38 x 152mm Rafters.</t>
  </si>
  <si>
    <t>DOORS</t>
  </si>
  <si>
    <t>IRONMONGERY</t>
  </si>
  <si>
    <t>"UNION 2277-78SS" or equal approved three lever sash mortice lockset.</t>
  </si>
  <si>
    <t>Door indicator bolt satin chrome  complete</t>
  </si>
  <si>
    <t>Stainless Steel Hat and coat hook, code DHC - SS-030-A or equal approved.</t>
  </si>
  <si>
    <t xml:space="preserve">38mm Diameter black rubber door stop plugged and screwed to wall. </t>
  </si>
  <si>
    <t>P.10</t>
  </si>
  <si>
    <t>P.10.1</t>
  </si>
  <si>
    <t>P.10.2</t>
  </si>
  <si>
    <t>P.10.5</t>
  </si>
  <si>
    <t>METALWORK</t>
  </si>
  <si>
    <t>STEEL BURGLAR GATES TO DOORS</t>
  </si>
  <si>
    <t>Security gate size 900 x 2050mm high</t>
  </si>
  <si>
    <t>Security double gate size 1800 x 2050mm high.</t>
  </si>
  <si>
    <t>PLASTERING</t>
  </si>
  <si>
    <t>P.11</t>
  </si>
  <si>
    <t>P.11.1</t>
  </si>
  <si>
    <t>PAINTWORK</t>
  </si>
  <si>
    <t>P.13</t>
  </si>
  <si>
    <t>P.13.1</t>
  </si>
  <si>
    <t>P.13.2</t>
  </si>
  <si>
    <t xml:space="preserve">PRESSED STEEL DOOR FRAMES </t>
  </si>
  <si>
    <t xml:space="preserve">LOCKS </t>
  </si>
  <si>
    <t>Supply 50 mm "Viro" Padlocks and Keys (or equal approved )</t>
  </si>
  <si>
    <t>DMWS-SS-008 or similar Bathroom /WC small case deadlock</t>
  </si>
  <si>
    <t xml:space="preserve">Overhead surface mounted type door closer with aluminium casing </t>
  </si>
  <si>
    <t xml:space="preserve">CEILINGS </t>
  </si>
  <si>
    <t>P.14</t>
  </si>
  <si>
    <t>P.14.1</t>
  </si>
  <si>
    <t>P.14.2</t>
  </si>
  <si>
    <t>P.14.1.1</t>
  </si>
  <si>
    <t>P.14.1.2</t>
  </si>
  <si>
    <t>P.14.1.3</t>
  </si>
  <si>
    <t>P.14.2.1</t>
  </si>
  <si>
    <t>P.14.2.2</t>
  </si>
  <si>
    <t>P.14.2.3</t>
  </si>
  <si>
    <t>HAND RAILS IN TOILETS</t>
  </si>
  <si>
    <t>Prov Sum</t>
  </si>
  <si>
    <t>%</t>
  </si>
  <si>
    <t>FIRE SERVICES</t>
  </si>
  <si>
    <t>P.16</t>
  </si>
  <si>
    <t>P.16.1</t>
  </si>
  <si>
    <t>P.16.2</t>
  </si>
  <si>
    <t>P.17</t>
  </si>
  <si>
    <t>TOTAL SECTION "P" CARRIED FORWARD TO SUMMARY</t>
  </si>
  <si>
    <t>R.1</t>
  </si>
  <si>
    <t>R.1.1</t>
  </si>
  <si>
    <t>R.1.2</t>
  </si>
  <si>
    <t>R.2</t>
  </si>
  <si>
    <t>R.2.1</t>
  </si>
  <si>
    <t>R.2.2</t>
  </si>
  <si>
    <t>R.3</t>
  </si>
  <si>
    <t>R.3.1</t>
  </si>
  <si>
    <t>R.3.2</t>
  </si>
  <si>
    <t>R.4</t>
  </si>
  <si>
    <t>R.4.1</t>
  </si>
  <si>
    <t>R.5</t>
  </si>
  <si>
    <t>R.5.2</t>
  </si>
  <si>
    <t>R.6</t>
  </si>
  <si>
    <t>R.6.2</t>
  </si>
  <si>
    <t>R.7</t>
  </si>
  <si>
    <t>R.8</t>
  </si>
  <si>
    <t>R.9</t>
  </si>
  <si>
    <t>R.10</t>
  </si>
  <si>
    <t>R.10.1</t>
  </si>
  <si>
    <t>R.10.2</t>
  </si>
  <si>
    <t>m³</t>
  </si>
  <si>
    <t xml:space="preserve">PLUMBING AND SEWAGE  </t>
  </si>
  <si>
    <t>R.4.2</t>
  </si>
  <si>
    <t>VALVES</t>
  </si>
  <si>
    <t>Pressure control valve for 600kPA, on 15 or 20mm pipes</t>
  </si>
  <si>
    <t>15mm Ball-o-stop valve.</t>
  </si>
  <si>
    <t>22mm Non Return valve.</t>
  </si>
  <si>
    <t>R.5.3</t>
  </si>
  <si>
    <t>HOT WATER GEYSERS</t>
  </si>
  <si>
    <t>AIR CONDITIONING SYSTEM</t>
  </si>
  <si>
    <t>9000 BTU complete air Conditioning unit, wall mounted</t>
  </si>
  <si>
    <t>12000 BTU complete air Conditioning unit, wall mounted</t>
  </si>
  <si>
    <t>TOTAL SECTION "R" CARRIED FORWARD TO SUMMARY</t>
  </si>
  <si>
    <t>Prov sum</t>
  </si>
  <si>
    <t>Profit over above</t>
  </si>
  <si>
    <t>No</t>
  </si>
  <si>
    <t>Dust suppression by water spraying construction site, with 10 000L Tanker</t>
  </si>
  <si>
    <t>Day</t>
  </si>
  <si>
    <t>PC sum</t>
  </si>
  <si>
    <t xml:space="preserve">Keeping excavations free from mud and storm water </t>
  </si>
  <si>
    <t>P.18</t>
  </si>
  <si>
    <t>P.18.2</t>
  </si>
  <si>
    <t>SECTION S : POWER GENERATION EQUIPMNET</t>
  </si>
  <si>
    <t>FUEL GENERATORS</t>
  </si>
  <si>
    <t>50kVA</t>
  </si>
  <si>
    <t>TOTAL SECTION "S" CARRIED FORWARD TO SUMMARY</t>
  </si>
  <si>
    <t>SECTION A  : PRELIMINARY AND GENERAL</t>
  </si>
  <si>
    <t>Carried forward</t>
  </si>
  <si>
    <t>A</t>
  </si>
  <si>
    <t>Brought forward</t>
  </si>
  <si>
    <t>A,3</t>
  </si>
  <si>
    <t/>
  </si>
  <si>
    <t>SUMS STATED PROVISIONALLY BY ENGINEER (Employer)</t>
  </si>
  <si>
    <t>Mark up on above</t>
  </si>
  <si>
    <t>B.1</t>
  </si>
  <si>
    <t>B.1.1</t>
  </si>
  <si>
    <t>B.1.6</t>
  </si>
  <si>
    <r>
      <t>m</t>
    </r>
    <r>
      <rPr>
        <vertAlign val="superscript"/>
        <sz val="10"/>
        <rFont val="Arial"/>
        <family val="2"/>
      </rPr>
      <t>3</t>
    </r>
  </si>
  <si>
    <t>P</t>
  </si>
  <si>
    <t>R</t>
  </si>
  <si>
    <t>SUMMARY OF SCHEDULE OF QUANTITIES AND CALCULATION OF CONTRACT AMOUNT</t>
  </si>
  <si>
    <t>SECTION AND DESCRIPTION</t>
  </si>
  <si>
    <t>TOTAL SCHEDULE OF QUANTITIES</t>
  </si>
  <si>
    <t>LIMPOPO DEPARTMENT OF AGRICULTURE AND RURAL DEVELOPMENT</t>
  </si>
  <si>
    <t>TOTAL TENDER AMOUNT</t>
  </si>
  <si>
    <t>Unit</t>
  </si>
  <si>
    <t>Qty</t>
  </si>
  <si>
    <t>Rate</t>
  </si>
  <si>
    <t>Amount</t>
  </si>
  <si>
    <t>Clause</t>
  </si>
  <si>
    <t>8.3.1</t>
  </si>
  <si>
    <t>Contractual Requirements</t>
  </si>
  <si>
    <t>8.3.2</t>
  </si>
  <si>
    <t>Establishment of Facilities on Site</t>
  </si>
  <si>
    <t>8.3.2.2</t>
  </si>
  <si>
    <t>FACILITIES FOR CONTRACTOR</t>
  </si>
  <si>
    <t>a) Offices and storage shed</t>
  </si>
  <si>
    <t>d) Living accommodation</t>
  </si>
  <si>
    <t>e) Ablution and Latrine Facilities</t>
  </si>
  <si>
    <t>f) Tools and equipment</t>
  </si>
  <si>
    <t>g) Water supplies, electrical power and communication</t>
  </si>
  <si>
    <t>8.3.4</t>
  </si>
  <si>
    <t>Removal of Site Establishment</t>
  </si>
  <si>
    <t>8.4</t>
  </si>
  <si>
    <t>8.4.1</t>
  </si>
  <si>
    <t>8.4.2</t>
  </si>
  <si>
    <t>Operation and Maintenance of Facilities on Site</t>
  </si>
  <si>
    <t>8.4.2.2</t>
  </si>
  <si>
    <t>8.4.3</t>
  </si>
  <si>
    <t>Supervision for Duration of Construction</t>
  </si>
  <si>
    <t>SUMS STATED PROVISIONALLY BY ENGINEER</t>
  </si>
  <si>
    <t xml:space="preserve">OCCUPATIONAL HEALTH AND SAFETY </t>
  </si>
  <si>
    <t>Insurance of the works</t>
  </si>
  <si>
    <t>5,1,1</t>
  </si>
  <si>
    <t>Setting out of the works</t>
  </si>
  <si>
    <t>Contractor’s initial obligations in respect of  the Occupational Health and Safety Act and Construction Regulations</t>
  </si>
  <si>
    <t>Contractor’s time related obligations in respect of the Occupational Health and Safety Act and Construction Regulations</t>
  </si>
  <si>
    <t xml:space="preserve">Sum </t>
  </si>
  <si>
    <t>Month</t>
  </si>
  <si>
    <t xml:space="preserve">Submission of the Health and Safety File  </t>
  </si>
  <si>
    <t>A.3.12</t>
  </si>
  <si>
    <t>A.3.13</t>
  </si>
  <si>
    <t>A.3.14</t>
  </si>
  <si>
    <t>PC Sum</t>
  </si>
  <si>
    <t>50mm  Filter with minimum 25 m³/h flow, 100 - 500 micron  screen, Filtration Surface minimum 800 cm²</t>
  </si>
  <si>
    <t>T</t>
  </si>
  <si>
    <t>T.2</t>
  </si>
  <si>
    <t>T.2.1</t>
  </si>
  <si>
    <t>set</t>
  </si>
  <si>
    <t xml:space="preserve">Mark up on other Close coupled pump and motor set. </t>
  </si>
  <si>
    <t>Close coupled centrifugal pump and motor (Three phase, 2 pole motor)</t>
  </si>
  <si>
    <t>T.4.2</t>
  </si>
  <si>
    <t>T.4.3</t>
  </si>
  <si>
    <t>Supply, deliver,install and test the following three phase close coupled end-suction centrifugal pump and motor (2 pole) complete with cast iron impeller, and cast iron &amp; coated casing. (Including trimming of the Impeller)</t>
  </si>
  <si>
    <t>Other Electrical motor.</t>
  </si>
  <si>
    <t>Mark up on other Electrical motor as specified by the Engineer (3 Quotations from reputable suppliers)</t>
  </si>
  <si>
    <t xml:space="preserve">Mark up on other Electrical motor. </t>
  </si>
  <si>
    <t>ELECTRICAL - GENERAL</t>
  </si>
  <si>
    <t>Test the complete electrical works and issue a Certificate of Compliance (CoC) by an applicable certified and registered electrical person.</t>
  </si>
  <si>
    <t>Earth Spike (Include Conductor Termination Clamp)</t>
  </si>
  <si>
    <t>Handling Cost and profit in respect of Item T.11.2</t>
  </si>
  <si>
    <t>ELECTRICAL - TRENCHING &amp; EARTHWORKS</t>
  </si>
  <si>
    <t>Trenching (450mm width by 1500mm depth for LV Cables)</t>
  </si>
  <si>
    <t>Hand pickable soil (soft soil)</t>
  </si>
  <si>
    <t>Machine excavation (soft rock)</t>
  </si>
  <si>
    <t>Hard rock (Hydraulic Breakers, Blasting)</t>
  </si>
  <si>
    <t>Back-filling and compaction to 90% Mod AASHTO</t>
  </si>
  <si>
    <t>Sifting of local soil for bedding of the cables</t>
  </si>
  <si>
    <t>Import soil for bedding of cables</t>
  </si>
  <si>
    <t>Electrical Motor Control and Starters</t>
  </si>
  <si>
    <t>Other Electrical Motor Control and Starters</t>
  </si>
  <si>
    <t>Mark up on other Electrical motor Control and Starters as specified by the Engineer (3 Quotations from reputable suppliers)</t>
  </si>
  <si>
    <t xml:space="preserve">Mark up on other Electrical motor Control and Starters. </t>
  </si>
  <si>
    <t>Electrical Cables</t>
  </si>
  <si>
    <t>Two Core Armoured copper cable  (SANS 1507)</t>
  </si>
  <si>
    <r>
      <t>a) 1.5 mm</t>
    </r>
    <r>
      <rPr>
        <vertAlign val="superscript"/>
        <sz val="10"/>
        <rFont val="Arial"/>
        <family val="2"/>
      </rPr>
      <t>2</t>
    </r>
  </si>
  <si>
    <r>
      <t>b) 2.5 mm</t>
    </r>
    <r>
      <rPr>
        <vertAlign val="superscript"/>
        <sz val="10"/>
        <rFont val="Arial"/>
        <family val="2"/>
      </rPr>
      <t>2</t>
    </r>
  </si>
  <si>
    <r>
      <t>c) 4 mm</t>
    </r>
    <r>
      <rPr>
        <vertAlign val="superscript"/>
        <sz val="10"/>
        <rFont val="Arial"/>
        <family val="2"/>
      </rPr>
      <t>2</t>
    </r>
  </si>
  <si>
    <r>
      <t>d) 6 mm</t>
    </r>
    <r>
      <rPr>
        <vertAlign val="superscript"/>
        <sz val="10"/>
        <rFont val="Arial"/>
        <family val="2"/>
      </rPr>
      <t>2</t>
    </r>
  </si>
  <si>
    <r>
      <t>e) 10 mm</t>
    </r>
    <r>
      <rPr>
        <vertAlign val="superscript"/>
        <sz val="10"/>
        <rFont val="Arial"/>
        <family val="2"/>
      </rPr>
      <t>2</t>
    </r>
  </si>
  <si>
    <r>
      <t>f) 16 mm</t>
    </r>
    <r>
      <rPr>
        <vertAlign val="superscript"/>
        <sz val="10"/>
        <rFont val="Arial"/>
        <family val="2"/>
      </rPr>
      <t>2</t>
    </r>
  </si>
  <si>
    <r>
      <t>g) 25 mm</t>
    </r>
    <r>
      <rPr>
        <vertAlign val="superscript"/>
        <sz val="10"/>
        <rFont val="Arial"/>
        <family val="2"/>
      </rPr>
      <t>2</t>
    </r>
  </si>
  <si>
    <r>
      <t>h) 35 mm</t>
    </r>
    <r>
      <rPr>
        <vertAlign val="superscript"/>
        <sz val="10"/>
        <rFont val="Arial"/>
        <family val="2"/>
      </rPr>
      <t>2</t>
    </r>
  </si>
  <si>
    <r>
      <t>I) 50 mm</t>
    </r>
    <r>
      <rPr>
        <vertAlign val="superscript"/>
        <sz val="10"/>
        <rFont val="Arial"/>
        <family val="2"/>
      </rPr>
      <t>2</t>
    </r>
  </si>
  <si>
    <t>Two Core Armoured copper cable with Earth continuity Conductor in the armour.  (SANS 1507)</t>
  </si>
  <si>
    <t>Three Core Armoured copper cable with Earth continuity Conductor in the armour.  (SANS 1507)</t>
  </si>
  <si>
    <t>Four Core Cable</t>
  </si>
  <si>
    <t>Supply, deliver, install and test four core SABS approved copper cables. Inclusive of all terminations and glands.</t>
  </si>
  <si>
    <t>Four Core Submersible pump cable (SANS 1574)</t>
  </si>
  <si>
    <t>Four Core Armoured copper cable  (SANS 1507)</t>
  </si>
  <si>
    <t>Supply, deliver, install and test SABS approved copper cables. Inclusive of all terminations and glands.</t>
  </si>
  <si>
    <t>Bare copper Earth wire  (SANS 1411)</t>
  </si>
  <si>
    <t xml:space="preserve">Mark up on other Electrical Cables. </t>
  </si>
  <si>
    <t>Four Core Armoured copper cable with Earth continuity Conductor in the armour.               (SANS 1507)</t>
  </si>
  <si>
    <t>Supply, deliver, install, and test a complete DB Board in a lockable IP55 powder coated mild steel enclosure (or similar approved by Engineer) for a pump and motor set with all applicable switch gear and starters with protections for Dry run, Pump stall, Overload, Under voltage, Over voltage, Phase failure, Phase rotation and short circuit. Inclusive of all wiring, terminations, and glands.</t>
  </si>
  <si>
    <t>a) 50 mm inside diameter</t>
  </si>
  <si>
    <t xml:space="preserve">STEEL PIPES AND FITTINGS </t>
  </si>
  <si>
    <t>Supply, deliver, install, and test the following steel pipes, fittings, and specials complete. (Conforming to SABS 719, SABS 62-1989 and BS534.) (All steel pipes and fittings to be galvanized according to SABS 1461 and SABS ISO 14713.)</t>
  </si>
  <si>
    <t xml:space="preserve">Mark up on other Valves. </t>
  </si>
  <si>
    <t>Mark up on other Water Meters as specified by the Engineer (3 Quotations from reputable suppliers)</t>
  </si>
  <si>
    <t xml:space="preserve">Mark up on other Water Meters. </t>
  </si>
  <si>
    <t>TOTAL SECTION "T" CARRIED FORWARD TO SUMMARY</t>
  </si>
  <si>
    <r>
      <t>m</t>
    </r>
    <r>
      <rPr>
        <sz val="10"/>
        <rFont val="Aptos Narrow"/>
        <family val="2"/>
      </rPr>
      <t>²</t>
    </r>
  </si>
  <si>
    <t>Restore site with soil material filling and compaction.</t>
  </si>
  <si>
    <t>P.2.3</t>
  </si>
  <si>
    <t>P.2.4</t>
  </si>
  <si>
    <t>P.2.5</t>
  </si>
  <si>
    <t>P.2.6</t>
  </si>
  <si>
    <t>P.2.7</t>
  </si>
  <si>
    <t>P.2.8</t>
  </si>
  <si>
    <t>Shoring Sides of trench and hole excavations not exceeding 1,5m deep.</t>
  </si>
  <si>
    <t>P.2.9</t>
  </si>
  <si>
    <t>Shoring Sides of trench and hole excavations exceeding 1,5m deep.</t>
  </si>
  <si>
    <t>P.2.10</t>
  </si>
  <si>
    <t>P.2.11</t>
  </si>
  <si>
    <t>Handling and Keeping excavations free from water irrespective of source.</t>
  </si>
  <si>
    <t>Vegetation herbicide and anti-termite soil poisoning applied by a Registered Pest Control company utilizing complaint chemicals</t>
  </si>
  <si>
    <t>P.4.2</t>
  </si>
  <si>
    <t>BACK FILLING</t>
  </si>
  <si>
    <t>Back filling obtained from the excavations and / or prescribed stock piles on site (minimum G7 material) compacted to 93% Mod. AASHTO density.</t>
  </si>
  <si>
    <t>P.4.4</t>
  </si>
  <si>
    <t>Coarse river sand filling supplied by the contractor.</t>
  </si>
  <si>
    <t>Compaction of in-situ material under floors etc including scarifying for a depth of 150mm, breaking down oversize material, adding suitable material where necessary and compacting to 93% Mod AASHTO density.</t>
  </si>
  <si>
    <t>P.4.5</t>
  </si>
  <si>
    <t>Allow for Prescribed density tests on filling compaction by an approved laboratory to determine density of filling material.</t>
  </si>
  <si>
    <t>P.4.6</t>
  </si>
  <si>
    <t>P.4.7</t>
  </si>
  <si>
    <t>Surface screeds (20Mpa/19mm), limited to 30mm thick</t>
  </si>
  <si>
    <t>P.5.3</t>
  </si>
  <si>
    <t>P.5.4</t>
  </si>
  <si>
    <t>P.5.5</t>
  </si>
  <si>
    <t>P.5.6</t>
  </si>
  <si>
    <t>P.5.7</t>
  </si>
  <si>
    <t>CONCRETE</t>
  </si>
  <si>
    <t>Surface blinding layer under footings and bases (15Mpa/19mm Concrete).</t>
  </si>
  <si>
    <t>Charmfers at corners:  19 x 19mm triangular fillet at corners forming</t>
  </si>
  <si>
    <t>P.5.8</t>
  </si>
  <si>
    <t>P.5.9</t>
  </si>
  <si>
    <t>P.5.10</t>
  </si>
  <si>
    <t>Temporary Formwork:</t>
  </si>
  <si>
    <t>P.6.2.5</t>
  </si>
  <si>
    <t>Saw cut joints: 6mm wide x 50mm deep Saw cut joints on top of concrete</t>
  </si>
  <si>
    <t>P.11.2</t>
  </si>
  <si>
    <t>NHBRC Galvanized brickforce: 150 x 2.8 mm</t>
  </si>
  <si>
    <t>NHBRC Galvanized brickforce: 75 x 2.8 mm</t>
  </si>
  <si>
    <t>BRICKFORCE</t>
  </si>
  <si>
    <t>Sealing of walls with 1:3 cement and sand mixture</t>
  </si>
  <si>
    <t xml:space="preserve">Brick Samples, Supply and deliver samples for approval </t>
  </si>
  <si>
    <t>Concrete Top Surface Finishing: Smooth wood floated finish</t>
  </si>
  <si>
    <t>Concrete Top Surface Finishing: Steel Floated Finish</t>
  </si>
  <si>
    <r>
      <t xml:space="preserve">30Mpa/19mm </t>
    </r>
    <r>
      <rPr>
        <b/>
        <sz val="10"/>
        <rFont val="Arial"/>
        <family val="2"/>
      </rPr>
      <t>Un-Reinforced</t>
    </r>
    <r>
      <rPr>
        <sz val="10"/>
        <rFont val="Arial"/>
        <family val="2"/>
      </rPr>
      <t xml:space="preserve"> concrete casting and vibrated for Foundations, footings, etc. </t>
    </r>
  </si>
  <si>
    <r>
      <t xml:space="preserve">30Mpa/19mm </t>
    </r>
    <r>
      <rPr>
        <b/>
        <sz val="10"/>
        <rFont val="Arial"/>
        <family val="2"/>
      </rPr>
      <t>Reinforced</t>
    </r>
    <r>
      <rPr>
        <sz val="10"/>
        <rFont val="Arial"/>
        <family val="2"/>
      </rPr>
      <t xml:space="preserve"> concrete casting and vibrated for Foundations, footings, etc. </t>
    </r>
  </si>
  <si>
    <t>MASONRY BRICKWORK</t>
  </si>
  <si>
    <t xml:space="preserve">Supply, Deliver, and Construct Brickwork consisting of solid clay bricks to SABS 227-1986, with 10.5 MPa minimum nominal compressive strength in Class I mortar.  (Cement to be 42.5N all-purpose cement): </t>
  </si>
  <si>
    <t>Stock Brick 220mm wide (One brick) wall, complete with mortar, ties, etc.</t>
  </si>
  <si>
    <t>Stock Brick 110mm wide (Half brick) wall, complete with mortar, ties, etc.</t>
  </si>
  <si>
    <t>P.10.8</t>
  </si>
  <si>
    <t>Supply, Deliver, and Construct Brickwork: Face Brick outside, 110mm wide (Half brick) wall, complete with mortar, ties, pointed outside, etc.</t>
  </si>
  <si>
    <r>
      <rPr>
        <b/>
        <sz val="10"/>
        <rFont val="Arial"/>
        <family val="2"/>
      </rPr>
      <t>FACE BRICK:</t>
    </r>
    <r>
      <rPr>
        <sz val="10"/>
        <rFont val="Arial"/>
        <family val="2"/>
      </rPr>
      <t xml:space="preserve"> FBS clay face brick , bedded and jointed in Class II mortar and pointed with recessed vertical and horizontal joints (Cement to be 42.5N all-purpose cement): </t>
    </r>
  </si>
  <si>
    <t>Clear Neutral silicone sealant for joint sealing around windows, door frames, etc.</t>
  </si>
  <si>
    <t xml:space="preserve">Two-part grey polysulphide sealing compound (10x12mm) including backing cord, bond breaker, primer, etc for joints in floors, walls, etc. </t>
  </si>
  <si>
    <t>Galvanised profiled metal sheeting, screws and all accessories, supply and install complete, fixed to roof / clading members.</t>
  </si>
  <si>
    <t>Galvanised IBR profile 0,58mm Z200.</t>
  </si>
  <si>
    <t xml:space="preserve">Ridge cover, 0,58mm. </t>
  </si>
  <si>
    <t>Ridge Closures, 0,58mm ridge closures fixed under the ridge line.</t>
  </si>
  <si>
    <t>P.17.5</t>
  </si>
  <si>
    <t>Galvanised (0.58mm) Flashings, fixed in strict accordance with manufacturer's instructions  including installation accessories :</t>
  </si>
  <si>
    <t>P.17.6</t>
  </si>
  <si>
    <t>P.17.7</t>
  </si>
  <si>
    <t>P.17.8</t>
  </si>
  <si>
    <t>P.18.3</t>
  </si>
  <si>
    <t>P.18.4</t>
  </si>
  <si>
    <t>P.19</t>
  </si>
  <si>
    <t>P.19.1</t>
  </si>
  <si>
    <t>P.19.2</t>
  </si>
  <si>
    <t>PROVISIONAL SUM FOR STEEL STRUCTURES</t>
  </si>
  <si>
    <t>P.20</t>
  </si>
  <si>
    <t>P.20.1</t>
  </si>
  <si>
    <t>Supply, deliver and install the following Carpentry</t>
  </si>
  <si>
    <t>P.20.2</t>
  </si>
  <si>
    <t>P.20.3</t>
  </si>
  <si>
    <t>TRI FIX or equal approved hurricane clip fixed using 10 x 32mm galvanised clout nails.</t>
  </si>
  <si>
    <t>P.20.4</t>
  </si>
  <si>
    <t>"Everite Nutec" or equaly approved fibre cement, 85 x 275 x 6mm Barge board drilled and brass screwed to purlin ends including galvanised steel H-profile jointing strips, screws, holes, etc.</t>
  </si>
  <si>
    <t>P.20.6</t>
  </si>
  <si>
    <t>P.21</t>
  </si>
  <si>
    <t>Frame and ledge open back solid Meranti door, size 813 x 2032mm. (Exterior use)</t>
  </si>
  <si>
    <t>P.21.1</t>
  </si>
  <si>
    <t>Light Duty Hardboard door, size 813 x 2032mm. (Interior use)</t>
  </si>
  <si>
    <t>P.21.2</t>
  </si>
  <si>
    <t>Supply, deliver and install the following doors complete.</t>
  </si>
  <si>
    <t>P.22</t>
  </si>
  <si>
    <t>HINGES: 75 x 100mm Brass Medium duty ball bearing HMP butt hinges.</t>
  </si>
  <si>
    <t>Pair</t>
  </si>
  <si>
    <t>LOCKS: "UNION 2277-78SS" or equal approved three lever sash mortice lockset.</t>
  </si>
  <si>
    <t>P.22.1</t>
  </si>
  <si>
    <t>P.22.2</t>
  </si>
  <si>
    <t>P.22.3</t>
  </si>
  <si>
    <t>P.22.4</t>
  </si>
  <si>
    <t>HANDLES: "Dorma DPH301B" or equal approved Stainless Steel Straight Tubular Pull door handle flange fixing.</t>
  </si>
  <si>
    <t>P.22.5</t>
  </si>
  <si>
    <t>P.22.6</t>
  </si>
  <si>
    <t>P.22.7</t>
  </si>
  <si>
    <t>P.23</t>
  </si>
  <si>
    <t>P.23.1</t>
  </si>
  <si>
    <t>P.23.2</t>
  </si>
  <si>
    <t>P.24</t>
  </si>
  <si>
    <t>P.24.3</t>
  </si>
  <si>
    <t>P.25</t>
  </si>
  <si>
    <t>P.25.1</t>
  </si>
  <si>
    <t>P.25.2</t>
  </si>
  <si>
    <t>P.25.3</t>
  </si>
  <si>
    <t>P.25.4</t>
  </si>
  <si>
    <t>P.26</t>
  </si>
  <si>
    <t>ROLLER DOORS</t>
  </si>
  <si>
    <t>P.26.1</t>
  </si>
  <si>
    <t>P.27</t>
  </si>
  <si>
    <t>STEEL WINDOW FRAMES</t>
  </si>
  <si>
    <t>P.28</t>
  </si>
  <si>
    <t>Supply, deliver and install the following complete glazed Aluminium windows. Crealco SWIFT 28 or similar approved, powder coated.</t>
  </si>
  <si>
    <t>Aluminium Window 600wide x 600 high (PT66E)</t>
  </si>
  <si>
    <t>Aluminium Window 900wide x 600 high (PT96E)</t>
  </si>
  <si>
    <t>Aluminium Window 1200wide x 600 high (PT126E)</t>
  </si>
  <si>
    <t>Aluminium Window 600wide x 900 high (PT69E)</t>
  </si>
  <si>
    <t>Aluminium Window 900wide x 900 high (PT99E)</t>
  </si>
  <si>
    <t>Aluminium Window 1200wide x 900 high (PT129LE)</t>
  </si>
  <si>
    <t>P.28.1</t>
  </si>
  <si>
    <t>P.28.2</t>
  </si>
  <si>
    <t>P.28.3</t>
  </si>
  <si>
    <t>P.28.4</t>
  </si>
  <si>
    <t>P.28.5</t>
  </si>
  <si>
    <t>P.28.6</t>
  </si>
  <si>
    <t>Supply, deliver and install the following complete steel window frames.</t>
  </si>
  <si>
    <t>Window frame NE11 (1975 x 629 mm)</t>
  </si>
  <si>
    <t>Window frame NE1 (533 x 359 mm)</t>
  </si>
  <si>
    <t>Window frame NC4F (1511 x 949 mm)</t>
  </si>
  <si>
    <t>Window frame C1H (533 x 949 mm)</t>
  </si>
  <si>
    <t>Glazing including putty, 4mm frosted glass</t>
  </si>
  <si>
    <t>Glazing including putty, 3 - 4mm clear glass</t>
  </si>
  <si>
    <t>P.27.1</t>
  </si>
  <si>
    <t>P.27.3</t>
  </si>
  <si>
    <t>P.27.4</t>
  </si>
  <si>
    <t>P.27.5</t>
  </si>
  <si>
    <t>P.27.6</t>
  </si>
  <si>
    <t>P.27.7</t>
  </si>
  <si>
    <t>P.27.8</t>
  </si>
  <si>
    <t>P.30</t>
  </si>
  <si>
    <t>ALUMINIUM WINDOWS</t>
  </si>
  <si>
    <t>Supply, deliver &amp; install the following mild steel (1,2mm thick) door frames  complete with standard butt hinges and factory applied primer:</t>
  </si>
  <si>
    <t xml:space="preserve">Double rebated frame suitable for half brick (110mm) walls for door 813 x 2032mm high </t>
  </si>
  <si>
    <t xml:space="preserve">Double rebated frame suitable for one brick (220mm) walls for door 813 x 2032mm high </t>
  </si>
  <si>
    <t xml:space="preserve">Double rebated frame suitable for one brick (220mm) walls for door 1511 x 2032mm high </t>
  </si>
  <si>
    <t>Combination Door and Frame, Double Door, 1511 x 2 032mm high</t>
  </si>
  <si>
    <t>Combination Door and Frame, Single Door, 813 x 2 032mm high</t>
  </si>
  <si>
    <t>P.30.1</t>
  </si>
  <si>
    <t>P.30.2</t>
  </si>
  <si>
    <t>P.30.3</t>
  </si>
  <si>
    <t>P.30.4</t>
  </si>
  <si>
    <t>P.30.5</t>
  </si>
  <si>
    <t>P.31</t>
  </si>
  <si>
    <t>Three lever double cylinder lockset code 2222 or similar with Gower Handel code CZ682-05 SC complete with striking plate.</t>
  </si>
  <si>
    <t>Four- lever double cylinder lockset, with Gower Handel code CZ682-05 SC or similar complete with striking plate.</t>
  </si>
  <si>
    <t>P.31.1</t>
  </si>
  <si>
    <t>P.31.2</t>
  </si>
  <si>
    <t>P.31.3</t>
  </si>
  <si>
    <t>P.31.4</t>
  </si>
  <si>
    <t>P.31.5</t>
  </si>
  <si>
    <t>Security Gate (mild steel) consisting of 25 x 25 x 2mm steel frame with 12mm square bars infill placed at 109mm centres, hung with one pair of galvanised hinges including locks, handles, ironmongery complete and fixed to brickwork:</t>
  </si>
  <si>
    <t>P.22.8</t>
  </si>
  <si>
    <t>SIGNAGE PLATES</t>
  </si>
  <si>
    <t>Wheelchair, pictogram Engraved on 152 x 152 mm stainless steel plate.</t>
  </si>
  <si>
    <t xml:space="preserve">Female, pictogram Engraved on 152 x 152 mm stainless steel plate. </t>
  </si>
  <si>
    <t xml:space="preserve">Male, pictogram  Engraved on 152 x 152 mm stainless steel plate. </t>
  </si>
  <si>
    <t>Aluminuim door stop with rubber insert</t>
  </si>
  <si>
    <t>P.33</t>
  </si>
  <si>
    <t>Rhino gypsum plasterboard (6,4mm) with taped and skimmed joints finished with one coat rhinolite plaster, nailed to 38 x 38mm brandering at 350mm centre to centre.</t>
  </si>
  <si>
    <t>Trap door (650 x 650mm) complete with trimmers, frame,etc</t>
  </si>
  <si>
    <t>P.33.1</t>
  </si>
  <si>
    <t>P.33.2</t>
  </si>
  <si>
    <t>Supply, deliver and install the following ceiling complete with all support and accessories.</t>
  </si>
  <si>
    <t>Cornices 60 x 60 mm, Upper Edge Cove Polystyrene including fixtures, etc.</t>
  </si>
  <si>
    <t>P.34</t>
  </si>
  <si>
    <t>P.34.1</t>
  </si>
  <si>
    <t>P.34.2</t>
  </si>
  <si>
    <t>P.34.3</t>
  </si>
  <si>
    <t>P.35</t>
  </si>
  <si>
    <t>A Grade ceramic floor tiles, 500x500mm, including adhesive cement and grouting.</t>
  </si>
  <si>
    <t>A Grade ceramic floor tiles skirting 75mm, including adhesive cement and grouting.</t>
  </si>
  <si>
    <t>A grade ceramic 200 x 200mm White glazed wall tiles, including adhesive cement and grouting.</t>
  </si>
  <si>
    <t>Promax Aluminium Square Edge, 8mm or similar approved, including fasteners.</t>
  </si>
  <si>
    <t>P.35.1</t>
  </si>
  <si>
    <t>P.35.2</t>
  </si>
  <si>
    <t>P.35.3</t>
  </si>
  <si>
    <t>P.35.4</t>
  </si>
  <si>
    <t>FLOOR AND WALL TILES</t>
  </si>
  <si>
    <t>Supply, deliver and install Floor and Wall Tiles, inclusive of all adhesive and grouting. Payment will be done on actual area tiled. No extra payment will be done for wastages and cutting of tiles.</t>
  </si>
  <si>
    <t>OTHER TILES</t>
  </si>
  <si>
    <t>Mark up on other Tiles as specified by the Engineer (3 Quotations from reputable suppliers)</t>
  </si>
  <si>
    <t xml:space="preserve">Mark up on other Tiles. </t>
  </si>
  <si>
    <t>P.36</t>
  </si>
  <si>
    <t>P.36.1</t>
  </si>
  <si>
    <t>P.36.2</t>
  </si>
  <si>
    <t>P.37</t>
  </si>
  <si>
    <t>Mark up on Grab Rails as specified by the Engineer (3 Quotations from reputable suppliers)</t>
  </si>
  <si>
    <t xml:space="preserve">Mark up on Grab rails. </t>
  </si>
  <si>
    <t>P.37.1</t>
  </si>
  <si>
    <t>P.37.2</t>
  </si>
  <si>
    <t xml:space="preserve">DCP dry powder portable fire extinguisher (4,5kg), including a formed Saligna Wood backboard size 450 x 100 x 22mm thick plugged and screwed to wall and finished with two coats of polyurethane varnish, including 120 x 20 x 2mm Stainless or Galvanised Steel  "J" Wall Bracket. </t>
  </si>
  <si>
    <t>Set</t>
  </si>
  <si>
    <t>P.38</t>
  </si>
  <si>
    <t>P.38.1</t>
  </si>
  <si>
    <t>Fixed type Fire hose reel complete with ID 20mm x 30m PVC hose (SANS 1086), chromium plated stopcock( 25mm BSP), shut-off nozzle and wall bracket bolted to wall with and including expansion bolts.</t>
  </si>
  <si>
    <t>P.38.2</t>
  </si>
  <si>
    <t>Trenching (450mm width by 500mm depth for LV Cables) Danger tape: Orange/Yellow PVC material-300mm above cable.</t>
  </si>
  <si>
    <t>ELECTRICAL CABLES</t>
  </si>
  <si>
    <t>Supply, deliver, install, and test SABS approved copper cables. Inclusive of all terminations and glands.</t>
  </si>
  <si>
    <t>Surfix cable - 1.5mm² x 2 + Earth (Black, White)</t>
  </si>
  <si>
    <t>Surfix cable - 1.5mm² x 3 + Earth (Black, White)</t>
  </si>
  <si>
    <t>Surfix cable - 1.5mm² x 4 + Earth (Black, White)</t>
  </si>
  <si>
    <t>Surfix cable - 2.5mm² x 2 + Earth (Black, White)</t>
  </si>
  <si>
    <t>Surfix cable - 2.5mm² x 3 + Earth (Black, White)</t>
  </si>
  <si>
    <t>Surfix cable -21.5mm² x 4 + Earth (Black, White)</t>
  </si>
  <si>
    <t>Insulated Housewire 1,5mm², 1core cable; red, black, yellow, brown, etc</t>
  </si>
  <si>
    <t>Insulated Housewire 2,5mm², 1core cable; red, black, yellow, brown, etc</t>
  </si>
  <si>
    <t>Insulated Housewire 4mm², 1core cable; red, black, yellow, brown, etc</t>
  </si>
  <si>
    <t>Insulated Housewire 6mm², 1core cable; red, black, yellow, brown, etc</t>
  </si>
  <si>
    <t>R.3.3</t>
  </si>
  <si>
    <t>R.3.4</t>
  </si>
  <si>
    <t>R.3.5</t>
  </si>
  <si>
    <t>R.3.6</t>
  </si>
  <si>
    <t>R.3.7</t>
  </si>
  <si>
    <t>R.3.8</t>
  </si>
  <si>
    <t>R.3.9</t>
  </si>
  <si>
    <t>R.3.10</t>
  </si>
  <si>
    <t>LIGHT FITTINGS</t>
  </si>
  <si>
    <t>Supply, deliver, install, and test the following SABS approved light fittings complete with bulbs.</t>
  </si>
  <si>
    <t>Batten Fitting 1,2m (4Ft) for 2 LED lamps, Including 2 x 18 w LED lamps</t>
  </si>
  <si>
    <t>Bulkhead Rectangular, Including 9w LED globe</t>
  </si>
  <si>
    <t>Dust / Damp Proof 1,2 (4Ft) 2 LED lamps (Frosted UV stabilized polycarbonate), Including 2 x 18 LED lamps.</t>
  </si>
  <si>
    <t>R.4.3</t>
  </si>
  <si>
    <t>OTHER LIGHT FITTINGS</t>
  </si>
  <si>
    <t>Mark up on other Light fittings as specified by the Engineer (3 Quotations from reputable suppliers)</t>
  </si>
  <si>
    <t xml:space="preserve">Mark up on other Light Fittings. </t>
  </si>
  <si>
    <t>R.5.1</t>
  </si>
  <si>
    <t>Extra over Item R.5.2: Deliver, Install, and test other light fittings.</t>
  </si>
  <si>
    <t>ENCLOSURES</t>
  </si>
  <si>
    <t>Supply, deliver, install, and test the following Enclosures complete with fittings, etc.</t>
  </si>
  <si>
    <t>R.6.1</t>
  </si>
  <si>
    <t>Wall Box 100 x 50mm (4 x 2)</t>
  </si>
  <si>
    <t>Wall Box 100 x 100mm (4 x 4)</t>
  </si>
  <si>
    <t>R.6.3</t>
  </si>
  <si>
    <t>R.6.4</t>
  </si>
  <si>
    <t>R.6.5</t>
  </si>
  <si>
    <t>Indoor 24 Way DB Box, steel and coated, flash mounted.</t>
  </si>
  <si>
    <t>Indoor 6 Way DB Box, steel and coated, flash mounted.</t>
  </si>
  <si>
    <t>Indoor 12 Way DB Box, steel and coated, flash mounted.</t>
  </si>
  <si>
    <t>Supply, deliver, and install, Mild Steel, Single Door, Lockable Enclosure, IP66, Out door, Powder coating, Including Galvanized Mounting plate.</t>
  </si>
  <si>
    <t>R.6.6</t>
  </si>
  <si>
    <t>a) 200 H x 200 W x 155 D mm</t>
  </si>
  <si>
    <t>b) 300 H x 250 W x 155 D mm</t>
  </si>
  <si>
    <t>c) 350 H x 250 W x 155 D mm</t>
  </si>
  <si>
    <t>OTHER ENCLOSURES</t>
  </si>
  <si>
    <t>Mark up on other Enclosures as specified by the Engineer (3 Quotations from reputable suppliers)</t>
  </si>
  <si>
    <t xml:space="preserve">Mark up on other Enclosures. </t>
  </si>
  <si>
    <t>R.7.1</t>
  </si>
  <si>
    <t>R.7.2</t>
  </si>
  <si>
    <t>Main switch (60Amp)</t>
  </si>
  <si>
    <t>ELECTRICAL SWITCHGEAR</t>
  </si>
  <si>
    <t>Supply, deliver, install, and test the following Electrical Switchgear, etc.</t>
  </si>
  <si>
    <t xml:space="preserve">Circuit breaker (10Amp) </t>
  </si>
  <si>
    <t xml:space="preserve">Circuit breaker (15Amp) </t>
  </si>
  <si>
    <t xml:space="preserve">Circuit breaker (20Amp) </t>
  </si>
  <si>
    <t xml:space="preserve">Circuit breaker (25Amp) </t>
  </si>
  <si>
    <t xml:space="preserve">Circuit breaker (30Amp) </t>
  </si>
  <si>
    <t>Earth Leakage circuit breaker (63Amp)</t>
  </si>
  <si>
    <t>Overload with Earth Leakage circuit breaker (63Amp)</t>
  </si>
  <si>
    <t>Surge Protection breaker</t>
  </si>
  <si>
    <t>R.3.11</t>
  </si>
  <si>
    <t>Single socket 3 pin wall plug, 15Amp</t>
  </si>
  <si>
    <t>Double socket 3 pin wall plug, 15Amp</t>
  </si>
  <si>
    <t>R.8.1</t>
  </si>
  <si>
    <t>R.8.2</t>
  </si>
  <si>
    <t>R.8.3</t>
  </si>
  <si>
    <t>R.8.4</t>
  </si>
  <si>
    <t>R.8.5</t>
  </si>
  <si>
    <t>R.8.6</t>
  </si>
  <si>
    <t>R.8.7</t>
  </si>
  <si>
    <t>R.8.8</t>
  </si>
  <si>
    <t>R.8.9</t>
  </si>
  <si>
    <t>R.8.10</t>
  </si>
  <si>
    <t>R.8.11</t>
  </si>
  <si>
    <t>R.8.12</t>
  </si>
  <si>
    <t>R.8.13</t>
  </si>
  <si>
    <t>R.8.14</t>
  </si>
  <si>
    <t>2 Lever 1 way light switch</t>
  </si>
  <si>
    <t>3 Lever 1 way light switch</t>
  </si>
  <si>
    <t>Supply, deliver, and install the following Conduit pipes, inclusive of all couplings, adaptors, bends, etc.</t>
  </si>
  <si>
    <t>CONDUIT PIPES</t>
  </si>
  <si>
    <t>R.9.1</t>
  </si>
  <si>
    <t>PVC Conduit 20mm (Inclusive of all fittings)</t>
  </si>
  <si>
    <t>R.9.2</t>
  </si>
  <si>
    <t>PVC Conduit 25mm (Inclusive of all fittings)</t>
  </si>
  <si>
    <t>R.9.3</t>
  </si>
  <si>
    <t>OTHER ELECTRICAL MATERIAL</t>
  </si>
  <si>
    <t>Mark up on other Electrical Material as specified by the Engineer (3 Quotations from reputable suppliers)</t>
  </si>
  <si>
    <t xml:space="preserve">Mark up on other Electrical Material. </t>
  </si>
  <si>
    <t>R.11</t>
  </si>
  <si>
    <t>R.11.1</t>
  </si>
  <si>
    <t>Miami Close Couple Toilet Suit or similar approved, complete with all fittings.</t>
  </si>
  <si>
    <t>Solo Tamarin Basin and Full Pedestal or similar approved, complete with all fittings.</t>
  </si>
  <si>
    <t>R.11.2</t>
  </si>
  <si>
    <t>Icon Urinal Large or similar approved, complete with all fittings.</t>
  </si>
  <si>
    <t>R.11.3</t>
  </si>
  <si>
    <t>Supply &amp; install shower head complete with chrome shower arm &amp; Rose, and all accessories to control valves for hot and cold water</t>
  </si>
  <si>
    <t>R.11.4</t>
  </si>
  <si>
    <t>Supply &amp; install 450x600x6mm "GG"QUALITY POLISHED GLASS MIRROR: Fixed with round nose chromium plated mirrow screws.</t>
  </si>
  <si>
    <t>R.11.5</t>
  </si>
  <si>
    <t>R.11.6</t>
  </si>
  <si>
    <t>Mark up on other Bathroom Accessories as specified by the Engineer (3 Quotations from reputable suppliers)</t>
  </si>
  <si>
    <t xml:space="preserve">Mark up on other Bathroom Accessories. </t>
  </si>
  <si>
    <t>R.11.7</t>
  </si>
  <si>
    <t>Supply, deliver, install, and test the following sanitary fixtures.</t>
  </si>
  <si>
    <t>Sewage Pipeline: Supply, deliver, install, and test complete pipelines inclusive of all bends, couplings, saddles, etc.</t>
  </si>
  <si>
    <t>R.12</t>
  </si>
  <si>
    <t>R.12.1</t>
  </si>
  <si>
    <t>R.12.2</t>
  </si>
  <si>
    <t>Sewage pipe, 50mm PVC, including all fittings.</t>
  </si>
  <si>
    <t>Sewage pipe, 110mm PVC, including all fittings.</t>
  </si>
  <si>
    <t>Mark up on other sewer fittings as specified by the Engineer (3 Quotations from reputable suppliers)</t>
  </si>
  <si>
    <t xml:space="preserve">Mark up on other sewer fittings. </t>
  </si>
  <si>
    <t>R.12.3</t>
  </si>
  <si>
    <t>R.12.4</t>
  </si>
  <si>
    <t>R.13</t>
  </si>
  <si>
    <t>R.13.1</t>
  </si>
  <si>
    <t>R.13.2</t>
  </si>
  <si>
    <t>R.13.3</t>
  </si>
  <si>
    <t>R.13.4</t>
  </si>
  <si>
    <t>R.14</t>
  </si>
  <si>
    <t>Mark up on other pipes &amp; fittings as specified by the Engineer (3 Quotations from reputable suppliers)</t>
  </si>
  <si>
    <t>OTHER PIPES AND FITTINGS</t>
  </si>
  <si>
    <t xml:space="preserve">Mark up on other Pipes and Fittings. </t>
  </si>
  <si>
    <t>R.14.1</t>
  </si>
  <si>
    <t>R.14.2</t>
  </si>
  <si>
    <t>R.15</t>
  </si>
  <si>
    <t>Supply, deliver, install, and test the following valves.</t>
  </si>
  <si>
    <t>R.15.1</t>
  </si>
  <si>
    <t>R.15.2</t>
  </si>
  <si>
    <t>R.15.3</t>
  </si>
  <si>
    <t>R.16</t>
  </si>
  <si>
    <t>R.16.1</t>
  </si>
  <si>
    <t>Electric element and Dual Solar geysers, complete with waste water tray, anchoring and plumbing inlet and outlent adapters,  fitted with isolator switch, with temperature and pressure safety relief valve, vacuum breaker, draincock.</t>
  </si>
  <si>
    <t>Dual Solar and Electric element geyser, 200 Litres, complete</t>
  </si>
  <si>
    <t>R.16.2</t>
  </si>
  <si>
    <t>R.17</t>
  </si>
  <si>
    <t>R.17.3</t>
  </si>
  <si>
    <t>WATER PURIFICATION PLANTS</t>
  </si>
  <si>
    <t>R.19</t>
  </si>
  <si>
    <t>Supply, deliver, install and test complete air Conditioning unit, wall mounted, inclusive of all electricals, pipes, etc.</t>
  </si>
  <si>
    <t>R.19.1</t>
  </si>
  <si>
    <t>R.19.2</t>
  </si>
  <si>
    <t>R.19.3</t>
  </si>
  <si>
    <t>R.19.4</t>
  </si>
  <si>
    <t>R.21</t>
  </si>
  <si>
    <t>R.21.1</t>
  </si>
  <si>
    <t>Supply, deliver, install, test, and commission diesel generators with electric start, automatic voltage regulator, and automatic transfer switch.</t>
  </si>
  <si>
    <t xml:space="preserve">Mark up on other Fuel Generator. </t>
  </si>
  <si>
    <t>A.2</t>
  </si>
  <si>
    <t>A.2.1</t>
  </si>
  <si>
    <t>A.2.2</t>
  </si>
  <si>
    <t>A.2.4</t>
  </si>
  <si>
    <t>A.2.5</t>
  </si>
  <si>
    <t>A.2.6</t>
  </si>
  <si>
    <t>A.2.7</t>
  </si>
  <si>
    <t>A.2.8</t>
  </si>
  <si>
    <t>A.2.9</t>
  </si>
  <si>
    <t>A.2.10</t>
  </si>
  <si>
    <t>A.2.11</t>
  </si>
  <si>
    <t>A.1</t>
  </si>
  <si>
    <t>A.1.1</t>
  </si>
  <si>
    <t>A.1.2</t>
  </si>
  <si>
    <t>A.1.3</t>
  </si>
  <si>
    <t>A.1.4</t>
  </si>
  <si>
    <t>A.1.5</t>
  </si>
  <si>
    <t>A.1.6</t>
  </si>
  <si>
    <t>A.1.7</t>
  </si>
  <si>
    <t>A.1.8</t>
  </si>
  <si>
    <t>A.1.9</t>
  </si>
  <si>
    <t>A.1.10</t>
  </si>
  <si>
    <t>A.1.11</t>
  </si>
  <si>
    <t>A.1.12</t>
  </si>
  <si>
    <t>A.1.13</t>
  </si>
  <si>
    <t>A.1.14</t>
  </si>
  <si>
    <t>A.1.15</t>
  </si>
  <si>
    <t>A.1.16</t>
  </si>
  <si>
    <t>A.1.20</t>
  </si>
  <si>
    <t>A.1.21</t>
  </si>
  <si>
    <t>A.1.22</t>
  </si>
  <si>
    <t>A.1.23</t>
  </si>
  <si>
    <t>A.1.24</t>
  </si>
  <si>
    <t>Extra over mesh fence for pedestrian gate size 1.8 x 1,8m high.</t>
  </si>
  <si>
    <t>A.1.25</t>
  </si>
  <si>
    <t>Provision for Personal Protective Equipment and Protective Clothing per each person:</t>
  </si>
  <si>
    <t>Reflective vests.</t>
  </si>
  <si>
    <t>Hard hats.</t>
  </si>
  <si>
    <t>Protective foot wear.</t>
  </si>
  <si>
    <t>Ear Plugs.</t>
  </si>
  <si>
    <t>Dust Masks.</t>
  </si>
  <si>
    <t>Working suite - jacket and pants</t>
  </si>
  <si>
    <t>A.1.26</t>
  </si>
  <si>
    <t>A.1.27</t>
  </si>
  <si>
    <t>A.1.28</t>
  </si>
  <si>
    <t>A.1.29</t>
  </si>
  <si>
    <t>A.1.30</t>
  </si>
  <si>
    <t>A.1.31</t>
  </si>
  <si>
    <t>Costs of Medical Certificates and Medical Surveillance:</t>
  </si>
  <si>
    <t>Entry medical fitness examinations per employee</t>
  </si>
  <si>
    <t xml:space="preserve">Respiritory prevention kit allocation and routine screening </t>
  </si>
  <si>
    <t>Exit Examinations per employee</t>
  </si>
  <si>
    <t>A.1.32</t>
  </si>
  <si>
    <t>A.1.33</t>
  </si>
  <si>
    <t>A.1.34</t>
  </si>
  <si>
    <t>Provision of Operation and maintenance manual for all equipment and plant and facility</t>
  </si>
  <si>
    <t>SECTION A0: PLANNING AND DESIGN</t>
  </si>
  <si>
    <t>Appointment of Social Facilitation professional person for the project planning and design phase</t>
  </si>
  <si>
    <t xml:space="preserve">Appointment of Social Facilitation professional person for the project Construction phase, as  instructed by the engineer </t>
  </si>
  <si>
    <t>NB</t>
  </si>
  <si>
    <t>Mark up on other specialists services - Detail designs and installation of works under engineer's instructions</t>
  </si>
  <si>
    <t>TOTAL SECTION "A0" CARRIED FORWARD TO SUMMARY</t>
  </si>
  <si>
    <t>Electrical and mechanical engineering services for design and construction including supervsion and as-built drawings, and COC issuing</t>
  </si>
  <si>
    <t>Waste Handling Design and Implementation for design and construction including supervsion and as-built drawings, and COC issuing</t>
  </si>
  <si>
    <t>A0.1.1</t>
  </si>
  <si>
    <t>A0.1.2</t>
  </si>
  <si>
    <t>A0.1.3</t>
  </si>
  <si>
    <t>A0.1.4</t>
  </si>
  <si>
    <t>A0.1.5</t>
  </si>
  <si>
    <t>A0.1.6</t>
  </si>
  <si>
    <t>A0.1.7</t>
  </si>
  <si>
    <t>A0.1.8</t>
  </si>
  <si>
    <t>A0.1.9</t>
  </si>
  <si>
    <t>A0.1.10</t>
  </si>
  <si>
    <t>A0.1.11</t>
  </si>
  <si>
    <t>A0.1.12</t>
  </si>
  <si>
    <t>A0.1.13</t>
  </si>
  <si>
    <t>A0.1.14</t>
  </si>
  <si>
    <t>A0.1.15</t>
  </si>
  <si>
    <t>A0.1.16</t>
  </si>
  <si>
    <t>A0.1.17</t>
  </si>
  <si>
    <t>A0.1.18</t>
  </si>
  <si>
    <t>A0.1.19</t>
  </si>
  <si>
    <t>A0.1.20</t>
  </si>
  <si>
    <t>A0.1.21</t>
  </si>
  <si>
    <t>A0.1.22</t>
  </si>
  <si>
    <t>A0.1.23</t>
  </si>
  <si>
    <t>Provision of Basic principles training on use and operation of facility and equipment (5 People)</t>
  </si>
  <si>
    <r>
      <rPr>
        <b/>
        <i/>
        <u/>
        <sz val="10"/>
        <rFont val="Arial"/>
        <family val="2"/>
      </rPr>
      <t>Note:</t>
    </r>
    <r>
      <rPr>
        <i/>
        <sz val="10"/>
        <rFont val="Arial"/>
        <family val="2"/>
      </rPr>
      <t xml:space="preserve"> Contractor to Hire at least 15 LOCAL personnel/labour at not less than R220/day labour rate for a 8 months Contract Period.</t>
    </r>
  </si>
  <si>
    <t>All item rates in the BOQ to include materials supply, installation, test and commission, unless stated otherwise on specific items</t>
  </si>
  <si>
    <t xml:space="preserve">SCHEDULED FIXED-CHARGE AND VALUE RELATED ITEMS </t>
  </si>
  <si>
    <t xml:space="preserve">SCHEDULED TIME-RELATED ITEMS </t>
  </si>
  <si>
    <t>Supply and fix unto and cover existing clear view fencing with 80% shaded net</t>
  </si>
  <si>
    <t>Daywork Labour , for instructed day works not in the BOQ</t>
  </si>
  <si>
    <t xml:space="preserve">Clear and grub site including vegetation, grass clearing, waste materials removal and transport to municipal dumping site, and other construction waste materials. </t>
  </si>
  <si>
    <t>Traffic Control during Works</t>
  </si>
  <si>
    <t>Managing works which interact with traffic, e.g. delivery trucks, including all compliance requirement with Traffic management and safety management</t>
  </si>
  <si>
    <t>Mark up on Item above</t>
  </si>
  <si>
    <t>Test the complete electrical works and issue a Certificate of Compliance (CoC) by an applicable certified and registered electrical person. For all water and processing circulation pumps and motors</t>
  </si>
  <si>
    <t>Earthing of building - including issuing of certificate by specialist</t>
  </si>
  <si>
    <t>Flexible pipe - reinforced clear/visible food grade pipe to Processing equipment supplies and delivery</t>
  </si>
  <si>
    <t>Supply, deliver and install flexible pipe, complete with all applicable fittings to connect to the water take off points and supply points</t>
  </si>
  <si>
    <t>Included on the processing equipment installations</t>
  </si>
  <si>
    <t xml:space="preserve">SECTION I : PUMPS &amp; MOTORS, CONTROLS &amp; ELECTRICAL CABLES AND WATER PIPES </t>
  </si>
  <si>
    <t>Extra over above: Deliver, Install, Testing and Commission other Valves.</t>
  </si>
  <si>
    <t>Extra over above: Deliver, Install, Testing and Commission a complete Close coupled pump and motor set.</t>
  </si>
  <si>
    <t>Extra over Item T.10.2: Deliver, Install, Testing and Commission a complete Electrical motor and  coupling.</t>
  </si>
  <si>
    <t>Mark up on Valves as specified by the Engineer (3 Quotations from reputable suppliers)</t>
  </si>
  <si>
    <t>Valves</t>
  </si>
  <si>
    <t>Manual On-Line screen filters complete with  Stainless-steel screen and drain valve (10 bar max)</t>
  </si>
  <si>
    <t>Extra over Item above: Deliver, install and test other cables.</t>
  </si>
  <si>
    <t>Extra over Item above: Deliver, Install, Testing and Commission a complete Electrical motor Control and Starter.</t>
  </si>
  <si>
    <r>
      <t>Suction - 50mm; Discharge - 32mm; Impeller - 125mm (Q - 25</t>
    </r>
    <r>
      <rPr>
        <sz val="10"/>
        <rFont val="Aptos Narrow"/>
        <family val="2"/>
      </rPr>
      <t>³</t>
    </r>
    <r>
      <rPr>
        <sz val="11"/>
        <rFont val="Arial"/>
        <family val="2"/>
      </rPr>
      <t>/h; H - 23m; P - 2,2kW)</t>
    </r>
    <r>
      <rPr>
        <sz val="10"/>
        <rFont val="Arial"/>
        <family val="2"/>
      </rPr>
      <t xml:space="preserve"> for water distribution and Potato wash sump water reticulation</t>
    </r>
  </si>
  <si>
    <t>Extra over Item above: Deliver, Install, Testing and Commission other Water Meters.</t>
  </si>
  <si>
    <t xml:space="preserve">a) 50 mm, complete with flanges </t>
  </si>
  <si>
    <t>Other Water Meters and Pipeline accessories</t>
  </si>
  <si>
    <t>Demolision of reinforced concrete, to 200mm depth</t>
  </si>
  <si>
    <t>Demolision of non-reinforced concrete, to 200mm depth</t>
  </si>
  <si>
    <t>Cart away rubble from demolitions and dispose safely at municipal dumping site</t>
  </si>
  <si>
    <t>Demolish existing building structures comprising of brickwork, roofing, closures and foundations. and dispose safely at municipal dumping site</t>
  </si>
  <si>
    <t>Saw cutting of non reinforced concrete before demolision, to 200mm depth, for new foundations or casting and drainage installations</t>
  </si>
  <si>
    <t>Saw cutting of reinforced concrete before demolision, to 200mm depth,  for new foundations or casting and drainage installations</t>
  </si>
  <si>
    <t>Trenches</t>
  </si>
  <si>
    <t>Intermediate excavation and compacted bases</t>
  </si>
  <si>
    <t>Surrouding area, foundation trenches/ furrows, under floors, forming agaisnt foundation walls. Including injecting into existing facility boundary foundations</t>
  </si>
  <si>
    <t>To bottoms and sides of trenches, holes, etc. to new excavations</t>
  </si>
  <si>
    <r>
      <t xml:space="preserve">25Mpa/19mm </t>
    </r>
    <r>
      <rPr>
        <b/>
        <sz val="10"/>
        <rFont val="Arial"/>
        <family val="2"/>
      </rPr>
      <t>Reinforced</t>
    </r>
    <r>
      <rPr>
        <sz val="10"/>
        <rFont val="Arial"/>
        <family val="2"/>
      </rPr>
      <t xml:space="preserve"> concrete casting and vibrated for Foundations, floor, footings, aprons, etc. </t>
    </r>
  </si>
  <si>
    <r>
      <t xml:space="preserve">25Mpa/19mm </t>
    </r>
    <r>
      <rPr>
        <b/>
        <sz val="10"/>
        <rFont val="Arial"/>
        <family val="2"/>
      </rPr>
      <t>Un-Reinforced</t>
    </r>
    <r>
      <rPr>
        <sz val="10"/>
        <rFont val="Arial"/>
        <family val="2"/>
      </rPr>
      <t xml:space="preserve"> concrete casting and vibrated for Foundations, floor, footings, aprons etc. </t>
    </r>
  </si>
  <si>
    <t xml:space="preserve">Joints filling: 6mm silicon seal </t>
  </si>
  <si>
    <t>REF. 193 fabric reinforcement in concrete surface beds, raft slabs, aprons etc.</t>
  </si>
  <si>
    <t>Sealing of walls with cement sealer clear paint - applied on extenal bricks</t>
  </si>
  <si>
    <t>Partition Walls</t>
  </si>
  <si>
    <t>Dry wall erection up to 2,5m height, including all accessories and fixing to floor, water back flash strip at bottom on both sides, water proof lamination.</t>
  </si>
  <si>
    <t>Prepare existing steel surfaces (stop, sand down, etc.)  and apply one coat primer, one undercoat and two coats eggshell enamel paint (Plascon or equal approved) (exposed Steel structure members, Doors, door frames, windows etc.)</t>
  </si>
  <si>
    <t>Prepare and apply weatherproof two coats of primer and on coat of washable paint on plastered walls.</t>
  </si>
  <si>
    <t>Allow for working at height to complete all paint repairs, max 8m high</t>
  </si>
  <si>
    <t>INTERNAL PLASTER: 10mm thick, 1:4 sand cement mixture to smooth steel floated finish</t>
  </si>
  <si>
    <t>INTERNAL PLASTER: 10mm thick, 1:4 sand cement mixture to wood finish</t>
  </si>
  <si>
    <t>OTHER SIGNAGE PLATES</t>
  </si>
  <si>
    <t>Prov sum under instruction</t>
  </si>
  <si>
    <t xml:space="preserve">High pressure degreecing and cleaning including disinfection for the floor after upgrade works </t>
  </si>
  <si>
    <t xml:space="preserve">Application of two coatts of floor epoxy </t>
  </si>
  <si>
    <t>Repairs to Industrial Roller door, Chain operated, 2400 x 6000mm high galvanized with locking mechanism, sealing all holes to prevent birds</t>
  </si>
  <si>
    <t>Installation of birds and wearther proof door straps made of clear PVC strips on all roller entrance doors</t>
  </si>
  <si>
    <t>OFFICE EQUIPMENT</t>
  </si>
  <si>
    <t>Grey Windovert/Similar Vertical Blinds</t>
  </si>
  <si>
    <t>(a)Size 1.5m x 1.2m</t>
  </si>
  <si>
    <t xml:space="preserve">(b)Size 0.5m x 1.5m </t>
  </si>
  <si>
    <t>Furniture</t>
  </si>
  <si>
    <t>Steel Lockers, size: 4C x 1.8m (h) x 0.3m (w) x 0.45m (d)</t>
  </si>
  <si>
    <t>Lockeable Steel Cabinet: 1800 mm (h) x 900 mm (w) x 450 mm (d), Colour: Grey</t>
  </si>
  <si>
    <t xml:space="preserve">Open Steel Shelving Unit, Size: 1910mm (h) x 914mm (w)x 305mm (d), Colour Grey </t>
  </si>
  <si>
    <t>Factory Outlet Shop</t>
  </si>
  <si>
    <t>Manufacture, Supply and install Red Iron Bark Office Desk:1600 L x 850 W x 800H and 2 Leather Visitor Chairs with plastic armrest and sleigh base</t>
  </si>
  <si>
    <t>ADD 15% CONTINGENCIES</t>
  </si>
  <si>
    <t>Company Name:</t>
  </si>
  <si>
    <t>Surname and Names:</t>
  </si>
  <si>
    <t>Signature:</t>
  </si>
  <si>
    <t>Date:</t>
  </si>
  <si>
    <t>AMOUNT IN WORDS: _____________________________________________________________</t>
  </si>
  <si>
    <t>_______________________________________________________________________________</t>
  </si>
  <si>
    <t>_____________________________________________________________</t>
  </si>
  <si>
    <t>Pre-painted  600  x 1200 x 17mm "Armstrong Fine Fissured  95% RH" or equally approved acoustic panels on aluminium pre-painted exposed  tee  suspension  system  including  main and cross tees, necessary hangers, grids, etc</t>
  </si>
  <si>
    <t>m2</t>
  </si>
  <si>
    <t>Suspended Ceiling</t>
  </si>
  <si>
    <t xml:space="preserve">Ceilings suspended not exceeding 0,5m below steel roof trusses </t>
  </si>
  <si>
    <t>Imported G5 filling, selected and supplied by the Contractor, including depositing in layers not exceeding 150mm thick and compacting to 98% modified AASHTO dry densit. Including areas for paving</t>
  </si>
  <si>
    <t>Poly cop pipe 15mm</t>
  </si>
  <si>
    <t>Polycop pipes: Supply, deliver, install (Chased into brickwalls), and testing, including joints, bends, sockets, and etc.</t>
  </si>
  <si>
    <t>Poly cop pipe 20mm</t>
  </si>
  <si>
    <t>Polycop pipe Joints, Bends, Tees, etc. for 15mm pipe</t>
  </si>
  <si>
    <t>Poly Cop pipe Joints, Bends, Tees, etc. for 20mm pipe</t>
  </si>
  <si>
    <t>R.9.4</t>
  </si>
  <si>
    <t>Rate Only</t>
  </si>
  <si>
    <t>Waterproof Industrial 3phase socket, Eurolux or similar</t>
  </si>
  <si>
    <t xml:space="preserve"> Steel Galv Conduit 32mm (Inclusive of all fittings)</t>
  </si>
  <si>
    <t>Suspended Truncking tray - rectengular, 150mm wide</t>
  </si>
  <si>
    <t>A0.1.24</t>
  </si>
  <si>
    <t>Time related claim for Contractor to facilitate and complete Planning and Design phase to achieve all approvals</t>
  </si>
  <si>
    <t>Months</t>
  </si>
  <si>
    <t>Product Certification services instructed by engineer</t>
  </si>
  <si>
    <t>Offered Time period only</t>
  </si>
  <si>
    <t>A0.1.25</t>
  </si>
  <si>
    <t>25Mpa/19mm V shaped concrete drainage channel 100mm thick with overall canal size 600mm wide x 50mm deep finished smooth on all exposed surfaces to a uniform dense finish with closed cell expanded polyethylene filler and polyurethane sealant expansion joints at 2m centres, 150mm bottom layer to be ripped and re-compacted to 93% Modified AASHTO density, 150mm top layer of G5 imported material to 95% Modified AASHTO density  including all necessary excavation, backfilling, carting away, cutting into paving, formwork, reinforcement, dowels, etc.. Channels including slopes, overall shape etc.</t>
  </si>
  <si>
    <t>KERBS</t>
  </si>
  <si>
    <t>Figure 7 Barrier concrete kerb, including in-situ concrete (class 25MPa/19mm stone) haunching behind kerbing at joints, with pointing on all exposed sides, including all necessary excavation, backfilling, carting away, continuous concrete haunching on curves, concrete haunching in blobs on straights, etc. Jointed &amp; pointed in joint sealant with 10mm soft board and polyurethane sealant with approved primer</t>
  </si>
  <si>
    <t>200 x 150 mm cement interlocking paving brick, laid in herringbone pattern in accordance with SANS 1200 MJ and CMA Concrete Block Paving Manuals, with a minimum longitudinal fall of 1% on a transverse fall of at least 2% on 20mm compacted sand bed with fine jointing sand swept and vibrated into joints, all laid on subbase conforming to SANS 1200 D Degree of Accuracy (sub-base elsewhere measured) 1. Paving to be inspected and re-sanded after three months. Rates for paving must include all cutting.</t>
  </si>
  <si>
    <t>DRAINAGE CHANNELS</t>
  </si>
  <si>
    <t>PAVING</t>
  </si>
  <si>
    <t>Vegetation herbicide including no growth soil poisoning and anti-termite soil poisoning applied by a Registered Pest Control company utilizing complaint chemicals</t>
  </si>
  <si>
    <t>B</t>
  </si>
  <si>
    <t>B.1.2</t>
  </si>
  <si>
    <t>B.1.3</t>
  </si>
  <si>
    <t>B.1.4</t>
  </si>
  <si>
    <t>B.1.5</t>
  </si>
  <si>
    <t>Supply, deliver and install Stainless Floor Trap: PHT DN100 single design, Vertical</t>
  </si>
  <si>
    <t>Supply, deliver and install PHT Stainless Floor Trap with side Box Channels: DN100 Double Industrial Drain (Vertical)  + (Equal Length Boxes x 1200 mm)</t>
  </si>
  <si>
    <t>Supply, deliver and install PHT Stainless Floor Trap with side Box Channels: DN100 Double Industrial Drain (Vertical)  + (Equal Length Boxes x 3200 mm)</t>
  </si>
  <si>
    <r>
      <t xml:space="preserve">Overheads, charges and profit on Items C4.1 to C4.3 above </t>
    </r>
    <r>
      <rPr>
        <b/>
        <sz val="10"/>
        <rFont val="Arial"/>
        <family val="2"/>
      </rPr>
      <t>(max 10%)</t>
    </r>
  </si>
  <si>
    <t>Supply, deliver and install Rofo Interceptor Grease Trap: RO GT 2000 (10l/s) or similar</t>
  </si>
  <si>
    <t>Supply, deliver and install PVC pipe: 110 mm diameter</t>
  </si>
  <si>
    <t>Supply, deliver and install PVC elbow: 110 mm diameter</t>
  </si>
  <si>
    <t>Supply, deliver and install PVC pipe: T-piece Horisontal 110 mm diameter</t>
  </si>
  <si>
    <t>Supply, deliver and install all plumbing from WC's and kitchen to existing network.</t>
  </si>
  <si>
    <t>FLOOR DRAINAGE</t>
  </si>
  <si>
    <t>Supply, deliver and install RAS Drain Assembly or similar</t>
  </si>
  <si>
    <t>Supply, deliver and install Trench Drain Precasted with Grid: Fibre Grating 400 x 700 mm Stainless Floor Trap: PHT DN100 single design or similar, Vertical</t>
  </si>
  <si>
    <t>Supply, deliver and install Trench Drain-end Precasted with Grit: Fibre Grating 400 x 700mm</t>
  </si>
  <si>
    <t>Profit Over item above</t>
  </si>
  <si>
    <t xml:space="preserve">Ship Container Electrical : 6 way DB, 2 x LED lights, 3 DBL plug point, switches , </t>
  </si>
  <si>
    <t>Ship Container Finish works - Interior walls lamination, Floor lamination with removeable rubber/plastic interlocking carpet blocks , 1 x 900x900mm and 2x  1800x450mm Aluminum windows with burglar bars with window bank flashing, 1 x steel entrance door with SABS approved lock and 2 x 300x300 whirly birds, 1 x sliding door 1570x2200mm and 2x steel checker plate disabled access ramps</t>
  </si>
  <si>
    <t xml:space="preserve">20ft Ship Container Converted to a factory outlet mini shop including surpface prepation and Painting Exterior, </t>
  </si>
  <si>
    <t>PROVISIONAL SUMS for Processing Equipment</t>
  </si>
  <si>
    <t>Building HVAC system, as specified by the Engineer  (3 Quotations from reputable suppliers, by local supplier firms within the municiplaity for better repairs and maintainance purpose).</t>
  </si>
  <si>
    <t>Cold Rooms</t>
  </si>
  <si>
    <t>Panel Walls with Doors</t>
  </si>
  <si>
    <t>Coldrooms equipment</t>
  </si>
  <si>
    <t>Coldroom mechnical equipment installation and commisioning, as specified by the Engineer  (3 Quotations from reputable suppliers, by local supplier firms within the municiplaity for better repairs and maintainance purpose).</t>
  </si>
  <si>
    <t>ELECTRICAL AND MECHANICAL</t>
  </si>
  <si>
    <t>SECTION R : ELECTRICAL, MECHANICAL AND PLUMBING</t>
  </si>
  <si>
    <t>a)  Appointment of Food processing specialist/engineer for Site Investigation and Desk Study of Client Concept and issue design, drawings and design report for the equipment and facility development: for the purpose of acquiring approvals for implementation from client and authorities</t>
  </si>
  <si>
    <t>All design and reports Submissions and facilitations to acquire approval from Polokwane Municipality, Dept of Health and Dept of Environment</t>
  </si>
  <si>
    <t xml:space="preserve">3 x (5mx5mx3,6m height) rooms, positioned in next to each other, including wall panels,  sliding doors, roof support; made of sandwhich Polystyrene insulated panels of 75mm wide, lined by 1mm thick enamel coated sheets  </t>
  </si>
  <si>
    <t>Panel walls up to 2,5m height- sandwich made of 1mm thick sheets on both sides of 75mm Polyesterene foam, sheets must factroty coated with white enamel. Including fixing to floor and anchoring to other walls</t>
  </si>
  <si>
    <t>Allow for a provisional sum for Mechanical/Electrical or processing Equipment for Bottle packaging and purification plant, including all control systems, by a specialist or manufacturing contractor.</t>
  </si>
  <si>
    <t>Allow for a provisional sum for Mechanical/Electrical or processing Equipment for Sweet Potato Boiler and supprting equipment, including all control systems, by a specialist or manufacturing contractor.</t>
  </si>
  <si>
    <t>Allow for a provisional sum for Mechanical/Electrical or processing Equipment for Fabrication and installation of Sweet potato Sorting roller line with tables, knives, work tools , including all control systems, by a specialist or manufacturing contractor</t>
  </si>
  <si>
    <t>Allow for a provisional sum for Mechanical/Electrical or processing Equipment for Fabrication and installation of Sweet potato wash trough, rollers with brush, elevator, spray run, including all control systems, by a specialist or manufacturing contractor.</t>
  </si>
  <si>
    <t>Allow for a provisional sum for Mechanical/Electrical or processing Equipment for Blender, cooker, pastuerizer, flavouring tank, mixing tanks  including all control systems, by a specialist or manufacturing contractor.</t>
  </si>
  <si>
    <t>Provision of raw materials and packaging materials for comminissioing and training as instructed by the engineer</t>
  </si>
  <si>
    <t>Supply all necessary testing apparatus, water, materials, etc. and allow for testing  of all plumbing works and issue Certificate of Compliance (COC)</t>
  </si>
  <si>
    <t>Provide a sum for supply and installation of combined system of Filtering, Reverse Osmosis System, Chlorinator, UV treatment, Disinfection chamber, and De-ironizing Chamber by a specialist as instructed by engineer</t>
  </si>
  <si>
    <t>SECTION T : PUMPS &amp; MOTORS, CONTROLS &amp; CABLES</t>
  </si>
  <si>
    <t>T.1</t>
  </si>
  <si>
    <t>T,1,1</t>
  </si>
  <si>
    <t>T.1,2</t>
  </si>
  <si>
    <t>T.2.3</t>
  </si>
  <si>
    <t>T.2.4</t>
  </si>
  <si>
    <t>T.3</t>
  </si>
  <si>
    <t>T.3,1</t>
  </si>
  <si>
    <t>T.3,2</t>
  </si>
  <si>
    <t>T.3,3</t>
  </si>
  <si>
    <t>T.4</t>
  </si>
  <si>
    <t>T.4.1</t>
  </si>
  <si>
    <t>T.5</t>
  </si>
  <si>
    <t>T.5.1</t>
  </si>
  <si>
    <t>T.5.2</t>
  </si>
  <si>
    <t>T.5.3</t>
  </si>
  <si>
    <t>T.5.4</t>
  </si>
  <si>
    <t>T.6</t>
  </si>
  <si>
    <t>T.6.1</t>
  </si>
  <si>
    <t>T.6.2</t>
  </si>
  <si>
    <t>T.6.3</t>
  </si>
  <si>
    <t>T.6.4</t>
  </si>
  <si>
    <t>T.6.5</t>
  </si>
  <si>
    <t>T.6.6</t>
  </si>
  <si>
    <t>T.7</t>
  </si>
  <si>
    <t>T.7,1</t>
  </si>
  <si>
    <t>T.7,2</t>
  </si>
  <si>
    <t>T.7,3</t>
  </si>
  <si>
    <t>T8</t>
  </si>
  <si>
    <t>T.8,1</t>
  </si>
  <si>
    <t>T.8,2</t>
  </si>
  <si>
    <t>T.8,3</t>
  </si>
  <si>
    <t>T.8,4</t>
  </si>
  <si>
    <t>T.8,5</t>
  </si>
  <si>
    <t>T.8,6</t>
  </si>
  <si>
    <t>T.8,7</t>
  </si>
  <si>
    <t>T.8,8</t>
  </si>
  <si>
    <t>T.8,9</t>
  </si>
  <si>
    <t>T.8,10</t>
  </si>
  <si>
    <t>T.8,11</t>
  </si>
  <si>
    <t>T,9</t>
  </si>
  <si>
    <t>T,9,1</t>
  </si>
  <si>
    <t>T,10</t>
  </si>
  <si>
    <t>T,10,1</t>
  </si>
  <si>
    <t>T,11,1</t>
  </si>
  <si>
    <t>T,11,2</t>
  </si>
  <si>
    <t>T,11,3</t>
  </si>
  <si>
    <t>T,11</t>
  </si>
  <si>
    <t>S.1</t>
  </si>
  <si>
    <t>S.2</t>
  </si>
  <si>
    <t>R.21.2</t>
  </si>
  <si>
    <t>R.21.3</t>
  </si>
  <si>
    <t>R.21.4</t>
  </si>
  <si>
    <t>R.21.5</t>
  </si>
  <si>
    <t>R.21.6</t>
  </si>
  <si>
    <t>R.21.7</t>
  </si>
  <si>
    <t>R.21.8</t>
  </si>
  <si>
    <t>R.21.9</t>
  </si>
  <si>
    <t>R.21.10</t>
  </si>
  <si>
    <t>R.21.11</t>
  </si>
  <si>
    <t>R.21.12</t>
  </si>
  <si>
    <t>R,20,1</t>
  </si>
  <si>
    <t>R,20,2</t>
  </si>
  <si>
    <t>P,32</t>
  </si>
  <si>
    <t>P,32,1</t>
  </si>
  <si>
    <t>P,32,2</t>
  </si>
  <si>
    <t>P,32,3</t>
  </si>
  <si>
    <t>P.34.4</t>
  </si>
  <si>
    <t>P,39</t>
  </si>
  <si>
    <t>P,39,1</t>
  </si>
  <si>
    <t>P,39,2</t>
  </si>
  <si>
    <t>P,39,3</t>
  </si>
  <si>
    <t>P,39,4</t>
  </si>
  <si>
    <t>P,39,5</t>
  </si>
  <si>
    <t>P,39,6</t>
  </si>
  <si>
    <t>P,39,7</t>
  </si>
  <si>
    <t>Allow a sum for Supply and installation of shop display freezer and refrigirator under instruction</t>
  </si>
  <si>
    <t>P,40</t>
  </si>
  <si>
    <t>P,40,1</t>
  </si>
  <si>
    <t>P,40,2</t>
  </si>
  <si>
    <t>P,40,3</t>
  </si>
  <si>
    <t>P,40,4</t>
  </si>
  <si>
    <t>P,40,5</t>
  </si>
  <si>
    <t>P,40,6</t>
  </si>
  <si>
    <t>P,40,7</t>
  </si>
  <si>
    <t>P,40,8</t>
  </si>
  <si>
    <t>P,40,9</t>
  </si>
  <si>
    <t>P,40,10</t>
  </si>
  <si>
    <t>P,40,11</t>
  </si>
  <si>
    <t>P,40,12</t>
  </si>
  <si>
    <t>P,41</t>
  </si>
  <si>
    <t>P,41,1</t>
  </si>
  <si>
    <t>P,41,2</t>
  </si>
  <si>
    <t>P,41,3</t>
  </si>
  <si>
    <t>P,41,4</t>
  </si>
  <si>
    <t>P,41,5</t>
  </si>
  <si>
    <t>P,41,6</t>
  </si>
  <si>
    <t>Supply and construct prefacbricated concrete interlocking paving in herringbone pattern 65 mm thick, 25 Mpa,  Type S-A concrete paving blocks. Price must include bedding, 20mm Sand layer, Compaction and finishing: For Roads.</t>
  </si>
  <si>
    <t>Stainless steel food grade pipes farbication and installation by specialist as instructed by the engineer.</t>
  </si>
  <si>
    <t>Provisional Sum, as specified by the Engineer, for the application of roof sheets insulation coating using instructed product and methods</t>
  </si>
  <si>
    <t>Prefabricated Galvanized steel water reservoir</t>
  </si>
  <si>
    <t>Prefabricated Galvanized food grade HDPE lined steel water reservoir complete with roof, internal ladder, external cat ladder with safety cage, 1x inlet (50 mm) including galvanized steel inlet pipe and fittings, outlet (80 mm) including valve, overflow, manhole, scour valve, whirlybird or similar approved ventilator, water level indicator, concrete ring beam or slab with Engineers Certificate were applicable and PVC lining in the following size categories:</t>
  </si>
  <si>
    <t>R,21,1</t>
  </si>
  <si>
    <t>Steel Tank Stand</t>
  </si>
  <si>
    <t>Supply and erect a prefabricated complete elevated steel tank stand (painted) with Engineers Certificate suitable for a 10 000-storage tank:</t>
  </si>
  <si>
    <t>3 meter high for 10 000 litres</t>
  </si>
  <si>
    <t>R,22,1</t>
  </si>
  <si>
    <t>Polyethylene Water Tank</t>
  </si>
  <si>
    <t>Supply, erect and anchored elevated polyethylene water tank onto tank stand (3, 6 or 9m high):</t>
  </si>
  <si>
    <t>10 000 Litres LDPE Tank includig HDPE pipes and fittings for inlet and delivery connections and overflow</t>
  </si>
  <si>
    <t xml:space="preserve">SOLAR SYSTEM </t>
  </si>
  <si>
    <t>Supply, deliver, install, and test, Pure sine wave invertor complete with: AC/DC compatibility, Overvoltage and undervoltage protection, Overload protection and overcurrent protection, Overtemperature protection, No-load protection, Operating history memory, Detachable control panel, Enclosure class IP66, Automatic generator start, Display of function.</t>
  </si>
  <si>
    <t>S.1.1</t>
  </si>
  <si>
    <t>S.1.2</t>
  </si>
  <si>
    <t>S.1.3</t>
  </si>
  <si>
    <t>Pure sine wave invertor 8kVA</t>
  </si>
  <si>
    <t>S.1.4</t>
  </si>
  <si>
    <t>S.1.5</t>
  </si>
  <si>
    <t>S.1.6</t>
  </si>
  <si>
    <t>Supply and install DC Cicuit breakers and surge protector</t>
  </si>
  <si>
    <t>Supply and install Combined Junction Box for solar panels</t>
  </si>
  <si>
    <t>Supply and install arrray to array cable for solar panels:  Flexible single core cable for photovoltaic or solar systems, Halogen free, double insulated, zone &amp; UV resistant (AC 1000V &amp; DC 1500V) (Black/Red)</t>
  </si>
  <si>
    <t>SOLAR PANELS (PV)</t>
  </si>
  <si>
    <t>Supply, deliver, install, and test monocrystalline solar panels complete with all cables, connectors, Junction boxes, surge protectors and Circuit breakers. (Ground, Roof, Elevated or floating installation)</t>
  </si>
  <si>
    <t>d) 500 to 550 W</t>
  </si>
  <si>
    <t>S</t>
  </si>
  <si>
    <t>S.3</t>
  </si>
  <si>
    <t>SOLAR (PV) MOUNTING SYSTEMS</t>
  </si>
  <si>
    <t>Supply, deliver, install a complete Solar (PV) mounting system including all rails, brackets, fasteners, and steel support structure. (Galvanised or Aluminium)</t>
  </si>
  <si>
    <t>S.3.1</t>
  </si>
  <si>
    <t>Roof Top mounting system for PV Solar panels.</t>
  </si>
  <si>
    <t>S.3.6</t>
  </si>
  <si>
    <t>Solar DB Board</t>
  </si>
  <si>
    <t>Supply, deliver, install, and test complete solar DB Board</t>
  </si>
  <si>
    <t>S.3.6.1</t>
  </si>
  <si>
    <t>Complete combiner box, MCE CB1-1, 32 A, 1000 VDC, Input Strings 1, Output Strings 1</t>
  </si>
  <si>
    <t>S.3.6.2</t>
  </si>
  <si>
    <t>S.3.7</t>
  </si>
  <si>
    <t>Batteries</t>
  </si>
  <si>
    <t>S.3.7.1</t>
  </si>
  <si>
    <t>S.3.7.2</t>
  </si>
  <si>
    <t>S.3.8</t>
  </si>
  <si>
    <t>Other Solar Equipment</t>
  </si>
  <si>
    <t>S.3.8.1</t>
  </si>
  <si>
    <t>S.3.8.2</t>
  </si>
  <si>
    <t xml:space="preserve">Mark up on other Solar Equipment. </t>
  </si>
  <si>
    <t>S.4</t>
  </si>
  <si>
    <t>S.4.1</t>
  </si>
  <si>
    <t>S.4.2</t>
  </si>
  <si>
    <t>S.4.3</t>
  </si>
  <si>
    <t>S.4.4</t>
  </si>
  <si>
    <t>Other Fuel Generators</t>
  </si>
  <si>
    <t>Mark up on other Fuel Generator set as specified by the Engineer (3 Quotations from reputable suppliers)</t>
  </si>
  <si>
    <t>Service of Generators</t>
  </si>
  <si>
    <t xml:space="preserve">Mark up on the Service and repair of Generators. </t>
  </si>
  <si>
    <t>S.6</t>
  </si>
  <si>
    <t>GRID POWER SUPPLY</t>
  </si>
  <si>
    <t>S.6.1</t>
  </si>
  <si>
    <t>Mark up on the replacement, upgrade or installation of power grid line and transfomers by a Eskom registered contractor as specified by the Engineer (3 Quotations from reputable suppliers)</t>
  </si>
  <si>
    <t>S.6.2</t>
  </si>
  <si>
    <t>Building Earthing and Lightninng Protectionan and Other Electrical Cables to Equipment and Rooms and Fittings points for the whole facility</t>
  </si>
  <si>
    <t>Mark up on other Electrical works under instruction (3 Quotations from reputable suppliers or specialists)</t>
  </si>
  <si>
    <t>Mark-up on Item above</t>
  </si>
  <si>
    <t>Other  invertor under instruction</t>
  </si>
  <si>
    <t>Complete combiner box, MCE CB2-2, 60 A, 1000 VDC, Input Strings 2, Output Strings 2</t>
  </si>
  <si>
    <t>S,2,1</t>
  </si>
  <si>
    <t>2000 litres diesel fuel tank with stand, fuel line, guage, meter, water drain, vapor release, etc to be complient to Fuel storage regulation, provide COC</t>
  </si>
  <si>
    <t>Mark up on the Service and repair of Generators as specified by the Engineer for 12 months</t>
  </si>
  <si>
    <t>Electrical Power Connection Fee under instruction and account handling</t>
  </si>
  <si>
    <t>S.4.3.1</t>
  </si>
  <si>
    <t>S.4.3.2</t>
  </si>
  <si>
    <t>S.4.4.1</t>
  </si>
  <si>
    <t>S.4.4.2</t>
  </si>
  <si>
    <t>Mark up on the supply, installation, and testing of Batteries for power control units switching as specified by the Engineer (3 Quotations from reputable suppliers)</t>
  </si>
  <si>
    <t>Mark up on other Solar Equipment set as instructed by the Engineer (3 Quotations from reputable suppliers)</t>
  </si>
  <si>
    <t>A0</t>
  </si>
  <si>
    <t>A0.1.26</t>
  </si>
  <si>
    <t>Agricultural/ mechanicl  Engineering (Anciliry works) as instructed by engineer when required</t>
  </si>
  <si>
    <t>TRAINING AND COMMISSIONING</t>
  </si>
  <si>
    <t>The Site Implementation will only proceed once the project has acquired approvals from all  authorities inline with regulations</t>
  </si>
  <si>
    <t>Contractor's commitment period to conclude designs and acquire approvals</t>
  </si>
  <si>
    <t>Provisional Sum, as specified by the Engineer, for the fabrication, supply, delivery and installations the replacement of damaged roof and cladding sheets, replacement of all roof screws and seals, water guttering system replacement and new positioning to dispose water outside, roof top ventilators installation, etc to have roof water proof and sound.</t>
  </si>
  <si>
    <t xml:space="preserve">Provision of monthly maintainance for a period of 12 months after completion, for all mechanical and electrical equipment service and repairs </t>
  </si>
  <si>
    <t>INVINSIBLE FENCING</t>
  </si>
  <si>
    <t xml:space="preserve">SECTION S : POWER GENERATION EQUIPMNET,  FENCING </t>
  </si>
  <si>
    <r>
      <rPr>
        <b/>
        <sz val="10"/>
        <rFont val="Arial"/>
        <family val="2"/>
      </rPr>
      <t xml:space="preserve">      </t>
    </r>
    <r>
      <rPr>
        <sz val="10"/>
        <rFont val="Arial"/>
        <family val="2"/>
      </rPr>
      <t xml:space="preserve">                                                                                         Clea View Fence installation for Distance of</t>
    </r>
    <r>
      <rPr>
        <b/>
        <sz val="10"/>
        <rFont val="Arial"/>
        <family val="2"/>
      </rPr>
      <t xml:space="preserve"> </t>
    </r>
    <r>
      <rPr>
        <sz val="10"/>
        <rFont val="Arial"/>
        <family val="2"/>
      </rPr>
      <t>: Invinsible mesh security fencing all materials supply and installation:</t>
    </r>
  </si>
  <si>
    <r>
      <rPr>
        <b/>
        <sz val="10"/>
        <rFont val="Arial"/>
        <family val="2"/>
      </rPr>
      <t>1,</t>
    </r>
    <r>
      <rPr>
        <sz val="10"/>
        <rFont val="Arial"/>
        <family val="2"/>
      </rPr>
      <t xml:space="preserve"> Powder -coated security fencing 2400mm high above ground level, of ref 3510-3D mesh panels fabricated from absel with a strength of 60% and a tensile strength of 500N/mm2, with cire diameter of 3mm and a tolerance of 0,07mm, with 4  no,43mm V-rpofiled horizontal stifferners, fixed to and including76x45x3mm by 3000mm length galvanized and powder coated steel posts with rubber cap on top, planted in conrete (concrete elsewhere). Fencing panels fixed between posts including galvanised and powder coated fixators and nuts at centres not exceeding 300mm.</t>
    </r>
  </si>
  <si>
    <r>
      <rPr>
        <b/>
        <sz val="10"/>
        <rFont val="Arial"/>
        <family val="2"/>
      </rPr>
      <t>2,</t>
    </r>
    <r>
      <rPr>
        <sz val="10"/>
        <rFont val="Arial"/>
        <family val="2"/>
      </rPr>
      <t xml:space="preserve">Galvanised anti-burrow fencing, 500mm deep below ground level, secured into 25MPa concrete for posts and haunching of 200x200x200mm at 1000mm centres maximum, of ref 3510-3D mesh panels fabricated from absel with strength of 60% and tensile strength of 500N/mm2, with core diamter of 3mm and a tolerance of 0,07mm, </t>
    </r>
  </si>
  <si>
    <r>
      <rPr>
        <b/>
        <sz val="10"/>
        <rFont val="Arial"/>
        <family val="2"/>
      </rPr>
      <t>3,</t>
    </r>
    <r>
      <rPr>
        <sz val="10"/>
        <rFont val="Arial"/>
        <family val="2"/>
      </rPr>
      <t xml:space="preserve"> Powder coated anti-climb structure spiked rail bolted to invisible fence mesh flang along fence top</t>
    </r>
  </si>
  <si>
    <r>
      <rPr>
        <b/>
        <sz val="10"/>
        <rFont val="Arial"/>
        <family val="2"/>
      </rPr>
      <t>4,</t>
    </r>
    <r>
      <rPr>
        <sz val="10"/>
        <rFont val="Arial"/>
        <family val="2"/>
      </rPr>
      <t xml:space="preserve"> Gates fabircation using 100x75x3mm galvanized and powder coated for frame. Panel covered with clear view ref 3510-3D mesh. Hinged or on track rail including locking mechanism.</t>
    </r>
  </si>
  <si>
    <t>d) Set of four (4) PV solar panels mounting system</t>
  </si>
  <si>
    <t>Item</t>
  </si>
  <si>
    <t>Payment</t>
  </si>
  <si>
    <t>Description</t>
  </si>
  <si>
    <t>Nr.</t>
  </si>
  <si>
    <t>Refer.</t>
  </si>
  <si>
    <t>DRILLING OF BOREHOLES</t>
  </si>
  <si>
    <t xml:space="preserve">SANS </t>
  </si>
  <si>
    <t>SITE ESTABLISHMENT</t>
  </si>
  <si>
    <t>1200C</t>
  </si>
  <si>
    <t>2.1.1</t>
  </si>
  <si>
    <t>8.2.1</t>
  </si>
  <si>
    <t xml:space="preserve">Clear and grub 3m wide for access road </t>
  </si>
  <si>
    <t>(Provisionally)</t>
  </si>
  <si>
    <t>2.1.2</t>
  </si>
  <si>
    <t>Mobilisation and set up of plant to/at first borehole</t>
  </si>
  <si>
    <t>2.1.3</t>
  </si>
  <si>
    <t>Set-up of plant per boreholes (after first) up to 10km</t>
  </si>
  <si>
    <t>2.1.4</t>
  </si>
  <si>
    <t>Interhole moves</t>
  </si>
  <si>
    <t>For distances more than 10km</t>
  </si>
  <si>
    <t>km</t>
  </si>
  <si>
    <t>2.1.5</t>
  </si>
  <si>
    <t>8.2.5</t>
  </si>
  <si>
    <t xml:space="preserve">Take down and reinstate existing fences with </t>
  </si>
  <si>
    <t>written approval of the Engineer. (Provisional)</t>
  </si>
  <si>
    <t xml:space="preserve">DRILLING: (Unconsolidated and consolidated </t>
  </si>
  <si>
    <t xml:space="preserve">sediments and igneous, metarmophic and </t>
  </si>
  <si>
    <t>fractured carbonate rocks)</t>
  </si>
  <si>
    <t>Rotary air percussion with foam - 0 to 150m</t>
  </si>
  <si>
    <t>2,2,1</t>
  </si>
  <si>
    <t>165mm diameter</t>
  </si>
  <si>
    <t>2,2,2</t>
  </si>
  <si>
    <t xml:space="preserve">203 or 216mm diameter </t>
  </si>
  <si>
    <t>2,2,3</t>
  </si>
  <si>
    <t>254mm diameter</t>
  </si>
  <si>
    <t>2,2,4</t>
  </si>
  <si>
    <t>305mm diameter</t>
  </si>
  <si>
    <t>Odex (including supply, delivery &amp; installation</t>
  </si>
  <si>
    <t>of at least 6 mm sidewall Odex casing)</t>
  </si>
  <si>
    <t>2,3,1</t>
  </si>
  <si>
    <t>194 mm OD (including casing)</t>
  </si>
  <si>
    <t>2,3,2</t>
  </si>
  <si>
    <t>219 mm OD (including casing)</t>
  </si>
  <si>
    <t>2,3,3</t>
  </si>
  <si>
    <t>273 mm OD (including casing)</t>
  </si>
  <si>
    <t>DRILLING (Highly abrasive rocks e.g. quartzite)</t>
  </si>
  <si>
    <t>Rotary air percussion with foam – 0 to 150 m</t>
  </si>
  <si>
    <t>2,4,1</t>
  </si>
  <si>
    <t>2,4,2</t>
  </si>
  <si>
    <t>2,4,3</t>
  </si>
  <si>
    <t>2,4,4</t>
  </si>
  <si>
    <t xml:space="preserve">Total Carried Forward </t>
  </si>
  <si>
    <t>SCHEDULE B : DRILLING OF BOREHOLES (continue)</t>
  </si>
  <si>
    <t xml:space="preserve"> </t>
  </si>
  <si>
    <t xml:space="preserve"> Brought Forward</t>
  </si>
  <si>
    <t>DRILLING (Leached / cavernous carbonate rocks)</t>
  </si>
  <si>
    <t>Rotary air percussion with foam</t>
  </si>
  <si>
    <t>2,5,1</t>
  </si>
  <si>
    <t>2,5,2</t>
  </si>
  <si>
    <t>2,5,3</t>
  </si>
  <si>
    <t>2,5,4</t>
  </si>
  <si>
    <t>2,6,1</t>
  </si>
  <si>
    <t>2,6,2</t>
  </si>
  <si>
    <t>2,6,3</t>
  </si>
  <si>
    <t>CASING (supplied, delivered and installed)</t>
  </si>
  <si>
    <t>Steel (bevel-edged plain)</t>
  </si>
  <si>
    <t>2,7,1</t>
  </si>
  <si>
    <t>165 mm ID (minimum wall thickness 4 mm)</t>
  </si>
  <si>
    <t>2,7,2</t>
  </si>
  <si>
    <t>215 mm ID (minimum wall thickness 4.5 mm)</t>
  </si>
  <si>
    <t>2,7,3</t>
  </si>
  <si>
    <t>254 mm ID (minimum wall thickness 4.5 mm)</t>
  </si>
  <si>
    <t>Steel (slotted, width 3-4 mm)</t>
  </si>
  <si>
    <t>2,8,1</t>
  </si>
  <si>
    <t>2,8,2</t>
  </si>
  <si>
    <t>2,8,3</t>
  </si>
  <si>
    <t>UPVC (flush internal/external thread-jointed, plain)</t>
  </si>
  <si>
    <t>2,9,1</t>
  </si>
  <si>
    <t>165 mm ID (minimum wall thickness 7 mm)</t>
  </si>
  <si>
    <t>2,9,2</t>
  </si>
  <si>
    <t>181 mm ID (minimum wall thickness 8.5 mm)</t>
  </si>
  <si>
    <t>2,9,3</t>
  </si>
  <si>
    <t>203 mm ID (minimum wall thickness 9.1 mm)</t>
  </si>
  <si>
    <t>2,9,4</t>
  </si>
  <si>
    <t>227 mm ID (minimum wall thickness 11 mm)</t>
  </si>
  <si>
    <t>UPVC (flush internal/external thread-jointed, perforated)</t>
  </si>
  <si>
    <t>2,10,1</t>
  </si>
  <si>
    <t>127 mm ID (minimum wall thickness 6 mm)</t>
  </si>
  <si>
    <t>2,10,2</t>
  </si>
  <si>
    <t>150 mm ID (minimum wall thickness 6 mm)</t>
  </si>
  <si>
    <t>2,10,3</t>
  </si>
  <si>
    <t>2,10,4</t>
  </si>
  <si>
    <t>2,10,5</t>
  </si>
  <si>
    <t>2,10,6</t>
  </si>
  <si>
    <t>CASING SHOES</t>
  </si>
  <si>
    <t>2,11,1</t>
  </si>
  <si>
    <t>To fit 165 mm ID steel casing</t>
  </si>
  <si>
    <t>2,11,2</t>
  </si>
  <si>
    <t>To fit 215 mm ID steel casing</t>
  </si>
  <si>
    <t>2,11,3</t>
  </si>
  <si>
    <t>To fit 254 mm ID steel casing</t>
  </si>
  <si>
    <t xml:space="preserve">REAMING OF BOREHOLES </t>
  </si>
  <si>
    <t>2,12,1</t>
  </si>
  <si>
    <t>152 mm or 165 mm to 203 mm or 219 mm diameter</t>
  </si>
  <si>
    <t>2,12,2</t>
  </si>
  <si>
    <t>203 mm or 219 mm to 254 mm diameter</t>
  </si>
  <si>
    <t>2,12,3</t>
  </si>
  <si>
    <t>152 mm or 165 mm to 254 mm diameter</t>
  </si>
  <si>
    <t>RECOVERY OF STEEL CASING</t>
  </si>
  <si>
    <t>FORMATION STABILISER</t>
  </si>
  <si>
    <t>(supplied, delivered and installed)</t>
  </si>
  <si>
    <t>5-8mm well rounded silica gravel</t>
  </si>
  <si>
    <t>kg</t>
  </si>
  <si>
    <r>
      <t xml:space="preserve">CONCRETE COLLAR </t>
    </r>
    <r>
      <rPr>
        <sz val="10"/>
        <rFont val="Arial"/>
        <family val="2"/>
      </rPr>
      <t>(complete per borehole)</t>
    </r>
  </si>
  <si>
    <t>(2 m x 2 m x 0.5 m)</t>
  </si>
  <si>
    <t>BENTONITE SANITARY SEAL</t>
  </si>
  <si>
    <t xml:space="preserve"> (complete per borehole) (maximum of 5m)</t>
  </si>
  <si>
    <t>2,16,1</t>
  </si>
  <si>
    <t>Type I (305 mm hole &amp; 254 mm ID casing)</t>
  </si>
  <si>
    <t>2,16,2</t>
  </si>
  <si>
    <t>Type II (305 mm hole &amp; 215 mm ID casing)</t>
  </si>
  <si>
    <r>
      <t xml:space="preserve">BOREHOLE DISINFECTION </t>
    </r>
    <r>
      <rPr>
        <sz val="10"/>
        <rFont val="Arial"/>
        <family val="2"/>
      </rPr>
      <t>(complete per borehole)</t>
    </r>
  </si>
  <si>
    <r>
      <t xml:space="preserve">BOREHOLE PROTECTION </t>
    </r>
    <r>
      <rPr>
        <sz val="10"/>
        <rFont val="Arial"/>
        <family val="2"/>
      </rPr>
      <t>(complete per borehole)</t>
    </r>
    <r>
      <rPr>
        <b/>
        <sz val="10"/>
        <rFont val="Arial"/>
        <family val="2"/>
      </rPr>
      <t xml:space="preserve"> </t>
    </r>
  </si>
  <si>
    <t>(including casing lid)</t>
  </si>
  <si>
    <t>STONE PLUG (for unsuccessful boreholes)</t>
  </si>
  <si>
    <t xml:space="preserve">3m casing installed and concrete block constructed </t>
  </si>
  <si>
    <t>around casing. Must be marked clearly dry on casing lid)</t>
  </si>
  <si>
    <r>
      <t xml:space="preserve">BOREHOLE MARKING </t>
    </r>
    <r>
      <rPr>
        <sz val="10"/>
        <rFont val="Arial"/>
        <family val="2"/>
      </rPr>
      <t>(complete per borehole)</t>
    </r>
  </si>
  <si>
    <t>300 mm x 200 mm x 3mm thick rectangular steel plate</t>
  </si>
  <si>
    <t>(complete with concrete embedment)</t>
  </si>
  <si>
    <t xml:space="preserve">DATA RECORDING AND REPORTING </t>
  </si>
  <si>
    <t xml:space="preserve">(complete per borehole to include: GPS  coordinates, </t>
  </si>
  <si>
    <t>penetration rates, logs)</t>
  </si>
  <si>
    <r>
      <t xml:space="preserve">DEVELOPMENT of BOREHOLE </t>
    </r>
    <r>
      <rPr>
        <sz val="10"/>
        <rFont val="Arial"/>
        <family val="2"/>
      </rPr>
      <t>(also for blow yield)</t>
    </r>
  </si>
  <si>
    <t>Hr</t>
  </si>
  <si>
    <t>2,23,1</t>
  </si>
  <si>
    <t>TOTAL SCHEDULE B CARRIED FORWARD TO SUMMARY</t>
  </si>
  <si>
    <t>SCHEDULE J : DRILLING OF BOREHOLES</t>
  </si>
  <si>
    <t>Set-up of Plant, installation of yield testing pump, discharge pipes, Stepped discharge test, Borehole Disinfections</t>
  </si>
  <si>
    <t>BOREHOLE YIELD WATER TESTING</t>
  </si>
  <si>
    <t xml:space="preserve">PC </t>
  </si>
  <si>
    <t>-</t>
  </si>
  <si>
    <t>Charges and profit on above items</t>
  </si>
  <si>
    <t>Professional Services</t>
  </si>
  <si>
    <t>2,24,2</t>
  </si>
  <si>
    <t>2,24,1</t>
  </si>
  <si>
    <t>a)  Appointment of Environmental Consultrant/ Specialist for the application, conducting, and acquiring Environmental Impact Assessment Exemption/ clearance / Approval</t>
  </si>
  <si>
    <t xml:space="preserve">Allow a sum for constructing a IBR roof hood (carport over the container) and IBR roof car parking </t>
  </si>
  <si>
    <t>Allow for a provisional sum for Mechanical/Electrical, processing Equipment, processing inputs instructed by the engineer to have processing complete , including packaging materials</t>
  </si>
  <si>
    <t>Sum for compensation for comprehensive Geohydrological report</t>
  </si>
  <si>
    <t>Hydrogeologist for Geophysical investigations (sitting report,</t>
  </si>
  <si>
    <t xml:space="preserve">Geophysical field work, reporting, water quality and , </t>
  </si>
  <si>
    <t>yield test, supervision and traveling expenses during construction.</t>
  </si>
  <si>
    <t>Plant hire  :  All Costs included for Works</t>
  </si>
  <si>
    <t>Galvanised IBR profile 0,3mm for Ceiling making</t>
  </si>
  <si>
    <t>P.17.9</t>
  </si>
  <si>
    <t>P.25.5</t>
  </si>
  <si>
    <t>P.25.6</t>
  </si>
  <si>
    <t>Supply and install 75x50x2mm steel purlins under the roof for the installation of IBR roof ceiling, including cleats to existing trusses</t>
  </si>
  <si>
    <t>P.19.3</t>
  </si>
  <si>
    <t>Prepare by cleaning and scrubing and apply two coats enamel paint on  windows frames, putty, door frames, etc.</t>
  </si>
  <si>
    <t>Application of two coats of floor primer and bonding</t>
  </si>
  <si>
    <t>300 000 Litres capacity</t>
  </si>
  <si>
    <t>Food Processing Specialist Services - Professional agricultural or mechnical engineer or technologist or manufacturing firm food science specialist during construction under engineer's instruction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</si>
</sst>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R&quot;#,##0;[Red]\-&quot;R&quot;#,##0"/>
    <numFmt numFmtId="8" formatCode="&quot;R&quot;#,##0.00;[Red]\-&quot;R&quot;#,##0.00"/>
    <numFmt numFmtId="43" formatCode="_-* #,##0.00_-;\-* #,##0.00_-;_-* &quot;-&quot;??_-;_-@_-"/>
    <numFmt numFmtId="164" formatCode="&quot;R&quot;\ #,##0.00"/>
    <numFmt numFmtId="165" formatCode="_ &quot;R&quot;\ * #,##0.00_ ;_ &quot;R&quot;\ * \-#,##0.00_ ;_ &quot;R&quot;\ * &quot;-&quot;??_ ;_ @_ "/>
    <numFmt numFmtId="166" formatCode="_-* #,##0_-;\-* #,##0_-;_-* &quot;-&quot;??_-;_-@_-"/>
    <numFmt numFmtId="167" formatCode="&quot;R&quot;#,##0"/>
    <numFmt numFmtId="168" formatCode="#,##0_ ;[Red]\-#,##0\ "/>
    <numFmt numFmtId="169" formatCode="_ * #,##0.00_ ;_ * \-#,##0.00_ ;_ * &quot;-&quot;??_ ;_ @_ "/>
    <numFmt numFmtId="170" formatCode="&quot;R&quot;#,##0.00"/>
    <numFmt numFmtId="171" formatCode="0.0"/>
    <numFmt numFmtId="172" formatCode="[$R-436]\ #,##0.00"/>
    <numFmt numFmtId="173" formatCode="[$R-436]\ #,##0.0"/>
  </numFmts>
  <fonts count="48" x14ac:knownFonts="1">
    <font>
      <sz val="11"/>
      <color theme="1"/>
      <name val="Calibri"/>
      <family val="2"/>
      <scheme val="minor"/>
    </font>
    <font>
      <sz val="10"/>
      <name val="Arial"/>
      <family val="2"/>
    </font>
    <font>
      <sz val="9"/>
      <name val="Arial"/>
      <family val="2"/>
    </font>
    <font>
      <b/>
      <sz val="10"/>
      <name val="Arial"/>
      <family val="2"/>
    </font>
    <font>
      <b/>
      <sz val="12"/>
      <name val="Arial"/>
      <family val="2"/>
    </font>
    <font>
      <sz val="9"/>
      <color theme="1"/>
      <name val="Arial"/>
      <family val="2"/>
    </font>
    <font>
      <sz val="11"/>
      <color theme="1"/>
      <name val="Calibri"/>
      <family val="2"/>
      <scheme val="minor"/>
    </font>
    <font>
      <b/>
      <sz val="9"/>
      <name val="Arial"/>
      <family val="2"/>
    </font>
    <font>
      <sz val="11"/>
      <color theme="1"/>
      <name val="Arial"/>
      <family val="2"/>
    </font>
    <font>
      <b/>
      <sz val="10"/>
      <color indexed="8"/>
      <name val="Calibri"/>
      <family val="2"/>
    </font>
    <font>
      <sz val="11"/>
      <name val="Calibri"/>
      <family val="2"/>
      <scheme val="minor"/>
    </font>
    <font>
      <b/>
      <sz val="11"/>
      <name val="Arial"/>
      <family val="2"/>
    </font>
    <font>
      <sz val="12"/>
      <name val="Times New Roman"/>
      <family val="1"/>
    </font>
    <font>
      <sz val="11"/>
      <name val="Arial"/>
      <family val="2"/>
    </font>
    <font>
      <sz val="12"/>
      <color theme="1"/>
      <name val="Calibri"/>
      <family val="2"/>
      <scheme val="minor"/>
    </font>
    <font>
      <sz val="12"/>
      <color theme="1"/>
      <name val="Arial"/>
      <family val="2"/>
    </font>
    <font>
      <vertAlign val="superscript"/>
      <sz val="10"/>
      <name val="Arial"/>
      <family val="2"/>
    </font>
    <font>
      <sz val="8"/>
      <name val="Calibri"/>
      <family val="2"/>
      <scheme val="minor"/>
    </font>
    <font>
      <sz val="8"/>
      <name val="Arial"/>
      <family val="2"/>
    </font>
    <font>
      <sz val="10"/>
      <color theme="1"/>
      <name val="Calibri"/>
      <family val="2"/>
      <scheme val="minor"/>
    </font>
    <font>
      <b/>
      <u/>
      <sz val="10"/>
      <name val="Arial"/>
      <family val="2"/>
    </font>
    <font>
      <sz val="10"/>
      <color theme="1"/>
      <name val="Arial"/>
      <family val="2"/>
    </font>
    <font>
      <u/>
      <sz val="10"/>
      <name val="Arial"/>
      <family val="2"/>
    </font>
    <font>
      <b/>
      <i/>
      <u/>
      <sz val="10"/>
      <name val="Arial"/>
      <family val="2"/>
    </font>
    <font>
      <i/>
      <sz val="10"/>
      <name val="Arial"/>
      <family val="2"/>
    </font>
    <font>
      <sz val="10"/>
      <name val="Aptos Narrow"/>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u/>
      <sz val="10"/>
      <name val="Times New Roman"/>
      <family val="1"/>
    </font>
    <font>
      <u/>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Calibri"/>
      <family val="2"/>
    </font>
    <font>
      <b/>
      <sz val="10"/>
      <color rgb="FFFF0000"/>
      <name val="Arial"/>
      <family val="2"/>
    </font>
    <font>
      <sz val="10"/>
      <color rgb="FFFF0000"/>
      <name val="Arial"/>
      <family val="2"/>
    </font>
  </fonts>
  <fills count="25">
    <fill>
      <patternFill patternType="none"/>
    </fill>
    <fill>
      <patternFill patternType="gray125"/>
    </fill>
    <fill>
      <patternFill patternType="solid">
        <fgColor indexed="9"/>
        <bgColor indexed="8"/>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0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style="hair">
        <color indexed="64"/>
      </bottom>
      <diagonal/>
    </border>
    <border>
      <left style="thin">
        <color indexed="8"/>
      </left>
      <right style="thin">
        <color indexed="8"/>
      </right>
      <top/>
      <bottom/>
      <diagonal/>
    </border>
    <border>
      <left/>
      <right style="thin">
        <color indexed="8"/>
      </right>
      <top/>
      <bottom/>
      <diagonal/>
    </border>
    <border>
      <left style="thin">
        <color indexed="8"/>
      </left>
      <right style="thin">
        <color indexed="64"/>
      </right>
      <top/>
      <bottom/>
      <diagonal/>
    </border>
    <border>
      <left style="thin">
        <color indexed="64"/>
      </left>
      <right style="medium">
        <color indexed="64"/>
      </right>
      <top/>
      <bottom/>
      <diagonal/>
    </border>
    <border>
      <left style="thin">
        <color auto="1"/>
      </left>
      <right style="thin">
        <color auto="1"/>
      </right>
      <top/>
      <bottom/>
      <diagonal/>
    </border>
    <border>
      <left style="thin">
        <color indexed="64"/>
      </left>
      <right/>
      <top/>
      <bottom/>
      <diagonal/>
    </border>
    <border>
      <left style="thin">
        <color auto="1"/>
      </left>
      <right style="thin">
        <color auto="1"/>
      </right>
      <top style="medium">
        <color indexed="64"/>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top/>
      <bottom/>
      <diagonal/>
    </border>
    <border>
      <left/>
      <right style="thin">
        <color indexed="64"/>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hair">
        <color indexed="64"/>
      </bottom>
      <diagonal/>
    </border>
    <border>
      <left style="hair">
        <color indexed="64"/>
      </left>
      <right/>
      <top style="hair">
        <color indexed="64"/>
      </top>
      <bottom style="hair">
        <color indexed="64"/>
      </bottom>
      <diagonal/>
    </border>
    <border>
      <left/>
      <right style="thin">
        <color indexed="8"/>
      </right>
      <top style="hair">
        <color indexed="64"/>
      </top>
      <bottom style="hair">
        <color indexed="64"/>
      </bottom>
      <diagonal/>
    </border>
    <border>
      <left/>
      <right style="hair">
        <color indexed="64"/>
      </right>
      <top style="hair">
        <color indexed="64"/>
      </top>
      <bottom style="hair">
        <color indexed="64"/>
      </bottom>
      <diagonal/>
    </border>
    <border>
      <left style="thin">
        <color indexed="8"/>
      </left>
      <right style="thin">
        <color indexed="64"/>
      </right>
      <top style="hair">
        <color indexed="64"/>
      </top>
      <bottom style="hair">
        <color indexed="64"/>
      </bottom>
      <diagonal/>
    </border>
    <border>
      <left style="thin">
        <color indexed="8"/>
      </left>
      <right style="thin">
        <color indexed="64"/>
      </right>
      <top style="hair">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8"/>
      </bottom>
      <diagonal/>
    </border>
    <border>
      <left style="double">
        <color indexed="8"/>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style="thin">
        <color indexed="64"/>
      </right>
      <top style="double">
        <color indexed="8"/>
      </top>
      <bottom/>
      <diagonal/>
    </border>
    <border>
      <left/>
      <right style="thin">
        <color indexed="8"/>
      </right>
      <top style="double">
        <color indexed="8"/>
      </top>
      <bottom/>
      <diagonal/>
    </border>
    <border>
      <left/>
      <right style="double">
        <color indexed="8"/>
      </right>
      <top style="double">
        <color indexed="8"/>
      </top>
      <bottom/>
      <diagonal/>
    </border>
    <border>
      <left style="double">
        <color indexed="8"/>
      </left>
      <right style="thin">
        <color indexed="8"/>
      </right>
      <top/>
      <bottom style="double">
        <color indexed="64"/>
      </bottom>
      <diagonal/>
    </border>
    <border>
      <left style="thin">
        <color indexed="8"/>
      </left>
      <right style="thin">
        <color indexed="8"/>
      </right>
      <top/>
      <bottom style="double">
        <color indexed="64"/>
      </bottom>
      <diagonal/>
    </border>
    <border>
      <left/>
      <right style="thin">
        <color indexed="64"/>
      </right>
      <top/>
      <bottom style="double">
        <color indexed="64"/>
      </bottom>
      <diagonal/>
    </border>
    <border>
      <left/>
      <right style="thin">
        <color indexed="8"/>
      </right>
      <top/>
      <bottom style="double">
        <color indexed="64"/>
      </bottom>
      <diagonal/>
    </border>
    <border>
      <left style="thin">
        <color indexed="8"/>
      </left>
      <right style="thin">
        <color indexed="64"/>
      </right>
      <top/>
      <bottom style="double">
        <color indexed="64"/>
      </bottom>
      <diagonal/>
    </border>
    <border>
      <left/>
      <right style="double">
        <color indexed="8"/>
      </right>
      <top/>
      <bottom style="double">
        <color indexed="64"/>
      </bottom>
      <diagonal/>
    </border>
    <border>
      <left style="double">
        <color indexed="8"/>
      </left>
      <right style="thin">
        <color indexed="64"/>
      </right>
      <top style="double">
        <color indexed="64"/>
      </top>
      <bottom/>
      <diagonal/>
    </border>
    <border>
      <left style="thin">
        <color indexed="64"/>
      </left>
      <right style="thin">
        <color indexed="64"/>
      </right>
      <top style="double">
        <color indexed="64"/>
      </top>
      <bottom/>
      <diagonal/>
    </border>
    <border>
      <left/>
      <right style="double">
        <color indexed="8"/>
      </right>
      <top/>
      <bottom/>
      <diagonal/>
    </border>
    <border>
      <left style="double">
        <color indexed="8"/>
      </left>
      <right style="thin">
        <color indexed="64"/>
      </right>
      <top/>
      <bottom/>
      <diagonal/>
    </border>
    <border>
      <left style="thin">
        <color indexed="64"/>
      </left>
      <right style="double">
        <color indexed="8"/>
      </right>
      <top/>
      <bottom/>
      <diagonal/>
    </border>
    <border>
      <left style="thin">
        <color indexed="8"/>
      </left>
      <right style="thin">
        <color indexed="8"/>
      </right>
      <top/>
      <bottom/>
      <diagonal/>
    </border>
    <border>
      <left style="thin">
        <color indexed="8"/>
      </left>
      <right style="thin">
        <color indexed="64"/>
      </right>
      <top/>
      <bottom/>
      <diagonal/>
    </border>
    <border>
      <left style="double">
        <color indexed="8"/>
      </left>
      <right style="thin">
        <color indexed="8"/>
      </right>
      <top/>
      <bottom/>
      <diagonal/>
    </border>
    <border>
      <left style="thin">
        <color indexed="64"/>
      </left>
      <right style="thin">
        <color indexed="8"/>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8"/>
      </left>
      <right/>
      <top style="double">
        <color indexed="64"/>
      </top>
      <bottom style="double">
        <color indexed="8"/>
      </bottom>
      <diagonal/>
    </border>
    <border>
      <left style="thin">
        <color indexed="8"/>
      </left>
      <right/>
      <top/>
      <bottom/>
      <diagonal/>
    </border>
  </borders>
  <cellStyleXfs count="59">
    <xf numFmtId="0" fontId="0" fillId="0" borderId="0"/>
    <xf numFmtId="0" fontId="1" fillId="0" borderId="0"/>
    <xf numFmtId="0" fontId="6" fillId="0" borderId="0"/>
    <xf numFmtId="0" fontId="9" fillId="0" borderId="6" applyNumberFormat="0" applyFont="0" applyFill="0" applyAlignment="0">
      <alignment horizontal="left" vertical="top"/>
    </xf>
    <xf numFmtId="0" fontId="12" fillId="0" borderId="0"/>
    <xf numFmtId="0" fontId="6" fillId="0" borderId="0"/>
    <xf numFmtId="0" fontId="6" fillId="0" borderId="0"/>
    <xf numFmtId="165" fontId="6" fillId="0" borderId="0" applyFont="0" applyFill="0" applyBorder="0" applyAlignment="0" applyProtection="0"/>
    <xf numFmtId="43" fontId="1" fillId="0" borderId="0" applyFont="0" applyFill="0" applyBorder="0" applyAlignment="0" applyProtection="0"/>
    <xf numFmtId="3" fontId="1" fillId="0" borderId="0" applyFont="0" applyFill="0" applyBorder="0" applyAlignment="0" applyProtection="0"/>
    <xf numFmtId="43" fontId="6" fillId="0" borderId="0" applyFont="0" applyFill="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7" fillId="13"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0" borderId="0" applyNumberFormat="0" applyBorder="0" applyAlignment="0" applyProtection="0"/>
    <xf numFmtId="0" fontId="28" fillId="4" borderId="0" applyNumberFormat="0" applyBorder="0" applyAlignment="0" applyProtection="0"/>
    <xf numFmtId="0" fontId="29" fillId="21" borderId="72" applyNumberFormat="0" applyAlignment="0" applyProtection="0"/>
    <xf numFmtId="0" fontId="30" fillId="22" borderId="7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0" fontId="31" fillId="0" borderId="0" applyNumberFormat="0" applyFill="0" applyBorder="0" applyAlignment="0" applyProtection="0"/>
    <xf numFmtId="0" fontId="32" fillId="5" borderId="0" applyNumberFormat="0" applyBorder="0" applyAlignment="0" applyProtection="0"/>
    <xf numFmtId="0" fontId="33" fillId="0" borderId="74" applyNumberFormat="0" applyFill="0" applyAlignment="0" applyProtection="0"/>
    <xf numFmtId="0" fontId="34" fillId="0" borderId="75" applyNumberFormat="0" applyFill="0" applyAlignment="0" applyProtection="0"/>
    <xf numFmtId="0" fontId="35" fillId="0" borderId="76" applyNumberFormat="0" applyFill="0" applyAlignment="0" applyProtection="0"/>
    <xf numFmtId="0" fontId="35" fillId="0" borderId="0" applyNumberFormat="0" applyFill="0" applyBorder="0" applyAlignment="0" applyProtection="0"/>
    <xf numFmtId="0" fontId="36" fillId="8" borderId="72" applyNumberFormat="0" applyAlignment="0" applyProtection="0"/>
    <xf numFmtId="0" fontId="37" fillId="0" borderId="77" applyNumberFormat="0" applyFill="0" applyAlignment="0" applyProtection="0"/>
    <xf numFmtId="0" fontId="38" fillId="23" borderId="0" applyNumberFormat="0" applyBorder="0" applyAlignment="0" applyProtection="0"/>
    <xf numFmtId="0" fontId="1" fillId="0" borderId="0"/>
    <xf numFmtId="0" fontId="1" fillId="24" borderId="78" applyNumberFormat="0" applyFont="0" applyAlignment="0" applyProtection="0"/>
    <xf numFmtId="0" fontId="39" fillId="0" borderId="0"/>
    <xf numFmtId="0" fontId="4" fillId="0" borderId="6" applyNumberFormat="0" applyFill="0" applyBorder="0" applyProtection="0">
      <alignment vertical="center" wrapText="1"/>
    </xf>
    <xf numFmtId="0" fontId="40" fillId="0" borderId="0"/>
    <xf numFmtId="0" fontId="41" fillId="21" borderId="79" applyNumberFormat="0" applyAlignment="0" applyProtection="0"/>
    <xf numFmtId="0" fontId="42" fillId="0" borderId="0" applyNumberFormat="0" applyFill="0" applyBorder="0" applyAlignment="0" applyProtection="0"/>
    <xf numFmtId="0" fontId="43" fillId="0" borderId="80" applyNumberFormat="0" applyFill="0" applyAlignment="0" applyProtection="0"/>
    <xf numFmtId="0" fontId="44" fillId="0" borderId="0" applyNumberFormat="0" applyFill="0" applyBorder="0" applyAlignment="0" applyProtection="0"/>
    <xf numFmtId="169" fontId="1" fillId="0" borderId="0" applyFont="0" applyFill="0" applyBorder="0" applyAlignment="0" applyProtection="0"/>
  </cellStyleXfs>
  <cellXfs count="382">
    <xf numFmtId="0" fontId="0" fillId="0" borderId="0" xfId="0"/>
    <xf numFmtId="0" fontId="5" fillId="0" borderId="0" xfId="0" applyFont="1"/>
    <xf numFmtId="0" fontId="0" fillId="0" borderId="0" xfId="0"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xf>
    <xf numFmtId="0" fontId="10" fillId="0" borderId="0" xfId="0" applyFont="1"/>
    <xf numFmtId="164" fontId="5" fillId="0" borderId="0" xfId="0" applyNumberFormat="1" applyFont="1" applyAlignment="1">
      <alignment horizontal="center" vertical="center"/>
    </xf>
    <xf numFmtId="0" fontId="13" fillId="0" borderId="0" xfId="4" applyFont="1"/>
    <xf numFmtId="164" fontId="13" fillId="0" borderId="0" xfId="4" applyNumberFormat="1" applyFont="1"/>
    <xf numFmtId="164" fontId="10" fillId="0" borderId="0" xfId="0" applyNumberFormat="1" applyFont="1"/>
    <xf numFmtId="0" fontId="3" fillId="0" borderId="21" xfId="0" applyFont="1" applyBorder="1" applyAlignment="1">
      <alignment horizontal="center" vertical="center"/>
    </xf>
    <xf numFmtId="0" fontId="14" fillId="0" borderId="0" xfId="0" applyFont="1"/>
    <xf numFmtId="0" fontId="14"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horizontal="center" vertical="center"/>
    </xf>
    <xf numFmtId="164" fontId="14" fillId="0" borderId="0" xfId="0" applyNumberFormat="1" applyFont="1" applyAlignment="1">
      <alignment horizontal="center" vertical="center"/>
    </xf>
    <xf numFmtId="0" fontId="14" fillId="0" borderId="0" xfId="0" applyFont="1" applyAlignment="1">
      <alignment horizontal="right" vertical="center"/>
    </xf>
    <xf numFmtId="0" fontId="5" fillId="0" borderId="0" xfId="0" applyFont="1" applyAlignment="1">
      <alignment horizontal="right" vertical="center"/>
    </xf>
    <xf numFmtId="164" fontId="14" fillId="0" borderId="0" xfId="0" applyNumberFormat="1" applyFont="1" applyAlignment="1">
      <alignment horizontal="right" vertical="center"/>
    </xf>
    <xf numFmtId="164" fontId="3" fillId="0" borderId="16" xfId="1" applyNumberFormat="1" applyFont="1" applyBorder="1" applyAlignment="1" applyProtection="1">
      <alignment vertical="center" wrapText="1"/>
      <protection locked="0"/>
    </xf>
    <xf numFmtId="164" fontId="0" fillId="0" borderId="0" xfId="0" applyNumberFormat="1" applyAlignment="1">
      <alignment horizontal="center" vertical="center"/>
    </xf>
    <xf numFmtId="164" fontId="3" fillId="0" borderId="9" xfId="1" applyNumberFormat="1" applyFont="1" applyBorder="1" applyAlignment="1" applyProtection="1">
      <alignment vertical="center" wrapText="1"/>
      <protection locked="0"/>
    </xf>
    <xf numFmtId="166" fontId="2" fillId="0" borderId="21" xfId="10" applyNumberFormat="1" applyFont="1" applyBorder="1" applyAlignment="1">
      <alignment horizontal="right" vertical="center" wrapText="1"/>
    </xf>
    <xf numFmtId="0" fontId="2" fillId="0" borderId="21" xfId="1" applyFont="1" applyBorder="1" applyAlignment="1">
      <alignment horizontal="center" vertical="center" wrapText="1"/>
    </xf>
    <xf numFmtId="0" fontId="7" fillId="0" borderId="21" xfId="0" applyFont="1" applyBorder="1" applyAlignment="1">
      <alignment horizontal="center" vertical="center"/>
    </xf>
    <xf numFmtId="0" fontId="1" fillId="0" borderId="1" xfId="1" applyBorder="1" applyAlignment="1" applyProtection="1">
      <alignment horizontal="center" vertical="center" wrapText="1"/>
      <protection locked="0"/>
    </xf>
    <xf numFmtId="0" fontId="1" fillId="0" borderId="1" xfId="1" applyBorder="1" applyAlignment="1" applyProtection="1">
      <alignment vertical="center" wrapText="1"/>
      <protection locked="0"/>
    </xf>
    <xf numFmtId="164" fontId="1" fillId="0" borderId="4" xfId="1" applyNumberFormat="1" applyBorder="1" applyAlignment="1" applyProtection="1">
      <alignment horizontal="center" vertical="center" wrapText="1"/>
      <protection locked="0"/>
    </xf>
    <xf numFmtId="0" fontId="19" fillId="0" borderId="0" xfId="0" applyFont="1"/>
    <xf numFmtId="0" fontId="1" fillId="0" borderId="3" xfId="1" applyBorder="1" applyAlignment="1" applyProtection="1">
      <alignment horizontal="center" vertical="center" wrapText="1"/>
      <protection locked="0"/>
    </xf>
    <xf numFmtId="0" fontId="3" fillId="0" borderId="3" xfId="1" applyFont="1" applyBorder="1" applyAlignment="1" applyProtection="1">
      <alignment horizontal="center" vertical="center" wrapText="1"/>
      <protection locked="0"/>
    </xf>
    <xf numFmtId="0" fontId="3" fillId="0" borderId="1" xfId="1" applyFont="1" applyBorder="1" applyAlignment="1" applyProtection="1">
      <alignment vertical="center" wrapText="1"/>
      <protection locked="0"/>
    </xf>
    <xf numFmtId="0" fontId="3" fillId="0" borderId="1" xfId="1" applyFont="1" applyBorder="1" applyAlignment="1" applyProtection="1">
      <alignment horizontal="center" vertical="center" wrapText="1"/>
      <protection locked="0"/>
    </xf>
    <xf numFmtId="0" fontId="3" fillId="0" borderId="8" xfId="0" applyFont="1" applyBorder="1" applyAlignment="1">
      <alignment horizontal="center" vertical="center"/>
    </xf>
    <xf numFmtId="0" fontId="1" fillId="0" borderId="29" xfId="1" applyBorder="1" applyAlignment="1" applyProtection="1">
      <alignment horizontal="center" vertical="center" wrapText="1"/>
      <protection locked="0"/>
    </xf>
    <xf numFmtId="0" fontId="1" fillId="0" borderId="29" xfId="1" applyBorder="1" applyAlignment="1" applyProtection="1">
      <alignment vertical="center" wrapText="1"/>
      <protection locked="0"/>
    </xf>
    <xf numFmtId="164" fontId="1" fillId="0" borderId="31" xfId="1" applyNumberFormat="1" applyBorder="1" applyAlignment="1" applyProtection="1">
      <alignment horizontal="center" vertical="center" wrapText="1"/>
      <protection locked="0"/>
    </xf>
    <xf numFmtId="0" fontId="1" fillId="0" borderId="5" xfId="1" applyBorder="1" applyAlignment="1" applyProtection="1">
      <alignment horizontal="center" vertical="center" wrapText="1"/>
      <protection locked="0"/>
    </xf>
    <xf numFmtId="164" fontId="1" fillId="0" borderId="32" xfId="1" applyNumberFormat="1" applyBorder="1" applyAlignment="1" applyProtection="1">
      <alignment horizontal="center" vertical="center" wrapText="1"/>
      <protection locked="0"/>
    </xf>
    <xf numFmtId="0" fontId="3" fillId="0" borderId="10" xfId="1" applyFont="1" applyBorder="1" applyAlignment="1" applyProtection="1">
      <alignment horizontal="center" vertical="center" wrapText="1"/>
      <protection locked="0"/>
    </xf>
    <xf numFmtId="0" fontId="3" fillId="0" borderId="11" xfId="1" applyFont="1" applyBorder="1" applyAlignment="1" applyProtection="1">
      <alignment horizontal="center" vertical="center" wrapText="1"/>
      <protection locked="0"/>
    </xf>
    <xf numFmtId="0" fontId="3" fillId="0" borderId="11" xfId="1" applyFont="1" applyBorder="1" applyAlignment="1" applyProtection="1">
      <alignment vertical="center" wrapText="1"/>
      <protection locked="0"/>
    </xf>
    <xf numFmtId="0" fontId="1" fillId="0" borderId="11" xfId="1" applyBorder="1" applyAlignment="1" applyProtection="1">
      <alignment horizontal="center" vertical="center" wrapText="1"/>
      <protection locked="0"/>
    </xf>
    <xf numFmtId="164" fontId="1" fillId="0" borderId="12" xfId="1" applyNumberFormat="1" applyBorder="1" applyAlignment="1" applyProtection="1">
      <alignment horizontal="center" vertical="center" wrapText="1"/>
      <protection locked="0"/>
    </xf>
    <xf numFmtId="0" fontId="1" fillId="0" borderId="5" xfId="1" applyBorder="1" applyAlignment="1" applyProtection="1">
      <alignment vertical="center" wrapText="1"/>
      <protection locked="0"/>
    </xf>
    <xf numFmtId="166" fontId="1" fillId="0" borderId="1" xfId="10" applyNumberFormat="1" applyFont="1" applyBorder="1" applyAlignment="1" applyProtection="1">
      <alignment horizontal="right" vertical="center" wrapText="1"/>
      <protection locked="0"/>
    </xf>
    <xf numFmtId="4" fontId="1" fillId="0" borderId="4" xfId="1" applyNumberFormat="1" applyBorder="1" applyAlignment="1" applyProtection="1">
      <alignment horizontal="right" vertical="center" wrapText="1"/>
      <protection locked="0"/>
    </xf>
    <xf numFmtId="0" fontId="20" fillId="0" borderId="8" xfId="1" applyFont="1" applyBorder="1" applyAlignment="1">
      <alignment horizontal="center" vertical="center"/>
    </xf>
    <xf numFmtId="0" fontId="1" fillId="0" borderId="3" xfId="1" applyBorder="1" applyAlignment="1" applyProtection="1">
      <alignment horizontal="right" vertical="center" wrapText="1"/>
      <protection locked="0"/>
    </xf>
    <xf numFmtId="0" fontId="20" fillId="0" borderId="1" xfId="1" applyFont="1" applyBorder="1" applyAlignment="1" applyProtection="1">
      <alignment vertical="center" wrapText="1"/>
      <protection locked="0"/>
    </xf>
    <xf numFmtId="0" fontId="1" fillId="0" borderId="22" xfId="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24" xfId="0" applyFont="1" applyBorder="1" applyAlignment="1" applyProtection="1">
      <alignment horizontal="center" vertical="center" wrapText="1"/>
      <protection locked="0"/>
    </xf>
    <xf numFmtId="0" fontId="20" fillId="0" borderId="5" xfId="0" applyFont="1" applyBorder="1" applyAlignment="1" applyProtection="1">
      <alignment vertical="center" wrapText="1"/>
      <protection locked="0"/>
    </xf>
    <xf numFmtId="0" fontId="1" fillId="0" borderId="3" xfId="0" applyFont="1" applyBorder="1" applyAlignment="1" applyProtection="1">
      <alignment horizontal="right" vertical="center" wrapText="1"/>
      <protection locked="0"/>
    </xf>
    <xf numFmtId="0" fontId="1" fillId="0" borderId="10" xfId="1" applyBorder="1" applyAlignment="1" applyProtection="1">
      <alignment horizontal="right" vertical="center" wrapText="1"/>
      <protection locked="0"/>
    </xf>
    <xf numFmtId="0" fontId="20" fillId="0" borderId="8" xfId="1" applyFont="1" applyBorder="1" applyAlignment="1">
      <alignment horizontal="center" vertical="center" wrapText="1"/>
    </xf>
    <xf numFmtId="164" fontId="20" fillId="0" borderId="8" xfId="1" applyNumberFormat="1" applyFont="1" applyBorder="1" applyAlignment="1">
      <alignment vertical="top" wrapText="1"/>
    </xf>
    <xf numFmtId="0" fontId="20" fillId="0" borderId="9" xfId="1" applyFont="1" applyBorder="1" applyAlignment="1">
      <alignment horizontal="center" vertical="top" wrapText="1"/>
    </xf>
    <xf numFmtId="0" fontId="1" fillId="0" borderId="2" xfId="1" applyBorder="1" applyAlignment="1" applyProtection="1">
      <alignment horizontal="center" vertical="center" wrapText="1"/>
      <protection locked="0"/>
    </xf>
    <xf numFmtId="0" fontId="3" fillId="0" borderId="5" xfId="0" applyFont="1" applyBorder="1" applyAlignment="1" applyProtection="1">
      <alignment vertical="center" wrapText="1"/>
      <protection locked="0"/>
    </xf>
    <xf numFmtId="0" fontId="3" fillId="0" borderId="3" xfId="1" applyFont="1" applyBorder="1" applyAlignment="1" applyProtection="1">
      <alignment horizontal="right" vertical="center" wrapText="1"/>
      <protection locked="0"/>
    </xf>
    <xf numFmtId="0" fontId="1" fillId="0" borderId="24" xfId="1" applyBorder="1" applyAlignment="1" applyProtection="1">
      <alignment horizontal="center" vertical="center" wrapText="1"/>
      <protection locked="0"/>
    </xf>
    <xf numFmtId="0" fontId="3" fillId="0" borderId="3" xfId="0" applyFont="1" applyBorder="1" applyAlignment="1" applyProtection="1">
      <alignment horizontal="right" vertical="center" wrapText="1"/>
      <protection locked="0"/>
    </xf>
    <xf numFmtId="0" fontId="1" fillId="0" borderId="5"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1" fillId="0" borderId="25" xfId="0" applyFont="1" applyBorder="1" applyAlignment="1" applyProtection="1">
      <alignment horizontal="center" vertical="center" wrapText="1"/>
      <protection locked="0"/>
    </xf>
    <xf numFmtId="0" fontId="1" fillId="0" borderId="1" xfId="1" applyBorder="1" applyAlignment="1" applyProtection="1">
      <alignment vertical="top" wrapText="1"/>
      <protection locked="0"/>
    </xf>
    <xf numFmtId="164" fontId="1" fillId="0" borderId="1" xfId="1" applyNumberFormat="1" applyBorder="1" applyAlignment="1" applyProtection="1">
      <alignment horizontal="center" vertical="center" wrapText="1"/>
      <protection locked="0"/>
    </xf>
    <xf numFmtId="0" fontId="1" fillId="0" borderId="29" xfId="1" applyBorder="1" applyAlignment="1" applyProtection="1">
      <alignment vertical="top" wrapText="1"/>
      <protection locked="0"/>
    </xf>
    <xf numFmtId="164" fontId="1" fillId="0" borderId="29" xfId="1" applyNumberFormat="1" applyBorder="1" applyAlignment="1" applyProtection="1">
      <alignment horizontal="center" vertical="center" wrapText="1"/>
      <protection locked="0"/>
    </xf>
    <xf numFmtId="0" fontId="1" fillId="0" borderId="1" xfId="1" applyBorder="1" applyAlignment="1">
      <alignment vertical="top" wrapText="1"/>
    </xf>
    <xf numFmtId="164" fontId="1" fillId="0" borderId="1" xfId="1" applyNumberFormat="1" applyBorder="1" applyAlignment="1">
      <alignment horizontal="center" vertical="center" wrapText="1"/>
    </xf>
    <xf numFmtId="0" fontId="1" fillId="0" borderId="26" xfId="1" applyBorder="1" applyAlignment="1" applyProtection="1">
      <alignment horizontal="center" vertical="center" wrapText="1"/>
      <protection locked="0"/>
    </xf>
    <xf numFmtId="0" fontId="1" fillId="0" borderId="10" xfId="1" applyBorder="1" applyAlignment="1" applyProtection="1">
      <alignment horizontal="center" vertical="center" wrapText="1"/>
      <protection locked="0"/>
    </xf>
    <xf numFmtId="0" fontId="4" fillId="0" borderId="0" xfId="4" applyFont="1" applyAlignment="1">
      <alignment horizontal="center" vertical="center" wrapText="1"/>
    </xf>
    <xf numFmtId="0" fontId="11" fillId="0" borderId="33" xfId="4" applyFont="1" applyBorder="1"/>
    <xf numFmtId="0" fontId="13" fillId="0" borderId="34" xfId="4" applyFont="1" applyBorder="1"/>
    <xf numFmtId="0" fontId="13" fillId="0" borderId="35" xfId="4" applyFont="1" applyBorder="1"/>
    <xf numFmtId="164" fontId="11" fillId="0" borderId="6" xfId="4" applyNumberFormat="1" applyFont="1" applyBorder="1"/>
    <xf numFmtId="0" fontId="13" fillId="0" borderId="36" xfId="4" applyFont="1" applyBorder="1"/>
    <xf numFmtId="0" fontId="13" fillId="0" borderId="20" xfId="4" applyFont="1" applyBorder="1"/>
    <xf numFmtId="0" fontId="13" fillId="0" borderId="37" xfId="4" applyFont="1" applyBorder="1"/>
    <xf numFmtId="0" fontId="13" fillId="0" borderId="28" xfId="4" applyFont="1" applyBorder="1"/>
    <xf numFmtId="0" fontId="13" fillId="0" borderId="19" xfId="4" applyFont="1" applyBorder="1"/>
    <xf numFmtId="0" fontId="13" fillId="0" borderId="38" xfId="4" applyFont="1" applyBorder="1"/>
    <xf numFmtId="164" fontId="13" fillId="0" borderId="27" xfId="4" applyNumberFormat="1" applyFont="1" applyBorder="1"/>
    <xf numFmtId="0" fontId="4" fillId="0" borderId="0" xfId="4" applyFont="1" applyAlignment="1">
      <alignment horizontal="center" vertical="center"/>
    </xf>
    <xf numFmtId="0" fontId="2" fillId="0" borderId="0" xfId="4" applyFont="1"/>
    <xf numFmtId="0" fontId="11" fillId="0" borderId="28" xfId="4" applyFont="1" applyBorder="1"/>
    <xf numFmtId="0" fontId="1" fillId="0" borderId="7" xfId="1" applyBorder="1" applyAlignment="1">
      <alignment horizontal="right" vertical="center" wrapText="1"/>
    </xf>
    <xf numFmtId="0" fontId="20" fillId="0" borderId="5" xfId="1" applyFont="1" applyBorder="1" applyAlignment="1" applyProtection="1">
      <alignment vertical="center" wrapText="1"/>
      <protection locked="0"/>
    </xf>
    <xf numFmtId="4" fontId="1" fillId="0" borderId="4" xfId="1" applyNumberFormat="1" applyBorder="1" applyAlignment="1" applyProtection="1">
      <alignment horizontal="center" vertical="center" wrapText="1"/>
      <protection locked="0"/>
    </xf>
    <xf numFmtId="0" fontId="1" fillId="0" borderId="43" xfId="0" applyFont="1" applyBorder="1" applyAlignment="1">
      <alignment horizontal="center" vertical="center"/>
    </xf>
    <xf numFmtId="0" fontId="1" fillId="0" borderId="25" xfId="0" applyFont="1" applyBorder="1" applyAlignment="1">
      <alignment vertical="center"/>
    </xf>
    <xf numFmtId="37" fontId="1" fillId="0" borderId="44" xfId="0" applyNumberFormat="1" applyFont="1" applyBorder="1" applyAlignment="1">
      <alignment horizontal="center" vertical="center"/>
    </xf>
    <xf numFmtId="0" fontId="1" fillId="0" borderId="44" xfId="0" quotePrefix="1" applyFont="1" applyBorder="1" applyAlignment="1">
      <alignment horizontal="center" vertical="center"/>
    </xf>
    <xf numFmtId="0" fontId="22" fillId="0" borderId="45" xfId="0" applyFont="1" applyBorder="1" applyAlignment="1">
      <alignment vertical="center"/>
    </xf>
    <xf numFmtId="0" fontId="3" fillId="0" borderId="29" xfId="1" applyFont="1" applyBorder="1" applyAlignment="1" applyProtection="1">
      <alignment horizontal="center" vertical="center" wrapText="1"/>
      <protection locked="0"/>
    </xf>
    <xf numFmtId="167" fontId="1" fillId="0" borderId="1" xfId="1" applyNumberFormat="1" applyBorder="1" applyAlignment="1" applyProtection="1">
      <alignment horizontal="center" vertical="center" wrapText="1"/>
      <protection locked="0"/>
    </xf>
    <xf numFmtId="0" fontId="1" fillId="0" borderId="2" xfId="1" applyBorder="1" applyAlignment="1" applyProtection="1">
      <alignment vertical="center" wrapText="1"/>
      <protection locked="0"/>
    </xf>
    <xf numFmtId="164" fontId="1" fillId="0" borderId="46" xfId="1" applyNumberFormat="1" applyBorder="1" applyAlignment="1" applyProtection="1">
      <alignment horizontal="center" vertical="center" wrapText="1"/>
      <protection locked="0"/>
    </xf>
    <xf numFmtId="0" fontId="1" fillId="0" borderId="45" xfId="0" applyFont="1" applyBorder="1" applyAlignment="1">
      <alignment wrapText="1"/>
    </xf>
    <xf numFmtId="0" fontId="1" fillId="0" borderId="26" xfId="1" applyBorder="1" applyAlignment="1" applyProtection="1">
      <alignment horizontal="right" vertical="center" wrapText="1"/>
      <protection locked="0"/>
    </xf>
    <xf numFmtId="0" fontId="3" fillId="0" borderId="26" xfId="1" applyFont="1" applyBorder="1" applyAlignment="1" applyProtection="1">
      <alignment horizontal="center" vertical="center" wrapText="1"/>
      <protection locked="0"/>
    </xf>
    <xf numFmtId="0" fontId="18" fillId="0" borderId="24" xfId="0" applyFont="1" applyBorder="1" applyAlignment="1" applyProtection="1">
      <alignment horizontal="center" vertical="center" wrapText="1"/>
      <protection locked="0"/>
    </xf>
    <xf numFmtId="0" fontId="20" fillId="0" borderId="47" xfId="0" applyFont="1" applyBorder="1" applyAlignment="1">
      <alignment vertical="center"/>
    </xf>
    <xf numFmtId="0" fontId="1" fillId="0" borderId="48" xfId="1" applyBorder="1" applyAlignment="1" applyProtection="1">
      <alignment horizontal="center" vertical="center" wrapText="1"/>
      <protection locked="0"/>
    </xf>
    <xf numFmtId="0" fontId="1" fillId="0" borderId="47" xfId="1" applyBorder="1" applyAlignment="1" applyProtection="1">
      <alignment horizontal="center" vertical="center" wrapText="1"/>
      <protection locked="0"/>
    </xf>
    <xf numFmtId="0" fontId="1" fillId="0" borderId="47" xfId="0" applyFont="1" applyBorder="1" applyAlignment="1">
      <alignment horizontal="center"/>
    </xf>
    <xf numFmtId="166" fontId="1" fillId="0" borderId="22" xfId="10" applyNumberFormat="1" applyFont="1" applyBorder="1" applyAlignment="1" applyProtection="1">
      <alignment horizontal="center" vertical="center" wrapText="1"/>
      <protection locked="0"/>
    </xf>
    <xf numFmtId="0" fontId="1" fillId="0" borderId="47" xfId="0" applyFont="1" applyBorder="1" applyAlignment="1" applyProtection="1">
      <alignment vertical="center" wrapText="1"/>
      <protection locked="0"/>
    </xf>
    <xf numFmtId="0" fontId="3" fillId="0" borderId="47" xfId="1" applyFont="1" applyBorder="1" applyAlignment="1" applyProtection="1">
      <alignment horizontal="center" vertical="center" wrapText="1"/>
      <protection locked="0"/>
    </xf>
    <xf numFmtId="0" fontId="22" fillId="0" borderId="1" xfId="0" applyFont="1" applyBorder="1" applyAlignment="1" applyProtection="1">
      <alignment horizontal="left" vertical="center" wrapText="1"/>
      <protection locked="0"/>
    </xf>
    <xf numFmtId="0" fontId="22" fillId="0" borderId="5" xfId="0" applyFont="1" applyBorder="1" applyAlignment="1" applyProtection="1">
      <alignment horizontal="left" vertical="center" wrapText="1"/>
      <protection locked="0"/>
    </xf>
    <xf numFmtId="0" fontId="22" fillId="0" borderId="5" xfId="0" applyFont="1" applyBorder="1" applyAlignment="1" applyProtection="1">
      <alignment vertical="center" wrapText="1"/>
      <protection locked="0"/>
    </xf>
    <xf numFmtId="0" fontId="22" fillId="0" borderId="1" xfId="0" applyFont="1" applyBorder="1" applyAlignment="1" applyProtection="1">
      <alignment vertical="center" wrapText="1"/>
      <protection locked="0"/>
    </xf>
    <xf numFmtId="0" fontId="1" fillId="0" borderId="5" xfId="0" quotePrefix="1" applyFont="1" applyBorder="1" applyAlignment="1" applyProtection="1">
      <alignment vertical="center" wrapText="1"/>
      <protection locked="0"/>
    </xf>
    <xf numFmtId="0" fontId="1" fillId="0" borderId="47" xfId="0" applyFont="1" applyBorder="1" applyAlignment="1">
      <alignment vertical="center"/>
    </xf>
    <xf numFmtId="0" fontId="1" fillId="0" borderId="47" xfId="0" applyFont="1" applyBorder="1"/>
    <xf numFmtId="0" fontId="1" fillId="0" borderId="51" xfId="1" applyBorder="1" applyAlignment="1" applyProtection="1">
      <alignment vertical="top" wrapText="1"/>
      <protection locked="0"/>
    </xf>
    <xf numFmtId="0" fontId="22" fillId="0" borderId="1" xfId="1" applyFont="1" applyBorder="1" applyAlignment="1" applyProtection="1">
      <alignment vertical="center" wrapText="1"/>
      <protection locked="0"/>
    </xf>
    <xf numFmtId="0" fontId="3" fillId="0" borderId="52" xfId="1" applyFont="1" applyBorder="1" applyAlignment="1">
      <alignment horizontal="center" vertical="center" wrapText="1"/>
    </xf>
    <xf numFmtId="0" fontId="3" fillId="0" borderId="41" xfId="0" applyFont="1" applyBorder="1" applyAlignment="1">
      <alignment horizontal="center" vertical="center"/>
    </xf>
    <xf numFmtId="0" fontId="3" fillId="0" borderId="40" xfId="1" applyFont="1" applyBorder="1" applyAlignment="1">
      <alignment horizontal="left" vertical="center" wrapText="1"/>
    </xf>
    <xf numFmtId="0" fontId="1" fillId="0" borderId="49" xfId="1" applyBorder="1" applyAlignment="1">
      <alignment horizontal="center" vertical="center" wrapText="1"/>
    </xf>
    <xf numFmtId="0" fontId="1" fillId="0" borderId="40" xfId="1" applyBorder="1" applyAlignment="1">
      <alignment horizontal="center" vertical="center" wrapText="1"/>
    </xf>
    <xf numFmtId="164" fontId="20" fillId="0" borderId="49" xfId="1" applyNumberFormat="1" applyFont="1" applyBorder="1" applyAlignment="1">
      <alignment vertical="top" wrapText="1"/>
    </xf>
    <xf numFmtId="0" fontId="20" fillId="0" borderId="53" xfId="1" applyFont="1" applyBorder="1" applyAlignment="1">
      <alignment horizontal="center" vertical="top" wrapText="1"/>
    </xf>
    <xf numFmtId="0" fontId="1" fillId="0" borderId="3" xfId="1" applyBorder="1" applyAlignment="1">
      <alignment horizontal="center" vertical="center" wrapText="1"/>
    </xf>
    <xf numFmtId="0" fontId="3" fillId="0" borderId="23" xfId="0" applyFont="1" applyBorder="1" applyAlignment="1">
      <alignment horizontal="center" vertical="center"/>
    </xf>
    <xf numFmtId="0" fontId="1" fillId="0" borderId="42" xfId="1" applyBorder="1" applyAlignment="1">
      <alignment horizontal="left" vertical="center" wrapText="1"/>
    </xf>
    <xf numFmtId="0" fontId="1" fillId="0" borderId="1" xfId="1" applyBorder="1" applyAlignment="1">
      <alignment horizontal="center" vertical="center" wrapText="1"/>
    </xf>
    <xf numFmtId="0" fontId="1" fillId="0" borderId="42" xfId="1" applyBorder="1" applyAlignment="1">
      <alignment horizontal="center" vertical="center" wrapText="1"/>
    </xf>
    <xf numFmtId="164" fontId="20" fillId="0" borderId="1" xfId="1" applyNumberFormat="1" applyFont="1" applyBorder="1" applyAlignment="1">
      <alignment vertical="top" wrapText="1"/>
    </xf>
    <xf numFmtId="0" fontId="20" fillId="0" borderId="54" xfId="1" applyFont="1" applyBorder="1" applyAlignment="1">
      <alignment horizontal="center" vertical="top" wrapText="1"/>
    </xf>
    <xf numFmtId="0" fontId="3" fillId="0" borderId="42" xfId="1" applyFont="1" applyBorder="1" applyAlignment="1">
      <alignment horizontal="left" vertical="center" wrapText="1"/>
    </xf>
    <xf numFmtId="0" fontId="1" fillId="0" borderId="55" xfId="1" applyBorder="1" applyAlignment="1">
      <alignment horizontal="center" vertical="center" wrapText="1"/>
    </xf>
    <xf numFmtId="0" fontId="3" fillId="0" borderId="56" xfId="0" applyFont="1" applyBorder="1" applyAlignment="1">
      <alignment horizontal="center" vertical="center"/>
    </xf>
    <xf numFmtId="0" fontId="1" fillId="0" borderId="57" xfId="1" applyBorder="1" applyAlignment="1">
      <alignment horizontal="left" vertical="center" wrapText="1"/>
    </xf>
    <xf numFmtId="0" fontId="1" fillId="0" borderId="50" xfId="1" applyBorder="1" applyAlignment="1">
      <alignment horizontal="center" vertical="center" wrapText="1"/>
    </xf>
    <xf numFmtId="0" fontId="1" fillId="0" borderId="57" xfId="1" applyBorder="1" applyAlignment="1">
      <alignment horizontal="center" vertical="center" wrapText="1"/>
    </xf>
    <xf numFmtId="164" fontId="20" fillId="0" borderId="50" xfId="1" applyNumberFormat="1" applyFont="1" applyBorder="1" applyAlignment="1">
      <alignment vertical="top" wrapText="1"/>
    </xf>
    <xf numFmtId="0" fontId="20" fillId="0" borderId="58" xfId="1" applyFont="1" applyBorder="1" applyAlignment="1">
      <alignment horizontal="center" vertical="top" wrapText="1"/>
    </xf>
    <xf numFmtId="10" fontId="1" fillId="0" borderId="1" xfId="1" applyNumberFormat="1" applyBorder="1" applyAlignment="1" applyProtection="1">
      <alignment horizontal="center" vertical="center" wrapText="1"/>
      <protection locked="0"/>
    </xf>
    <xf numFmtId="0" fontId="1" fillId="0" borderId="25" xfId="0" applyFont="1" applyBorder="1" applyAlignment="1">
      <alignment vertical="center" wrapText="1"/>
    </xf>
    <xf numFmtId="0" fontId="1" fillId="0" borderId="0" xfId="0" applyFont="1" applyAlignment="1">
      <alignment horizontal="center" vertical="center"/>
    </xf>
    <xf numFmtId="166" fontId="1" fillId="0" borderId="1" xfId="10" applyNumberFormat="1" applyFont="1" applyBorder="1" applyAlignment="1" applyProtection="1">
      <alignment horizontal="center" vertical="center" wrapText="1"/>
      <protection locked="0"/>
    </xf>
    <xf numFmtId="4" fontId="1" fillId="0" borderId="18" xfId="1" applyNumberFormat="1" applyBorder="1" applyAlignment="1" applyProtection="1">
      <alignment horizontal="right" vertical="center" wrapText="1"/>
      <protection locked="0"/>
    </xf>
    <xf numFmtId="0" fontId="1" fillId="0" borderId="30" xfId="1" applyBorder="1" applyAlignment="1" applyProtection="1">
      <alignment horizontal="center" vertical="center" wrapText="1"/>
      <protection locked="0"/>
    </xf>
    <xf numFmtId="0" fontId="1" fillId="0" borderId="59" xfId="1" applyBorder="1" applyAlignment="1" applyProtection="1">
      <alignment horizontal="center" vertical="center" wrapText="1"/>
      <protection locked="0"/>
    </xf>
    <xf numFmtId="0" fontId="1" fillId="0" borderId="23" xfId="1" applyBorder="1" applyAlignment="1" applyProtection="1">
      <alignment vertical="center" wrapText="1"/>
      <protection locked="0"/>
    </xf>
    <xf numFmtId="0" fontId="1" fillId="0" borderId="60" xfId="1" applyBorder="1" applyAlignment="1" applyProtection="1">
      <alignment horizontal="center" vertical="center" wrapText="1"/>
      <protection locked="0"/>
    </xf>
    <xf numFmtId="0" fontId="1" fillId="0" borderId="60" xfId="1" applyBorder="1" applyAlignment="1" applyProtection="1">
      <alignment vertical="center" wrapText="1"/>
      <protection locked="0"/>
    </xf>
    <xf numFmtId="166" fontId="1" fillId="0" borderId="29" xfId="10" applyNumberFormat="1" applyFont="1" applyBorder="1" applyAlignment="1" applyProtection="1">
      <alignment horizontal="center" vertical="center" wrapText="1"/>
      <protection locked="0"/>
    </xf>
    <xf numFmtId="166" fontId="1" fillId="0" borderId="60" xfId="10" applyNumberFormat="1" applyFont="1" applyBorder="1" applyAlignment="1" applyProtection="1">
      <alignment horizontal="center" vertical="center" wrapText="1"/>
      <protection locked="0"/>
    </xf>
    <xf numFmtId="10" fontId="1" fillId="0" borderId="29" xfId="1" applyNumberFormat="1" applyBorder="1" applyAlignment="1" applyProtection="1">
      <alignment horizontal="center" vertical="center" wrapText="1"/>
      <protection locked="0"/>
    </xf>
    <xf numFmtId="10" fontId="1" fillId="0" borderId="60" xfId="1" applyNumberFormat="1" applyBorder="1" applyAlignment="1" applyProtection="1">
      <alignment horizontal="center" vertical="center" wrapText="1"/>
      <protection locked="0"/>
    </xf>
    <xf numFmtId="3" fontId="18" fillId="0" borderId="24" xfId="0" applyNumberFormat="1" applyFont="1" applyBorder="1" applyAlignment="1" applyProtection="1">
      <alignment horizontal="center" vertical="center" wrapText="1"/>
      <protection locked="0"/>
    </xf>
    <xf numFmtId="0" fontId="20" fillId="0" borderId="47" xfId="0" applyFont="1" applyBorder="1" applyAlignment="1">
      <alignment vertical="center" wrapText="1"/>
    </xf>
    <xf numFmtId="0" fontId="3" fillId="0" borderId="5" xfId="0" applyFont="1" applyBorder="1" applyAlignment="1" applyProtection="1">
      <alignment horizontal="left" vertical="center" wrapText="1"/>
      <protection locked="0"/>
    </xf>
    <xf numFmtId="0" fontId="3" fillId="0" borderId="47" xfId="1" applyFont="1" applyBorder="1" applyAlignment="1" applyProtection="1">
      <alignment vertical="center" wrapText="1"/>
      <protection locked="0"/>
    </xf>
    <xf numFmtId="0" fontId="1" fillId="0" borderId="25" xfId="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3" fontId="1" fillId="0" borderId="24" xfId="0" applyNumberFormat="1" applyFont="1" applyBorder="1" applyAlignment="1" applyProtection="1">
      <alignment horizontal="center"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lignment horizontal="center" vertical="center" wrapText="1"/>
    </xf>
    <xf numFmtId="0" fontId="21" fillId="0" borderId="0" xfId="0" applyFont="1" applyAlignment="1">
      <alignment horizontal="center" vertical="center" wrapText="1"/>
    </xf>
    <xf numFmtId="1" fontId="1" fillId="2" borderId="44" xfId="0" applyNumberFormat="1" applyFont="1" applyFill="1" applyBorder="1" applyAlignment="1" applyProtection="1">
      <alignment horizontal="center" vertical="center"/>
      <protection locked="0"/>
    </xf>
    <xf numFmtId="0" fontId="1" fillId="2" borderId="61" xfId="0" applyFont="1" applyFill="1" applyBorder="1" applyAlignment="1" applyProtection="1">
      <alignment vertical="center"/>
      <protection locked="0"/>
    </xf>
    <xf numFmtId="0" fontId="1" fillId="0" borderId="30" xfId="1" applyBorder="1" applyAlignment="1">
      <alignment horizontal="center" vertical="center" wrapText="1"/>
    </xf>
    <xf numFmtId="0" fontId="3" fillId="0" borderId="62" xfId="0" applyFont="1" applyBorder="1" applyAlignment="1">
      <alignment horizontal="center" vertical="center"/>
    </xf>
    <xf numFmtId="0" fontId="1" fillId="0" borderId="63" xfId="1" applyBorder="1" applyAlignment="1">
      <alignment horizontal="left" vertical="center" wrapText="1"/>
    </xf>
    <xf numFmtId="0" fontId="1" fillId="0" borderId="29" xfId="1" applyBorder="1" applyAlignment="1">
      <alignment horizontal="center" vertical="center" wrapText="1"/>
    </xf>
    <xf numFmtId="0" fontId="1" fillId="0" borderId="63" xfId="1" applyBorder="1" applyAlignment="1">
      <alignment horizontal="center" vertical="center" wrapText="1"/>
    </xf>
    <xf numFmtId="164" fontId="20" fillId="0" borderId="29" xfId="1" applyNumberFormat="1" applyFont="1" applyBorder="1" applyAlignment="1">
      <alignment vertical="top" wrapText="1"/>
    </xf>
    <xf numFmtId="0" fontId="20" fillId="0" borderId="64" xfId="1" applyFont="1" applyBorder="1" applyAlignment="1">
      <alignment horizontal="center" vertical="top" wrapText="1"/>
    </xf>
    <xf numFmtId="0" fontId="11" fillId="0" borderId="36" xfId="4" applyFont="1" applyBorder="1"/>
    <xf numFmtId="164" fontId="11" fillId="0" borderId="27" xfId="4" applyNumberFormat="1" applyFont="1" applyBorder="1"/>
    <xf numFmtId="0" fontId="13" fillId="0" borderId="25" xfId="4" applyFont="1" applyBorder="1"/>
    <xf numFmtId="164" fontId="11" fillId="0" borderId="2" xfId="4" applyNumberFormat="1" applyFont="1" applyBorder="1"/>
    <xf numFmtId="164" fontId="11" fillId="0" borderId="17" xfId="4" applyNumberFormat="1" applyFont="1" applyBorder="1"/>
    <xf numFmtId="164" fontId="1" fillId="0" borderId="54" xfId="1" applyNumberFormat="1" applyBorder="1" applyAlignment="1" applyProtection="1">
      <alignment horizontal="center" vertical="center" wrapText="1"/>
      <protection locked="0"/>
    </xf>
    <xf numFmtId="0" fontId="1" fillId="0" borderId="66" xfId="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protection locked="0"/>
    </xf>
    <xf numFmtId="1" fontId="1" fillId="2" borderId="68" xfId="0" applyNumberFormat="1" applyFont="1" applyFill="1" applyBorder="1" applyAlignment="1" applyProtection="1">
      <alignment horizontal="center" vertical="center"/>
      <protection locked="0"/>
    </xf>
    <xf numFmtId="0" fontId="1" fillId="0" borderId="65" xfId="1" applyBorder="1" applyAlignment="1" applyProtection="1">
      <alignment horizontal="center" vertical="center" wrapText="1"/>
      <protection locked="0"/>
    </xf>
    <xf numFmtId="0" fontId="1" fillId="0" borderId="42" xfId="1" applyBorder="1" applyAlignment="1" applyProtection="1">
      <alignment horizontal="center" vertical="center" wrapText="1"/>
      <protection locked="0"/>
    </xf>
    <xf numFmtId="0" fontId="3" fillId="2" borderId="67" xfId="0" applyFont="1" applyFill="1" applyBorder="1" applyAlignment="1" applyProtection="1">
      <alignment vertical="center"/>
      <protection locked="0"/>
    </xf>
    <xf numFmtId="1" fontId="1" fillId="2" borderId="69" xfId="0" applyNumberFormat="1" applyFont="1" applyFill="1" applyBorder="1" applyAlignment="1" applyProtection="1">
      <alignment horizontal="center" vertical="center"/>
      <protection locked="0"/>
    </xf>
    <xf numFmtId="0" fontId="1" fillId="2" borderId="66" xfId="0" applyFont="1" applyFill="1" applyBorder="1" applyAlignment="1" applyProtection="1">
      <alignment vertical="center"/>
      <protection locked="0"/>
    </xf>
    <xf numFmtId="1" fontId="1" fillId="2" borderId="24" xfId="0" applyNumberFormat="1" applyFont="1" applyFill="1" applyBorder="1" applyAlignment="1" applyProtection="1">
      <alignment horizontal="center" vertical="center"/>
      <protection locked="0"/>
    </xf>
    <xf numFmtId="0" fontId="3" fillId="2" borderId="66" xfId="0" applyFont="1" applyFill="1" applyBorder="1" applyAlignment="1" applyProtection="1">
      <alignment vertical="center"/>
      <protection locked="0"/>
    </xf>
    <xf numFmtId="0" fontId="1" fillId="0" borderId="66" xfId="0" applyFont="1" applyBorder="1" applyAlignment="1" applyProtection="1">
      <alignment vertical="center" wrapText="1"/>
      <protection locked="0"/>
    </xf>
    <xf numFmtId="0" fontId="1" fillId="0" borderId="5" xfId="0" applyFont="1" applyBorder="1" applyAlignment="1">
      <alignment horizontal="center" vertical="center" wrapText="1"/>
    </xf>
    <xf numFmtId="0" fontId="21" fillId="0" borderId="24" xfId="0" applyFont="1" applyBorder="1" applyAlignment="1">
      <alignment horizontal="center" vertical="center" wrapText="1"/>
    </xf>
    <xf numFmtId="0" fontId="1" fillId="0" borderId="71" xfId="1" applyBorder="1" applyAlignment="1" applyProtection="1">
      <alignment horizontal="center" vertical="center" wrapText="1"/>
      <protection locked="0"/>
    </xf>
    <xf numFmtId="0" fontId="1" fillId="0" borderId="70" xfId="1" applyBorder="1" applyAlignment="1" applyProtection="1">
      <alignment horizontal="center" vertical="center" wrapText="1"/>
      <protection locked="0"/>
    </xf>
    <xf numFmtId="0" fontId="1" fillId="0" borderId="45" xfId="1" applyBorder="1" applyAlignment="1" applyProtection="1">
      <alignment horizontal="center" vertical="center" wrapText="1"/>
      <protection locked="0"/>
    </xf>
    <xf numFmtId="0" fontId="1" fillId="2" borderId="0" xfId="0" applyFont="1" applyFill="1" applyAlignment="1" applyProtection="1">
      <alignment vertical="center" wrapText="1"/>
      <protection locked="0"/>
    </xf>
    <xf numFmtId="0" fontId="1" fillId="2" borderId="42" xfId="0" applyFont="1" applyFill="1" applyBorder="1" applyAlignment="1" applyProtection="1">
      <alignment vertical="center" wrapText="1"/>
      <protection locked="0"/>
    </xf>
    <xf numFmtId="0" fontId="1" fillId="0" borderId="24" xfId="0" applyFont="1" applyBorder="1" applyAlignment="1" applyProtection="1">
      <alignment vertical="center" wrapText="1"/>
      <protection locked="0"/>
    </xf>
    <xf numFmtId="0" fontId="3" fillId="2" borderId="42" xfId="0" applyFont="1" applyFill="1" applyBorder="1" applyAlignment="1" applyProtection="1">
      <alignment vertical="center"/>
      <protection locked="0"/>
    </xf>
    <xf numFmtId="0" fontId="1" fillId="0" borderId="2" xfId="0" applyFont="1" applyBorder="1" applyAlignment="1" applyProtection="1">
      <alignment vertical="center" wrapText="1"/>
      <protection locked="0"/>
    </xf>
    <xf numFmtId="4" fontId="1" fillId="0" borderId="46" xfId="1" applyNumberFormat="1" applyBorder="1" applyAlignment="1" applyProtection="1">
      <alignment horizontal="center" vertical="center" wrapText="1"/>
      <protection locked="0"/>
    </xf>
    <xf numFmtId="0" fontId="1" fillId="0" borderId="6" xfId="1" applyBorder="1" applyAlignment="1" applyProtection="1">
      <alignment horizontal="center" vertical="center" wrapText="1"/>
      <protection locked="0"/>
    </xf>
    <xf numFmtId="0" fontId="3" fillId="0" borderId="63" xfId="1" applyFont="1" applyBorder="1" applyAlignment="1">
      <alignment horizontal="left" vertical="center" wrapText="1"/>
    </xf>
    <xf numFmtId="0" fontId="1" fillId="0" borderId="7" xfId="1" applyBorder="1" applyAlignment="1">
      <alignment horizontal="center" vertical="center" wrapText="1"/>
    </xf>
    <xf numFmtId="0" fontId="1" fillId="0" borderId="8" xfId="1" applyBorder="1" applyAlignment="1">
      <alignment horizontal="left" vertical="center" wrapText="1"/>
    </xf>
    <xf numFmtId="0" fontId="1" fillId="0" borderId="8" xfId="1" applyBorder="1" applyAlignment="1">
      <alignment horizontal="center" vertical="center" wrapText="1"/>
    </xf>
    <xf numFmtId="0" fontId="1" fillId="0" borderId="26" xfId="0" applyFont="1" applyBorder="1" applyAlignment="1" applyProtection="1">
      <alignment horizontal="right" vertical="center" wrapText="1"/>
      <protection locked="0"/>
    </xf>
    <xf numFmtId="164" fontId="1" fillId="0" borderId="18" xfId="1" applyNumberFormat="1" applyBorder="1" applyAlignment="1" applyProtection="1">
      <alignment horizontal="center" vertical="center" wrapText="1"/>
      <protection locked="0"/>
    </xf>
    <xf numFmtId="1" fontId="1" fillId="2" borderId="5" xfId="0" applyNumberFormat="1" applyFont="1" applyFill="1" applyBorder="1" applyAlignment="1" applyProtection="1">
      <alignment horizontal="center" vertical="center" wrapText="1"/>
      <protection locked="0"/>
    </xf>
    <xf numFmtId="0" fontId="1" fillId="0" borderId="0" xfId="1" applyAlignment="1" applyProtection="1">
      <alignment horizontal="center" vertical="center" wrapText="1"/>
      <protection locked="0"/>
    </xf>
    <xf numFmtId="0" fontId="1" fillId="0" borderId="65" xfId="0" applyFont="1" applyBorder="1" applyAlignment="1" applyProtection="1">
      <alignment vertical="center" wrapText="1"/>
      <protection locked="0"/>
    </xf>
    <xf numFmtId="0" fontId="3" fillId="0" borderId="2" xfId="1" applyFont="1" applyBorder="1" applyAlignment="1" applyProtection="1">
      <alignment vertical="center" wrapText="1"/>
      <protection locked="0"/>
    </xf>
    <xf numFmtId="0" fontId="3" fillId="0" borderId="2" xfId="1" applyFont="1" applyBorder="1" applyAlignment="1" applyProtection="1">
      <alignment horizontal="center" vertical="center" wrapText="1"/>
      <protection locked="0"/>
    </xf>
    <xf numFmtId="0" fontId="18" fillId="0" borderId="25" xfId="0" applyFont="1" applyBorder="1" applyAlignment="1" applyProtection="1">
      <alignment horizontal="center" vertical="center" wrapText="1"/>
      <protection locked="0"/>
    </xf>
    <xf numFmtId="0" fontId="13" fillId="0" borderId="65" xfId="4" applyFont="1" applyBorder="1"/>
    <xf numFmtId="0" fontId="1" fillId="0" borderId="25" xfId="0" applyFont="1" applyBorder="1" applyAlignment="1">
      <alignment horizontal="center" vertical="center" wrapText="1"/>
    </xf>
    <xf numFmtId="1" fontId="1" fillId="2" borderId="0" xfId="0" applyNumberFormat="1" applyFont="1" applyFill="1" applyAlignment="1" applyProtection="1">
      <alignment horizontal="center" vertical="center"/>
      <protection locked="0"/>
    </xf>
    <xf numFmtId="0" fontId="1" fillId="2" borderId="0" xfId="0" applyFont="1" applyFill="1" applyAlignment="1" applyProtection="1">
      <alignment vertical="center"/>
      <protection locked="0"/>
    </xf>
    <xf numFmtId="168" fontId="1" fillId="0" borderId="1" xfId="1" applyNumberFormat="1" applyBorder="1" applyAlignment="1">
      <alignment horizontal="center" vertical="center" wrapText="1"/>
    </xf>
    <xf numFmtId="0" fontId="14" fillId="0" borderId="0" xfId="0" applyFont="1" applyAlignment="1">
      <alignment horizontal="center" vertical="center" wrapText="1"/>
    </xf>
    <xf numFmtId="1" fontId="1" fillId="2" borderId="2" xfId="0" applyNumberFormat="1"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0" fontId="3" fillId="0" borderId="21" xfId="0" applyFont="1" applyBorder="1" applyAlignment="1">
      <alignment horizontal="center" vertical="center" wrapText="1"/>
    </xf>
    <xf numFmtId="43" fontId="1" fillId="0" borderId="22" xfId="39" applyFont="1" applyFill="1" applyBorder="1" applyAlignment="1"/>
    <xf numFmtId="43" fontId="1" fillId="0" borderId="4" xfId="39" applyFont="1" applyFill="1" applyBorder="1" applyAlignment="1">
      <alignment horizontal="right"/>
    </xf>
    <xf numFmtId="0" fontId="1" fillId="0" borderId="1" xfId="1" applyBorder="1" applyAlignment="1">
      <alignment horizontal="center" vertical="center"/>
    </xf>
    <xf numFmtId="0" fontId="20" fillId="0" borderId="1" xfId="1" applyFont="1" applyBorder="1"/>
    <xf numFmtId="0" fontId="1" fillId="0" borderId="1" xfId="1" applyBorder="1" applyAlignment="1" applyProtection="1">
      <alignment horizontal="center" vertical="center"/>
      <protection locked="0"/>
    </xf>
    <xf numFmtId="9" fontId="1" fillId="0" borderId="1" xfId="39" applyNumberFormat="1" applyFont="1" applyFill="1" applyBorder="1" applyAlignment="1">
      <alignment horizontal="center" vertical="center"/>
    </xf>
    <xf numFmtId="43" fontId="2" fillId="0" borderId="1" xfId="1" applyNumberFormat="1" applyFont="1" applyBorder="1" applyAlignment="1" applyProtection="1">
      <alignment horizontal="center" vertical="center"/>
      <protection locked="0"/>
    </xf>
    <xf numFmtId="8" fontId="1" fillId="0" borderId="3" xfId="1" applyNumberFormat="1" applyBorder="1" applyAlignment="1" applyProtection="1">
      <alignment horizontal="right" vertical="center" wrapText="1"/>
      <protection locked="0"/>
    </xf>
    <xf numFmtId="0" fontId="20" fillId="0" borderId="1" xfId="0" applyFont="1" applyBorder="1" applyAlignment="1" applyProtection="1">
      <alignment vertical="center" wrapText="1"/>
      <protection locked="0"/>
    </xf>
    <xf numFmtId="6" fontId="1" fillId="0" borderId="3" xfId="1" applyNumberFormat="1" applyBorder="1" applyAlignment="1" applyProtection="1">
      <alignment horizontal="right" vertical="center" wrapText="1"/>
      <protection locked="0"/>
    </xf>
    <xf numFmtId="0" fontId="3" fillId="0" borderId="1" xfId="1" applyFont="1" applyBorder="1" applyAlignment="1" applyProtection="1">
      <alignment vertical="top" wrapText="1"/>
      <protection locked="0"/>
    </xf>
    <xf numFmtId="0" fontId="1" fillId="0" borderId="5" xfId="1" applyBorder="1" applyAlignment="1" applyProtection="1">
      <alignment vertical="top" wrapText="1"/>
      <protection locked="0"/>
    </xf>
    <xf numFmtId="0" fontId="1" fillId="0" borderId="2" xfId="1" applyBorder="1" applyAlignment="1" applyProtection="1">
      <alignment vertical="top" wrapText="1"/>
      <protection locked="0"/>
    </xf>
    <xf numFmtId="0" fontId="1" fillId="0" borderId="50" xfId="1" applyBorder="1" applyAlignment="1" applyProtection="1">
      <alignment vertical="center" wrapText="1"/>
      <protection locked="0"/>
    </xf>
    <xf numFmtId="0" fontId="1" fillId="0" borderId="0" xfId="1" applyAlignment="1">
      <alignment horizontal="left" vertical="top" wrapText="1"/>
    </xf>
    <xf numFmtId="0" fontId="1" fillId="0" borderId="0" xfId="1" applyAlignment="1">
      <alignment horizontal="justify" vertical="top" wrapText="1"/>
    </xf>
    <xf numFmtId="0" fontId="1" fillId="0" borderId="2" xfId="1" applyBorder="1" applyAlignment="1">
      <alignment horizontal="justify" vertical="top" wrapText="1"/>
    </xf>
    <xf numFmtId="0" fontId="20" fillId="0" borderId="0" xfId="1" applyFont="1"/>
    <xf numFmtId="0" fontId="20" fillId="0" borderId="0" xfId="1" applyFont="1" applyAlignment="1">
      <alignment horizontal="center"/>
    </xf>
    <xf numFmtId="0" fontId="1" fillId="0" borderId="0" xfId="1"/>
    <xf numFmtId="0" fontId="1" fillId="0" borderId="0" xfId="1" applyAlignment="1">
      <alignment horizontal="center"/>
    </xf>
    <xf numFmtId="4" fontId="1" fillId="0" borderId="0" xfId="1" applyNumberFormat="1"/>
    <xf numFmtId="0" fontId="1" fillId="0" borderId="0" xfId="1" applyAlignment="1">
      <alignment vertical="top"/>
    </xf>
    <xf numFmtId="0" fontId="20" fillId="0" borderId="81" xfId="1" applyFont="1" applyBorder="1"/>
    <xf numFmtId="0" fontId="20" fillId="0" borderId="81" xfId="1" applyFont="1" applyBorder="1" applyAlignment="1">
      <alignment horizontal="center"/>
    </xf>
    <xf numFmtId="0" fontId="1" fillId="0" borderId="81" xfId="1" applyBorder="1" applyAlignment="1">
      <alignment horizontal="center"/>
    </xf>
    <xf numFmtId="4" fontId="1" fillId="0" borderId="81" xfId="1" applyNumberFormat="1" applyBorder="1"/>
    <xf numFmtId="4" fontId="1" fillId="0" borderId="81" xfId="1" applyNumberFormat="1" applyBorder="1" applyAlignment="1">
      <alignment horizontal="center"/>
    </xf>
    <xf numFmtId="0" fontId="3" fillId="0" borderId="82" xfId="1" applyFont="1" applyBorder="1" applyAlignment="1">
      <alignment horizontal="center"/>
    </xf>
    <xf numFmtId="0" fontId="3" fillId="0" borderId="83" xfId="1" applyFont="1" applyBorder="1" applyAlignment="1">
      <alignment horizontal="center"/>
    </xf>
    <xf numFmtId="0" fontId="3" fillId="0" borderId="84" xfId="1" applyFont="1" applyBorder="1" applyAlignment="1">
      <alignment horizontal="centerContinuous"/>
    </xf>
    <xf numFmtId="0" fontId="3" fillId="0" borderId="85" xfId="1" applyFont="1" applyBorder="1" applyAlignment="1">
      <alignment horizontal="center"/>
    </xf>
    <xf numFmtId="4" fontId="3" fillId="0" borderId="84" xfId="1" applyNumberFormat="1" applyFont="1" applyBorder="1" applyAlignment="1">
      <alignment horizontal="center"/>
    </xf>
    <xf numFmtId="4" fontId="3" fillId="0" borderId="86" xfId="1" applyNumberFormat="1" applyFont="1" applyBorder="1" applyAlignment="1">
      <alignment horizontal="center"/>
    </xf>
    <xf numFmtId="0" fontId="3" fillId="0" borderId="87" xfId="1" applyFont="1" applyBorder="1" applyAlignment="1">
      <alignment horizontal="center"/>
    </xf>
    <xf numFmtId="0" fontId="3" fillId="0" borderId="88" xfId="1" applyFont="1" applyBorder="1" applyAlignment="1">
      <alignment horizontal="center"/>
    </xf>
    <xf numFmtId="0" fontId="3" fillId="0" borderId="89" xfId="1" applyFont="1" applyBorder="1"/>
    <xf numFmtId="0" fontId="3" fillId="0" borderId="90" xfId="1" applyFont="1" applyBorder="1"/>
    <xf numFmtId="0" fontId="3" fillId="0" borderId="90" xfId="1" applyFont="1" applyBorder="1" applyAlignment="1">
      <alignment horizontal="center"/>
    </xf>
    <xf numFmtId="4" fontId="3" fillId="0" borderId="91" xfId="1" applyNumberFormat="1" applyFont="1" applyBorder="1" applyAlignment="1">
      <alignment horizontal="right"/>
    </xf>
    <xf numFmtId="4" fontId="3" fillId="0" borderId="92" xfId="1" applyNumberFormat="1" applyFont="1" applyBorder="1"/>
    <xf numFmtId="0" fontId="3" fillId="0" borderId="93" xfId="1" applyFont="1" applyBorder="1" applyAlignment="1">
      <alignment horizontal="center"/>
    </xf>
    <xf numFmtId="0" fontId="3" fillId="0" borderId="94" xfId="1" applyFont="1" applyBorder="1" applyAlignment="1">
      <alignment horizontal="center"/>
    </xf>
    <xf numFmtId="0" fontId="3" fillId="0" borderId="94" xfId="1" applyFont="1" applyBorder="1"/>
    <xf numFmtId="4" fontId="3" fillId="0" borderId="25" xfId="1" applyNumberFormat="1" applyFont="1" applyBorder="1" applyAlignment="1">
      <alignment horizontal="right"/>
    </xf>
    <xf numFmtId="4" fontId="3" fillId="0" borderId="95" xfId="1" applyNumberFormat="1" applyFont="1" applyBorder="1"/>
    <xf numFmtId="0" fontId="3" fillId="0" borderId="96" xfId="1" applyFont="1" applyBorder="1" applyAlignment="1">
      <alignment horizontal="center"/>
    </xf>
    <xf numFmtId="4" fontId="20" fillId="0" borderId="25" xfId="1" applyNumberFormat="1" applyFont="1" applyBorder="1" applyAlignment="1">
      <alignment horizontal="left"/>
    </xf>
    <xf numFmtId="0" fontId="3" fillId="0" borderId="96" xfId="1" quotePrefix="1" applyFont="1" applyBorder="1" applyAlignment="1">
      <alignment horizontal="left"/>
    </xf>
    <xf numFmtId="0" fontId="3" fillId="0" borderId="2" xfId="1" applyFont="1" applyBorder="1" applyAlignment="1">
      <alignment horizontal="center"/>
    </xf>
    <xf numFmtId="4" fontId="1" fillId="0" borderId="2" xfId="1" applyNumberFormat="1" applyBorder="1"/>
    <xf numFmtId="0" fontId="1" fillId="0" borderId="2" xfId="1" applyBorder="1" applyAlignment="1">
      <alignment horizontal="center"/>
    </xf>
    <xf numFmtId="170" fontId="1" fillId="0" borderId="97" xfId="1" applyNumberFormat="1" applyBorder="1"/>
    <xf numFmtId="0" fontId="3" fillId="0" borderId="96" xfId="1" applyFont="1" applyBorder="1" applyAlignment="1">
      <alignment horizontal="left"/>
    </xf>
    <xf numFmtId="0" fontId="3" fillId="0" borderId="98" xfId="1" applyFont="1" applyBorder="1" applyAlignment="1">
      <alignment horizontal="center"/>
    </xf>
    <xf numFmtId="0" fontId="1" fillId="0" borderId="96" xfId="1" applyBorder="1" applyAlignment="1">
      <alignment horizontal="left"/>
    </xf>
    <xf numFmtId="171" fontId="1" fillId="0" borderId="2" xfId="1" applyNumberFormat="1" applyBorder="1" applyAlignment="1">
      <alignment horizontal="center"/>
    </xf>
    <xf numFmtId="4" fontId="1" fillId="0" borderId="2" xfId="1" applyNumberFormat="1" applyBorder="1" applyAlignment="1">
      <alignment horizontal="center"/>
    </xf>
    <xf numFmtId="170" fontId="1" fillId="0" borderId="97" xfId="1" applyNumberFormat="1" applyBorder="1" applyAlignment="1">
      <alignment horizontal="center"/>
    </xf>
    <xf numFmtId="0" fontId="1" fillId="0" borderId="48" xfId="1" applyBorder="1"/>
    <xf numFmtId="1" fontId="1" fillId="0" borderId="2" xfId="1" applyNumberFormat="1" applyBorder="1" applyAlignment="1">
      <alignment horizontal="center"/>
    </xf>
    <xf numFmtId="172" fontId="1" fillId="0" borderId="97" xfId="1" quotePrefix="1" applyNumberFormat="1" applyBorder="1" applyAlignment="1">
      <alignment horizontal="center"/>
    </xf>
    <xf numFmtId="0" fontId="1" fillId="0" borderId="99" xfId="1" applyBorder="1"/>
    <xf numFmtId="0" fontId="1" fillId="0" borderId="44" xfId="1" applyBorder="1" applyAlignment="1">
      <alignment horizontal="center"/>
    </xf>
    <xf numFmtId="0" fontId="1" fillId="0" borderId="44" xfId="1" quotePrefix="1" applyBorder="1" applyAlignment="1">
      <alignment horizontal="center"/>
    </xf>
    <xf numFmtId="0" fontId="1" fillId="0" borderId="100" xfId="1" applyBorder="1" applyAlignment="1">
      <alignment horizontal="left"/>
    </xf>
    <xf numFmtId="0" fontId="1" fillId="0" borderId="0" xfId="1" applyAlignment="1">
      <alignment wrapText="1"/>
    </xf>
    <xf numFmtId="4" fontId="1" fillId="0" borderId="2" xfId="1" quotePrefix="1" applyNumberFormat="1" applyBorder="1" applyAlignment="1">
      <alignment horizontal="center"/>
    </xf>
    <xf numFmtId="0" fontId="3" fillId="0" borderId="100" xfId="1" applyFont="1" applyBorder="1" applyAlignment="1">
      <alignment horizontal="left"/>
    </xf>
    <xf numFmtId="0" fontId="1" fillId="0" borderId="100" xfId="1" applyBorder="1" applyAlignment="1">
      <alignment horizontal="left" vertical="top"/>
    </xf>
    <xf numFmtId="0" fontId="1" fillId="0" borderId="2" xfId="1" applyBorder="1" applyAlignment="1">
      <alignment horizontal="center" vertical="top"/>
    </xf>
    <xf numFmtId="0" fontId="1" fillId="0" borderId="101" xfId="1" applyBorder="1" applyAlignment="1">
      <alignment horizontal="center"/>
    </xf>
    <xf numFmtId="0" fontId="20" fillId="0" borderId="65" xfId="1" applyFont="1" applyBorder="1"/>
    <xf numFmtId="0" fontId="1" fillId="0" borderId="25" xfId="1" applyBorder="1" applyAlignment="1">
      <alignment horizontal="center"/>
    </xf>
    <xf numFmtId="0" fontId="3" fillId="0" borderId="0" xfId="1" applyFont="1"/>
    <xf numFmtId="170" fontId="1" fillId="0" borderId="97" xfId="1" quotePrefix="1" applyNumberFormat="1" applyBorder="1" applyAlignment="1">
      <alignment horizontal="center"/>
    </xf>
    <xf numFmtId="0" fontId="1" fillId="0" borderId="65" xfId="1" applyBorder="1"/>
    <xf numFmtId="0" fontId="3" fillId="0" borderId="65" xfId="1" applyFont="1" applyBorder="1"/>
    <xf numFmtId="0" fontId="1" fillId="0" borderId="2" xfId="1" applyBorder="1" applyAlignment="1">
      <alignment vertical="top"/>
    </xf>
    <xf numFmtId="3" fontId="1" fillId="0" borderId="25" xfId="1" applyNumberFormat="1" applyBorder="1" applyAlignment="1">
      <alignment horizontal="center"/>
    </xf>
    <xf numFmtId="4" fontId="1" fillId="0" borderId="44" xfId="58" applyNumberFormat="1" applyFont="1" applyFill="1" applyBorder="1" applyAlignment="1" applyProtection="1"/>
    <xf numFmtId="170" fontId="1" fillId="0" borderId="95" xfId="58" applyNumberFormat="1" applyFont="1" applyFill="1" applyBorder="1" applyAlignment="1" applyProtection="1"/>
    <xf numFmtId="0" fontId="1" fillId="0" borderId="96" xfId="1" applyBorder="1" applyAlignment="1">
      <alignment horizontal="left" vertical="top"/>
    </xf>
    <xf numFmtId="0" fontId="1" fillId="0" borderId="0" xfId="1" applyAlignment="1">
      <alignment horizontal="left"/>
    </xf>
    <xf numFmtId="0" fontId="3" fillId="0" borderId="102" xfId="1" applyFont="1" applyBorder="1" applyAlignment="1">
      <alignment horizontal="left" vertical="top"/>
    </xf>
    <xf numFmtId="0" fontId="1" fillId="0" borderId="103" xfId="1" applyBorder="1" applyAlignment="1">
      <alignment horizontal="justify" vertical="top"/>
    </xf>
    <xf numFmtId="1" fontId="1" fillId="0" borderId="102" xfId="1" applyNumberFormat="1" applyBorder="1" applyAlignment="1">
      <alignment horizontal="justify" vertical="top"/>
    </xf>
    <xf numFmtId="170" fontId="3" fillId="0" borderId="104" xfId="1" applyNumberFormat="1" applyFont="1" applyBorder="1" applyAlignment="1">
      <alignment horizontal="right" vertical="top"/>
    </xf>
    <xf numFmtId="164" fontId="1" fillId="0" borderId="0" xfId="1" applyNumberFormat="1"/>
    <xf numFmtId="0" fontId="45" fillId="0" borderId="0" xfId="1" applyFont="1"/>
    <xf numFmtId="0" fontId="3" fillId="0" borderId="99" xfId="1" applyFont="1" applyBorder="1"/>
    <xf numFmtId="0" fontId="1" fillId="0" borderId="44" xfId="1" applyBorder="1"/>
    <xf numFmtId="1" fontId="1" fillId="0" borderId="44" xfId="1" applyNumberFormat="1" applyBorder="1"/>
    <xf numFmtId="173" fontId="1" fillId="0" borderId="95" xfId="1" applyNumberFormat="1" applyBorder="1" applyAlignment="1">
      <alignment horizontal="center"/>
    </xf>
    <xf numFmtId="0" fontId="1" fillId="0" borderId="100" xfId="1" applyBorder="1"/>
    <xf numFmtId="0" fontId="1" fillId="0" borderId="98" xfId="1" applyBorder="1" applyAlignment="1">
      <alignment horizontal="center"/>
    </xf>
    <xf numFmtId="4" fontId="1" fillId="0" borderId="95" xfId="1" applyNumberFormat="1" applyBorder="1" applyAlignment="1">
      <alignment horizontal="center"/>
    </xf>
    <xf numFmtId="0" fontId="20" fillId="0" borderId="99" xfId="1" applyFont="1" applyBorder="1"/>
    <xf numFmtId="1" fontId="1" fillId="0" borderId="25" xfId="1" applyNumberFormat="1" applyBorder="1" applyAlignment="1">
      <alignment horizontal="center"/>
    </xf>
    <xf numFmtId="170" fontId="46" fillId="0" borderId="104" xfId="1" applyNumberFormat="1" applyFont="1" applyBorder="1" applyAlignment="1">
      <alignment horizontal="right" vertical="top"/>
    </xf>
    <xf numFmtId="1" fontId="1" fillId="0" borderId="0" xfId="1" applyNumberFormat="1"/>
    <xf numFmtId="4" fontId="1" fillId="0" borderId="0" xfId="1" applyNumberFormat="1" applyAlignment="1">
      <alignment horizontal="center"/>
    </xf>
    <xf numFmtId="2" fontId="3" fillId="0" borderId="100" xfId="1" applyNumberFormat="1" applyFont="1" applyBorder="1" applyAlignment="1">
      <alignment horizontal="left"/>
    </xf>
    <xf numFmtId="173" fontId="47" fillId="0" borderId="95" xfId="1" applyNumberFormat="1" applyFont="1" applyBorder="1" applyAlignment="1">
      <alignment horizontal="center"/>
    </xf>
    <xf numFmtId="0" fontId="3" fillId="0" borderId="105" xfId="1" applyFont="1" applyBorder="1" applyAlignment="1">
      <alignment horizontal="left" vertical="top"/>
    </xf>
    <xf numFmtId="0" fontId="22" fillId="0" borderId="0" xfId="1" applyFont="1"/>
    <xf numFmtId="0" fontId="22" fillId="0" borderId="0" xfId="1" applyFont="1" applyAlignment="1">
      <alignment horizontal="center"/>
    </xf>
    <xf numFmtId="0" fontId="3" fillId="0" borderId="106" xfId="1" applyFont="1" applyBorder="1" applyAlignment="1">
      <alignment horizontal="center"/>
    </xf>
    <xf numFmtId="173" fontId="1" fillId="0" borderId="6" xfId="1" applyNumberFormat="1" applyBorder="1" applyAlignment="1">
      <alignment horizontal="center"/>
    </xf>
    <xf numFmtId="0" fontId="3" fillId="0" borderId="33" xfId="1" applyFont="1" applyBorder="1"/>
    <xf numFmtId="0" fontId="3" fillId="0" borderId="34" xfId="1" applyFont="1" applyBorder="1"/>
    <xf numFmtId="0" fontId="3" fillId="0" borderId="35" xfId="1" applyFont="1" applyBorder="1"/>
    <xf numFmtId="0" fontId="1" fillId="0" borderId="99" xfId="1" applyBorder="1" applyAlignment="1">
      <alignment wrapText="1"/>
    </xf>
    <xf numFmtId="0" fontId="1" fillId="0" borderId="99" xfId="0" applyFont="1" applyBorder="1"/>
    <xf numFmtId="0" fontId="1" fillId="0" borderId="44" xfId="0" applyFont="1" applyBorder="1" applyAlignment="1">
      <alignment horizontal="center"/>
    </xf>
    <xf numFmtId="0" fontId="1" fillId="0" borderId="44" xfId="0" quotePrefix="1" applyFont="1" applyBorder="1" applyAlignment="1">
      <alignment horizontal="center"/>
    </xf>
    <xf numFmtId="4" fontId="1" fillId="0" borderId="44" xfId="0" quotePrefix="1" applyNumberFormat="1" applyFont="1" applyBorder="1" applyAlignment="1">
      <alignment horizontal="right"/>
    </xf>
    <xf numFmtId="172" fontId="1" fillId="0" borderId="97" xfId="0" quotePrefix="1" applyNumberFormat="1" applyFont="1" applyBorder="1" applyAlignment="1">
      <alignment horizontal="right"/>
    </xf>
    <xf numFmtId="4" fontId="1" fillId="0" borderId="44" xfId="0" quotePrefix="1" applyNumberFormat="1" applyFont="1" applyBorder="1" applyAlignment="1">
      <alignment horizontal="center"/>
    </xf>
    <xf numFmtId="172" fontId="1" fillId="0" borderId="97" xfId="0" quotePrefix="1" applyNumberFormat="1" applyFont="1" applyBorder="1" applyAlignment="1">
      <alignment horizontal="center"/>
    </xf>
    <xf numFmtId="0" fontId="1" fillId="0" borderId="44" xfId="1" applyBorder="1" applyAlignment="1">
      <alignment horizontal="center" vertical="center"/>
    </xf>
    <xf numFmtId="0" fontId="1" fillId="0" borderId="99" xfId="0" applyFont="1" applyBorder="1" applyAlignment="1">
      <alignment horizontal="left" wrapText="1"/>
    </xf>
    <xf numFmtId="0" fontId="4" fillId="0" borderId="0" xfId="4" applyFont="1" applyAlignment="1">
      <alignment horizontal="center" vertical="center" wrapText="1"/>
    </xf>
    <xf numFmtId="0" fontId="0" fillId="0" borderId="0" xfId="0" applyAlignment="1">
      <alignment horizontal="center" vertical="center" wrapText="1"/>
    </xf>
    <xf numFmtId="0" fontId="11" fillId="0" borderId="0" xfId="4" applyFont="1" applyAlignment="1">
      <alignment horizontal="center" vertical="center" wrapText="1"/>
    </xf>
    <xf numFmtId="0" fontId="6" fillId="0" borderId="0" xfId="0" applyFont="1" applyAlignment="1">
      <alignment horizontal="center" vertical="center" wrapText="1"/>
    </xf>
    <xf numFmtId="0" fontId="3" fillId="0" borderId="0" xfId="4" applyFont="1" applyAlignment="1">
      <alignment horizontal="center" vertical="center" wrapText="1"/>
    </xf>
    <xf numFmtId="0" fontId="19" fillId="0" borderId="0" xfId="0" applyFont="1" applyAlignment="1">
      <alignment horizontal="center" vertical="center" wrapText="1"/>
    </xf>
    <xf numFmtId="0" fontId="3" fillId="0" borderId="16" xfId="1" applyFont="1" applyBorder="1" applyAlignment="1" applyProtection="1">
      <alignment horizontal="right" vertical="center" wrapText="1"/>
      <protection locked="0"/>
    </xf>
    <xf numFmtId="0" fontId="3" fillId="0" borderId="14" xfId="1" applyFont="1" applyBorder="1" applyAlignment="1" applyProtection="1">
      <alignment horizontal="right" vertical="center" wrapText="1"/>
      <protection locked="0"/>
    </xf>
    <xf numFmtId="0" fontId="3" fillId="0" borderId="33" xfId="1" applyFont="1" applyBorder="1" applyAlignment="1" applyProtection="1">
      <alignment horizontal="center" vertical="center" wrapText="1"/>
      <protection locked="0"/>
    </xf>
    <xf numFmtId="0" fontId="3" fillId="0" borderId="35" xfId="1" applyFont="1" applyBorder="1" applyAlignment="1" applyProtection="1">
      <alignment horizontal="center" vertical="center" wrapText="1"/>
      <protection locked="0"/>
    </xf>
    <xf numFmtId="0" fontId="3" fillId="0" borderId="65" xfId="1" applyFont="1" applyBorder="1" applyAlignment="1" applyProtection="1">
      <alignment horizontal="left" vertical="center" wrapText="1"/>
      <protection locked="0"/>
    </xf>
    <xf numFmtId="0" fontId="3" fillId="0" borderId="0" xfId="1" applyFont="1" applyAlignment="1" applyProtection="1">
      <alignment horizontal="left" vertical="center" wrapText="1"/>
      <protection locked="0"/>
    </xf>
    <xf numFmtId="0" fontId="3" fillId="0" borderId="25" xfId="1" applyFont="1" applyBorder="1" applyAlignment="1" applyProtection="1">
      <alignment horizontal="left" vertical="center" wrapText="1"/>
      <protection locked="0"/>
    </xf>
    <xf numFmtId="0" fontId="24" fillId="0" borderId="39" xfId="1" applyFont="1" applyBorder="1" applyAlignment="1" applyProtection="1">
      <alignment vertical="center" wrapText="1"/>
      <protection locked="0"/>
    </xf>
    <xf numFmtId="0" fontId="0" fillId="0" borderId="40" xfId="0" applyBorder="1" applyAlignment="1">
      <alignment vertical="center" wrapText="1"/>
    </xf>
    <xf numFmtId="0" fontId="0" fillId="0" borderId="41" xfId="0" applyBorder="1" applyAlignment="1">
      <alignment vertical="center" wrapText="1"/>
    </xf>
    <xf numFmtId="0" fontId="3" fillId="0" borderId="13" xfId="1" applyFont="1" applyBorder="1" applyAlignment="1" applyProtection="1">
      <alignment horizontal="right" vertical="top" wrapText="1"/>
      <protection locked="0"/>
    </xf>
    <xf numFmtId="0" fontId="3" fillId="0" borderId="14" xfId="1" applyFont="1" applyBorder="1" applyAlignment="1" applyProtection="1">
      <alignment horizontal="right" vertical="top" wrapText="1"/>
      <protection locked="0"/>
    </xf>
    <xf numFmtId="0" fontId="3" fillId="0" borderId="15" xfId="1" applyFont="1" applyBorder="1" applyAlignment="1" applyProtection="1">
      <alignment horizontal="right" vertical="top" wrapText="1"/>
      <protection locked="0"/>
    </xf>
    <xf numFmtId="164" fontId="3" fillId="0" borderId="16" xfId="1" applyNumberFormat="1" applyFont="1" applyBorder="1" applyAlignment="1" applyProtection="1">
      <alignment horizontal="right" vertical="center" wrapText="1"/>
      <protection locked="0"/>
    </xf>
    <xf numFmtId="0" fontId="3" fillId="0" borderId="15" xfId="1" applyFont="1" applyBorder="1" applyAlignment="1" applyProtection="1">
      <alignment horizontal="right" vertical="center" wrapText="1"/>
      <protection locked="0"/>
    </xf>
    <xf numFmtId="0" fontId="3" fillId="0" borderId="13" xfId="1" applyFont="1" applyBorder="1" applyAlignment="1" applyProtection="1">
      <alignment horizontal="left" vertical="top" wrapText="1"/>
      <protection locked="0"/>
    </xf>
    <xf numFmtId="0" fontId="3" fillId="0" borderId="8" xfId="1" applyFont="1" applyBorder="1" applyAlignment="1" applyProtection="1">
      <alignment horizontal="left" vertical="top" wrapText="1"/>
      <protection locked="0"/>
    </xf>
    <xf numFmtId="0" fontId="3" fillId="0" borderId="15" xfId="1" applyFont="1" applyBorder="1" applyAlignment="1" applyProtection="1">
      <alignment horizontal="left" vertical="top" wrapText="1"/>
      <protection locked="0"/>
    </xf>
    <xf numFmtId="0" fontId="20" fillId="0" borderId="16"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5" xfId="1" applyFont="1" applyBorder="1" applyAlignment="1">
      <alignment horizontal="center" vertical="center" wrapText="1"/>
    </xf>
    <xf numFmtId="0" fontId="3" fillId="0" borderId="106" xfId="1" applyFont="1" applyBorder="1" applyAlignment="1">
      <alignment horizontal="left"/>
    </xf>
    <xf numFmtId="0" fontId="3" fillId="0" borderId="0" xfId="1" applyFont="1" applyAlignment="1">
      <alignment horizontal="left"/>
    </xf>
    <xf numFmtId="0" fontId="3" fillId="0" borderId="44" xfId="1" applyFont="1" applyBorder="1" applyAlignment="1">
      <alignment horizontal="left"/>
    </xf>
  </cellXfs>
  <cellStyles count="59">
    <cellStyle name="20% - Accent1 2" xfId="11" xr:uid="{2D95A8C4-3A74-4C13-B34C-23735FBEB384}"/>
    <cellStyle name="20% - Accent2 2" xfId="12" xr:uid="{F2D9B50C-23F3-43E1-9474-CA56B878FBC7}"/>
    <cellStyle name="20% - Accent3 2" xfId="13" xr:uid="{5D87F995-6A40-4A3B-8CF6-C1B1BD8A7B82}"/>
    <cellStyle name="20% - Accent4 2" xfId="14" xr:uid="{65FAE38A-6EBE-468B-A26A-EC80AB26E2B4}"/>
    <cellStyle name="20% - Accent5 2" xfId="15" xr:uid="{814EF49C-7D28-4DE2-90D2-851DCC64A4BD}"/>
    <cellStyle name="20% - Accent6 2" xfId="16" xr:uid="{87583B6A-95A7-400D-BE8E-E2239D3E6668}"/>
    <cellStyle name="40% - Accent1 2" xfId="17" xr:uid="{588E4E96-3588-43ED-9773-BAA6AA883375}"/>
    <cellStyle name="40% - Accent2 2" xfId="18" xr:uid="{285986E1-45D1-48A7-BD93-20E764FBE74E}"/>
    <cellStyle name="40% - Accent3 2" xfId="19" xr:uid="{EC6F5AA0-FF4E-4E46-8348-3535ACC2C0F7}"/>
    <cellStyle name="40% - Accent4 2" xfId="20" xr:uid="{37A579B0-44D8-4B39-A2C4-4A70E27B603D}"/>
    <cellStyle name="40% - Accent5 2" xfId="21" xr:uid="{E4DC9724-12CF-4939-A2D8-F571EE50BD06}"/>
    <cellStyle name="40% - Accent6 2" xfId="22" xr:uid="{50BAF0AB-B637-4D53-B599-6AA53E171FCA}"/>
    <cellStyle name="60% - Accent1 2" xfId="23" xr:uid="{5FF675AE-9F86-4BD5-BD91-770F51CF391A}"/>
    <cellStyle name="60% - Accent2 2" xfId="24" xr:uid="{50E11E65-6BB9-44EC-BD91-A4CC2F993302}"/>
    <cellStyle name="60% - Accent3 2" xfId="25" xr:uid="{AF26EFE5-67B9-43CA-9EBF-92554D0BB44F}"/>
    <cellStyle name="60% - Accent4 2" xfId="26" xr:uid="{8C860DA1-DACF-43FE-ABCE-9BBDBBC0FFDC}"/>
    <cellStyle name="60% - Accent5 2" xfId="27" xr:uid="{934D56B5-6C68-4A17-B889-2DAF99E37E94}"/>
    <cellStyle name="60% - Accent6 2" xfId="28" xr:uid="{4E73EBCF-089F-4E6C-8051-F6E37411526A}"/>
    <cellStyle name="Accent1 2" xfId="29" xr:uid="{23308C0D-9C40-44D6-9194-65B896F3EDE1}"/>
    <cellStyle name="Accent2 2" xfId="30" xr:uid="{C56743AF-9944-4272-887C-F486368ACC71}"/>
    <cellStyle name="Accent3 2" xfId="31" xr:uid="{600973C7-5149-43BD-A947-3FF909031B05}"/>
    <cellStyle name="Accent4 2" xfId="32" xr:uid="{89FBB8BF-C839-4E5B-9A0F-A66F1C1F15F0}"/>
    <cellStyle name="Accent5 2" xfId="33" xr:uid="{14C4D2A6-E7CF-4832-9C31-2BE4622744AD}"/>
    <cellStyle name="Accent6 2" xfId="34" xr:uid="{5527CBDA-4B69-48EB-8ECC-5B2DBC3A88EE}"/>
    <cellStyle name="Bad 2" xfId="35" xr:uid="{B37AE8E1-BFC2-43FC-82C4-3CCBC8AC87AE}"/>
    <cellStyle name="Calculation 2" xfId="36" xr:uid="{69FFB6B7-D01E-40AE-A7E5-D9BA223C2923}"/>
    <cellStyle name="Check Cell 2" xfId="37" xr:uid="{AE7D3159-0AB1-4686-8D37-5FCD1C2F6F5E}"/>
    <cellStyle name="Comma" xfId="10" builtinId="3"/>
    <cellStyle name="Comma 2" xfId="8" xr:uid="{483BC266-97E6-4099-B6E6-8257D5CF303C}"/>
    <cellStyle name="Comma 2 2" xfId="39" xr:uid="{BE775D2E-91A0-43AA-9092-B36FEDE00E3C}"/>
    <cellStyle name="Comma 3" xfId="38" xr:uid="{A6667202-B6D7-46DB-AB37-BE7E1E0198B3}"/>
    <cellStyle name="Comma 4" xfId="58" xr:uid="{1F2851CF-A42D-4437-8A50-AE544FE0CD8C}"/>
    <cellStyle name="Comma0" xfId="9" xr:uid="{52945600-577A-444C-89B8-5CFB2921E904}"/>
    <cellStyle name="Currency 2 2 2 2 2" xfId="7" xr:uid="{C80B552D-102A-4D5E-81F4-D35424F0560C}"/>
    <cellStyle name="Explanatory Text 2" xfId="40" xr:uid="{F665C011-9CFC-42E6-81D3-8724A4C3F737}"/>
    <cellStyle name="Good 2" xfId="41" xr:uid="{624F26B2-1C22-44D7-99EB-544827D0C835}"/>
    <cellStyle name="Heading 1 2" xfId="42" xr:uid="{72D79DDA-EACD-4525-83CA-020E21732269}"/>
    <cellStyle name="Heading 2 2" xfId="43" xr:uid="{95D65D62-CE65-4989-AF18-DCEB7532DBED}"/>
    <cellStyle name="Heading 3 2" xfId="44" xr:uid="{CC60BBA2-F226-4B85-B89A-B2ED79D8F2DB}"/>
    <cellStyle name="Heading 4 2" xfId="45" xr:uid="{492DF939-A1DC-4B91-B90E-2F357161A90E}"/>
    <cellStyle name="Input 2" xfId="46" xr:uid="{FC4834FC-874A-4CE4-BDC7-804495F361DD}"/>
    <cellStyle name="Linked Cell 2" xfId="47" xr:uid="{3C4D96B7-416A-4B4D-9FAC-FB9F2AA36619}"/>
    <cellStyle name="Neutral 2" xfId="48" xr:uid="{9B0EC350-665A-41DC-A814-5664C7ECFE5F}"/>
    <cellStyle name="Normal" xfId="0" builtinId="0"/>
    <cellStyle name="Normal 14 2 2 2" xfId="5" xr:uid="{5CD77EB0-F830-4F45-8A16-66985F168FF6}"/>
    <cellStyle name="Normal 2" xfId="1" xr:uid="{00000000-0005-0000-0000-000001000000}"/>
    <cellStyle name="Normal 3" xfId="4" xr:uid="{00000000-0005-0000-0000-000002000000}"/>
    <cellStyle name="Normal 3 2" xfId="49" xr:uid="{F606516B-26B8-4F1F-BD10-CA19A634E8C2}"/>
    <cellStyle name="Normal 4 3 2 2 2" xfId="6" xr:uid="{2B8C6428-6076-4848-969D-296DEB3A393C}"/>
    <cellStyle name="Normal 5" xfId="2" xr:uid="{00000000-0005-0000-0000-000003000000}"/>
    <cellStyle name="Note 2" xfId="50" xr:uid="{2410F5BC-82EA-48A8-AB7A-892C6FD58E3F}"/>
    <cellStyle name="OPSKRIF" xfId="51" xr:uid="{D5F82407-23AD-45EC-8A0B-29DA0F0C9ACF}"/>
    <cellStyle name="OPSKRIF1" xfId="52" xr:uid="{C93D229F-1918-4DF9-BE3E-434B54205E9F}"/>
    <cellStyle name="OPSKRIFTE" xfId="53" xr:uid="{14C12B79-6748-4EBD-B98B-E8E7622C56B5}"/>
    <cellStyle name="Output 2" xfId="54" xr:uid="{82812A64-9D66-43AD-93BD-08F0F4404FAF}"/>
    <cellStyle name="Style 1" xfId="3" xr:uid="{00000000-0005-0000-0000-000004000000}"/>
    <cellStyle name="Title 2" xfId="55" xr:uid="{AF348580-F1CB-450A-A0E3-12A6A661DB69}"/>
    <cellStyle name="Total 2" xfId="56" xr:uid="{03952846-6840-4730-950F-14C1398385EE}"/>
    <cellStyle name="Warning Text 2" xfId="57" xr:uid="{7CC16A1C-6DC5-482C-9DF0-8A7F2B5C9B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view="pageLayout" topLeftCell="A42" zoomScaleNormal="100" zoomScaleSheetLayoutView="100" workbookViewId="0">
      <selection activeCell="E14" sqref="E14"/>
    </sheetView>
  </sheetViews>
  <sheetFormatPr defaultColWidth="10" defaultRowHeight="13.8" x14ac:dyDescent="0.25"/>
  <cols>
    <col min="1" max="3" width="10" style="8"/>
    <col min="4" max="4" width="24.109375" style="8" customWidth="1"/>
    <col min="5" max="5" width="33" style="9" customWidth="1"/>
    <col min="6" max="16384" width="10" style="8"/>
  </cols>
  <sheetData>
    <row r="1" spans="1:5" ht="15.6" customHeight="1" x14ac:dyDescent="0.25">
      <c r="A1" s="352" t="s">
        <v>259</v>
      </c>
      <c r="B1" s="353"/>
      <c r="C1" s="353"/>
      <c r="D1" s="353"/>
      <c r="E1" s="353"/>
    </row>
    <row r="2" spans="1:5" ht="8.5500000000000007" customHeight="1" x14ac:dyDescent="0.25">
      <c r="A2" s="352"/>
      <c r="B2" s="353"/>
      <c r="C2" s="353"/>
      <c r="D2" s="353"/>
      <c r="E2" s="353"/>
    </row>
    <row r="3" spans="1:5" s="91" customFormat="1" ht="13.95" customHeight="1" x14ac:dyDescent="0.2">
      <c r="A3" s="356"/>
      <c r="B3" s="357"/>
      <c r="C3" s="357"/>
      <c r="D3" s="357"/>
      <c r="E3" s="357"/>
    </row>
    <row r="4" spans="1:5" ht="9.4499999999999993" customHeight="1" x14ac:dyDescent="0.25">
      <c r="A4" s="90"/>
      <c r="B4" s="78"/>
      <c r="C4" s="78"/>
      <c r="D4" s="78"/>
      <c r="E4" s="78"/>
    </row>
    <row r="5" spans="1:5" ht="13.95" customHeight="1" x14ac:dyDescent="0.25">
      <c r="A5" s="354" t="s">
        <v>256</v>
      </c>
      <c r="B5" s="355"/>
      <c r="C5" s="355"/>
      <c r="D5" s="355"/>
      <c r="E5" s="355"/>
    </row>
    <row r="6" spans="1:5" ht="12.45" customHeight="1" x14ac:dyDescent="0.25">
      <c r="A6" s="78"/>
      <c r="B6" s="78"/>
      <c r="C6" s="78"/>
      <c r="D6" s="78"/>
      <c r="E6" s="78"/>
    </row>
    <row r="7" spans="1:5" x14ac:dyDescent="0.25">
      <c r="A7" s="79" t="s">
        <v>257</v>
      </c>
      <c r="B7" s="80"/>
      <c r="C7" s="80"/>
      <c r="D7" s="81"/>
      <c r="E7" s="82" t="s">
        <v>0</v>
      </c>
    </row>
    <row r="8" spans="1:5" x14ac:dyDescent="0.25">
      <c r="A8" s="180"/>
      <c r="B8" s="84"/>
      <c r="C8" s="84"/>
      <c r="D8" s="85"/>
      <c r="E8" s="181"/>
    </row>
    <row r="9" spans="1:5" x14ac:dyDescent="0.25">
      <c r="A9" s="221" t="s">
        <v>778</v>
      </c>
      <c r="D9" s="182"/>
      <c r="E9" s="183" t="s">
        <v>255</v>
      </c>
    </row>
    <row r="10" spans="1:5" x14ac:dyDescent="0.25">
      <c r="A10" s="83"/>
      <c r="B10" s="84"/>
      <c r="C10" s="84"/>
      <c r="D10" s="85"/>
      <c r="E10" s="89"/>
    </row>
    <row r="11" spans="1:5" x14ac:dyDescent="0.25">
      <c r="A11" s="86" t="s">
        <v>242</v>
      </c>
      <c r="B11" s="87"/>
      <c r="C11" s="87"/>
      <c r="D11" s="88"/>
      <c r="E11" s="184" t="s">
        <v>255</v>
      </c>
    </row>
    <row r="12" spans="1:5" x14ac:dyDescent="0.25">
      <c r="A12" s="83"/>
      <c r="B12" s="84"/>
      <c r="C12" s="84"/>
      <c r="D12" s="85"/>
      <c r="E12" s="89"/>
    </row>
    <row r="13" spans="1:5" x14ac:dyDescent="0.25">
      <c r="A13" s="86" t="s">
        <v>33</v>
      </c>
      <c r="B13" s="87"/>
      <c r="C13" s="87"/>
      <c r="D13" s="88"/>
      <c r="E13" s="184" t="s">
        <v>255</v>
      </c>
    </row>
    <row r="14" spans="1:5" x14ac:dyDescent="0.25">
      <c r="A14" s="83"/>
      <c r="B14" s="84"/>
      <c r="C14" s="84"/>
      <c r="D14" s="85"/>
      <c r="E14" s="89"/>
    </row>
    <row r="15" spans="1:5" x14ac:dyDescent="0.25">
      <c r="A15" s="86" t="s">
        <v>81</v>
      </c>
      <c r="B15" s="87"/>
      <c r="C15" s="87"/>
      <c r="D15" s="88"/>
      <c r="E15" s="183" t="s">
        <v>255</v>
      </c>
    </row>
    <row r="16" spans="1:5" x14ac:dyDescent="0.25">
      <c r="A16" s="83"/>
      <c r="B16" s="84"/>
      <c r="C16" s="84"/>
      <c r="D16" s="85"/>
      <c r="E16" s="89"/>
    </row>
    <row r="17" spans="1:5" x14ac:dyDescent="0.25">
      <c r="A17" s="86" t="s">
        <v>941</v>
      </c>
      <c r="B17" s="87"/>
      <c r="C17" s="87"/>
      <c r="D17" s="88"/>
      <c r="E17" s="184" t="s">
        <v>255</v>
      </c>
    </row>
    <row r="18" spans="1:5" x14ac:dyDescent="0.25">
      <c r="A18" s="83"/>
      <c r="B18" s="84"/>
      <c r="C18" s="84"/>
      <c r="D18" s="85"/>
      <c r="E18" s="89"/>
    </row>
    <row r="19" spans="1:5" x14ac:dyDescent="0.25">
      <c r="A19" s="86" t="s">
        <v>238</v>
      </c>
      <c r="B19" s="87"/>
      <c r="C19" s="87"/>
      <c r="D19" s="88"/>
      <c r="E19" s="184" t="s">
        <v>255</v>
      </c>
    </row>
    <row r="20" spans="1:5" x14ac:dyDescent="0.25">
      <c r="A20" s="83"/>
      <c r="B20" s="84"/>
      <c r="C20" s="84"/>
      <c r="D20" s="85"/>
      <c r="E20" s="89"/>
    </row>
    <row r="21" spans="1:5" x14ac:dyDescent="0.25">
      <c r="A21" s="86" t="s">
        <v>954</v>
      </c>
      <c r="B21" s="87"/>
      <c r="C21" s="87"/>
      <c r="D21" s="88"/>
      <c r="E21" s="184" t="s">
        <v>255</v>
      </c>
    </row>
    <row r="22" spans="1:5" x14ac:dyDescent="0.25">
      <c r="A22" s="221"/>
      <c r="D22" s="182"/>
      <c r="E22" s="183"/>
    </row>
    <row r="23" spans="1:5" x14ac:dyDescent="0.25">
      <c r="A23" s="221" t="s">
        <v>1282</v>
      </c>
      <c r="D23" s="182"/>
      <c r="E23" s="184" t="s">
        <v>255</v>
      </c>
    </row>
    <row r="24" spans="1:5" x14ac:dyDescent="0.25">
      <c r="A24" s="83"/>
      <c r="B24" s="84"/>
      <c r="C24" s="84"/>
      <c r="D24" s="85"/>
      <c r="E24" s="89"/>
    </row>
    <row r="25" spans="1:5" x14ac:dyDescent="0.25">
      <c r="A25" s="92" t="s">
        <v>258</v>
      </c>
      <c r="B25" s="87"/>
      <c r="C25" s="87"/>
      <c r="D25" s="88"/>
      <c r="E25" s="183" t="s">
        <v>255</v>
      </c>
    </row>
    <row r="26" spans="1:5" x14ac:dyDescent="0.25">
      <c r="A26" s="83"/>
      <c r="B26" s="84"/>
      <c r="C26" s="84"/>
      <c r="D26" s="85"/>
      <c r="E26" s="89"/>
    </row>
    <row r="27" spans="1:5" x14ac:dyDescent="0.25">
      <c r="A27" s="86" t="s">
        <v>876</v>
      </c>
      <c r="B27" s="87"/>
      <c r="C27" s="87"/>
      <c r="D27" s="88"/>
      <c r="E27" s="184" t="s">
        <v>255</v>
      </c>
    </row>
    <row r="28" spans="1:5" x14ac:dyDescent="0.25">
      <c r="A28" s="83"/>
      <c r="B28" s="84"/>
      <c r="C28" s="84"/>
      <c r="D28" s="85"/>
      <c r="E28" s="89"/>
    </row>
    <row r="29" spans="1:5" x14ac:dyDescent="0.25">
      <c r="A29" s="92" t="s">
        <v>30</v>
      </c>
      <c r="B29" s="87"/>
      <c r="C29" s="87"/>
      <c r="D29" s="88"/>
      <c r="E29" s="183" t="s">
        <v>255</v>
      </c>
    </row>
    <row r="30" spans="1:5" x14ac:dyDescent="0.25">
      <c r="A30" s="83"/>
      <c r="B30" s="84"/>
      <c r="C30" s="84"/>
      <c r="D30" s="85"/>
      <c r="E30" s="89"/>
    </row>
    <row r="31" spans="1:5" x14ac:dyDescent="0.25">
      <c r="A31" s="86" t="s">
        <v>31</v>
      </c>
      <c r="B31" s="87"/>
      <c r="C31" s="87"/>
      <c r="D31" s="88"/>
      <c r="E31" s="184" t="s">
        <v>255</v>
      </c>
    </row>
    <row r="32" spans="1:5" x14ac:dyDescent="0.25">
      <c r="A32" s="83"/>
      <c r="B32" s="84"/>
      <c r="C32" s="84"/>
      <c r="D32" s="85"/>
      <c r="E32" s="89"/>
    </row>
    <row r="33" spans="1:5" x14ac:dyDescent="0.25">
      <c r="A33" s="92" t="s">
        <v>260</v>
      </c>
      <c r="B33" s="87"/>
      <c r="C33" s="87"/>
      <c r="D33" s="88"/>
      <c r="E33" s="184" t="s">
        <v>255</v>
      </c>
    </row>
    <row r="36" spans="1:5" x14ac:dyDescent="0.25">
      <c r="A36" s="8" t="s">
        <v>881</v>
      </c>
    </row>
    <row r="38" spans="1:5" x14ac:dyDescent="0.25">
      <c r="A38" s="8" t="s">
        <v>882</v>
      </c>
    </row>
    <row r="40" spans="1:5" x14ac:dyDescent="0.25">
      <c r="A40" s="8" t="s">
        <v>882</v>
      </c>
    </row>
    <row r="43" spans="1:5" x14ac:dyDescent="0.25">
      <c r="A43" s="8" t="s">
        <v>878</v>
      </c>
      <c r="C43" s="8" t="s">
        <v>883</v>
      </c>
    </row>
    <row r="46" spans="1:5" x14ac:dyDescent="0.25">
      <c r="A46" s="8" t="s">
        <v>877</v>
      </c>
      <c r="C46" s="8" t="s">
        <v>883</v>
      </c>
    </row>
    <row r="49" spans="1:3" x14ac:dyDescent="0.25">
      <c r="A49" s="8" t="s">
        <v>879</v>
      </c>
      <c r="C49" s="8" t="s">
        <v>883</v>
      </c>
    </row>
    <row r="52" spans="1:3" x14ac:dyDescent="0.25">
      <c r="A52" s="8" t="s">
        <v>880</v>
      </c>
      <c r="C52" s="8" t="s">
        <v>883</v>
      </c>
    </row>
  </sheetData>
  <mergeCells count="4">
    <mergeCell ref="A1:E1"/>
    <mergeCell ref="A2:E2"/>
    <mergeCell ref="A5:E5"/>
    <mergeCell ref="A3:E3"/>
  </mergeCells>
  <pageMargins left="0.59055118110236227" right="0.39370078740157483" top="0.78740157480314965" bottom="0.78740157480314965" header="0.31496062992125984" footer="0.31496062992125984"/>
  <pageSetup paperSize="9" firstPageNumber="33" orientation="portrait" useFirstPageNumber="1" r:id="rId1"/>
  <headerFooter alignWithMargins="0">
    <oddHeader xml:space="preserve">&amp;L&amp;9Design,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047FB-15C9-46DA-A09D-2CAE6CAF0E76}">
  <dimension ref="A1:G40"/>
  <sheetViews>
    <sheetView tabSelected="1" view="pageLayout" zoomScaleNormal="100" zoomScaleSheetLayoutView="130" workbookViewId="0">
      <selection activeCell="F8" sqref="F8"/>
    </sheetView>
  </sheetViews>
  <sheetFormatPr defaultRowHeight="16.350000000000001" customHeight="1" x14ac:dyDescent="0.3"/>
  <cols>
    <col min="1" max="1" width="7.77734375" style="2" customWidth="1"/>
    <col min="2" max="2" width="6.88671875" style="2" customWidth="1"/>
    <col min="3" max="3" width="39.109375" style="6" customWidth="1"/>
    <col min="4" max="4" width="6.88671875" style="3" customWidth="1"/>
    <col min="5" max="5" width="9.21875" style="2" customWidth="1"/>
    <col min="6" max="6" width="8.5546875" style="10" customWidth="1"/>
    <col min="7" max="7" width="13.88671875" style="5" customWidth="1"/>
  </cols>
  <sheetData>
    <row r="1" spans="1:7" s="2" customFormat="1" ht="19.95" customHeight="1" thickBot="1" x14ac:dyDescent="0.35">
      <c r="A1" s="11" t="s">
        <v>29</v>
      </c>
      <c r="B1" s="11" t="s">
        <v>265</v>
      </c>
      <c r="C1" s="11" t="s">
        <v>3</v>
      </c>
      <c r="D1" s="11" t="s">
        <v>261</v>
      </c>
      <c r="E1" s="11" t="s">
        <v>262</v>
      </c>
      <c r="F1" s="11" t="s">
        <v>263</v>
      </c>
      <c r="G1" s="11" t="s">
        <v>264</v>
      </c>
    </row>
    <row r="2" spans="1:7" ht="22.2" customHeight="1" thickBot="1" x14ac:dyDescent="0.35">
      <c r="A2" s="93"/>
      <c r="B2" s="34"/>
      <c r="C2" s="48" t="s">
        <v>778</v>
      </c>
      <c r="D2" s="58"/>
      <c r="E2" s="58"/>
      <c r="F2" s="59"/>
      <c r="G2" s="60"/>
    </row>
    <row r="3" spans="1:7" s="29" customFormat="1" ht="26.55" customHeight="1" x14ac:dyDescent="0.3">
      <c r="A3" s="30"/>
      <c r="B3" s="33">
        <v>8</v>
      </c>
      <c r="C3" s="32" t="s">
        <v>286</v>
      </c>
      <c r="D3" s="26"/>
      <c r="E3" s="26"/>
      <c r="F3" s="26"/>
      <c r="G3" s="28"/>
    </row>
    <row r="4" spans="1:7" s="29" customFormat="1" ht="92.4" x14ac:dyDescent="0.3">
      <c r="A4" s="30" t="s">
        <v>786</v>
      </c>
      <c r="B4" s="96"/>
      <c r="C4" s="148" t="s">
        <v>942</v>
      </c>
      <c r="D4" s="26" t="s">
        <v>187</v>
      </c>
      <c r="E4" s="26">
        <v>1</v>
      </c>
      <c r="F4" s="26">
        <v>500000</v>
      </c>
      <c r="G4" s="28">
        <f>F4*E4</f>
        <v>500000</v>
      </c>
    </row>
    <row r="5" spans="1:7" s="29" customFormat="1" ht="20.399999999999999" customHeight="1" x14ac:dyDescent="0.3">
      <c r="A5" s="30" t="s">
        <v>787</v>
      </c>
      <c r="B5" s="149"/>
      <c r="C5" s="27" t="s">
        <v>230</v>
      </c>
      <c r="D5" s="26" t="s">
        <v>188</v>
      </c>
      <c r="E5" s="102">
        <f>G2+F4</f>
        <v>500000</v>
      </c>
      <c r="F5" s="26"/>
      <c r="G5" s="28"/>
    </row>
    <row r="6" spans="1:7" s="29" customFormat="1" ht="52.8" x14ac:dyDescent="0.3">
      <c r="A6" s="30" t="s">
        <v>788</v>
      </c>
      <c r="B6" s="26"/>
      <c r="C6" s="27" t="s">
        <v>943</v>
      </c>
      <c r="D6" s="26" t="s">
        <v>94</v>
      </c>
      <c r="E6" s="26">
        <v>1</v>
      </c>
      <c r="F6" s="26"/>
      <c r="G6" s="28"/>
    </row>
    <row r="7" spans="1:7" s="29" customFormat="1" ht="52.8" x14ac:dyDescent="0.3">
      <c r="A7" s="30" t="s">
        <v>789</v>
      </c>
      <c r="B7" s="26"/>
      <c r="C7" s="148" t="s">
        <v>1291</v>
      </c>
      <c r="D7" s="26" t="s">
        <v>187</v>
      </c>
      <c r="E7" s="26">
        <v>1</v>
      </c>
      <c r="F7" s="26">
        <v>100000</v>
      </c>
      <c r="G7" s="28">
        <f>F7*E7</f>
        <v>100000</v>
      </c>
    </row>
    <row r="8" spans="1:7" s="29" customFormat="1" ht="18.600000000000001" customHeight="1" x14ac:dyDescent="0.3">
      <c r="A8" s="30" t="s">
        <v>790</v>
      </c>
      <c r="B8" s="26"/>
      <c r="C8" s="27" t="s">
        <v>230</v>
      </c>
      <c r="D8" s="26" t="s">
        <v>188</v>
      </c>
      <c r="E8" s="102">
        <f>G5+F7</f>
        <v>100000</v>
      </c>
      <c r="F8" s="26"/>
      <c r="G8" s="28"/>
    </row>
    <row r="9" spans="1:7" s="29" customFormat="1" ht="42.6" customHeight="1" x14ac:dyDescent="0.3">
      <c r="A9" s="30" t="s">
        <v>791</v>
      </c>
      <c r="B9" s="26"/>
      <c r="C9" s="27" t="s">
        <v>779</v>
      </c>
      <c r="D9" s="26" t="s">
        <v>187</v>
      </c>
      <c r="E9" s="26">
        <v>1</v>
      </c>
      <c r="F9" s="26">
        <v>100000</v>
      </c>
      <c r="G9" s="28">
        <f>F9*E9</f>
        <v>100000</v>
      </c>
    </row>
    <row r="10" spans="1:7" s="29" customFormat="1" ht="22.2" customHeight="1" x14ac:dyDescent="0.3">
      <c r="A10" s="30" t="s">
        <v>792</v>
      </c>
      <c r="B10" s="26"/>
      <c r="C10" s="27" t="s">
        <v>230</v>
      </c>
      <c r="D10" s="26" t="s">
        <v>188</v>
      </c>
      <c r="E10" s="102">
        <f>G5+F9</f>
        <v>100000</v>
      </c>
      <c r="F10" s="26"/>
      <c r="G10" s="28"/>
    </row>
    <row r="11" spans="1:7" s="29" customFormat="1" ht="39.6" customHeight="1" x14ac:dyDescent="0.3">
      <c r="A11" s="30" t="s">
        <v>793</v>
      </c>
      <c r="B11" s="26"/>
      <c r="C11" s="27" t="s">
        <v>780</v>
      </c>
      <c r="D11" s="26" t="s">
        <v>187</v>
      </c>
      <c r="E11" s="26">
        <v>1</v>
      </c>
      <c r="F11" s="26">
        <v>100000</v>
      </c>
      <c r="G11" s="28">
        <f>F11*E11</f>
        <v>100000</v>
      </c>
    </row>
    <row r="12" spans="1:7" s="29" customFormat="1" ht="22.2" customHeight="1" x14ac:dyDescent="0.3">
      <c r="A12" s="30" t="s">
        <v>794</v>
      </c>
      <c r="B12" s="26"/>
      <c r="C12" s="27" t="s">
        <v>230</v>
      </c>
      <c r="D12" s="26" t="s">
        <v>188</v>
      </c>
      <c r="E12" s="102">
        <f>G11</f>
        <v>100000</v>
      </c>
      <c r="F12" s="26"/>
      <c r="G12" s="28"/>
    </row>
    <row r="13" spans="1:7" s="29" customFormat="1" ht="39.6" x14ac:dyDescent="0.3">
      <c r="A13" s="30" t="s">
        <v>795</v>
      </c>
      <c r="B13" s="26"/>
      <c r="C13" s="27" t="s">
        <v>900</v>
      </c>
      <c r="D13" s="35" t="s">
        <v>94</v>
      </c>
      <c r="E13" s="35">
        <v>1</v>
      </c>
      <c r="F13" s="35"/>
      <c r="G13" s="37"/>
    </row>
    <row r="14" spans="1:7" s="29" customFormat="1" ht="34.200000000000003" customHeight="1" x14ac:dyDescent="0.3">
      <c r="A14" s="30" t="s">
        <v>796</v>
      </c>
      <c r="B14" s="26"/>
      <c r="C14" s="27" t="s">
        <v>1134</v>
      </c>
      <c r="D14" s="208" t="s">
        <v>901</v>
      </c>
      <c r="E14" s="208"/>
      <c r="F14" s="360" t="s">
        <v>903</v>
      </c>
      <c r="G14" s="361"/>
    </row>
    <row r="15" spans="1:7" s="29" customFormat="1" ht="31.8" customHeight="1" x14ac:dyDescent="0.3">
      <c r="A15" s="30"/>
      <c r="B15" s="33" t="s">
        <v>781</v>
      </c>
      <c r="C15" s="362" t="s">
        <v>1133</v>
      </c>
      <c r="D15" s="363"/>
      <c r="E15" s="363"/>
      <c r="F15" s="363"/>
      <c r="G15" s="364"/>
    </row>
    <row r="16" spans="1:7" s="29" customFormat="1" ht="28.5" customHeight="1" x14ac:dyDescent="0.3">
      <c r="A16" s="30"/>
      <c r="B16" s="26"/>
      <c r="C16" s="32" t="s">
        <v>248</v>
      </c>
      <c r="D16" s="38"/>
      <c r="E16" s="38"/>
      <c r="F16" s="38"/>
      <c r="G16" s="39"/>
    </row>
    <row r="17" spans="1:7" s="29" customFormat="1" ht="17.399999999999999" customHeight="1" x14ac:dyDescent="0.3">
      <c r="A17" s="30"/>
      <c r="B17" s="26"/>
      <c r="C17" s="32" t="s">
        <v>1132</v>
      </c>
      <c r="D17" s="26"/>
      <c r="E17" s="26"/>
      <c r="F17" s="26"/>
      <c r="G17" s="28"/>
    </row>
    <row r="18" spans="1:7" s="29" customFormat="1" ht="41.4" customHeight="1" x14ac:dyDescent="0.3">
      <c r="A18" s="30" t="s">
        <v>796</v>
      </c>
      <c r="B18" s="26"/>
      <c r="C18" s="27" t="s">
        <v>809</v>
      </c>
      <c r="D18" s="26" t="s">
        <v>94</v>
      </c>
      <c r="E18" s="26">
        <v>1</v>
      </c>
      <c r="F18" s="46">
        <v>50000</v>
      </c>
      <c r="G18" s="47">
        <f>F18*E18</f>
        <v>50000</v>
      </c>
    </row>
    <row r="19" spans="1:7" s="29" customFormat="1" ht="41.4" customHeight="1" x14ac:dyDescent="0.3">
      <c r="A19" s="30" t="s">
        <v>797</v>
      </c>
      <c r="B19" s="26"/>
      <c r="C19" s="27" t="s">
        <v>951</v>
      </c>
      <c r="D19" s="26" t="s">
        <v>234</v>
      </c>
      <c r="E19" s="26">
        <v>1</v>
      </c>
      <c r="F19" s="46">
        <v>50000</v>
      </c>
      <c r="G19" s="47">
        <f>F19*E19</f>
        <v>50000</v>
      </c>
    </row>
    <row r="20" spans="1:7" s="29" customFormat="1" ht="23.4" customHeight="1" thickBot="1" x14ac:dyDescent="0.35">
      <c r="A20" s="30" t="s">
        <v>798</v>
      </c>
      <c r="B20" s="26"/>
      <c r="C20" s="27" t="s">
        <v>249</v>
      </c>
      <c r="D20" s="26" t="s">
        <v>188</v>
      </c>
      <c r="E20" s="150">
        <f>G19</f>
        <v>50000</v>
      </c>
      <c r="F20" s="46"/>
      <c r="G20" s="47"/>
    </row>
    <row r="21" spans="1:7" s="29" customFormat="1" ht="26.4" customHeight="1" thickBot="1" x14ac:dyDescent="0.35">
      <c r="A21" s="40" t="s">
        <v>1129</v>
      </c>
      <c r="B21" s="41"/>
      <c r="C21" s="42" t="s">
        <v>243</v>
      </c>
      <c r="D21" s="43"/>
      <c r="E21" s="43"/>
      <c r="F21" s="43"/>
      <c r="G21" s="44"/>
    </row>
    <row r="22" spans="1:7" s="29" customFormat="1" ht="26.4" customHeight="1" thickBot="1" x14ac:dyDescent="0.35">
      <c r="A22" s="40" t="s">
        <v>1129</v>
      </c>
      <c r="B22" s="41"/>
      <c r="C22" s="42" t="s">
        <v>245</v>
      </c>
      <c r="D22" s="43"/>
      <c r="E22" s="43"/>
      <c r="F22" s="43"/>
      <c r="G22" s="44"/>
    </row>
    <row r="23" spans="1:7" s="29" customFormat="1" ht="52.8" x14ac:dyDescent="0.3">
      <c r="A23" s="30" t="s">
        <v>799</v>
      </c>
      <c r="B23" s="26"/>
      <c r="C23" s="27" t="s">
        <v>1136</v>
      </c>
      <c r="D23" s="26" t="s">
        <v>901</v>
      </c>
      <c r="E23" s="26">
        <v>12</v>
      </c>
      <c r="F23" s="26"/>
      <c r="G23" s="28"/>
    </row>
    <row r="24" spans="1:7" s="29" customFormat="1" ht="16.2" customHeight="1" x14ac:dyDescent="0.3">
      <c r="A24" s="30"/>
      <c r="B24" s="26"/>
      <c r="C24" s="27"/>
      <c r="D24" s="26"/>
      <c r="E24" s="26"/>
      <c r="F24" s="26"/>
      <c r="G24" s="28"/>
    </row>
    <row r="25" spans="1:7" s="29" customFormat="1" ht="39.6" x14ac:dyDescent="0.3">
      <c r="A25" s="31"/>
      <c r="B25" s="33"/>
      <c r="C25" s="32" t="s">
        <v>782</v>
      </c>
      <c r="D25" s="26"/>
      <c r="E25" s="26"/>
      <c r="F25" s="26"/>
      <c r="G25" s="28"/>
    </row>
    <row r="26" spans="1:7" s="29" customFormat="1" ht="66" x14ac:dyDescent="0.3">
      <c r="A26" s="30" t="s">
        <v>800</v>
      </c>
      <c r="B26" s="26"/>
      <c r="C26" s="27" t="s">
        <v>1308</v>
      </c>
      <c r="D26" s="26" t="s">
        <v>234</v>
      </c>
      <c r="E26" s="150">
        <v>1</v>
      </c>
      <c r="F26" s="46">
        <v>350000</v>
      </c>
      <c r="G26" s="47">
        <f>E26*F26</f>
        <v>350000</v>
      </c>
    </row>
    <row r="27" spans="1:7" s="29" customFormat="1" ht="22.5" customHeight="1" x14ac:dyDescent="0.3">
      <c r="A27" s="30" t="s">
        <v>801</v>
      </c>
      <c r="B27" s="26"/>
      <c r="C27" s="27" t="s">
        <v>249</v>
      </c>
      <c r="D27" s="26" t="s">
        <v>188</v>
      </c>
      <c r="E27" s="150">
        <f>G26</f>
        <v>350000</v>
      </c>
      <c r="F27" s="147"/>
      <c r="G27" s="47"/>
    </row>
    <row r="28" spans="1:7" s="29" customFormat="1" ht="52.8" x14ac:dyDescent="0.3">
      <c r="A28" s="30" t="s">
        <v>802</v>
      </c>
      <c r="B28" s="26"/>
      <c r="C28" s="27" t="s">
        <v>784</v>
      </c>
      <c r="D28" s="26" t="s">
        <v>234</v>
      </c>
      <c r="E28" s="150">
        <v>1</v>
      </c>
      <c r="F28" s="46">
        <v>250000</v>
      </c>
      <c r="G28" s="47">
        <v>150000</v>
      </c>
    </row>
    <row r="29" spans="1:7" s="29" customFormat="1" ht="22.5" customHeight="1" x14ac:dyDescent="0.3">
      <c r="A29" s="30" t="s">
        <v>803</v>
      </c>
      <c r="B29" s="26"/>
      <c r="C29" s="27" t="s">
        <v>249</v>
      </c>
      <c r="D29" s="26" t="s">
        <v>188</v>
      </c>
      <c r="E29" s="150">
        <f>G28</f>
        <v>150000</v>
      </c>
      <c r="F29" s="147"/>
      <c r="G29" s="47"/>
    </row>
    <row r="30" spans="1:7" s="29" customFormat="1" ht="52.8" x14ac:dyDescent="0.3">
      <c r="A30" s="30" t="s">
        <v>804</v>
      </c>
      <c r="B30" s="26"/>
      <c r="C30" s="27" t="s">
        <v>785</v>
      </c>
      <c r="D30" s="26" t="s">
        <v>234</v>
      </c>
      <c r="E30" s="150">
        <v>1</v>
      </c>
      <c r="F30" s="46">
        <v>150000</v>
      </c>
      <c r="G30" s="47">
        <f t="shared" ref="G30:G36" si="0">E30*F30</f>
        <v>150000</v>
      </c>
    </row>
    <row r="31" spans="1:7" s="29" customFormat="1" ht="22.5" customHeight="1" x14ac:dyDescent="0.3">
      <c r="A31" s="30" t="s">
        <v>805</v>
      </c>
      <c r="B31" s="26"/>
      <c r="C31" s="27" t="s">
        <v>249</v>
      </c>
      <c r="D31" s="26" t="s">
        <v>188</v>
      </c>
      <c r="E31" s="150">
        <f>G30</f>
        <v>150000</v>
      </c>
      <c r="F31" s="147"/>
      <c r="G31" s="47"/>
    </row>
    <row r="32" spans="1:7" s="29" customFormat="1" ht="39.6" x14ac:dyDescent="0.3">
      <c r="A32" s="30" t="s">
        <v>806</v>
      </c>
      <c r="B32" s="26"/>
      <c r="C32" s="27" t="s">
        <v>1131</v>
      </c>
      <c r="D32" s="26" t="s">
        <v>234</v>
      </c>
      <c r="E32" s="150">
        <v>1</v>
      </c>
      <c r="F32" s="46">
        <v>150000</v>
      </c>
      <c r="G32" s="47">
        <f>F32*E32</f>
        <v>150000</v>
      </c>
    </row>
    <row r="33" spans="1:7" s="29" customFormat="1" ht="22.5" customHeight="1" x14ac:dyDescent="0.3">
      <c r="A33" s="30" t="s">
        <v>807</v>
      </c>
      <c r="B33" s="26"/>
      <c r="C33" s="27" t="s">
        <v>249</v>
      </c>
      <c r="D33" s="26" t="s">
        <v>188</v>
      </c>
      <c r="E33" s="150">
        <f>G32</f>
        <v>150000</v>
      </c>
      <c r="F33" s="147"/>
      <c r="G33" s="47"/>
    </row>
    <row r="34" spans="1:7" s="29" customFormat="1" ht="26.4" x14ac:dyDescent="0.3">
      <c r="A34" s="30" t="s">
        <v>808</v>
      </c>
      <c r="B34" s="26"/>
      <c r="C34" s="27" t="s">
        <v>777</v>
      </c>
      <c r="D34" s="26" t="s">
        <v>234</v>
      </c>
      <c r="E34" s="150">
        <v>1</v>
      </c>
      <c r="F34" s="46">
        <v>30000</v>
      </c>
      <c r="G34" s="47">
        <f t="shared" si="0"/>
        <v>30000</v>
      </c>
    </row>
    <row r="35" spans="1:7" s="29" customFormat="1" ht="22.5" customHeight="1" x14ac:dyDescent="0.3">
      <c r="A35" s="30" t="s">
        <v>899</v>
      </c>
      <c r="B35" s="26"/>
      <c r="C35" s="27" t="s">
        <v>249</v>
      </c>
      <c r="D35" s="26" t="s">
        <v>188</v>
      </c>
      <c r="E35" s="150">
        <f>G34</f>
        <v>30000</v>
      </c>
      <c r="F35" s="147"/>
      <c r="G35" s="47"/>
    </row>
    <row r="36" spans="1:7" s="29" customFormat="1" ht="27" customHeight="1" x14ac:dyDescent="0.3">
      <c r="A36" s="30" t="s">
        <v>904</v>
      </c>
      <c r="B36" s="26"/>
      <c r="C36" s="27" t="s">
        <v>902</v>
      </c>
      <c r="D36" s="26" t="s">
        <v>234</v>
      </c>
      <c r="E36" s="150">
        <v>1</v>
      </c>
      <c r="F36" s="46">
        <v>200000</v>
      </c>
      <c r="G36" s="47">
        <f t="shared" si="0"/>
        <v>200000</v>
      </c>
    </row>
    <row r="37" spans="1:7" s="29" customFormat="1" ht="22.5" customHeight="1" x14ac:dyDescent="0.3">
      <c r="A37" s="30" t="s">
        <v>1130</v>
      </c>
      <c r="B37" s="26"/>
      <c r="C37" s="154" t="s">
        <v>249</v>
      </c>
      <c r="D37" s="26" t="s">
        <v>188</v>
      </c>
      <c r="E37" s="150">
        <f>G36</f>
        <v>200000</v>
      </c>
      <c r="F37" s="147"/>
      <c r="G37" s="47"/>
    </row>
    <row r="38" spans="1:7" s="29" customFormat="1" ht="22.5" customHeight="1" x14ac:dyDescent="0.3">
      <c r="A38" s="152"/>
      <c r="B38" s="61"/>
      <c r="C38" s="36"/>
      <c r="D38" s="35"/>
      <c r="E38" s="157"/>
      <c r="F38" s="159"/>
      <c r="G38" s="151"/>
    </row>
    <row r="39" spans="1:7" s="29" customFormat="1" ht="22.5" customHeight="1" thickBot="1" x14ac:dyDescent="0.35">
      <c r="A39" s="153"/>
      <c r="B39" s="155"/>
      <c r="C39" s="156"/>
      <c r="D39" s="155"/>
      <c r="E39" s="158"/>
      <c r="F39" s="160"/>
      <c r="G39" s="151"/>
    </row>
    <row r="40" spans="1:7" ht="24.6" customHeight="1" thickBot="1" x14ac:dyDescent="0.35">
      <c r="A40" s="24"/>
      <c r="B40" s="25"/>
      <c r="C40" s="358" t="s">
        <v>783</v>
      </c>
      <c r="D40" s="359"/>
      <c r="E40" s="359"/>
      <c r="F40" s="359"/>
      <c r="G40" s="23"/>
    </row>
  </sheetData>
  <mergeCells count="3">
    <mergeCell ref="C40:F40"/>
    <mergeCell ref="F14:G14"/>
    <mergeCell ref="C15:G15"/>
  </mergeCells>
  <phoneticPr fontId="17" type="noConversion"/>
  <pageMargins left="0.59055118110236227" right="0.39370078740157483" top="0.78740157480314965" bottom="0.78740157480314965" header="0.31496062992125984" footer="0.31496062992125984"/>
  <pageSetup paperSize="9" firstPageNumber="34" fitToHeight="0" orientation="portrait" useFirstPageNumber="1" r:id="rId1"/>
  <headerFooter>
    <oddHeader xml:space="preserve">&amp;L&amp;10Design,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1"/>
  <sheetViews>
    <sheetView view="pageLayout" topLeftCell="A18" zoomScaleNormal="100" zoomScaleSheetLayoutView="130" workbookViewId="0">
      <selection activeCell="C69" sqref="C69"/>
    </sheetView>
  </sheetViews>
  <sheetFormatPr defaultRowHeight="16.350000000000001" customHeight="1" x14ac:dyDescent="0.3"/>
  <cols>
    <col min="1" max="1" width="7.77734375" style="2" customWidth="1"/>
    <col min="2" max="2" width="6.88671875" style="2" customWidth="1"/>
    <col min="3" max="3" width="39.109375" style="6" customWidth="1"/>
    <col min="4" max="4" width="6.88671875" style="3" customWidth="1"/>
    <col min="5" max="5" width="9.21875" style="2" customWidth="1"/>
    <col min="6" max="6" width="8.5546875" style="10" customWidth="1"/>
    <col min="7" max="7" width="13.88671875" style="5" customWidth="1"/>
  </cols>
  <sheetData>
    <row r="1" spans="1:7" s="2" customFormat="1" ht="19.95" customHeight="1" thickBot="1" x14ac:dyDescent="0.35">
      <c r="A1" s="11" t="s">
        <v>29</v>
      </c>
      <c r="B1" s="11" t="s">
        <v>265</v>
      </c>
      <c r="C1" s="11" t="s">
        <v>3</v>
      </c>
      <c r="D1" s="11" t="s">
        <v>261</v>
      </c>
      <c r="E1" s="11" t="s">
        <v>262</v>
      </c>
      <c r="F1" s="11" t="s">
        <v>263</v>
      </c>
      <c r="G1" s="11" t="s">
        <v>264</v>
      </c>
    </row>
    <row r="2" spans="1:7" ht="28.2" customHeight="1" thickBot="1" x14ac:dyDescent="0.35">
      <c r="A2" s="93"/>
      <c r="B2" s="34"/>
      <c r="C2" s="48" t="s">
        <v>11</v>
      </c>
      <c r="D2" s="58"/>
      <c r="E2" s="58"/>
      <c r="F2" s="59"/>
      <c r="G2" s="60"/>
    </row>
    <row r="3" spans="1:7" s="29" customFormat="1" ht="43.95" customHeight="1" x14ac:dyDescent="0.3">
      <c r="A3" s="30"/>
      <c r="B3" s="26"/>
      <c r="C3" s="365" t="s">
        <v>810</v>
      </c>
      <c r="D3" s="366"/>
      <c r="E3" s="366"/>
      <c r="F3" s="367"/>
      <c r="G3" s="28"/>
    </row>
    <row r="4" spans="1:7" s="29" customFormat="1" ht="39.6" x14ac:dyDescent="0.3">
      <c r="A4" s="30"/>
      <c r="B4" s="26"/>
      <c r="C4" s="27" t="s">
        <v>811</v>
      </c>
      <c r="D4" s="26"/>
      <c r="E4" s="26"/>
      <c r="F4" s="26"/>
      <c r="G4" s="28"/>
    </row>
    <row r="5" spans="1:7" s="29" customFormat="1" ht="26.4" x14ac:dyDescent="0.3">
      <c r="A5" s="31" t="s">
        <v>733</v>
      </c>
      <c r="B5" s="33" t="s">
        <v>24</v>
      </c>
      <c r="C5" s="32" t="s">
        <v>812</v>
      </c>
      <c r="D5" s="26"/>
      <c r="E5" s="26"/>
      <c r="F5" s="26"/>
      <c r="G5" s="28"/>
    </row>
    <row r="6" spans="1:7" s="29" customFormat="1" ht="22.05" customHeight="1" x14ac:dyDescent="0.3">
      <c r="A6" s="30" t="s">
        <v>734</v>
      </c>
      <c r="B6" s="96" t="s">
        <v>266</v>
      </c>
      <c r="C6" s="97" t="s">
        <v>267</v>
      </c>
      <c r="D6" s="98" t="s">
        <v>94</v>
      </c>
      <c r="E6" s="99">
        <v>1</v>
      </c>
      <c r="F6" s="26"/>
      <c r="G6" s="28"/>
    </row>
    <row r="7" spans="1:7" s="29" customFormat="1" ht="22.05" customHeight="1" x14ac:dyDescent="0.3">
      <c r="A7" s="31"/>
      <c r="B7" s="33" t="s">
        <v>268</v>
      </c>
      <c r="C7" s="32" t="s">
        <v>269</v>
      </c>
      <c r="D7" s="26"/>
      <c r="E7" s="26"/>
      <c r="F7" s="26"/>
      <c r="G7" s="28"/>
    </row>
    <row r="8" spans="1:7" s="29" customFormat="1" ht="22.05" customHeight="1" x14ac:dyDescent="0.3">
      <c r="A8" s="31"/>
      <c r="B8" s="96" t="s">
        <v>270</v>
      </c>
      <c r="C8" s="100" t="s">
        <v>271</v>
      </c>
      <c r="D8" s="26"/>
      <c r="E8" s="26"/>
      <c r="F8" s="26"/>
      <c r="G8" s="28"/>
    </row>
    <row r="9" spans="1:7" s="29" customFormat="1" ht="22.05" customHeight="1" x14ac:dyDescent="0.3">
      <c r="A9" s="30" t="s">
        <v>735</v>
      </c>
      <c r="B9" s="33"/>
      <c r="C9" s="27" t="s">
        <v>272</v>
      </c>
      <c r="D9" s="26" t="s">
        <v>94</v>
      </c>
      <c r="E9" s="26">
        <v>1</v>
      </c>
      <c r="F9" s="26"/>
      <c r="G9" s="28"/>
    </row>
    <row r="10" spans="1:7" s="29" customFormat="1" ht="22.05" customHeight="1" x14ac:dyDescent="0.3">
      <c r="A10" s="30" t="s">
        <v>736</v>
      </c>
      <c r="B10" s="33"/>
      <c r="C10" s="27" t="s">
        <v>273</v>
      </c>
      <c r="D10" s="26" t="s">
        <v>94</v>
      </c>
      <c r="E10" s="26">
        <v>1</v>
      </c>
      <c r="F10" s="26"/>
      <c r="G10" s="28"/>
    </row>
    <row r="11" spans="1:7" s="29" customFormat="1" ht="22.05" customHeight="1" x14ac:dyDescent="0.3">
      <c r="A11" s="30" t="s">
        <v>737</v>
      </c>
      <c r="B11" s="33"/>
      <c r="C11" s="27" t="s">
        <v>274</v>
      </c>
      <c r="D11" s="26" t="s">
        <v>94</v>
      </c>
      <c r="E11" s="26">
        <v>1</v>
      </c>
      <c r="F11" s="26"/>
      <c r="G11" s="28"/>
    </row>
    <row r="12" spans="1:7" s="29" customFormat="1" ht="22.05" customHeight="1" x14ac:dyDescent="0.3">
      <c r="A12" s="30" t="s">
        <v>738</v>
      </c>
      <c r="B12" s="33"/>
      <c r="C12" s="27" t="s">
        <v>275</v>
      </c>
      <c r="D12" s="26" t="s">
        <v>94</v>
      </c>
      <c r="E12" s="26">
        <v>1</v>
      </c>
      <c r="F12" s="26"/>
      <c r="G12" s="28"/>
    </row>
    <row r="13" spans="1:7" s="29" customFormat="1" ht="28.95" customHeight="1" x14ac:dyDescent="0.3">
      <c r="A13" s="30" t="s">
        <v>739</v>
      </c>
      <c r="B13" s="26"/>
      <c r="C13" s="27" t="s">
        <v>276</v>
      </c>
      <c r="D13" s="26" t="s">
        <v>94</v>
      </c>
      <c r="E13" s="26">
        <v>1</v>
      </c>
      <c r="F13" s="26"/>
      <c r="G13" s="28"/>
    </row>
    <row r="14" spans="1:7" s="29" customFormat="1" ht="22.35" customHeight="1" x14ac:dyDescent="0.3">
      <c r="A14" s="30" t="s">
        <v>740</v>
      </c>
      <c r="B14" s="101" t="s">
        <v>289</v>
      </c>
      <c r="C14" s="36" t="s">
        <v>290</v>
      </c>
      <c r="D14" s="26" t="s">
        <v>94</v>
      </c>
      <c r="E14" s="26">
        <v>1</v>
      </c>
      <c r="F14" s="26"/>
      <c r="G14" s="28"/>
    </row>
    <row r="15" spans="1:7" s="29" customFormat="1" ht="22.5" customHeight="1" x14ac:dyDescent="0.3">
      <c r="A15" s="30" t="s">
        <v>741</v>
      </c>
      <c r="B15" s="101" t="s">
        <v>277</v>
      </c>
      <c r="C15" s="36" t="s">
        <v>278</v>
      </c>
      <c r="D15" s="26" t="s">
        <v>94</v>
      </c>
      <c r="E15" s="26">
        <v>1</v>
      </c>
      <c r="F15" s="26"/>
      <c r="G15" s="28"/>
    </row>
    <row r="16" spans="1:7" s="29" customFormat="1" ht="22.35" customHeight="1" x14ac:dyDescent="0.3">
      <c r="A16" s="30"/>
      <c r="B16" s="101"/>
      <c r="C16" s="36"/>
      <c r="D16" s="26"/>
      <c r="E16" s="26"/>
      <c r="F16" s="26"/>
      <c r="G16" s="28"/>
    </row>
    <row r="17" spans="1:7" s="29" customFormat="1" ht="13.8" x14ac:dyDescent="0.3">
      <c r="A17" s="30"/>
      <c r="B17" s="33" t="s">
        <v>279</v>
      </c>
      <c r="C17" s="32" t="s">
        <v>813</v>
      </c>
      <c r="D17" s="26"/>
      <c r="E17" s="26"/>
      <c r="F17" s="26"/>
      <c r="G17" s="28"/>
    </row>
    <row r="18" spans="1:7" s="29" customFormat="1" ht="22.35" customHeight="1" x14ac:dyDescent="0.3">
      <c r="A18" s="30" t="s">
        <v>742</v>
      </c>
      <c r="B18" s="96" t="s">
        <v>280</v>
      </c>
      <c r="C18" s="36" t="s">
        <v>267</v>
      </c>
      <c r="D18" s="26" t="s">
        <v>94</v>
      </c>
      <c r="E18" s="26">
        <v>1</v>
      </c>
      <c r="F18" s="26"/>
      <c r="G18" s="28"/>
    </row>
    <row r="19" spans="1:7" s="29" customFormat="1" ht="22.35" customHeight="1" x14ac:dyDescent="0.3">
      <c r="A19" s="30" t="s">
        <v>743</v>
      </c>
      <c r="B19" s="33"/>
      <c r="C19" s="36" t="s">
        <v>288</v>
      </c>
      <c r="D19" s="26" t="s">
        <v>94</v>
      </c>
      <c r="E19" s="26">
        <v>1</v>
      </c>
      <c r="F19" s="26"/>
      <c r="G19" s="28"/>
    </row>
    <row r="20" spans="1:7" s="29" customFormat="1" ht="22.35" customHeight="1" x14ac:dyDescent="0.3">
      <c r="A20" s="30"/>
      <c r="B20" s="33"/>
      <c r="C20" s="36"/>
      <c r="D20" s="26"/>
      <c r="E20" s="26"/>
      <c r="F20" s="26"/>
      <c r="G20" s="28"/>
    </row>
    <row r="21" spans="1:7" s="29" customFormat="1" ht="26.55" customHeight="1" x14ac:dyDescent="0.3">
      <c r="A21" s="30"/>
      <c r="B21" s="33" t="s">
        <v>281</v>
      </c>
      <c r="C21" s="32" t="s">
        <v>282</v>
      </c>
      <c r="D21" s="26"/>
      <c r="E21" s="26"/>
      <c r="F21" s="26"/>
      <c r="G21" s="28"/>
    </row>
    <row r="22" spans="1:7" s="29" customFormat="1" ht="22.5" customHeight="1" x14ac:dyDescent="0.3">
      <c r="A22" s="30"/>
      <c r="B22" s="96" t="s">
        <v>283</v>
      </c>
      <c r="C22" s="100" t="s">
        <v>271</v>
      </c>
      <c r="D22" s="26"/>
      <c r="E22" s="26"/>
      <c r="F22" s="26"/>
      <c r="G22" s="28"/>
    </row>
    <row r="23" spans="1:7" s="29" customFormat="1" ht="22.35" customHeight="1" x14ac:dyDescent="0.3">
      <c r="A23" s="30" t="s">
        <v>744</v>
      </c>
      <c r="B23" s="26"/>
      <c r="C23" s="27" t="s">
        <v>272</v>
      </c>
      <c r="D23" s="26" t="s">
        <v>94</v>
      </c>
      <c r="E23" s="26">
        <v>1</v>
      </c>
      <c r="F23" s="26"/>
      <c r="G23" s="28"/>
    </row>
    <row r="24" spans="1:7" s="29" customFormat="1" ht="22.35" customHeight="1" x14ac:dyDescent="0.3">
      <c r="A24" s="30" t="s">
        <v>745</v>
      </c>
      <c r="B24" s="26"/>
      <c r="C24" s="27" t="s">
        <v>273</v>
      </c>
      <c r="D24" s="26" t="s">
        <v>94</v>
      </c>
      <c r="E24" s="26">
        <v>1</v>
      </c>
      <c r="F24" s="26"/>
      <c r="G24" s="28"/>
    </row>
    <row r="25" spans="1:7" s="29" customFormat="1" ht="22.35" customHeight="1" x14ac:dyDescent="0.3">
      <c r="A25" s="30" t="s">
        <v>746</v>
      </c>
      <c r="B25" s="26"/>
      <c r="C25" s="27" t="s">
        <v>274</v>
      </c>
      <c r="D25" s="26" t="s">
        <v>94</v>
      </c>
      <c r="E25" s="26">
        <v>1</v>
      </c>
      <c r="F25" s="26"/>
      <c r="G25" s="28"/>
    </row>
    <row r="26" spans="1:7" s="29" customFormat="1" ht="22.35" customHeight="1" x14ac:dyDescent="0.3">
      <c r="A26" s="30" t="s">
        <v>747</v>
      </c>
      <c r="B26" s="26"/>
      <c r="C26" s="27" t="s">
        <v>275</v>
      </c>
      <c r="D26" s="26" t="s">
        <v>94</v>
      </c>
      <c r="E26" s="26">
        <v>1</v>
      </c>
      <c r="F26" s="26"/>
      <c r="G26" s="28"/>
    </row>
    <row r="27" spans="1:7" s="29" customFormat="1" ht="28.95" customHeight="1" x14ac:dyDescent="0.3">
      <c r="A27" s="30" t="s">
        <v>748</v>
      </c>
      <c r="B27" s="26"/>
      <c r="C27" s="27" t="s">
        <v>276</v>
      </c>
      <c r="D27" s="26" t="s">
        <v>94</v>
      </c>
      <c r="E27" s="26">
        <v>1</v>
      </c>
      <c r="F27" s="26"/>
      <c r="G27" s="28"/>
    </row>
    <row r="28" spans="1:7" s="29" customFormat="1" ht="22.35" customHeight="1" thickBot="1" x14ac:dyDescent="0.35">
      <c r="A28" s="30" t="s">
        <v>749</v>
      </c>
      <c r="B28" s="96" t="s">
        <v>284</v>
      </c>
      <c r="C28" s="97" t="s">
        <v>285</v>
      </c>
      <c r="D28" s="26" t="s">
        <v>94</v>
      </c>
      <c r="E28" s="26">
        <v>1</v>
      </c>
      <c r="F28" s="26"/>
      <c r="G28" s="28"/>
    </row>
    <row r="29" spans="1:7" s="29" customFormat="1" ht="22.35" customHeight="1" thickBot="1" x14ac:dyDescent="0.35">
      <c r="A29" s="40" t="s">
        <v>244</v>
      </c>
      <c r="B29" s="41"/>
      <c r="C29" s="42" t="s">
        <v>243</v>
      </c>
      <c r="D29" s="43"/>
      <c r="E29" s="43"/>
      <c r="F29" s="43"/>
      <c r="G29" s="44"/>
    </row>
    <row r="30" spans="1:7" s="29" customFormat="1" ht="22.35" customHeight="1" thickBot="1" x14ac:dyDescent="0.35">
      <c r="A30" s="40" t="s">
        <v>244</v>
      </c>
      <c r="B30" s="41"/>
      <c r="C30" s="42" t="s">
        <v>245</v>
      </c>
      <c r="D30" s="43"/>
      <c r="E30" s="43"/>
      <c r="F30" s="43"/>
      <c r="G30" s="44"/>
    </row>
    <row r="31" spans="1:7" s="29" customFormat="1" ht="12.6" customHeight="1" x14ac:dyDescent="0.3">
      <c r="A31" s="30"/>
      <c r="B31" s="26"/>
      <c r="C31" s="27"/>
      <c r="D31" s="26"/>
      <c r="E31" s="102"/>
      <c r="F31" s="26"/>
      <c r="G31" s="28"/>
    </row>
    <row r="32" spans="1:7" s="29" customFormat="1" ht="22.5" customHeight="1" x14ac:dyDescent="0.3">
      <c r="A32" s="30"/>
      <c r="B32" s="33"/>
      <c r="C32" s="32" t="s">
        <v>287</v>
      </c>
      <c r="D32" s="26"/>
      <c r="E32" s="26"/>
      <c r="F32" s="26"/>
      <c r="G32" s="28"/>
    </row>
    <row r="33" spans="1:7" s="29" customFormat="1" ht="40.200000000000003" x14ac:dyDescent="0.3">
      <c r="A33" s="30" t="s">
        <v>750</v>
      </c>
      <c r="B33" s="26"/>
      <c r="C33" s="105" t="s">
        <v>291</v>
      </c>
      <c r="D33" s="26" t="s">
        <v>293</v>
      </c>
      <c r="E33" s="26">
        <v>1</v>
      </c>
      <c r="F33" s="26"/>
      <c r="G33" s="28"/>
    </row>
    <row r="34" spans="1:7" s="29" customFormat="1" ht="39.6" x14ac:dyDescent="0.3">
      <c r="A34" s="30" t="s">
        <v>751</v>
      </c>
      <c r="B34" s="26"/>
      <c r="C34" s="27" t="s">
        <v>292</v>
      </c>
      <c r="D34" s="26" t="s">
        <v>294</v>
      </c>
      <c r="E34" s="26">
        <v>8</v>
      </c>
      <c r="F34" s="26"/>
      <c r="G34" s="28"/>
    </row>
    <row r="35" spans="1:7" s="29" customFormat="1" ht="22.5" customHeight="1" x14ac:dyDescent="0.3">
      <c r="A35" s="30" t="s">
        <v>752</v>
      </c>
      <c r="B35" s="26"/>
      <c r="C35" s="97" t="s">
        <v>295</v>
      </c>
      <c r="D35" s="26" t="s">
        <v>293</v>
      </c>
      <c r="E35" s="26">
        <v>1</v>
      </c>
      <c r="F35" s="26"/>
      <c r="G35" s="28"/>
    </row>
    <row r="36" spans="1:7" s="29" customFormat="1" ht="25.95" customHeight="1" x14ac:dyDescent="0.3">
      <c r="A36" s="30" t="s">
        <v>753</v>
      </c>
      <c r="B36" s="26"/>
      <c r="C36" s="27" t="s">
        <v>232</v>
      </c>
      <c r="D36" s="26" t="s">
        <v>233</v>
      </c>
      <c r="E36" s="26">
        <v>1</v>
      </c>
      <c r="F36" s="26"/>
      <c r="G36" s="28"/>
    </row>
    <row r="37" spans="1:7" s="29" customFormat="1" ht="26.4" x14ac:dyDescent="0.3">
      <c r="A37" s="30" t="s">
        <v>754</v>
      </c>
      <c r="B37" s="26"/>
      <c r="C37" s="27" t="s">
        <v>814</v>
      </c>
      <c r="D37" s="26" t="s">
        <v>1</v>
      </c>
      <c r="E37" s="26">
        <v>300</v>
      </c>
      <c r="F37" s="26"/>
      <c r="G37" s="28"/>
    </row>
    <row r="38" spans="1:7" s="29" customFormat="1" ht="26.4" x14ac:dyDescent="0.3">
      <c r="A38" s="30" t="s">
        <v>756</v>
      </c>
      <c r="B38" s="26"/>
      <c r="C38" s="27" t="s">
        <v>755</v>
      </c>
      <c r="D38" s="26" t="s">
        <v>231</v>
      </c>
      <c r="E38" s="26">
        <v>0</v>
      </c>
      <c r="F38" s="26"/>
      <c r="G38" s="28"/>
    </row>
    <row r="39" spans="1:7" s="29" customFormat="1" ht="26.4" x14ac:dyDescent="0.3">
      <c r="A39" s="30"/>
      <c r="B39" s="26"/>
      <c r="C39" s="124" t="s">
        <v>757</v>
      </c>
      <c r="D39" s="26"/>
      <c r="E39" s="26"/>
      <c r="F39" s="26"/>
      <c r="G39" s="28"/>
    </row>
    <row r="40" spans="1:7" s="29" customFormat="1" ht="22.35" customHeight="1" x14ac:dyDescent="0.3">
      <c r="A40" s="30" t="s">
        <v>764</v>
      </c>
      <c r="B40" s="26"/>
      <c r="C40" s="27" t="s">
        <v>758</v>
      </c>
      <c r="D40" s="26" t="s">
        <v>231</v>
      </c>
      <c r="E40" s="26">
        <v>15</v>
      </c>
      <c r="F40" s="26"/>
      <c r="G40" s="28"/>
    </row>
    <row r="41" spans="1:7" s="29" customFormat="1" ht="22.35" customHeight="1" x14ac:dyDescent="0.3">
      <c r="A41" s="30" t="s">
        <v>765</v>
      </c>
      <c r="B41" s="26"/>
      <c r="C41" s="27" t="s">
        <v>759</v>
      </c>
      <c r="D41" s="26" t="s">
        <v>231</v>
      </c>
      <c r="E41" s="26">
        <v>15</v>
      </c>
      <c r="F41" s="26"/>
      <c r="G41" s="28"/>
    </row>
    <row r="42" spans="1:7" s="29" customFormat="1" ht="22.35" customHeight="1" x14ac:dyDescent="0.3">
      <c r="A42" s="30" t="s">
        <v>766</v>
      </c>
      <c r="B42" s="26"/>
      <c r="C42" s="27" t="s">
        <v>760</v>
      </c>
      <c r="D42" s="26" t="s">
        <v>231</v>
      </c>
      <c r="E42" s="26">
        <v>15</v>
      </c>
      <c r="F42" s="26"/>
      <c r="G42" s="28"/>
    </row>
    <row r="43" spans="1:7" s="29" customFormat="1" ht="22.35" customHeight="1" x14ac:dyDescent="0.3">
      <c r="A43" s="30" t="s">
        <v>767</v>
      </c>
      <c r="B43" s="26"/>
      <c r="C43" s="27" t="s">
        <v>761</v>
      </c>
      <c r="D43" s="26" t="s">
        <v>231</v>
      </c>
      <c r="E43" s="26">
        <v>15</v>
      </c>
      <c r="F43" s="26"/>
      <c r="G43" s="28"/>
    </row>
    <row r="44" spans="1:7" s="29" customFormat="1" ht="22.35" customHeight="1" x14ac:dyDescent="0.3">
      <c r="A44" s="30" t="s">
        <v>768</v>
      </c>
      <c r="B44" s="26"/>
      <c r="C44" s="27" t="s">
        <v>762</v>
      </c>
      <c r="D44" s="26" t="s">
        <v>231</v>
      </c>
      <c r="E44" s="26">
        <v>15</v>
      </c>
      <c r="F44" s="26"/>
      <c r="G44" s="28"/>
    </row>
    <row r="45" spans="1:7" s="29" customFormat="1" ht="22.35" customHeight="1" x14ac:dyDescent="0.3">
      <c r="A45" s="30" t="s">
        <v>769</v>
      </c>
      <c r="B45" s="26"/>
      <c r="C45" s="27" t="s">
        <v>763</v>
      </c>
      <c r="D45" s="26" t="s">
        <v>231</v>
      </c>
      <c r="E45" s="26">
        <v>15</v>
      </c>
      <c r="F45" s="26"/>
      <c r="G45" s="28"/>
    </row>
    <row r="46" spans="1:7" s="29" customFormat="1" ht="26.4" x14ac:dyDescent="0.3">
      <c r="A46" s="30"/>
      <c r="B46" s="26"/>
      <c r="C46" s="124" t="s">
        <v>770</v>
      </c>
      <c r="D46" s="26"/>
      <c r="E46" s="26"/>
      <c r="F46" s="26"/>
      <c r="G46" s="28"/>
    </row>
    <row r="47" spans="1:7" s="29" customFormat="1" ht="26.4" x14ac:dyDescent="0.3">
      <c r="A47" s="30" t="s">
        <v>774</v>
      </c>
      <c r="B47" s="26"/>
      <c r="C47" s="27" t="s">
        <v>771</v>
      </c>
      <c r="D47" s="26" t="s">
        <v>231</v>
      </c>
      <c r="E47" s="26">
        <v>15</v>
      </c>
      <c r="F47" s="26"/>
      <c r="G47" s="28"/>
    </row>
    <row r="48" spans="1:7" s="29" customFormat="1" ht="26.4" x14ac:dyDescent="0.3">
      <c r="A48" s="30" t="s">
        <v>775</v>
      </c>
      <c r="B48" s="26"/>
      <c r="C48" s="27" t="s">
        <v>772</v>
      </c>
      <c r="D48" s="26" t="s">
        <v>231</v>
      </c>
      <c r="E48" s="26">
        <v>15</v>
      </c>
      <c r="F48" s="26"/>
      <c r="G48" s="28"/>
    </row>
    <row r="49" spans="1:7" s="29" customFormat="1" ht="22.35" customHeight="1" x14ac:dyDescent="0.3">
      <c r="A49" s="30" t="s">
        <v>776</v>
      </c>
      <c r="B49" s="26"/>
      <c r="C49" s="27" t="s">
        <v>773</v>
      </c>
      <c r="D49" s="26" t="s">
        <v>231</v>
      </c>
      <c r="E49" s="26">
        <v>15</v>
      </c>
      <c r="F49" s="26"/>
      <c r="G49" s="28"/>
    </row>
    <row r="50" spans="1:7" s="29" customFormat="1" ht="11.4" customHeight="1" x14ac:dyDescent="0.3">
      <c r="A50" s="30"/>
      <c r="B50" s="26"/>
      <c r="C50" s="27"/>
      <c r="D50" s="26"/>
      <c r="E50" s="26"/>
      <c r="F50" s="26"/>
      <c r="G50" s="28"/>
    </row>
    <row r="51" spans="1:7" s="29" customFormat="1" ht="26.55" customHeight="1" x14ac:dyDescent="0.3">
      <c r="A51" s="31"/>
      <c r="B51" s="33" t="s">
        <v>24</v>
      </c>
      <c r="C51" s="32" t="s">
        <v>28</v>
      </c>
      <c r="D51" s="26"/>
      <c r="E51" s="26"/>
      <c r="F51" s="26"/>
      <c r="G51" s="28"/>
    </row>
    <row r="52" spans="1:7" s="29" customFormat="1" ht="26.4" x14ac:dyDescent="0.3">
      <c r="A52" s="31" t="s">
        <v>722</v>
      </c>
      <c r="B52" s="33">
        <v>8.6999999999999993</v>
      </c>
      <c r="C52" s="32" t="s">
        <v>815</v>
      </c>
      <c r="D52" s="26"/>
      <c r="E52" s="26" t="s">
        <v>247</v>
      </c>
      <c r="F52" s="26"/>
      <c r="G52" s="28"/>
    </row>
    <row r="53" spans="1:7" s="29" customFormat="1" ht="22.5" customHeight="1" x14ac:dyDescent="0.3">
      <c r="A53" s="30" t="s">
        <v>723</v>
      </c>
      <c r="B53" s="26"/>
      <c r="C53" s="27" t="s">
        <v>58</v>
      </c>
      <c r="D53" s="26" t="s">
        <v>23</v>
      </c>
      <c r="E53" s="26">
        <v>80</v>
      </c>
      <c r="F53" s="26"/>
      <c r="G53" s="28"/>
    </row>
    <row r="54" spans="1:7" s="29" customFormat="1" ht="22.5" customHeight="1" x14ac:dyDescent="0.3">
      <c r="A54" s="30" t="s">
        <v>724</v>
      </c>
      <c r="B54" s="26"/>
      <c r="C54" s="27" t="s">
        <v>68</v>
      </c>
      <c r="D54" s="26" t="s">
        <v>23</v>
      </c>
      <c r="E54" s="26">
        <v>16</v>
      </c>
      <c r="F54" s="26"/>
      <c r="G54" s="28"/>
    </row>
    <row r="55" spans="1:7" s="29" customFormat="1" ht="22.5" customHeight="1" x14ac:dyDescent="0.3">
      <c r="A55" s="30" t="s">
        <v>725</v>
      </c>
      <c r="B55" s="26"/>
      <c r="C55" s="27" t="s">
        <v>59</v>
      </c>
      <c r="D55" s="26" t="s">
        <v>23</v>
      </c>
      <c r="E55" s="26">
        <v>80</v>
      </c>
      <c r="F55" s="26"/>
      <c r="G55" s="28"/>
    </row>
    <row r="56" spans="1:7" s="29" customFormat="1" ht="22.5" customHeight="1" x14ac:dyDescent="0.3">
      <c r="A56" s="30" t="s">
        <v>726</v>
      </c>
      <c r="B56" s="26"/>
      <c r="C56" s="27" t="s">
        <v>60</v>
      </c>
      <c r="D56" s="26" t="s">
        <v>23</v>
      </c>
      <c r="E56" s="26">
        <v>80</v>
      </c>
      <c r="F56" s="26"/>
      <c r="G56" s="28"/>
    </row>
    <row r="57" spans="1:7" s="29" customFormat="1" ht="22.5" customHeight="1" thickBot="1" x14ac:dyDescent="0.35">
      <c r="A57" s="30" t="s">
        <v>727</v>
      </c>
      <c r="B57" s="26"/>
      <c r="C57" s="27" t="s">
        <v>61</v>
      </c>
      <c r="D57" s="26" t="s">
        <v>23</v>
      </c>
      <c r="E57" s="26">
        <v>120</v>
      </c>
      <c r="F57" s="26"/>
      <c r="G57" s="28"/>
    </row>
    <row r="58" spans="1:7" s="29" customFormat="1" ht="22.5" customHeight="1" thickBot="1" x14ac:dyDescent="0.35">
      <c r="A58" s="40" t="s">
        <v>244</v>
      </c>
      <c r="B58" s="41"/>
      <c r="C58" s="42" t="s">
        <v>243</v>
      </c>
      <c r="D58" s="43"/>
      <c r="E58" s="43"/>
      <c r="F58" s="43"/>
      <c r="G58" s="44"/>
    </row>
    <row r="59" spans="1:7" s="29" customFormat="1" ht="22.5" customHeight="1" thickBot="1" x14ac:dyDescent="0.35">
      <c r="A59" s="40" t="s">
        <v>244</v>
      </c>
      <c r="B59" s="41"/>
      <c r="C59" s="42" t="s">
        <v>245</v>
      </c>
      <c r="D59" s="43"/>
      <c r="E59" s="43"/>
      <c r="F59" s="43"/>
      <c r="G59" s="44"/>
    </row>
    <row r="60" spans="1:7" s="29" customFormat="1" ht="22.5" customHeight="1" x14ac:dyDescent="0.3">
      <c r="A60" s="30" t="s">
        <v>728</v>
      </c>
      <c r="B60" s="26"/>
      <c r="C60" s="27" t="s">
        <v>67</v>
      </c>
      <c r="D60" s="26" t="s">
        <v>23</v>
      </c>
      <c r="E60" s="26">
        <v>120</v>
      </c>
      <c r="F60" s="26"/>
      <c r="G60" s="28"/>
    </row>
    <row r="61" spans="1:7" s="29" customFormat="1" ht="22.5" customHeight="1" x14ac:dyDescent="0.3">
      <c r="A61" s="30" t="s">
        <v>729</v>
      </c>
      <c r="B61" s="26"/>
      <c r="C61" s="27" t="s">
        <v>69</v>
      </c>
      <c r="D61" s="26" t="s">
        <v>23</v>
      </c>
      <c r="E61" s="26">
        <v>40</v>
      </c>
      <c r="F61" s="26"/>
      <c r="G61" s="28"/>
    </row>
    <row r="62" spans="1:7" s="29" customFormat="1" ht="22.5" customHeight="1" x14ac:dyDescent="0.3">
      <c r="A62" s="30" t="s">
        <v>730</v>
      </c>
      <c r="B62" s="26"/>
      <c r="C62" s="27" t="s">
        <v>70</v>
      </c>
      <c r="D62" s="26" t="s">
        <v>23</v>
      </c>
      <c r="E62" s="26">
        <v>1</v>
      </c>
      <c r="F62" s="26"/>
      <c r="G62" s="28"/>
    </row>
    <row r="63" spans="1:7" s="29" customFormat="1" ht="22.5" customHeight="1" x14ac:dyDescent="0.3">
      <c r="A63" s="30" t="s">
        <v>731</v>
      </c>
      <c r="B63" s="26"/>
      <c r="C63" s="27" t="s">
        <v>71</v>
      </c>
      <c r="D63" s="26" t="s">
        <v>23</v>
      </c>
      <c r="E63" s="26">
        <v>120</v>
      </c>
      <c r="F63" s="35"/>
      <c r="G63" s="37"/>
    </row>
    <row r="64" spans="1:7" s="29" customFormat="1" ht="22.5" customHeight="1" x14ac:dyDescent="0.3">
      <c r="A64" s="30" t="s">
        <v>732</v>
      </c>
      <c r="B64" s="26"/>
      <c r="C64" s="27" t="s">
        <v>72</v>
      </c>
      <c r="D64" s="26" t="s">
        <v>23</v>
      </c>
      <c r="E64" s="26">
        <v>120</v>
      </c>
      <c r="F64" s="26"/>
      <c r="G64" s="28"/>
    </row>
    <row r="65" spans="1:7" s="29" customFormat="1" ht="22.5" customHeight="1" x14ac:dyDescent="0.3">
      <c r="A65" s="76"/>
      <c r="B65" s="61"/>
      <c r="C65" s="103"/>
      <c r="D65" s="61"/>
      <c r="E65" s="61"/>
      <c r="F65" s="61"/>
      <c r="G65" s="104"/>
    </row>
    <row r="66" spans="1:7" s="29" customFormat="1" ht="22.5" customHeight="1" x14ac:dyDescent="0.3">
      <c r="A66" s="31" t="s">
        <v>246</v>
      </c>
      <c r="B66" s="33">
        <v>8.6999999999999993</v>
      </c>
      <c r="C66" s="32" t="s">
        <v>1298</v>
      </c>
      <c r="D66" s="26"/>
      <c r="E66" s="26" t="s">
        <v>247</v>
      </c>
      <c r="F66" s="38"/>
      <c r="G66" s="39"/>
    </row>
    <row r="67" spans="1:7" s="29" customFormat="1" ht="22.35" customHeight="1" x14ac:dyDescent="0.3">
      <c r="A67" s="30" t="s">
        <v>12</v>
      </c>
      <c r="B67" s="26"/>
      <c r="C67" s="27" t="s">
        <v>32</v>
      </c>
      <c r="D67" s="26" t="s">
        <v>23</v>
      </c>
      <c r="E67" s="26">
        <v>1</v>
      </c>
      <c r="F67" s="26"/>
      <c r="G67" s="28"/>
    </row>
    <row r="68" spans="1:7" s="29" customFormat="1" ht="22.35" customHeight="1" x14ac:dyDescent="0.3">
      <c r="A68" s="30" t="s">
        <v>13</v>
      </c>
      <c r="B68" s="26"/>
      <c r="C68" s="27" t="s">
        <v>55</v>
      </c>
      <c r="D68" s="26" t="s">
        <v>23</v>
      </c>
      <c r="E68" s="26">
        <v>1</v>
      </c>
      <c r="F68" s="26"/>
      <c r="G68" s="28"/>
    </row>
    <row r="69" spans="1:7" s="29" customFormat="1" ht="22.35" customHeight="1" x14ac:dyDescent="0.3">
      <c r="A69" s="30" t="s">
        <v>14</v>
      </c>
      <c r="B69" s="26"/>
      <c r="C69" s="27" t="s">
        <v>5</v>
      </c>
      <c r="D69" s="26" t="s">
        <v>23</v>
      </c>
      <c r="E69" s="26">
        <v>1</v>
      </c>
      <c r="F69" s="26"/>
      <c r="G69" s="28"/>
    </row>
    <row r="70" spans="1:7" s="29" customFormat="1" ht="22.35" customHeight="1" x14ac:dyDescent="0.3">
      <c r="A70" s="30" t="s">
        <v>15</v>
      </c>
      <c r="B70" s="26"/>
      <c r="C70" s="27" t="s">
        <v>6</v>
      </c>
      <c r="D70" s="26" t="s">
        <v>23</v>
      </c>
      <c r="E70" s="26">
        <v>1</v>
      </c>
      <c r="F70" s="26"/>
      <c r="G70" s="28"/>
    </row>
    <row r="71" spans="1:7" s="29" customFormat="1" ht="22.35" customHeight="1" x14ac:dyDescent="0.3">
      <c r="A71" s="30" t="s">
        <v>16</v>
      </c>
      <c r="B71" s="26"/>
      <c r="C71" s="27" t="s">
        <v>6</v>
      </c>
      <c r="D71" s="26" t="s">
        <v>23</v>
      </c>
      <c r="E71" s="26">
        <v>1</v>
      </c>
      <c r="F71" s="26"/>
      <c r="G71" s="28"/>
    </row>
    <row r="72" spans="1:7" s="29" customFormat="1" ht="22.35" customHeight="1" x14ac:dyDescent="0.3">
      <c r="A72" s="30" t="s">
        <v>17</v>
      </c>
      <c r="B72" s="26"/>
      <c r="C72" s="27" t="s">
        <v>7</v>
      </c>
      <c r="D72" s="26" t="s">
        <v>23</v>
      </c>
      <c r="E72" s="26">
        <v>1</v>
      </c>
      <c r="F72" s="26"/>
      <c r="G72" s="28"/>
    </row>
    <row r="73" spans="1:7" s="29" customFormat="1" ht="22.35" customHeight="1" x14ac:dyDescent="0.3">
      <c r="A73" s="30" t="s">
        <v>18</v>
      </c>
      <c r="B73" s="26"/>
      <c r="C73" s="27" t="s">
        <v>8</v>
      </c>
      <c r="D73" s="26" t="s">
        <v>23</v>
      </c>
      <c r="E73" s="26">
        <v>1</v>
      </c>
      <c r="F73" s="26"/>
      <c r="G73" s="28"/>
    </row>
    <row r="74" spans="1:7" s="29" customFormat="1" ht="22.35" customHeight="1" x14ac:dyDescent="0.3">
      <c r="A74" s="30" t="s">
        <v>19</v>
      </c>
      <c r="B74" s="26"/>
      <c r="C74" s="27" t="s">
        <v>56</v>
      </c>
      <c r="D74" s="26" t="s">
        <v>23</v>
      </c>
      <c r="E74" s="26">
        <v>1</v>
      </c>
      <c r="F74" s="26"/>
      <c r="G74" s="28"/>
    </row>
    <row r="75" spans="1:7" s="29" customFormat="1" ht="22.35" customHeight="1" x14ac:dyDescent="0.3">
      <c r="A75" s="30" t="s">
        <v>62</v>
      </c>
      <c r="B75" s="26"/>
      <c r="C75" s="27" t="s">
        <v>57</v>
      </c>
      <c r="D75" s="26" t="s">
        <v>23</v>
      </c>
      <c r="E75" s="26">
        <v>1</v>
      </c>
      <c r="F75" s="26"/>
      <c r="G75" s="28"/>
    </row>
    <row r="76" spans="1:7" s="29" customFormat="1" ht="22.35" customHeight="1" x14ac:dyDescent="0.3">
      <c r="A76" s="30" t="s">
        <v>20</v>
      </c>
      <c r="B76" s="26"/>
      <c r="C76" s="27" t="s">
        <v>9</v>
      </c>
      <c r="D76" s="26" t="s">
        <v>23</v>
      </c>
      <c r="E76" s="26">
        <v>1</v>
      </c>
      <c r="F76" s="46"/>
      <c r="G76" s="47"/>
    </row>
    <row r="77" spans="1:7" s="29" customFormat="1" ht="28.05" customHeight="1" x14ac:dyDescent="0.3">
      <c r="A77" s="30" t="s">
        <v>21</v>
      </c>
      <c r="B77" s="26"/>
      <c r="C77" s="27" t="s">
        <v>27</v>
      </c>
      <c r="D77" s="26" t="s">
        <v>23</v>
      </c>
      <c r="E77" s="26">
        <v>1</v>
      </c>
      <c r="F77" s="46"/>
      <c r="G77" s="47"/>
    </row>
    <row r="78" spans="1:7" s="29" customFormat="1" ht="22.35" customHeight="1" x14ac:dyDescent="0.3">
      <c r="A78" s="30" t="s">
        <v>296</v>
      </c>
      <c r="B78" s="26"/>
      <c r="C78" s="27" t="s">
        <v>10</v>
      </c>
      <c r="D78" s="26" t="s">
        <v>23</v>
      </c>
      <c r="E78" s="26">
        <v>1</v>
      </c>
      <c r="F78" s="46"/>
      <c r="G78" s="47"/>
    </row>
    <row r="79" spans="1:7" s="29" customFormat="1" ht="22.35" customHeight="1" x14ac:dyDescent="0.3">
      <c r="A79" s="30" t="s">
        <v>297</v>
      </c>
      <c r="B79" s="26"/>
      <c r="C79" s="27" t="s">
        <v>25</v>
      </c>
      <c r="D79" s="26" t="s">
        <v>23</v>
      </c>
      <c r="E79" s="26">
        <v>1</v>
      </c>
      <c r="F79" s="26"/>
      <c r="G79" s="28"/>
    </row>
    <row r="80" spans="1:7" s="29" customFormat="1" ht="22.35" customHeight="1" thickBot="1" x14ac:dyDescent="0.35">
      <c r="A80" s="30" t="s">
        <v>298</v>
      </c>
      <c r="B80" s="26"/>
      <c r="C80" s="27" t="s">
        <v>26</v>
      </c>
      <c r="D80" s="26" t="s">
        <v>23</v>
      </c>
      <c r="E80" s="26">
        <v>1</v>
      </c>
      <c r="F80" s="26"/>
      <c r="G80" s="28"/>
    </row>
    <row r="81" spans="1:7" ht="22.35" customHeight="1" thickBot="1" x14ac:dyDescent="0.35">
      <c r="A81" s="24"/>
      <c r="B81" s="25"/>
      <c r="C81" s="358" t="s">
        <v>22</v>
      </c>
      <c r="D81" s="359"/>
      <c r="E81" s="359"/>
      <c r="F81" s="359"/>
      <c r="G81" s="23"/>
    </row>
  </sheetData>
  <mergeCells count="2">
    <mergeCell ref="C81:F81"/>
    <mergeCell ref="C3:F3"/>
  </mergeCells>
  <phoneticPr fontId="17" type="noConversion"/>
  <pageMargins left="0.59055118110236227" right="0.39370078740157483" top="0.78740157480314965" bottom="0.78740157480314965" header="0.31496062992125984" footer="0.31496062992125984"/>
  <pageSetup paperSize="9" firstPageNumber="34" fitToHeight="0" orientation="portrait" useFirstPageNumber="1" r:id="rId1"/>
  <headerFooter>
    <oddHeader xml:space="preserve">&amp;L&amp;10Design,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2"/>
  <sheetViews>
    <sheetView view="pageLayout" topLeftCell="A18" zoomScaleNormal="118" zoomScaleSheetLayoutView="124" workbookViewId="0">
      <selection activeCell="F20" sqref="F20"/>
    </sheetView>
  </sheetViews>
  <sheetFormatPr defaultColWidth="8.88671875" defaultRowHeight="16.350000000000001" customHeight="1" x14ac:dyDescent="0.2"/>
  <cols>
    <col min="1" max="1" width="6.44140625" style="18" customWidth="1"/>
    <col min="2" max="2" width="7.77734375" style="4" customWidth="1"/>
    <col min="3" max="3" width="41.44140625" style="1" customWidth="1"/>
    <col min="4" max="4" width="4.88671875" style="4" customWidth="1"/>
    <col min="5" max="5" width="6.6640625" style="4" customWidth="1"/>
    <col min="6" max="6" width="10.77734375" style="7" customWidth="1"/>
    <col min="7" max="7" width="14.109375" style="7" customWidth="1"/>
    <col min="8" max="16384" width="8.88671875" style="1"/>
  </cols>
  <sheetData>
    <row r="1" spans="1:7" ht="16.350000000000001" customHeight="1" thickBot="1" x14ac:dyDescent="0.25">
      <c r="A1" s="11" t="s">
        <v>29</v>
      </c>
      <c r="B1" s="11" t="s">
        <v>265</v>
      </c>
      <c r="C1" s="11" t="s">
        <v>3</v>
      </c>
      <c r="D1" s="11" t="s">
        <v>261</v>
      </c>
      <c r="E1" s="11" t="s">
        <v>262</v>
      </c>
      <c r="F1" s="11" t="s">
        <v>263</v>
      </c>
      <c r="G1" s="11" t="s">
        <v>264</v>
      </c>
    </row>
    <row r="2" spans="1:7" ht="28.2" customHeight="1" thickBot="1" x14ac:dyDescent="0.25">
      <c r="A2" s="93"/>
      <c r="B2" s="34"/>
      <c r="C2" s="48" t="s">
        <v>33</v>
      </c>
      <c r="D2" s="58"/>
      <c r="E2" s="58"/>
      <c r="F2" s="59"/>
      <c r="G2" s="60"/>
    </row>
    <row r="3" spans="1:7" customFormat="1" ht="22.35" customHeight="1" x14ac:dyDescent="0.3">
      <c r="A3" s="125" t="s">
        <v>250</v>
      </c>
      <c r="B3" s="126"/>
      <c r="C3" s="127" t="s">
        <v>64</v>
      </c>
      <c r="D3" s="128"/>
      <c r="E3" s="129"/>
      <c r="F3" s="130"/>
      <c r="G3" s="131"/>
    </row>
    <row r="4" spans="1:7" customFormat="1" ht="52.8" x14ac:dyDescent="0.3">
      <c r="A4" s="132" t="s">
        <v>251</v>
      </c>
      <c r="B4" s="133"/>
      <c r="C4" s="134" t="s">
        <v>816</v>
      </c>
      <c r="D4" s="135" t="s">
        <v>63</v>
      </c>
      <c r="E4" s="136">
        <f>20*60*2</f>
        <v>2400</v>
      </c>
      <c r="F4" s="137"/>
      <c r="G4" s="138"/>
    </row>
    <row r="5" spans="1:7" customFormat="1" ht="14.4" x14ac:dyDescent="0.3">
      <c r="A5" s="132"/>
      <c r="B5" s="133"/>
      <c r="C5" s="134"/>
      <c r="D5" s="135"/>
      <c r="E5" s="136"/>
      <c r="F5" s="137"/>
      <c r="G5" s="138"/>
    </row>
    <row r="6" spans="1:7" customFormat="1" ht="14.4" x14ac:dyDescent="0.3">
      <c r="A6" s="132"/>
      <c r="B6" s="133"/>
      <c r="C6" s="50" t="s">
        <v>95</v>
      </c>
      <c r="D6" s="135"/>
      <c r="E6" s="136"/>
      <c r="F6" s="137"/>
      <c r="G6" s="138"/>
    </row>
    <row r="7" spans="1:7" customFormat="1" ht="52.8" x14ac:dyDescent="0.3">
      <c r="A7" s="132" t="s">
        <v>913</v>
      </c>
      <c r="B7" s="133"/>
      <c r="C7" s="53" t="s">
        <v>911</v>
      </c>
      <c r="D7" s="135" t="s">
        <v>63</v>
      </c>
      <c r="E7" s="136">
        <f>20*60*2</f>
        <v>2400</v>
      </c>
      <c r="F7" s="137"/>
      <c r="G7" s="138"/>
    </row>
    <row r="8" spans="1:7" customFormat="1" ht="16.2" customHeight="1" x14ac:dyDescent="0.3">
      <c r="A8" s="132"/>
      <c r="B8" s="133"/>
      <c r="C8" s="134"/>
      <c r="D8" s="135"/>
      <c r="E8" s="136"/>
      <c r="F8" s="137"/>
      <c r="G8" s="138"/>
    </row>
    <row r="9" spans="1:7" customFormat="1" ht="22.35" customHeight="1" x14ac:dyDescent="0.3">
      <c r="A9" s="132"/>
      <c r="B9" s="133"/>
      <c r="C9" s="139" t="s">
        <v>817</v>
      </c>
      <c r="D9" s="135"/>
      <c r="E9" s="136"/>
      <c r="F9" s="137"/>
      <c r="G9" s="138"/>
    </row>
    <row r="10" spans="1:7" customFormat="1" ht="52.8" x14ac:dyDescent="0.3">
      <c r="A10" s="132" t="s">
        <v>914</v>
      </c>
      <c r="B10" s="133"/>
      <c r="C10" s="134" t="s">
        <v>818</v>
      </c>
      <c r="D10" s="135" t="s">
        <v>94</v>
      </c>
      <c r="E10" s="136">
        <v>1</v>
      </c>
      <c r="F10" s="137"/>
      <c r="G10" s="138"/>
    </row>
    <row r="11" spans="1:7" customFormat="1" ht="21.6" customHeight="1" x14ac:dyDescent="0.3">
      <c r="A11" s="132"/>
      <c r="B11" s="133"/>
      <c r="C11" s="134"/>
      <c r="D11" s="135"/>
      <c r="E11" s="136"/>
      <c r="F11" s="137"/>
      <c r="G11" s="138"/>
    </row>
    <row r="12" spans="1:7" customFormat="1" ht="22.35" customHeight="1" x14ac:dyDescent="0.3">
      <c r="A12" s="173"/>
      <c r="B12" s="174"/>
      <c r="C12" s="209" t="s">
        <v>909</v>
      </c>
      <c r="D12" s="176"/>
      <c r="E12" s="177"/>
      <c r="F12" s="178"/>
      <c r="G12" s="179"/>
    </row>
    <row r="13" spans="1:7" customFormat="1" ht="184.8" x14ac:dyDescent="0.3">
      <c r="A13" s="132" t="s">
        <v>915</v>
      </c>
      <c r="B13" s="174"/>
      <c r="C13" s="175" t="s">
        <v>905</v>
      </c>
      <c r="D13" s="176" t="s">
        <v>1</v>
      </c>
      <c r="E13" s="177">
        <v>120</v>
      </c>
      <c r="F13" s="178"/>
      <c r="G13" s="179"/>
    </row>
    <row r="14" spans="1:7" customFormat="1" ht="14.4" x14ac:dyDescent="0.3">
      <c r="A14" s="173"/>
      <c r="B14" s="174"/>
      <c r="C14" s="209" t="s">
        <v>910</v>
      </c>
      <c r="D14" s="176"/>
      <c r="E14" s="177"/>
      <c r="F14" s="178"/>
      <c r="G14" s="179"/>
    </row>
    <row r="15" spans="1:7" customFormat="1" ht="145.19999999999999" x14ac:dyDescent="0.3">
      <c r="A15" s="173"/>
      <c r="B15" s="174"/>
      <c r="C15" s="175" t="s">
        <v>908</v>
      </c>
      <c r="D15" s="176"/>
      <c r="E15" s="177"/>
      <c r="F15" s="178"/>
      <c r="G15" s="179"/>
    </row>
    <row r="16" spans="1:7" customFormat="1" ht="15" thickBot="1" x14ac:dyDescent="0.35">
      <c r="A16" s="173"/>
      <c r="B16" s="174"/>
      <c r="C16" s="175"/>
      <c r="D16" s="176"/>
      <c r="E16" s="177"/>
      <c r="F16" s="178"/>
      <c r="G16" s="179"/>
    </row>
    <row r="17" spans="1:7" customFormat="1" ht="15" thickBot="1" x14ac:dyDescent="0.35">
      <c r="A17" s="40" t="s">
        <v>912</v>
      </c>
      <c r="B17" s="41"/>
      <c r="C17" s="42" t="s">
        <v>243</v>
      </c>
      <c r="D17" s="43"/>
      <c r="E17" s="43"/>
      <c r="F17" s="43"/>
      <c r="G17" s="44"/>
    </row>
    <row r="18" spans="1:7" customFormat="1" ht="15" thickBot="1" x14ac:dyDescent="0.35">
      <c r="A18" s="40" t="s">
        <v>912</v>
      </c>
      <c r="B18" s="41"/>
      <c r="C18" s="42" t="s">
        <v>245</v>
      </c>
      <c r="D18" s="43"/>
      <c r="E18" s="43"/>
      <c r="F18" s="43"/>
      <c r="G18" s="44"/>
    </row>
    <row r="19" spans="1:7" customFormat="1" ht="14.4" x14ac:dyDescent="0.3">
      <c r="A19" s="173"/>
      <c r="B19" s="174"/>
      <c r="C19" s="175"/>
      <c r="D19" s="176"/>
      <c r="E19" s="177"/>
      <c r="F19" s="178"/>
      <c r="G19" s="179"/>
    </row>
    <row r="20" spans="1:7" customFormat="1" ht="66.599999999999994" thickBot="1" x14ac:dyDescent="0.35">
      <c r="A20" s="140" t="s">
        <v>916</v>
      </c>
      <c r="B20" s="141"/>
      <c r="C20" s="142" t="s">
        <v>1051</v>
      </c>
      <c r="D20" s="176" t="s">
        <v>885</v>
      </c>
      <c r="E20" s="177">
        <v>420</v>
      </c>
      <c r="F20" s="145"/>
      <c r="G20" s="146"/>
    </row>
    <row r="21" spans="1:7" customFormat="1" ht="14.4" x14ac:dyDescent="0.3">
      <c r="A21" s="132"/>
      <c r="B21" s="133"/>
      <c r="C21" s="139" t="s">
        <v>906</v>
      </c>
      <c r="D21" s="135"/>
      <c r="E21" s="136"/>
      <c r="F21" s="137"/>
      <c r="G21" s="138"/>
    </row>
    <row r="22" spans="1:7" customFormat="1" ht="119.4" thickBot="1" x14ac:dyDescent="0.35">
      <c r="A22" s="140" t="s">
        <v>252</v>
      </c>
      <c r="B22" s="133"/>
      <c r="C22" s="134" t="s">
        <v>907</v>
      </c>
      <c r="D22" s="143" t="s">
        <v>1</v>
      </c>
      <c r="E22" s="144">
        <v>140</v>
      </c>
      <c r="F22" s="137"/>
      <c r="G22" s="138"/>
    </row>
    <row r="23" spans="1:7" customFormat="1" ht="14.4" x14ac:dyDescent="0.3">
      <c r="A23" s="132"/>
      <c r="B23" s="133"/>
      <c r="C23" s="134"/>
      <c r="D23" s="135"/>
      <c r="E23" s="136"/>
      <c r="F23" s="137"/>
      <c r="G23" s="138"/>
    </row>
    <row r="24" spans="1:7" customFormat="1" ht="14.4" x14ac:dyDescent="0.3">
      <c r="A24" s="132"/>
      <c r="B24" s="133"/>
      <c r="C24" s="134"/>
      <c r="D24" s="135"/>
      <c r="E24" s="136"/>
      <c r="F24" s="137"/>
      <c r="G24" s="138"/>
    </row>
    <row r="25" spans="1:7" customFormat="1" ht="14.4" x14ac:dyDescent="0.3">
      <c r="A25" s="132"/>
      <c r="B25" s="133"/>
      <c r="C25" s="134"/>
      <c r="D25" s="135"/>
      <c r="E25" s="136"/>
      <c r="F25" s="137"/>
      <c r="G25" s="138"/>
    </row>
    <row r="26" spans="1:7" customFormat="1" ht="14.4" x14ac:dyDescent="0.3">
      <c r="A26" s="132"/>
      <c r="B26" s="133"/>
      <c r="C26" s="134"/>
      <c r="D26" s="135"/>
      <c r="E26" s="136"/>
      <c r="F26" s="137"/>
      <c r="G26" s="138"/>
    </row>
    <row r="27" spans="1:7" customFormat="1" ht="14.4" x14ac:dyDescent="0.3">
      <c r="A27" s="132"/>
      <c r="B27" s="133"/>
      <c r="C27" s="134"/>
      <c r="D27" s="135"/>
      <c r="E27" s="136"/>
      <c r="F27" s="137"/>
      <c r="G27" s="138"/>
    </row>
    <row r="28" spans="1:7" customFormat="1" ht="14.4" x14ac:dyDescent="0.3">
      <c r="A28" s="132"/>
      <c r="B28" s="133"/>
      <c r="C28" s="134"/>
      <c r="D28" s="135"/>
      <c r="E28" s="136"/>
      <c r="F28" s="137"/>
      <c r="G28" s="138"/>
    </row>
    <row r="29" spans="1:7" customFormat="1" ht="14.4" x14ac:dyDescent="0.3">
      <c r="A29" s="132"/>
      <c r="B29" s="133"/>
      <c r="C29" s="134"/>
      <c r="D29" s="135"/>
      <c r="E29" s="136"/>
      <c r="F29" s="137"/>
      <c r="G29" s="138"/>
    </row>
    <row r="30" spans="1:7" customFormat="1" ht="14.4" x14ac:dyDescent="0.3">
      <c r="A30" s="132"/>
      <c r="B30" s="133"/>
      <c r="C30" s="134"/>
      <c r="D30" s="135"/>
      <c r="E30" s="136"/>
      <c r="F30" s="137"/>
      <c r="G30" s="138"/>
    </row>
    <row r="31" spans="1:7" customFormat="1" ht="14.4" x14ac:dyDescent="0.3">
      <c r="A31" s="132"/>
      <c r="B31" s="133"/>
      <c r="C31" s="134"/>
      <c r="D31" s="135"/>
      <c r="E31" s="136"/>
      <c r="F31" s="137"/>
      <c r="G31" s="138"/>
    </row>
    <row r="32" spans="1:7" customFormat="1" ht="14.4" x14ac:dyDescent="0.3">
      <c r="A32" s="132"/>
      <c r="B32" s="133"/>
      <c r="C32" s="134"/>
      <c r="D32" s="135"/>
      <c r="E32" s="136"/>
      <c r="F32" s="137"/>
      <c r="G32" s="138"/>
    </row>
    <row r="33" spans="1:7" customFormat="1" ht="14.4" x14ac:dyDescent="0.3">
      <c r="A33" s="132"/>
      <c r="B33" s="133"/>
      <c r="C33" s="134"/>
      <c r="D33" s="135"/>
      <c r="E33" s="136"/>
      <c r="F33" s="137"/>
      <c r="G33" s="138"/>
    </row>
    <row r="34" spans="1:7" customFormat="1" ht="14.4" x14ac:dyDescent="0.3">
      <c r="A34" s="132"/>
      <c r="B34" s="133"/>
      <c r="C34" s="134"/>
      <c r="D34" s="135"/>
      <c r="E34" s="136"/>
      <c r="F34" s="137"/>
      <c r="G34" s="138"/>
    </row>
    <row r="35" spans="1:7" customFormat="1" ht="14.4" x14ac:dyDescent="0.3">
      <c r="A35" s="132"/>
      <c r="B35" s="133"/>
      <c r="C35" s="134"/>
      <c r="D35" s="135"/>
      <c r="E35" s="136"/>
      <c r="F35" s="137"/>
      <c r="G35" s="138"/>
    </row>
    <row r="36" spans="1:7" customFormat="1" ht="14.4" x14ac:dyDescent="0.3">
      <c r="A36" s="132"/>
      <c r="B36" s="133"/>
      <c r="C36" s="134"/>
      <c r="D36" s="135"/>
      <c r="E36" s="136"/>
      <c r="F36" s="137"/>
      <c r="G36" s="138"/>
    </row>
    <row r="37" spans="1:7" customFormat="1" ht="14.4" x14ac:dyDescent="0.3">
      <c r="A37" s="132"/>
      <c r="B37" s="133"/>
      <c r="C37" s="134"/>
      <c r="D37" s="135"/>
      <c r="E37" s="136"/>
      <c r="F37" s="137"/>
      <c r="G37" s="138"/>
    </row>
    <row r="38" spans="1:7" customFormat="1" ht="14.4" x14ac:dyDescent="0.3">
      <c r="A38" s="132"/>
      <c r="B38" s="133"/>
      <c r="C38" s="134"/>
      <c r="D38" s="135"/>
      <c r="E38" s="136"/>
      <c r="F38" s="137"/>
      <c r="G38" s="138"/>
    </row>
    <row r="39" spans="1:7" customFormat="1" ht="14.4" x14ac:dyDescent="0.3">
      <c r="A39" s="132"/>
      <c r="B39" s="133"/>
      <c r="C39" s="134"/>
      <c r="D39" s="135"/>
      <c r="E39" s="136"/>
      <c r="F39" s="137"/>
      <c r="G39" s="138"/>
    </row>
    <row r="40" spans="1:7" customFormat="1" ht="14.4" x14ac:dyDescent="0.3">
      <c r="A40" s="132"/>
      <c r="B40" s="133"/>
      <c r="C40" s="134"/>
      <c r="D40" s="135"/>
      <c r="E40" s="136"/>
      <c r="F40" s="137"/>
      <c r="G40" s="138"/>
    </row>
    <row r="41" spans="1:7" customFormat="1" ht="14.4" x14ac:dyDescent="0.3">
      <c r="A41" s="132"/>
      <c r="B41" s="133"/>
      <c r="C41" s="134"/>
      <c r="D41" s="135"/>
      <c r="E41" s="136"/>
      <c r="F41" s="137"/>
      <c r="G41" s="138"/>
    </row>
    <row r="42" spans="1:7" customFormat="1" ht="14.4" x14ac:dyDescent="0.3">
      <c r="A42" s="132"/>
      <c r="B42" s="133"/>
      <c r="C42" s="134"/>
      <c r="D42" s="135"/>
      <c r="E42" s="136"/>
      <c r="F42" s="137"/>
      <c r="G42" s="138"/>
    </row>
    <row r="43" spans="1:7" customFormat="1" ht="14.4" x14ac:dyDescent="0.3">
      <c r="A43" s="132"/>
      <c r="B43" s="133"/>
      <c r="C43" s="134"/>
      <c r="D43" s="135"/>
      <c r="E43" s="136"/>
      <c r="F43" s="137"/>
      <c r="G43" s="138"/>
    </row>
    <row r="44" spans="1:7" customFormat="1" ht="14.4" x14ac:dyDescent="0.3">
      <c r="A44" s="132"/>
      <c r="B44" s="133"/>
      <c r="C44" s="134"/>
      <c r="D44" s="135"/>
      <c r="E44" s="136"/>
      <c r="F44" s="137"/>
      <c r="G44" s="138"/>
    </row>
    <row r="45" spans="1:7" customFormat="1" ht="14.4" x14ac:dyDescent="0.3">
      <c r="A45" s="132"/>
      <c r="B45" s="133"/>
      <c r="C45" s="134"/>
      <c r="D45" s="135"/>
      <c r="E45" s="136"/>
      <c r="F45" s="137"/>
      <c r="G45" s="138"/>
    </row>
    <row r="46" spans="1:7" customFormat="1" ht="14.4" x14ac:dyDescent="0.3">
      <c r="A46" s="132"/>
      <c r="B46" s="133"/>
      <c r="C46" s="134"/>
      <c r="D46" s="135"/>
      <c r="E46" s="136"/>
      <c r="F46" s="137"/>
      <c r="G46" s="138"/>
    </row>
    <row r="47" spans="1:7" customFormat="1" ht="14.4" x14ac:dyDescent="0.3">
      <c r="A47" s="132"/>
      <c r="B47" s="133"/>
      <c r="C47" s="134"/>
      <c r="D47" s="135"/>
      <c r="E47" s="136"/>
      <c r="F47" s="137"/>
      <c r="G47" s="138"/>
    </row>
    <row r="48" spans="1:7" customFormat="1" ht="14.4" x14ac:dyDescent="0.3">
      <c r="A48" s="132"/>
      <c r="B48" s="133"/>
      <c r="C48" s="134"/>
      <c r="D48" s="135"/>
      <c r="E48" s="136"/>
      <c r="F48" s="137"/>
      <c r="G48" s="138"/>
    </row>
    <row r="49" spans="1:7" customFormat="1" ht="14.4" x14ac:dyDescent="0.3">
      <c r="A49" s="132"/>
      <c r="B49" s="133"/>
      <c r="C49" s="134"/>
      <c r="D49" s="135"/>
      <c r="E49" s="136"/>
      <c r="F49" s="137"/>
      <c r="G49" s="138"/>
    </row>
    <row r="50" spans="1:7" customFormat="1" ht="14.4" x14ac:dyDescent="0.3">
      <c r="A50" s="132"/>
      <c r="B50" s="133"/>
      <c r="C50" s="134"/>
      <c r="D50" s="135"/>
      <c r="E50" s="136"/>
      <c r="F50" s="137"/>
      <c r="G50" s="138"/>
    </row>
    <row r="51" spans="1:7" customFormat="1" ht="15" thickBot="1" x14ac:dyDescent="0.35">
      <c r="A51" s="210"/>
      <c r="B51" s="34"/>
      <c r="C51" s="211"/>
      <c r="D51" s="212"/>
      <c r="E51" s="212"/>
      <c r="F51" s="59"/>
      <c r="G51" s="60"/>
    </row>
    <row r="52" spans="1:7" customFormat="1" ht="28.35" customHeight="1" thickBot="1" x14ac:dyDescent="0.35">
      <c r="A52" s="24"/>
      <c r="B52" s="25"/>
      <c r="C52" s="358" t="s">
        <v>73</v>
      </c>
      <c r="D52" s="359"/>
      <c r="E52" s="359"/>
      <c r="F52" s="359"/>
      <c r="G52" s="23"/>
    </row>
  </sheetData>
  <mergeCells count="1">
    <mergeCell ref="C52:F52"/>
  </mergeCells>
  <phoneticPr fontId="17" type="noConversion"/>
  <pageMargins left="0.59055118110236227" right="0.39370078740157483" top="0.78740157480314965" bottom="0.78740157480314965" header="0.31496062992125984" footer="0.31496062992125984"/>
  <pageSetup paperSize="9" firstPageNumber="38" fitToHeight="0" orientation="portrait" useFirstPageNumber="1" r:id="rId1"/>
  <headerFooter>
    <oddHeader xml:space="preserve">&amp;L&amp;10Design,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D6A9-0F81-4531-A426-73ECEDED0E7E}">
  <dimension ref="A1:G344"/>
  <sheetViews>
    <sheetView view="pageLayout" topLeftCell="A47" zoomScaleNormal="100" zoomScaleSheetLayoutView="118" workbookViewId="0">
      <selection activeCell="E119" sqref="E119"/>
    </sheetView>
  </sheetViews>
  <sheetFormatPr defaultColWidth="9.109375" defaultRowHeight="22.5" customHeight="1" x14ac:dyDescent="0.3"/>
  <cols>
    <col min="1" max="1" width="8.21875" style="17" customWidth="1"/>
    <col min="2" max="2" width="6" style="12" customWidth="1"/>
    <col min="3" max="3" width="41.21875" style="13" customWidth="1"/>
    <col min="4" max="4" width="5.44140625" style="226" customWidth="1"/>
    <col min="5" max="5" width="8" style="15" customWidth="1"/>
    <col min="6" max="6" width="9.44140625" style="16" customWidth="1"/>
    <col min="7" max="7" width="14.44140625" style="12" customWidth="1"/>
    <col min="8" max="16384" width="9.109375" style="12"/>
  </cols>
  <sheetData>
    <row r="1" spans="1:7" ht="22.5" customHeight="1" thickBot="1" x14ac:dyDescent="0.35">
      <c r="A1" s="11" t="s">
        <v>29</v>
      </c>
      <c r="B1" s="11" t="s">
        <v>265</v>
      </c>
      <c r="C1" s="11" t="s">
        <v>3</v>
      </c>
      <c r="D1" s="229" t="s">
        <v>261</v>
      </c>
      <c r="E1" s="11" t="s">
        <v>262</v>
      </c>
      <c r="F1" s="11" t="s">
        <v>263</v>
      </c>
      <c r="G1" s="11" t="s">
        <v>264</v>
      </c>
    </row>
    <row r="2" spans="1:7" ht="28.2" customHeight="1" thickBot="1" x14ac:dyDescent="0.35">
      <c r="A2" s="93"/>
      <c r="B2" s="34"/>
      <c r="C2" s="48" t="s">
        <v>81</v>
      </c>
      <c r="D2" s="58"/>
      <c r="E2" s="58"/>
      <c r="F2" s="59"/>
      <c r="G2" s="60"/>
    </row>
    <row r="3" spans="1:7" ht="22.5" customHeight="1" x14ac:dyDescent="0.3">
      <c r="A3" s="49" t="s">
        <v>74</v>
      </c>
      <c r="B3" s="26"/>
      <c r="C3" s="50" t="s">
        <v>82</v>
      </c>
      <c r="D3" s="26"/>
      <c r="E3" s="26"/>
      <c r="F3" s="51"/>
      <c r="G3" s="28"/>
    </row>
    <row r="4" spans="1:7" ht="39.6" x14ac:dyDescent="0.3">
      <c r="A4" s="49" t="s">
        <v>75</v>
      </c>
      <c r="B4" s="26"/>
      <c r="C4" s="66" t="s">
        <v>841</v>
      </c>
      <c r="D4" s="54" t="s">
        <v>63</v>
      </c>
      <c r="E4" s="26">
        <v>50</v>
      </c>
      <c r="F4" s="26"/>
      <c r="G4" s="28"/>
    </row>
    <row r="5" spans="1:7" ht="26.4" x14ac:dyDescent="0.3">
      <c r="A5" s="49" t="s">
        <v>76</v>
      </c>
      <c r="B5" s="26"/>
      <c r="C5" s="66" t="s">
        <v>839</v>
      </c>
      <c r="D5" s="54" t="s">
        <v>63</v>
      </c>
      <c r="E5" s="54">
        <v>1</v>
      </c>
      <c r="F5" s="26"/>
      <c r="G5" s="28"/>
    </row>
    <row r="6" spans="1:7" ht="26.4" x14ac:dyDescent="0.3">
      <c r="A6" s="49" t="s">
        <v>96</v>
      </c>
      <c r="B6" s="26"/>
      <c r="C6" s="66" t="s">
        <v>838</v>
      </c>
      <c r="D6" s="54" t="s">
        <v>63</v>
      </c>
      <c r="E6" s="54">
        <v>10</v>
      </c>
      <c r="F6" s="26"/>
      <c r="G6" s="28"/>
    </row>
    <row r="7" spans="1:7" ht="26.4" x14ac:dyDescent="0.3">
      <c r="A7" s="49" t="s">
        <v>77</v>
      </c>
      <c r="B7" s="26"/>
      <c r="C7" s="66" t="s">
        <v>840</v>
      </c>
      <c r="D7" s="54" t="s">
        <v>253</v>
      </c>
      <c r="E7" s="54">
        <v>1</v>
      </c>
      <c r="F7" s="26"/>
      <c r="G7" s="28"/>
    </row>
    <row r="8" spans="1:7" ht="26.4" x14ac:dyDescent="0.3">
      <c r="A8" s="49" t="s">
        <v>78</v>
      </c>
      <c r="B8" s="26"/>
      <c r="C8" s="66" t="s">
        <v>359</v>
      </c>
      <c r="D8" s="54" t="s">
        <v>253</v>
      </c>
      <c r="E8" s="54">
        <v>5</v>
      </c>
      <c r="F8" s="26"/>
      <c r="G8" s="28"/>
    </row>
    <row r="9" spans="1:7" ht="39.6" x14ac:dyDescent="0.3">
      <c r="A9" s="49" t="s">
        <v>79</v>
      </c>
      <c r="B9" s="26"/>
      <c r="C9" s="66" t="s">
        <v>842</v>
      </c>
      <c r="D9" s="54" t="s">
        <v>1</v>
      </c>
      <c r="E9" s="54">
        <v>200</v>
      </c>
      <c r="F9" s="26"/>
      <c r="G9" s="28"/>
    </row>
    <row r="10" spans="1:7" ht="39.6" x14ac:dyDescent="0.3">
      <c r="A10" s="49" t="s">
        <v>80</v>
      </c>
      <c r="B10" s="26"/>
      <c r="C10" s="66" t="s">
        <v>843</v>
      </c>
      <c r="D10" s="54" t="s">
        <v>1</v>
      </c>
      <c r="E10" s="54">
        <v>400</v>
      </c>
      <c r="F10" s="26"/>
      <c r="G10" s="28"/>
    </row>
    <row r="11" spans="1:7" ht="22.5" customHeight="1" x14ac:dyDescent="0.3">
      <c r="A11" s="49" t="s">
        <v>110</v>
      </c>
      <c r="B11" s="26"/>
      <c r="C11" s="50" t="s">
        <v>83</v>
      </c>
      <c r="D11" s="26"/>
      <c r="E11" s="26"/>
      <c r="F11" s="51"/>
      <c r="G11" s="28"/>
    </row>
    <row r="12" spans="1:7" ht="22.5" customHeight="1" x14ac:dyDescent="0.3">
      <c r="A12" s="49"/>
      <c r="B12" s="26"/>
      <c r="C12" s="116" t="s">
        <v>84</v>
      </c>
      <c r="D12" s="54"/>
      <c r="E12" s="54"/>
      <c r="F12" s="26"/>
      <c r="G12" s="28"/>
    </row>
    <row r="13" spans="1:7" ht="22.5" customHeight="1" x14ac:dyDescent="0.3">
      <c r="A13" s="49" t="s">
        <v>111</v>
      </c>
      <c r="B13" s="26"/>
      <c r="C13" s="66" t="s">
        <v>844</v>
      </c>
      <c r="D13" s="54" t="s">
        <v>253</v>
      </c>
      <c r="E13" s="54">
        <v>80</v>
      </c>
      <c r="F13" s="26"/>
      <c r="G13" s="28"/>
    </row>
    <row r="14" spans="1:7" ht="22.5" customHeight="1" x14ac:dyDescent="0.3">
      <c r="A14" s="49" t="s">
        <v>112</v>
      </c>
      <c r="B14" s="26"/>
      <c r="C14" s="53" t="s">
        <v>85</v>
      </c>
      <c r="D14" s="54" t="s">
        <v>253</v>
      </c>
      <c r="E14" s="54">
        <v>5</v>
      </c>
      <c r="F14" s="51"/>
      <c r="G14" s="28"/>
    </row>
    <row r="15" spans="1:7" ht="26.4" x14ac:dyDescent="0.3">
      <c r="A15" s="49" t="s">
        <v>360</v>
      </c>
      <c r="B15" s="26"/>
      <c r="C15" s="66" t="s">
        <v>86</v>
      </c>
      <c r="D15" s="54" t="s">
        <v>253</v>
      </c>
      <c r="E15" s="54">
        <v>1</v>
      </c>
      <c r="F15" s="51"/>
      <c r="G15" s="28"/>
    </row>
    <row r="16" spans="1:7" ht="26.4" x14ac:dyDescent="0.3">
      <c r="A16" s="49"/>
      <c r="B16" s="26"/>
      <c r="C16" s="117" t="s">
        <v>87</v>
      </c>
      <c r="D16" s="54"/>
      <c r="E16" s="54"/>
      <c r="F16" s="26"/>
      <c r="G16" s="28"/>
    </row>
    <row r="17" spans="1:7" ht="22.5" customHeight="1" x14ac:dyDescent="0.3">
      <c r="A17" s="49" t="s">
        <v>361</v>
      </c>
      <c r="B17" s="26"/>
      <c r="C17" s="53" t="s">
        <v>845</v>
      </c>
      <c r="D17" s="54" t="s">
        <v>253</v>
      </c>
      <c r="E17" s="54">
        <v>45</v>
      </c>
      <c r="F17" s="26"/>
      <c r="G17" s="28"/>
    </row>
    <row r="18" spans="1:7" ht="22.5" customHeight="1" x14ac:dyDescent="0.3">
      <c r="A18" s="49" t="s">
        <v>362</v>
      </c>
      <c r="B18" s="26"/>
      <c r="C18" s="66" t="s">
        <v>88</v>
      </c>
      <c r="D18" s="54" t="s">
        <v>253</v>
      </c>
      <c r="E18" s="54">
        <v>15</v>
      </c>
      <c r="F18" s="26"/>
      <c r="G18" s="28"/>
    </row>
    <row r="19" spans="1:7" ht="22.5" customHeight="1" x14ac:dyDescent="0.3">
      <c r="A19" s="49" t="s">
        <v>363</v>
      </c>
      <c r="B19" s="26"/>
      <c r="C19" s="53" t="s">
        <v>89</v>
      </c>
      <c r="D19" s="54" t="s">
        <v>253</v>
      </c>
      <c r="E19" s="54">
        <v>10</v>
      </c>
      <c r="F19" s="51"/>
      <c r="G19" s="28"/>
    </row>
    <row r="20" spans="1:7" ht="22.5" customHeight="1" x14ac:dyDescent="0.3">
      <c r="A20" s="49"/>
      <c r="B20" s="26"/>
      <c r="C20" s="118" t="s">
        <v>90</v>
      </c>
      <c r="D20" s="54"/>
      <c r="E20" s="54"/>
      <c r="F20" s="51"/>
      <c r="G20" s="28"/>
    </row>
    <row r="21" spans="1:7" ht="39.6" x14ac:dyDescent="0.3">
      <c r="A21" s="49" t="s">
        <v>364</v>
      </c>
      <c r="B21" s="26"/>
      <c r="C21" s="67" t="s">
        <v>91</v>
      </c>
      <c r="D21" s="54" t="s">
        <v>253</v>
      </c>
      <c r="E21" s="54">
        <v>1</v>
      </c>
      <c r="F21" s="51"/>
      <c r="G21" s="28"/>
    </row>
    <row r="22" spans="1:7" ht="22.5" customHeight="1" x14ac:dyDescent="0.3">
      <c r="A22" s="49"/>
      <c r="B22" s="26"/>
      <c r="C22" s="119" t="s">
        <v>92</v>
      </c>
      <c r="D22" s="54"/>
      <c r="E22" s="54"/>
      <c r="F22" s="26"/>
      <c r="G22" s="28"/>
    </row>
    <row r="23" spans="1:7" ht="26.4" x14ac:dyDescent="0.3">
      <c r="A23" s="49" t="s">
        <v>365</v>
      </c>
      <c r="B23" s="26"/>
      <c r="C23" s="67" t="s">
        <v>366</v>
      </c>
      <c r="D23" s="54" t="s">
        <v>63</v>
      </c>
      <c r="E23" s="54">
        <v>50</v>
      </c>
      <c r="F23" s="26"/>
      <c r="G23" s="28"/>
    </row>
    <row r="24" spans="1:7" ht="26.4" x14ac:dyDescent="0.3">
      <c r="A24" s="49" t="s">
        <v>367</v>
      </c>
      <c r="B24" s="26"/>
      <c r="C24" s="67" t="s">
        <v>368</v>
      </c>
      <c r="D24" s="54" t="s">
        <v>63</v>
      </c>
      <c r="E24" s="54">
        <v>50</v>
      </c>
      <c r="F24" s="51"/>
      <c r="G24" s="28"/>
    </row>
    <row r="25" spans="1:7" ht="22.35" customHeight="1" x14ac:dyDescent="0.3">
      <c r="A25" s="49"/>
      <c r="B25" s="26"/>
      <c r="C25" s="67"/>
      <c r="D25" s="54"/>
      <c r="E25" s="54"/>
      <c r="F25" s="51"/>
      <c r="G25" s="28"/>
    </row>
    <row r="26" spans="1:7" ht="22.35" customHeight="1" thickBot="1" x14ac:dyDescent="0.35">
      <c r="A26" s="49"/>
      <c r="B26" s="26"/>
      <c r="C26" s="67"/>
      <c r="D26" s="54"/>
      <c r="E26" s="54"/>
      <c r="F26" s="51"/>
      <c r="G26" s="28"/>
    </row>
    <row r="27" spans="1:7" ht="22.35" customHeight="1" thickBot="1" x14ac:dyDescent="0.35">
      <c r="A27" s="40" t="s">
        <v>254</v>
      </c>
      <c r="B27" s="41"/>
      <c r="C27" s="42" t="s">
        <v>243</v>
      </c>
      <c r="D27" s="43"/>
      <c r="E27" s="43"/>
      <c r="F27" s="43"/>
      <c r="G27" s="44"/>
    </row>
    <row r="28" spans="1:7" ht="22.35" customHeight="1" thickBot="1" x14ac:dyDescent="0.35">
      <c r="A28" s="40" t="s">
        <v>254</v>
      </c>
      <c r="B28" s="41"/>
      <c r="C28" s="42" t="s">
        <v>245</v>
      </c>
      <c r="D28" s="43"/>
      <c r="E28" s="43"/>
      <c r="F28" s="43"/>
      <c r="G28" s="44"/>
    </row>
    <row r="29" spans="1:7" ht="22.35" customHeight="1" x14ac:dyDescent="0.3">
      <c r="A29" s="49"/>
      <c r="B29" s="26"/>
      <c r="C29" s="52"/>
      <c r="D29" s="54"/>
      <c r="E29" s="54"/>
      <c r="F29" s="51"/>
      <c r="G29" s="28"/>
    </row>
    <row r="30" spans="1:7" ht="22.5" customHeight="1" x14ac:dyDescent="0.3">
      <c r="A30" s="49"/>
      <c r="B30" s="26"/>
      <c r="C30" s="116" t="s">
        <v>93</v>
      </c>
      <c r="D30" s="54"/>
      <c r="E30" s="54"/>
      <c r="F30" s="26"/>
      <c r="G30" s="28"/>
    </row>
    <row r="31" spans="1:7" ht="26.4" x14ac:dyDescent="0.3">
      <c r="A31" s="49" t="s">
        <v>369</v>
      </c>
      <c r="B31" s="26"/>
      <c r="C31" s="67" t="s">
        <v>235</v>
      </c>
      <c r="D31" s="54" t="s">
        <v>94</v>
      </c>
      <c r="E31" s="54">
        <v>1</v>
      </c>
      <c r="F31" s="26"/>
      <c r="G31" s="28"/>
    </row>
    <row r="32" spans="1:7" ht="26.4" x14ac:dyDescent="0.3">
      <c r="A32" s="49" t="s">
        <v>370</v>
      </c>
      <c r="B32" s="26"/>
      <c r="C32" s="53" t="s">
        <v>371</v>
      </c>
      <c r="D32" s="54" t="s">
        <v>94</v>
      </c>
      <c r="E32" s="54">
        <v>1</v>
      </c>
      <c r="F32" s="51"/>
      <c r="G32" s="28"/>
    </row>
    <row r="33" spans="1:7" ht="22.5" customHeight="1" x14ac:dyDescent="0.3">
      <c r="A33" s="49"/>
      <c r="B33" s="26"/>
      <c r="C33" s="67"/>
      <c r="D33" s="54"/>
      <c r="E33" s="54"/>
      <c r="F33" s="26"/>
      <c r="G33" s="28"/>
    </row>
    <row r="34" spans="1:7" ht="22.5" customHeight="1" x14ac:dyDescent="0.3">
      <c r="A34" s="49" t="s">
        <v>114</v>
      </c>
      <c r="B34" s="26"/>
      <c r="C34" s="50" t="s">
        <v>95</v>
      </c>
      <c r="D34" s="54"/>
      <c r="E34" s="54"/>
      <c r="F34" s="26"/>
      <c r="G34" s="28"/>
    </row>
    <row r="35" spans="1:7" ht="39.6" x14ac:dyDescent="0.3">
      <c r="A35" s="49"/>
      <c r="B35" s="26"/>
      <c r="C35" s="53" t="s">
        <v>372</v>
      </c>
      <c r="D35" s="54"/>
      <c r="E35" s="54"/>
      <c r="F35" s="26"/>
      <c r="G35" s="28"/>
    </row>
    <row r="36" spans="1:7" ht="52.8" x14ac:dyDescent="0.3">
      <c r="A36" s="49" t="s">
        <v>115</v>
      </c>
      <c r="B36" s="26"/>
      <c r="C36" s="66" t="s">
        <v>846</v>
      </c>
      <c r="D36" s="54" t="s">
        <v>63</v>
      </c>
      <c r="E36" s="54">
        <v>450</v>
      </c>
      <c r="F36" s="51"/>
      <c r="G36" s="28"/>
    </row>
    <row r="37" spans="1:7" ht="26.4" x14ac:dyDescent="0.3">
      <c r="A37" s="49" t="s">
        <v>116</v>
      </c>
      <c r="B37" s="26"/>
      <c r="C37" s="66" t="s">
        <v>847</v>
      </c>
      <c r="D37" s="54" t="s">
        <v>63</v>
      </c>
      <c r="E37" s="54">
        <v>150</v>
      </c>
      <c r="F37" s="51"/>
      <c r="G37" s="28"/>
    </row>
    <row r="38" spans="1:7" ht="22.5" customHeight="1" x14ac:dyDescent="0.3">
      <c r="A38" s="49"/>
      <c r="B38" s="26"/>
      <c r="C38" s="53"/>
      <c r="D38" s="54"/>
      <c r="E38" s="54"/>
      <c r="F38" s="26"/>
      <c r="G38" s="28"/>
    </row>
    <row r="39" spans="1:7" ht="22.5" customHeight="1" x14ac:dyDescent="0.3">
      <c r="A39" s="49" t="s">
        <v>117</v>
      </c>
      <c r="B39" s="26"/>
      <c r="C39" s="50" t="s">
        <v>374</v>
      </c>
      <c r="D39" s="54"/>
      <c r="E39" s="54"/>
      <c r="F39" s="26"/>
      <c r="G39" s="28"/>
    </row>
    <row r="40" spans="1:7" ht="52.8" x14ac:dyDescent="0.3">
      <c r="A40" s="49" t="s">
        <v>118</v>
      </c>
      <c r="B40" s="26"/>
      <c r="C40" s="53" t="s">
        <v>375</v>
      </c>
      <c r="D40" s="54" t="s">
        <v>253</v>
      </c>
      <c r="E40" s="54">
        <v>45</v>
      </c>
      <c r="F40" s="26"/>
      <c r="G40" s="28"/>
    </row>
    <row r="41" spans="1:7" ht="66" x14ac:dyDescent="0.3">
      <c r="A41" s="49" t="s">
        <v>373</v>
      </c>
      <c r="B41" s="26"/>
      <c r="C41" s="66" t="s">
        <v>888</v>
      </c>
      <c r="D41" s="54" t="s">
        <v>253</v>
      </c>
      <c r="E41" s="54">
        <v>420</v>
      </c>
      <c r="F41" s="26"/>
      <c r="G41" s="28"/>
    </row>
    <row r="42" spans="1:7" ht="26.4" x14ac:dyDescent="0.3">
      <c r="A42" s="49" t="s">
        <v>376</v>
      </c>
      <c r="B42" s="26"/>
      <c r="C42" s="27" t="s">
        <v>377</v>
      </c>
      <c r="D42" s="54" t="s">
        <v>253</v>
      </c>
      <c r="E42" s="54">
        <v>6</v>
      </c>
      <c r="F42" s="51"/>
      <c r="G42" s="28"/>
    </row>
    <row r="43" spans="1:7" ht="66" x14ac:dyDescent="0.3">
      <c r="A43" s="49" t="s">
        <v>379</v>
      </c>
      <c r="B43" s="26"/>
      <c r="C43" s="53" t="s">
        <v>378</v>
      </c>
      <c r="D43" s="54" t="s">
        <v>253</v>
      </c>
      <c r="E43" s="54">
        <v>5</v>
      </c>
      <c r="F43" s="26"/>
      <c r="G43" s="28"/>
    </row>
    <row r="44" spans="1:7" ht="39.6" x14ac:dyDescent="0.3">
      <c r="A44" s="49" t="s">
        <v>381</v>
      </c>
      <c r="B44" s="26"/>
      <c r="C44" s="53" t="s">
        <v>380</v>
      </c>
      <c r="D44" s="54" t="s">
        <v>2</v>
      </c>
      <c r="E44" s="54">
        <v>1</v>
      </c>
      <c r="F44" s="51"/>
      <c r="G44" s="28"/>
    </row>
    <row r="45" spans="1:7" ht="52.8" x14ac:dyDescent="0.3">
      <c r="A45" s="49" t="s">
        <v>382</v>
      </c>
      <c r="B45" s="26"/>
      <c r="C45" s="53" t="s">
        <v>97</v>
      </c>
      <c r="D45" s="54" t="s">
        <v>2</v>
      </c>
      <c r="E45" s="54">
        <v>1</v>
      </c>
      <c r="F45" s="51"/>
      <c r="G45" s="28"/>
    </row>
    <row r="46" spans="1:7" ht="22.35" customHeight="1" x14ac:dyDescent="0.3">
      <c r="A46" s="49"/>
      <c r="B46" s="26"/>
      <c r="C46" s="53"/>
      <c r="D46" s="54"/>
      <c r="E46" s="54"/>
      <c r="F46" s="26"/>
      <c r="G46" s="28"/>
    </row>
    <row r="47" spans="1:7" ht="22.35" customHeight="1" thickBot="1" x14ac:dyDescent="0.35">
      <c r="A47" s="56"/>
      <c r="B47" s="26"/>
      <c r="C47" s="53"/>
      <c r="D47" s="54"/>
      <c r="E47" s="54"/>
      <c r="F47" s="26"/>
      <c r="G47" s="28"/>
    </row>
    <row r="48" spans="1:7" ht="22.35" customHeight="1" thickBot="1" x14ac:dyDescent="0.35">
      <c r="A48" s="40" t="s">
        <v>254</v>
      </c>
      <c r="B48" s="41"/>
      <c r="C48" s="42" t="s">
        <v>243</v>
      </c>
      <c r="D48" s="43"/>
      <c r="E48" s="43"/>
      <c r="F48" s="43"/>
      <c r="G48" s="44"/>
    </row>
    <row r="49" spans="1:7" ht="22.35" customHeight="1" thickBot="1" x14ac:dyDescent="0.35">
      <c r="A49" s="40" t="s">
        <v>254</v>
      </c>
      <c r="B49" s="41"/>
      <c r="C49" s="42" t="s">
        <v>245</v>
      </c>
      <c r="D49" s="43"/>
      <c r="E49" s="43"/>
      <c r="F49" s="43"/>
      <c r="G49" s="44"/>
    </row>
    <row r="50" spans="1:7" ht="24.9" customHeight="1" x14ac:dyDescent="0.3">
      <c r="A50" s="49"/>
      <c r="B50" s="26"/>
      <c r="C50" s="53"/>
      <c r="D50" s="54"/>
      <c r="E50" s="54"/>
      <c r="F50" s="26"/>
      <c r="G50" s="28"/>
    </row>
    <row r="51" spans="1:7" ht="22.35" customHeight="1" x14ac:dyDescent="0.3">
      <c r="A51" s="49" t="s">
        <v>126</v>
      </c>
      <c r="B51" s="26"/>
      <c r="C51" s="50" t="s">
        <v>389</v>
      </c>
      <c r="D51" s="54"/>
      <c r="E51" s="54"/>
      <c r="F51" s="26"/>
      <c r="G51" s="28"/>
    </row>
    <row r="52" spans="1:7" ht="26.4" x14ac:dyDescent="0.3">
      <c r="A52" s="49" t="s">
        <v>127</v>
      </c>
      <c r="B52" s="26"/>
      <c r="C52" s="53" t="s">
        <v>390</v>
      </c>
      <c r="D52" s="54" t="s">
        <v>253</v>
      </c>
      <c r="E52" s="54">
        <v>1</v>
      </c>
      <c r="F52" s="26"/>
      <c r="G52" s="28"/>
    </row>
    <row r="53" spans="1:7" ht="26.4" x14ac:dyDescent="0.3">
      <c r="A53" s="49" t="s">
        <v>128</v>
      </c>
      <c r="B53" s="26"/>
      <c r="C53" s="53" t="s">
        <v>383</v>
      </c>
      <c r="D53" s="54" t="s">
        <v>253</v>
      </c>
      <c r="E53" s="54">
        <v>1</v>
      </c>
      <c r="F53" s="26"/>
      <c r="G53" s="28"/>
    </row>
    <row r="54" spans="1:7" ht="39.6" x14ac:dyDescent="0.3">
      <c r="A54" s="49" t="s">
        <v>384</v>
      </c>
      <c r="B54" s="26"/>
      <c r="C54" s="53" t="s">
        <v>849</v>
      </c>
      <c r="D54" s="54" t="s">
        <v>253</v>
      </c>
      <c r="E54" s="54">
        <v>10</v>
      </c>
      <c r="F54" s="26"/>
      <c r="G54" s="28"/>
    </row>
    <row r="55" spans="1:7" ht="39.6" x14ac:dyDescent="0.3">
      <c r="A55" s="49" t="s">
        <v>385</v>
      </c>
      <c r="B55" s="26"/>
      <c r="C55" s="53" t="s">
        <v>848</v>
      </c>
      <c r="D55" s="54" t="s">
        <v>253</v>
      </c>
      <c r="E55" s="54">
        <v>52</v>
      </c>
      <c r="F55" s="51"/>
      <c r="G55" s="28"/>
    </row>
    <row r="56" spans="1:7" ht="26.4" x14ac:dyDescent="0.3">
      <c r="A56" s="49" t="s">
        <v>386</v>
      </c>
      <c r="B56" s="26"/>
      <c r="C56" s="53" t="s">
        <v>406</v>
      </c>
      <c r="D56" s="54" t="s">
        <v>253</v>
      </c>
      <c r="E56" s="54">
        <v>1</v>
      </c>
      <c r="F56" s="26"/>
      <c r="G56" s="28"/>
    </row>
    <row r="57" spans="1:7" ht="26.4" x14ac:dyDescent="0.3">
      <c r="A57" s="49" t="s">
        <v>387</v>
      </c>
      <c r="B57" s="26"/>
      <c r="C57" s="53" t="s">
        <v>407</v>
      </c>
      <c r="D57" s="54" t="s">
        <v>253</v>
      </c>
      <c r="E57" s="54">
        <v>1</v>
      </c>
      <c r="F57" s="26"/>
      <c r="G57" s="28"/>
    </row>
    <row r="58" spans="1:7" ht="26.4" x14ac:dyDescent="0.3">
      <c r="A58" s="49" t="s">
        <v>388</v>
      </c>
      <c r="B58" s="26"/>
      <c r="C58" s="53" t="s">
        <v>98</v>
      </c>
      <c r="D58" s="54" t="s">
        <v>2</v>
      </c>
      <c r="E58" s="54">
        <v>3</v>
      </c>
      <c r="F58" s="51"/>
      <c r="G58" s="28"/>
    </row>
    <row r="59" spans="1:7" ht="26.4" x14ac:dyDescent="0.3">
      <c r="A59" s="49" t="s">
        <v>392</v>
      </c>
      <c r="B59" s="26"/>
      <c r="C59" s="53" t="s">
        <v>404</v>
      </c>
      <c r="D59" s="54" t="s">
        <v>63</v>
      </c>
      <c r="E59" s="54">
        <v>130</v>
      </c>
      <c r="F59" s="26"/>
      <c r="G59" s="28"/>
    </row>
    <row r="60" spans="1:7" ht="26.4" x14ac:dyDescent="0.3">
      <c r="A60" s="49" t="s">
        <v>393</v>
      </c>
      <c r="B60" s="26"/>
      <c r="C60" s="53" t="s">
        <v>405</v>
      </c>
      <c r="D60" s="54" t="s">
        <v>63</v>
      </c>
      <c r="E60" s="54">
        <v>30</v>
      </c>
      <c r="F60" s="51"/>
      <c r="G60" s="28"/>
    </row>
    <row r="61" spans="1:7" ht="26.4" x14ac:dyDescent="0.3">
      <c r="A61" s="49" t="s">
        <v>394</v>
      </c>
      <c r="B61" s="26"/>
      <c r="C61" s="53" t="s">
        <v>391</v>
      </c>
      <c r="D61" s="54" t="s">
        <v>1</v>
      </c>
      <c r="E61" s="54">
        <v>230</v>
      </c>
      <c r="F61" s="51"/>
      <c r="G61" s="28"/>
    </row>
    <row r="62" spans="1:7" ht="22.35" customHeight="1" x14ac:dyDescent="0.3">
      <c r="A62" s="49"/>
      <c r="B62" s="26"/>
      <c r="C62" s="53"/>
      <c r="D62" s="54"/>
      <c r="E62" s="54"/>
      <c r="F62" s="51"/>
      <c r="G62" s="28"/>
    </row>
    <row r="63" spans="1:7" ht="22.5" customHeight="1" x14ac:dyDescent="0.3">
      <c r="A63" s="49" t="s">
        <v>129</v>
      </c>
      <c r="B63" s="26"/>
      <c r="C63" s="50" t="s">
        <v>99</v>
      </c>
      <c r="D63" s="54"/>
      <c r="E63" s="54"/>
      <c r="F63" s="51"/>
      <c r="G63" s="28"/>
    </row>
    <row r="64" spans="1:7" ht="22.5" customHeight="1" x14ac:dyDescent="0.3">
      <c r="A64" s="49" t="s">
        <v>130</v>
      </c>
      <c r="B64" s="26"/>
      <c r="C64" s="55" t="s">
        <v>395</v>
      </c>
      <c r="D64" s="54"/>
      <c r="E64" s="54"/>
      <c r="F64" s="51"/>
      <c r="G64" s="28"/>
    </row>
    <row r="65" spans="1:7" ht="26.4" x14ac:dyDescent="0.3">
      <c r="A65" s="49" t="s">
        <v>131</v>
      </c>
      <c r="B65" s="26"/>
      <c r="C65" s="53" t="s">
        <v>100</v>
      </c>
      <c r="D65" s="54" t="s">
        <v>63</v>
      </c>
      <c r="E65" s="54">
        <v>20</v>
      </c>
      <c r="F65" s="51"/>
      <c r="G65" s="28"/>
    </row>
    <row r="66" spans="1:7" ht="26.4" x14ac:dyDescent="0.3">
      <c r="A66" s="49" t="s">
        <v>132</v>
      </c>
      <c r="B66" s="26"/>
      <c r="C66" s="53" t="s">
        <v>101</v>
      </c>
      <c r="D66" s="54" t="s">
        <v>63</v>
      </c>
      <c r="E66" s="54">
        <v>46</v>
      </c>
      <c r="F66" s="51"/>
      <c r="G66" s="28"/>
    </row>
    <row r="67" spans="1:7" ht="24.9" customHeight="1" x14ac:dyDescent="0.3">
      <c r="A67" s="49" t="s">
        <v>396</v>
      </c>
      <c r="B67" s="26"/>
      <c r="C67" s="53" t="s">
        <v>102</v>
      </c>
      <c r="D67" s="54" t="s">
        <v>63</v>
      </c>
      <c r="E67" s="54">
        <v>80</v>
      </c>
      <c r="F67" s="51"/>
      <c r="G67" s="28"/>
    </row>
    <row r="68" spans="1:7" ht="39.6" x14ac:dyDescent="0.3">
      <c r="A68" s="49" t="s">
        <v>137</v>
      </c>
      <c r="B68" s="26"/>
      <c r="C68" s="53" t="s">
        <v>103</v>
      </c>
      <c r="D68" s="54" t="s">
        <v>63</v>
      </c>
      <c r="E68" s="54">
        <v>80</v>
      </c>
      <c r="F68" s="51"/>
      <c r="G68" s="28"/>
    </row>
    <row r="69" spans="1:7" ht="22.35" customHeight="1" x14ac:dyDescent="0.3">
      <c r="A69" s="49"/>
      <c r="B69" s="26"/>
      <c r="C69" s="53"/>
      <c r="D69" s="54"/>
      <c r="E69" s="54"/>
      <c r="F69" s="51"/>
      <c r="G69" s="28"/>
    </row>
    <row r="70" spans="1:7" ht="24.9" customHeight="1" x14ac:dyDescent="0.3">
      <c r="A70" s="49" t="s">
        <v>138</v>
      </c>
      <c r="B70" s="26"/>
      <c r="C70" s="50" t="s">
        <v>104</v>
      </c>
      <c r="D70" s="54"/>
      <c r="E70" s="54"/>
      <c r="F70" s="51"/>
      <c r="G70" s="28"/>
    </row>
    <row r="71" spans="1:7" ht="26.4" x14ac:dyDescent="0.3">
      <c r="A71" s="49" t="s">
        <v>139</v>
      </c>
      <c r="B71" s="26"/>
      <c r="C71" s="53" t="s">
        <v>397</v>
      </c>
      <c r="D71" s="54" t="s">
        <v>1</v>
      </c>
      <c r="E71" s="54">
        <v>200</v>
      </c>
      <c r="F71" s="51"/>
      <c r="G71" s="28"/>
    </row>
    <row r="72" spans="1:7" ht="15.6" x14ac:dyDescent="0.3">
      <c r="A72" s="49" t="s">
        <v>140</v>
      </c>
      <c r="B72" s="26"/>
      <c r="C72" s="53" t="s">
        <v>850</v>
      </c>
      <c r="D72" s="54" t="s">
        <v>1</v>
      </c>
      <c r="E72" s="54">
        <v>300</v>
      </c>
      <c r="F72" s="51"/>
      <c r="G72" s="28"/>
    </row>
    <row r="73" spans="1:7" ht="15.6" x14ac:dyDescent="0.3">
      <c r="A73" s="49"/>
      <c r="B73" s="26"/>
      <c r="C73" s="53"/>
      <c r="D73" s="54"/>
      <c r="E73" s="54"/>
      <c r="F73" s="51"/>
      <c r="G73" s="28"/>
    </row>
    <row r="74" spans="1:7" ht="16.2" thickBot="1" x14ac:dyDescent="0.35">
      <c r="A74" s="49"/>
      <c r="B74" s="26"/>
      <c r="C74" s="53"/>
      <c r="D74" s="54"/>
      <c r="E74" s="54"/>
      <c r="F74" s="51"/>
      <c r="G74" s="28"/>
    </row>
    <row r="75" spans="1:7" ht="25.2" customHeight="1" thickBot="1" x14ac:dyDescent="0.35">
      <c r="A75" s="40" t="s">
        <v>254</v>
      </c>
      <c r="B75" s="41"/>
      <c r="C75" s="42" t="s">
        <v>243</v>
      </c>
      <c r="D75" s="43"/>
      <c r="E75" s="43"/>
      <c r="F75" s="43"/>
      <c r="G75" s="44"/>
    </row>
    <row r="76" spans="1:7" ht="24.9" customHeight="1" thickBot="1" x14ac:dyDescent="0.35">
      <c r="A76" s="40" t="s">
        <v>254</v>
      </c>
      <c r="B76" s="41"/>
      <c r="C76" s="42" t="s">
        <v>245</v>
      </c>
      <c r="D76" s="43"/>
      <c r="E76" s="43"/>
      <c r="F76" s="43"/>
      <c r="G76" s="44"/>
    </row>
    <row r="77" spans="1:7" ht="24.9" customHeight="1" x14ac:dyDescent="0.3">
      <c r="A77" s="107"/>
      <c r="B77" s="115"/>
      <c r="C77" s="164"/>
      <c r="D77" s="165"/>
      <c r="E77" s="165"/>
      <c r="F77" s="110"/>
      <c r="G77" s="104"/>
    </row>
    <row r="78" spans="1:7" ht="24.9" customHeight="1" x14ac:dyDescent="0.3">
      <c r="A78" s="49" t="s">
        <v>141</v>
      </c>
      <c r="B78" s="26"/>
      <c r="C78" s="55" t="s">
        <v>105</v>
      </c>
      <c r="D78" s="54"/>
      <c r="E78" s="54"/>
      <c r="F78" s="51"/>
      <c r="G78" s="28"/>
    </row>
    <row r="79" spans="1:7" ht="24.9" customHeight="1" x14ac:dyDescent="0.3">
      <c r="A79" s="49" t="s">
        <v>142</v>
      </c>
      <c r="B79" s="26"/>
      <c r="C79" s="53" t="s">
        <v>106</v>
      </c>
      <c r="D79" s="54" t="s">
        <v>107</v>
      </c>
      <c r="E79" s="54">
        <v>0.5</v>
      </c>
      <c r="F79" s="51"/>
      <c r="G79" s="28"/>
    </row>
    <row r="80" spans="1:7" ht="24.9" customHeight="1" x14ac:dyDescent="0.3">
      <c r="A80" s="49" t="s">
        <v>143</v>
      </c>
      <c r="B80" s="26"/>
      <c r="C80" s="55" t="s">
        <v>108</v>
      </c>
      <c r="D80" s="54"/>
      <c r="E80" s="54"/>
      <c r="F80" s="51"/>
      <c r="G80" s="28"/>
    </row>
    <row r="81" spans="1:7" ht="26.4" x14ac:dyDescent="0.3">
      <c r="A81" s="49" t="s">
        <v>144</v>
      </c>
      <c r="B81" s="26"/>
      <c r="C81" s="53" t="s">
        <v>851</v>
      </c>
      <c r="D81" s="54" t="s">
        <v>63</v>
      </c>
      <c r="E81" s="54">
        <v>120</v>
      </c>
      <c r="F81" s="51"/>
      <c r="G81" s="28"/>
    </row>
    <row r="82" spans="1:7" ht="26.4" x14ac:dyDescent="0.3">
      <c r="A82" s="49" t="s">
        <v>145</v>
      </c>
      <c r="B82" s="26"/>
      <c r="C82" s="53" t="s">
        <v>109</v>
      </c>
      <c r="D82" s="54" t="s">
        <v>63</v>
      </c>
      <c r="E82" s="54">
        <v>30</v>
      </c>
      <c r="F82" s="51"/>
      <c r="G82" s="28"/>
    </row>
    <row r="83" spans="1:7" ht="22.35" customHeight="1" x14ac:dyDescent="0.3">
      <c r="A83" s="49"/>
      <c r="B83" s="26"/>
      <c r="C83" s="53"/>
      <c r="D83" s="54"/>
      <c r="E83" s="54"/>
      <c r="F83" s="51"/>
      <c r="G83" s="28"/>
    </row>
    <row r="84" spans="1:7" ht="24.9" customHeight="1" x14ac:dyDescent="0.3">
      <c r="A84" s="49" t="s">
        <v>156</v>
      </c>
      <c r="B84" s="26"/>
      <c r="C84" s="50" t="s">
        <v>408</v>
      </c>
      <c r="D84" s="54"/>
      <c r="E84" s="54"/>
      <c r="F84" s="51"/>
      <c r="G84" s="28"/>
    </row>
    <row r="85" spans="1:7" ht="66" x14ac:dyDescent="0.3">
      <c r="A85" s="49"/>
      <c r="B85" s="26"/>
      <c r="C85" s="53" t="s">
        <v>409</v>
      </c>
      <c r="D85" s="54"/>
      <c r="E85" s="54"/>
      <c r="F85" s="51"/>
      <c r="G85" s="28"/>
    </row>
    <row r="86" spans="1:7" ht="26.4" x14ac:dyDescent="0.3">
      <c r="A86" s="49" t="s">
        <v>157</v>
      </c>
      <c r="B86" s="26"/>
      <c r="C86" s="53" t="s">
        <v>410</v>
      </c>
      <c r="D86" s="54" t="s">
        <v>63</v>
      </c>
      <c r="E86" s="54">
        <v>120</v>
      </c>
      <c r="F86" s="51"/>
      <c r="G86" s="28"/>
    </row>
    <row r="87" spans="1:7" ht="26.4" x14ac:dyDescent="0.3">
      <c r="A87" s="49" t="s">
        <v>158</v>
      </c>
      <c r="B87" s="26"/>
      <c r="C87" s="53" t="s">
        <v>411</v>
      </c>
      <c r="D87" s="54" t="s">
        <v>63</v>
      </c>
      <c r="E87" s="54">
        <f>200+200</f>
        <v>400</v>
      </c>
      <c r="F87" s="51"/>
      <c r="G87" s="28"/>
    </row>
    <row r="88" spans="1:7" ht="26.4" x14ac:dyDescent="0.3">
      <c r="A88" s="49" t="s">
        <v>159</v>
      </c>
      <c r="B88" s="26"/>
      <c r="C88" s="53" t="s">
        <v>403</v>
      </c>
      <c r="D88" s="54" t="s">
        <v>2</v>
      </c>
      <c r="E88" s="54">
        <v>1</v>
      </c>
      <c r="F88" s="51"/>
      <c r="G88" s="28"/>
    </row>
    <row r="89" spans="1:7" ht="52.8" x14ac:dyDescent="0.3">
      <c r="A89" s="49"/>
      <c r="B89" s="26"/>
      <c r="C89" s="53" t="s">
        <v>414</v>
      </c>
      <c r="D89" s="54"/>
      <c r="E89" s="54"/>
      <c r="F89" s="51"/>
      <c r="G89" s="28"/>
    </row>
    <row r="90" spans="1:7" ht="39.6" x14ac:dyDescent="0.3">
      <c r="A90" s="49" t="s">
        <v>412</v>
      </c>
      <c r="B90" s="26"/>
      <c r="C90" s="53" t="s">
        <v>413</v>
      </c>
      <c r="D90" s="54" t="s">
        <v>63</v>
      </c>
      <c r="E90" s="54">
        <v>150</v>
      </c>
      <c r="F90" s="51"/>
      <c r="G90" s="28"/>
    </row>
    <row r="91" spans="1:7" ht="22.35" customHeight="1" x14ac:dyDescent="0.3">
      <c r="A91" s="49"/>
      <c r="B91" s="26"/>
      <c r="C91" s="53"/>
      <c r="D91" s="54"/>
      <c r="E91" s="54"/>
      <c r="F91" s="51"/>
      <c r="G91" s="28"/>
    </row>
    <row r="92" spans="1:7" ht="22.35" customHeight="1" x14ac:dyDescent="0.3">
      <c r="A92" s="49" t="s">
        <v>165</v>
      </c>
      <c r="B92" s="26"/>
      <c r="C92" s="55" t="s">
        <v>401</v>
      </c>
      <c r="D92" s="54"/>
      <c r="E92" s="54"/>
      <c r="F92" s="51"/>
      <c r="G92" s="28"/>
    </row>
    <row r="93" spans="1:7" ht="22.35" customHeight="1" x14ac:dyDescent="0.3">
      <c r="A93" s="49" t="s">
        <v>166</v>
      </c>
      <c r="B93" s="26"/>
      <c r="C93" s="53" t="s">
        <v>399</v>
      </c>
      <c r="D93" s="54" t="s">
        <v>1</v>
      </c>
      <c r="E93" s="54">
        <v>2000</v>
      </c>
      <c r="F93" s="51"/>
      <c r="G93" s="28"/>
    </row>
    <row r="94" spans="1:7" ht="22.35" customHeight="1" x14ac:dyDescent="0.3">
      <c r="A94" s="49" t="s">
        <v>398</v>
      </c>
      <c r="B94" s="26"/>
      <c r="C94" s="53" t="s">
        <v>400</v>
      </c>
      <c r="D94" s="54" t="s">
        <v>1</v>
      </c>
      <c r="E94" s="54">
        <v>600</v>
      </c>
      <c r="F94" s="51"/>
      <c r="G94" s="28"/>
    </row>
    <row r="95" spans="1:7" ht="22.35" customHeight="1" x14ac:dyDescent="0.3">
      <c r="A95" s="49"/>
      <c r="B95" s="26"/>
      <c r="C95" s="53"/>
      <c r="D95" s="54"/>
      <c r="E95" s="54"/>
      <c r="F95" s="51"/>
      <c r="G95" s="28"/>
    </row>
    <row r="96" spans="1:7" ht="22.35" customHeight="1" x14ac:dyDescent="0.3">
      <c r="A96" s="49"/>
      <c r="B96" s="26"/>
      <c r="C96" s="53"/>
      <c r="D96" s="54"/>
      <c r="E96" s="54"/>
      <c r="F96" s="51"/>
      <c r="G96" s="28"/>
    </row>
    <row r="97" spans="1:7" ht="22.35" customHeight="1" x14ac:dyDescent="0.3">
      <c r="A97" s="49"/>
      <c r="B97" s="26"/>
      <c r="C97" s="53"/>
      <c r="D97" s="54"/>
      <c r="E97" s="54"/>
      <c r="F97" s="51"/>
      <c r="G97" s="28"/>
    </row>
    <row r="98" spans="1:7" ht="22.35" customHeight="1" x14ac:dyDescent="0.3">
      <c r="A98" s="49"/>
      <c r="B98" s="26"/>
      <c r="C98" s="53"/>
      <c r="D98" s="54"/>
      <c r="E98" s="54"/>
      <c r="F98" s="51"/>
      <c r="G98" s="28"/>
    </row>
    <row r="99" spans="1:7" ht="24.9" customHeight="1" thickBot="1" x14ac:dyDescent="0.35">
      <c r="A99" s="49"/>
      <c r="B99" s="26"/>
      <c r="C99" s="55"/>
      <c r="D99" s="54"/>
      <c r="E99" s="54"/>
      <c r="F99" s="51"/>
      <c r="G99" s="28"/>
    </row>
    <row r="100" spans="1:7" ht="24.9" customHeight="1" thickBot="1" x14ac:dyDescent="0.35">
      <c r="A100" s="40" t="s">
        <v>254</v>
      </c>
      <c r="B100" s="41"/>
      <c r="C100" s="42" t="s">
        <v>243</v>
      </c>
      <c r="D100" s="43"/>
      <c r="E100" s="43"/>
      <c r="F100" s="43"/>
      <c r="G100" s="44"/>
    </row>
    <row r="101" spans="1:7" ht="24.9" customHeight="1" thickBot="1" x14ac:dyDescent="0.35">
      <c r="A101" s="40" t="s">
        <v>254</v>
      </c>
      <c r="B101" s="41"/>
      <c r="C101" s="42" t="s">
        <v>245</v>
      </c>
      <c r="D101" s="43"/>
      <c r="E101" s="43"/>
      <c r="F101" s="43"/>
      <c r="G101" s="44"/>
    </row>
    <row r="102" spans="1:7" ht="10.8" customHeight="1" x14ac:dyDescent="0.3">
      <c r="A102" s="49"/>
      <c r="B102" s="26"/>
      <c r="C102" s="53"/>
      <c r="D102" s="54"/>
      <c r="E102" s="54"/>
      <c r="F102" s="51"/>
      <c r="G102" s="28"/>
    </row>
    <row r="103" spans="1:7" ht="24.9" customHeight="1" x14ac:dyDescent="0.3">
      <c r="A103" s="49" t="s">
        <v>168</v>
      </c>
      <c r="B103" s="26"/>
      <c r="C103" s="55" t="s">
        <v>113</v>
      </c>
      <c r="D103" s="54"/>
      <c r="E103" s="54"/>
      <c r="F103" s="51"/>
      <c r="G103" s="28"/>
    </row>
    <row r="104" spans="1:7" ht="22.35" customHeight="1" x14ac:dyDescent="0.3">
      <c r="A104" s="49" t="s">
        <v>169</v>
      </c>
      <c r="B104" s="26"/>
      <c r="C104" s="53" t="s">
        <v>402</v>
      </c>
      <c r="D104" s="54" t="s">
        <v>63</v>
      </c>
      <c r="E104" s="54">
        <v>1</v>
      </c>
      <c r="F104" s="51"/>
      <c r="G104" s="28"/>
    </row>
    <row r="105" spans="1:7" ht="26.4" x14ac:dyDescent="0.3">
      <c r="A105" s="49" t="s">
        <v>170</v>
      </c>
      <c r="B105" s="26"/>
      <c r="C105" s="53" t="s">
        <v>852</v>
      </c>
      <c r="D105" s="54" t="s">
        <v>63</v>
      </c>
      <c r="E105" s="54">
        <f>150</f>
        <v>150</v>
      </c>
      <c r="F105" s="51"/>
      <c r="G105" s="28"/>
    </row>
    <row r="106" spans="1:7" ht="11.4" customHeight="1" x14ac:dyDescent="0.3">
      <c r="A106" s="49"/>
      <c r="B106" s="26"/>
      <c r="C106" s="53"/>
      <c r="D106" s="54"/>
      <c r="E106" s="54"/>
      <c r="F106" s="51"/>
      <c r="G106" s="28"/>
    </row>
    <row r="107" spans="1:7" ht="22.5" customHeight="1" x14ac:dyDescent="0.3">
      <c r="A107" s="49" t="s">
        <v>177</v>
      </c>
      <c r="B107" s="26"/>
      <c r="C107" s="50" t="s">
        <v>119</v>
      </c>
      <c r="D107" s="54"/>
      <c r="E107" s="54"/>
      <c r="F107" s="51"/>
      <c r="G107" s="28"/>
    </row>
    <row r="108" spans="1:7" ht="22.5" customHeight="1" x14ac:dyDescent="0.3">
      <c r="A108" s="49" t="s">
        <v>178</v>
      </c>
      <c r="B108" s="26"/>
      <c r="C108" s="53" t="s">
        <v>120</v>
      </c>
      <c r="D108" s="54"/>
      <c r="E108" s="54"/>
      <c r="F108" s="51"/>
      <c r="G108" s="28"/>
    </row>
    <row r="109" spans="1:7" ht="22.5" customHeight="1" x14ac:dyDescent="0.3">
      <c r="A109" s="49" t="s">
        <v>180</v>
      </c>
      <c r="B109" s="26"/>
      <c r="C109" s="53" t="s">
        <v>121</v>
      </c>
      <c r="D109" s="54" t="s">
        <v>2</v>
      </c>
      <c r="E109" s="54">
        <v>5</v>
      </c>
      <c r="F109" s="51"/>
      <c r="G109" s="28"/>
    </row>
    <row r="110" spans="1:7" ht="22.5" customHeight="1" x14ac:dyDescent="0.3">
      <c r="A110" s="49" t="s">
        <v>181</v>
      </c>
      <c r="B110" s="26"/>
      <c r="C110" s="53" t="s">
        <v>122</v>
      </c>
      <c r="D110" s="54" t="s">
        <v>2</v>
      </c>
      <c r="E110" s="54">
        <v>8</v>
      </c>
      <c r="F110" s="51"/>
      <c r="G110" s="28"/>
    </row>
    <row r="111" spans="1:7" ht="22.5" customHeight="1" x14ac:dyDescent="0.3">
      <c r="A111" s="49" t="s">
        <v>182</v>
      </c>
      <c r="B111" s="26"/>
      <c r="C111" s="53" t="s">
        <v>123</v>
      </c>
      <c r="D111" s="54" t="s">
        <v>2</v>
      </c>
      <c r="E111" s="54">
        <v>4</v>
      </c>
      <c r="F111" s="51"/>
      <c r="G111" s="28"/>
    </row>
    <row r="112" spans="1:7" ht="11.4" customHeight="1" x14ac:dyDescent="0.3">
      <c r="A112" s="49"/>
      <c r="B112" s="26"/>
      <c r="C112" s="53"/>
      <c r="D112" s="54"/>
      <c r="E112" s="54"/>
      <c r="F112" s="51"/>
      <c r="G112" s="28"/>
    </row>
    <row r="113" spans="1:7" ht="22.5" customHeight="1" x14ac:dyDescent="0.3">
      <c r="A113" s="49" t="s">
        <v>179</v>
      </c>
      <c r="B113" s="26"/>
      <c r="C113" s="53" t="s">
        <v>124</v>
      </c>
      <c r="D113" s="54"/>
      <c r="E113" s="54"/>
      <c r="F113" s="51"/>
      <c r="G113" s="28"/>
    </row>
    <row r="114" spans="1:7" ht="22.5" customHeight="1" x14ac:dyDescent="0.3">
      <c r="A114" s="49" t="s">
        <v>183</v>
      </c>
      <c r="B114" s="26"/>
      <c r="C114" s="53" t="s">
        <v>121</v>
      </c>
      <c r="D114" s="54" t="s">
        <v>2</v>
      </c>
      <c r="E114" s="54">
        <v>8</v>
      </c>
      <c r="F114" s="51"/>
      <c r="G114" s="28"/>
    </row>
    <row r="115" spans="1:7" ht="22.5" customHeight="1" x14ac:dyDescent="0.3">
      <c r="A115" s="49" t="s">
        <v>184</v>
      </c>
      <c r="B115" s="26"/>
      <c r="C115" s="53" t="s">
        <v>122</v>
      </c>
      <c r="D115" s="54" t="s">
        <v>2</v>
      </c>
      <c r="E115" s="54">
        <v>1</v>
      </c>
      <c r="F115" s="51"/>
      <c r="G115" s="28"/>
    </row>
    <row r="116" spans="1:7" ht="22.5" customHeight="1" x14ac:dyDescent="0.3">
      <c r="A116" s="49" t="s">
        <v>185</v>
      </c>
      <c r="B116" s="26"/>
      <c r="C116" s="53" t="s">
        <v>123</v>
      </c>
      <c r="D116" s="54" t="s">
        <v>2</v>
      </c>
      <c r="E116" s="54">
        <v>2</v>
      </c>
      <c r="F116" s="51"/>
      <c r="G116" s="28"/>
    </row>
    <row r="117" spans="1:7" ht="22.5" customHeight="1" x14ac:dyDescent="0.3">
      <c r="A117" s="49" t="s">
        <v>190</v>
      </c>
      <c r="B117" s="26"/>
      <c r="C117" s="55" t="s">
        <v>125</v>
      </c>
      <c r="D117" s="54"/>
      <c r="E117" s="54"/>
      <c r="F117" s="51"/>
      <c r="G117" s="28"/>
    </row>
    <row r="118" spans="1:7" ht="26.4" x14ac:dyDescent="0.3">
      <c r="A118" s="49" t="s">
        <v>191</v>
      </c>
      <c r="B118" s="26"/>
      <c r="C118" s="53" t="s">
        <v>415</v>
      </c>
      <c r="D118" s="54" t="s">
        <v>1</v>
      </c>
      <c r="E118" s="54">
        <v>150</v>
      </c>
      <c r="F118" s="51"/>
      <c r="G118" s="28"/>
    </row>
    <row r="119" spans="1:7" ht="52.8" x14ac:dyDescent="0.3">
      <c r="A119" s="49" t="s">
        <v>192</v>
      </c>
      <c r="B119" s="26"/>
      <c r="C119" s="53" t="s">
        <v>416</v>
      </c>
      <c r="D119" s="54" t="s">
        <v>1</v>
      </c>
      <c r="E119" s="54">
        <v>200</v>
      </c>
      <c r="F119" s="51"/>
      <c r="G119" s="28"/>
    </row>
    <row r="120" spans="1:7" ht="22.5" customHeight="1" x14ac:dyDescent="0.3">
      <c r="A120" s="49" t="s">
        <v>193</v>
      </c>
      <c r="B120" s="26"/>
      <c r="C120" s="50" t="s">
        <v>133</v>
      </c>
      <c r="D120" s="54"/>
      <c r="E120" s="54"/>
      <c r="F120" s="51"/>
      <c r="G120" s="28"/>
    </row>
    <row r="121" spans="1:7" ht="39.6" x14ac:dyDescent="0.3">
      <c r="A121" s="49"/>
      <c r="B121" s="26"/>
      <c r="C121" s="53" t="s">
        <v>417</v>
      </c>
      <c r="D121" s="54"/>
      <c r="E121" s="54"/>
      <c r="F121" s="51"/>
      <c r="G121" s="28"/>
    </row>
    <row r="122" spans="1:7" ht="22.35" customHeight="1" x14ac:dyDescent="0.3">
      <c r="A122" s="49" t="s">
        <v>421</v>
      </c>
      <c r="B122" s="26"/>
      <c r="C122" s="45" t="s">
        <v>418</v>
      </c>
      <c r="D122" s="54" t="s">
        <v>358</v>
      </c>
      <c r="E122" s="54">
        <v>100</v>
      </c>
      <c r="F122" s="51"/>
      <c r="G122" s="28"/>
    </row>
    <row r="123" spans="1:7" ht="22.35" customHeight="1" x14ac:dyDescent="0.3">
      <c r="A123" s="49" t="s">
        <v>423</v>
      </c>
      <c r="B123" s="26"/>
      <c r="C123" s="45" t="s">
        <v>1299</v>
      </c>
      <c r="D123" s="54" t="s">
        <v>358</v>
      </c>
      <c r="E123" s="54">
        <f>22*55</f>
        <v>1210</v>
      </c>
      <c r="F123" s="51"/>
      <c r="G123" s="28"/>
    </row>
    <row r="124" spans="1:7" ht="39.6" x14ac:dyDescent="0.3">
      <c r="A124" s="49"/>
      <c r="B124" s="26"/>
      <c r="C124" s="53" t="s">
        <v>422</v>
      </c>
      <c r="D124" s="54"/>
      <c r="E124" s="54"/>
      <c r="F124" s="51"/>
      <c r="G124" s="28"/>
    </row>
    <row r="125" spans="1:7" ht="26.4" x14ac:dyDescent="0.3">
      <c r="A125" s="49" t="s">
        <v>424</v>
      </c>
      <c r="B125" s="26"/>
      <c r="C125" s="53" t="s">
        <v>134</v>
      </c>
      <c r="D125" s="54" t="s">
        <v>1</v>
      </c>
      <c r="E125" s="54">
        <v>55</v>
      </c>
      <c r="F125" s="51"/>
      <c r="G125" s="28"/>
    </row>
    <row r="126" spans="1:7" ht="22.35" customHeight="1" x14ac:dyDescent="0.3">
      <c r="A126" s="49" t="s">
        <v>425</v>
      </c>
      <c r="B126" s="26"/>
      <c r="C126" s="53" t="s">
        <v>419</v>
      </c>
      <c r="D126" s="54" t="s">
        <v>1</v>
      </c>
      <c r="E126" s="54">
        <v>50</v>
      </c>
      <c r="F126" s="51"/>
      <c r="G126" s="28"/>
    </row>
    <row r="127" spans="1:7" ht="26.4" x14ac:dyDescent="0.3">
      <c r="A127" s="49" t="s">
        <v>1300</v>
      </c>
      <c r="B127" s="26"/>
      <c r="C127" s="53" t="s">
        <v>420</v>
      </c>
      <c r="D127" s="54" t="s">
        <v>1</v>
      </c>
      <c r="E127" s="54">
        <v>50</v>
      </c>
      <c r="F127" s="51"/>
      <c r="G127" s="28"/>
    </row>
    <row r="128" spans="1:7" ht="13.8" customHeight="1" thickBot="1" x14ac:dyDescent="0.35">
      <c r="A128" s="49"/>
      <c r="B128" s="26"/>
      <c r="C128" s="53"/>
      <c r="D128" s="54"/>
      <c r="E128" s="54"/>
      <c r="F128" s="51"/>
      <c r="G128" s="28"/>
    </row>
    <row r="129" spans="1:7" ht="22.35" customHeight="1" thickBot="1" x14ac:dyDescent="0.35">
      <c r="A129" s="40" t="s">
        <v>254</v>
      </c>
      <c r="B129" s="41"/>
      <c r="C129" s="42" t="s">
        <v>243</v>
      </c>
      <c r="D129" s="43"/>
      <c r="E129" s="43"/>
      <c r="F129" s="43"/>
      <c r="G129" s="44"/>
    </row>
    <row r="130" spans="1:7" ht="22.35" customHeight="1" thickBot="1" x14ac:dyDescent="0.35">
      <c r="A130" s="40" t="s">
        <v>254</v>
      </c>
      <c r="B130" s="41"/>
      <c r="C130" s="42" t="s">
        <v>245</v>
      </c>
      <c r="D130" s="43"/>
      <c r="E130" s="43"/>
      <c r="F130" s="43"/>
      <c r="G130" s="44"/>
    </row>
    <row r="131" spans="1:7" ht="13.8" customHeight="1" x14ac:dyDescent="0.3">
      <c r="A131" s="49"/>
      <c r="B131" s="26"/>
      <c r="C131" s="53"/>
      <c r="D131" s="54"/>
      <c r="E131" s="54"/>
      <c r="F131" s="51"/>
      <c r="G131" s="28"/>
    </row>
    <row r="132" spans="1:7" ht="22.5" customHeight="1" x14ac:dyDescent="0.3">
      <c r="A132" s="49" t="s">
        <v>236</v>
      </c>
      <c r="B132" s="26"/>
      <c r="C132" s="50" t="s">
        <v>135</v>
      </c>
      <c r="D132" s="54"/>
      <c r="E132" s="54"/>
      <c r="F132" s="51"/>
      <c r="G132" s="28"/>
    </row>
    <row r="133" spans="1:7" ht="22.5" customHeight="1" x14ac:dyDescent="0.3">
      <c r="A133" s="49" t="s">
        <v>237</v>
      </c>
      <c r="B133" s="26"/>
      <c r="C133" s="53" t="s">
        <v>136</v>
      </c>
      <c r="D133" s="54" t="s">
        <v>63</v>
      </c>
      <c r="E133" s="54">
        <v>1</v>
      </c>
      <c r="F133" s="51"/>
      <c r="G133" s="28"/>
    </row>
    <row r="134" spans="1:7" ht="10.8" customHeight="1" x14ac:dyDescent="0.3">
      <c r="A134" s="49"/>
      <c r="B134" s="26"/>
      <c r="C134" s="53"/>
      <c r="D134" s="54"/>
      <c r="E134" s="54"/>
      <c r="F134" s="51"/>
      <c r="G134" s="28"/>
    </row>
    <row r="135" spans="1:7" ht="15.6" x14ac:dyDescent="0.3">
      <c r="A135" s="49" t="s">
        <v>426</v>
      </c>
      <c r="B135" s="26"/>
      <c r="C135" s="62" t="s">
        <v>853</v>
      </c>
      <c r="D135" s="54"/>
      <c r="E135" s="54"/>
      <c r="F135" s="51"/>
      <c r="G135" s="28"/>
    </row>
    <row r="136" spans="1:7" ht="52.8" x14ac:dyDescent="0.3">
      <c r="A136" s="49"/>
      <c r="B136" s="26"/>
      <c r="C136" s="53" t="s">
        <v>854</v>
      </c>
      <c r="D136" s="54" t="s">
        <v>63</v>
      </c>
      <c r="E136" s="54">
        <v>50</v>
      </c>
      <c r="F136" s="51"/>
      <c r="G136" s="28"/>
    </row>
    <row r="137" spans="1:7" ht="66" x14ac:dyDescent="0.3">
      <c r="A137" s="49" t="s">
        <v>427</v>
      </c>
      <c r="B137" s="26"/>
      <c r="C137" s="53" t="s">
        <v>945</v>
      </c>
      <c r="D137" s="54" t="s">
        <v>63</v>
      </c>
      <c r="E137" s="54">
        <v>100</v>
      </c>
      <c r="F137" s="51"/>
      <c r="G137" s="28"/>
    </row>
    <row r="138" spans="1:7" ht="9.6" customHeight="1" x14ac:dyDescent="0.3">
      <c r="A138" s="49"/>
      <c r="B138" s="26"/>
      <c r="C138" s="53"/>
      <c r="D138" s="54"/>
      <c r="E138" s="54"/>
      <c r="F138" s="51"/>
      <c r="G138" s="28"/>
    </row>
    <row r="139" spans="1:7" ht="26.4" x14ac:dyDescent="0.3">
      <c r="A139" s="49" t="s">
        <v>428</v>
      </c>
      <c r="B139" s="26"/>
      <c r="C139" s="50" t="s">
        <v>431</v>
      </c>
      <c r="D139" s="54"/>
      <c r="E139" s="54"/>
      <c r="F139" s="51"/>
      <c r="G139" s="28"/>
    </row>
    <row r="140" spans="1:7" ht="105.6" x14ac:dyDescent="0.3">
      <c r="A140" s="49" t="s">
        <v>429</v>
      </c>
      <c r="B140" s="26"/>
      <c r="C140" s="53" t="s">
        <v>1135</v>
      </c>
      <c r="D140" s="54" t="s">
        <v>229</v>
      </c>
      <c r="E140" s="54">
        <v>1</v>
      </c>
      <c r="F140" s="26">
        <v>150000</v>
      </c>
      <c r="G140" s="28">
        <v>120000</v>
      </c>
    </row>
    <row r="141" spans="1:7" ht="43.2" customHeight="1" x14ac:dyDescent="0.3">
      <c r="A141" s="49"/>
      <c r="B141" s="26"/>
      <c r="C141" s="53" t="s">
        <v>1053</v>
      </c>
      <c r="D141" s="54" t="s">
        <v>229</v>
      </c>
      <c r="E141" s="54">
        <v>1</v>
      </c>
      <c r="F141" s="26">
        <v>100000</v>
      </c>
      <c r="G141" s="28">
        <f>F141*E141</f>
        <v>100000</v>
      </c>
    </row>
    <row r="142" spans="1:7" ht="20.399999999999999" customHeight="1" x14ac:dyDescent="0.3">
      <c r="A142" s="49" t="s">
        <v>430</v>
      </c>
      <c r="B142" s="26"/>
      <c r="C142" s="67" t="s">
        <v>930</v>
      </c>
      <c r="D142" s="54" t="s">
        <v>188</v>
      </c>
      <c r="E142" s="166">
        <f>F140+F141</f>
        <v>250000</v>
      </c>
      <c r="F142" s="51"/>
      <c r="G142" s="28"/>
    </row>
    <row r="143" spans="1:7" ht="38.4" customHeight="1" x14ac:dyDescent="0.3">
      <c r="A143" s="49" t="s">
        <v>1304</v>
      </c>
      <c r="B143" s="26"/>
      <c r="C143" s="67" t="s">
        <v>1303</v>
      </c>
      <c r="D143" s="54" t="s">
        <v>1</v>
      </c>
      <c r="E143" s="166">
        <f>14*50</f>
        <v>700</v>
      </c>
      <c r="F143" s="51"/>
      <c r="G143" s="28"/>
    </row>
    <row r="144" spans="1:7" ht="22.5" customHeight="1" x14ac:dyDescent="0.3">
      <c r="A144" s="49" t="s">
        <v>432</v>
      </c>
      <c r="B144" s="26"/>
      <c r="C144" s="50" t="s">
        <v>146</v>
      </c>
      <c r="D144" s="54"/>
      <c r="E144" s="54"/>
      <c r="F144" s="51"/>
      <c r="G144" s="28"/>
    </row>
    <row r="145" spans="1:7" ht="22.5" customHeight="1" x14ac:dyDescent="0.3">
      <c r="A145" s="49"/>
      <c r="B145" s="26"/>
      <c r="C145" s="53" t="s">
        <v>434</v>
      </c>
      <c r="D145" s="54"/>
      <c r="E145" s="54"/>
      <c r="F145" s="51"/>
      <c r="G145" s="28"/>
    </row>
    <row r="146" spans="1:7" ht="22.5" customHeight="1" x14ac:dyDescent="0.3">
      <c r="A146" s="49" t="s">
        <v>433</v>
      </c>
      <c r="B146" s="26"/>
      <c r="C146" s="53" t="s">
        <v>147</v>
      </c>
      <c r="D146" s="54" t="s">
        <v>1</v>
      </c>
      <c r="E146" s="54">
        <v>1</v>
      </c>
      <c r="F146" s="51"/>
      <c r="G146" s="28"/>
    </row>
    <row r="147" spans="1:7" ht="22.5" customHeight="1" x14ac:dyDescent="0.3">
      <c r="A147" s="49" t="s">
        <v>435</v>
      </c>
      <c r="B147" s="26"/>
      <c r="C147" s="53" t="s">
        <v>148</v>
      </c>
      <c r="D147" s="54" t="s">
        <v>1</v>
      </c>
      <c r="E147" s="54">
        <v>1</v>
      </c>
      <c r="F147" s="51"/>
      <c r="G147" s="28"/>
    </row>
    <row r="148" spans="1:7" ht="22.5" customHeight="1" x14ac:dyDescent="0.3">
      <c r="A148" s="49" t="s">
        <v>436</v>
      </c>
      <c r="B148" s="26"/>
      <c r="C148" s="53" t="s">
        <v>149</v>
      </c>
      <c r="D148" s="54" t="s">
        <v>1</v>
      </c>
      <c r="E148" s="54">
        <v>1</v>
      </c>
      <c r="F148" s="51"/>
      <c r="G148" s="28"/>
    </row>
    <row r="149" spans="1:7" ht="26.4" x14ac:dyDescent="0.3">
      <c r="A149" s="49" t="s">
        <v>438</v>
      </c>
      <c r="B149" s="26"/>
      <c r="C149" s="53" t="s">
        <v>437</v>
      </c>
      <c r="D149" s="54" t="s">
        <v>2</v>
      </c>
      <c r="E149" s="54">
        <v>1</v>
      </c>
      <c r="F149" s="51"/>
      <c r="G149" s="28"/>
    </row>
    <row r="150" spans="1:7" ht="53.4" thickBot="1" x14ac:dyDescent="0.35">
      <c r="A150" s="49" t="s">
        <v>440</v>
      </c>
      <c r="B150" s="26"/>
      <c r="C150" s="53" t="s">
        <v>439</v>
      </c>
      <c r="D150" s="54" t="s">
        <v>1</v>
      </c>
      <c r="E150" s="54">
        <v>1</v>
      </c>
      <c r="F150" s="51"/>
      <c r="G150" s="28"/>
    </row>
    <row r="151" spans="1:7" ht="22.5" customHeight="1" thickBot="1" x14ac:dyDescent="0.35">
      <c r="A151" s="40" t="s">
        <v>254</v>
      </c>
      <c r="B151" s="41"/>
      <c r="C151" s="42" t="s">
        <v>243</v>
      </c>
      <c r="D151" s="43"/>
      <c r="E151" s="43"/>
      <c r="F151" s="43"/>
      <c r="G151" s="44"/>
    </row>
    <row r="152" spans="1:7" ht="22.5" customHeight="1" thickBot="1" x14ac:dyDescent="0.35">
      <c r="A152" s="40" t="s">
        <v>254</v>
      </c>
      <c r="B152" s="41"/>
      <c r="C152" s="42" t="s">
        <v>245</v>
      </c>
      <c r="D152" s="43"/>
      <c r="E152" s="43"/>
      <c r="F152" s="43"/>
      <c r="G152" s="44"/>
    </row>
    <row r="153" spans="1:7" ht="12.6" customHeight="1" x14ac:dyDescent="0.3">
      <c r="A153" s="107"/>
      <c r="B153" s="115"/>
      <c r="C153" s="164"/>
      <c r="D153" s="165"/>
      <c r="E153" s="165"/>
      <c r="F153" s="110"/>
      <c r="G153" s="104"/>
    </row>
    <row r="154" spans="1:7" ht="22.35" customHeight="1" x14ac:dyDescent="0.3">
      <c r="A154" s="49" t="s">
        <v>441</v>
      </c>
      <c r="B154" s="26"/>
      <c r="C154" s="55" t="s">
        <v>150</v>
      </c>
      <c r="D154" s="54"/>
      <c r="E154" s="54"/>
      <c r="F154" s="51"/>
      <c r="G154" s="28"/>
    </row>
    <row r="155" spans="1:7" ht="26.4" x14ac:dyDescent="0.3">
      <c r="A155" s="49"/>
      <c r="B155" s="26"/>
      <c r="C155" s="53" t="s">
        <v>446</v>
      </c>
      <c r="D155" s="54"/>
      <c r="E155" s="54"/>
      <c r="F155" s="51"/>
      <c r="G155" s="28"/>
    </row>
    <row r="156" spans="1:7" ht="26.4" x14ac:dyDescent="0.3">
      <c r="A156" s="49" t="s">
        <v>443</v>
      </c>
      <c r="B156" s="26"/>
      <c r="C156" s="53" t="s">
        <v>442</v>
      </c>
      <c r="D156" s="54" t="s">
        <v>2</v>
      </c>
      <c r="E156" s="54">
        <v>4</v>
      </c>
      <c r="F156" s="51"/>
      <c r="G156" s="28"/>
    </row>
    <row r="157" spans="1:7" ht="26.4" x14ac:dyDescent="0.3">
      <c r="A157" s="49" t="s">
        <v>445</v>
      </c>
      <c r="B157" s="26"/>
      <c r="C157" s="53" t="s">
        <v>444</v>
      </c>
      <c r="D157" s="54" t="s">
        <v>2</v>
      </c>
      <c r="E157" s="54">
        <v>12</v>
      </c>
      <c r="F157" s="51"/>
      <c r="G157" s="28"/>
    </row>
    <row r="158" spans="1:7" ht="11.4" customHeight="1" x14ac:dyDescent="0.3">
      <c r="A158" s="49"/>
      <c r="B158" s="26"/>
      <c r="C158" s="53"/>
      <c r="D158" s="54"/>
      <c r="E158" s="54"/>
      <c r="F158" s="51"/>
      <c r="G158" s="28"/>
    </row>
    <row r="159" spans="1:7" ht="22.5" customHeight="1" x14ac:dyDescent="0.3">
      <c r="A159" s="49" t="s">
        <v>447</v>
      </c>
      <c r="B159" s="26"/>
      <c r="C159" s="55" t="s">
        <v>151</v>
      </c>
      <c r="D159" s="54"/>
      <c r="E159" s="54"/>
      <c r="F159" s="51"/>
      <c r="G159" s="28"/>
    </row>
    <row r="160" spans="1:7" ht="26.4" x14ac:dyDescent="0.3">
      <c r="A160" s="49" t="s">
        <v>451</v>
      </c>
      <c r="B160" s="26"/>
      <c r="C160" s="53" t="s">
        <v>448</v>
      </c>
      <c r="D160" s="54" t="s">
        <v>449</v>
      </c>
      <c r="E160" s="54">
        <v>15</v>
      </c>
      <c r="F160" s="51"/>
      <c r="G160" s="28"/>
    </row>
    <row r="161" spans="1:7" ht="26.4" x14ac:dyDescent="0.3">
      <c r="A161" s="49" t="s">
        <v>452</v>
      </c>
      <c r="B161" s="26"/>
      <c r="C161" s="53" t="s">
        <v>450</v>
      </c>
      <c r="D161" s="54" t="s">
        <v>2</v>
      </c>
      <c r="E161" s="54">
        <v>12</v>
      </c>
      <c r="F161" s="51"/>
      <c r="G161" s="28"/>
    </row>
    <row r="162" spans="1:7" ht="26.4" x14ac:dyDescent="0.3">
      <c r="A162" s="49" t="s">
        <v>453</v>
      </c>
      <c r="B162" s="26"/>
      <c r="C162" s="53" t="s">
        <v>152</v>
      </c>
      <c r="D162" s="54" t="s">
        <v>2</v>
      </c>
      <c r="E162" s="54">
        <v>12</v>
      </c>
      <c r="F162" s="51"/>
      <c r="G162" s="28"/>
    </row>
    <row r="163" spans="1:7" ht="22.5" customHeight="1" x14ac:dyDescent="0.3">
      <c r="A163" s="49" t="s">
        <v>454</v>
      </c>
      <c r="B163" s="26"/>
      <c r="C163" s="53" t="s">
        <v>153</v>
      </c>
      <c r="D163" s="54" t="s">
        <v>2</v>
      </c>
      <c r="E163" s="54">
        <v>8</v>
      </c>
      <c r="F163" s="51"/>
      <c r="G163" s="28"/>
    </row>
    <row r="164" spans="1:7" ht="39.6" x14ac:dyDescent="0.3">
      <c r="A164" s="49" t="s">
        <v>456</v>
      </c>
      <c r="B164" s="26"/>
      <c r="C164" s="53" t="s">
        <v>455</v>
      </c>
      <c r="D164" s="54" t="s">
        <v>2</v>
      </c>
      <c r="E164" s="54">
        <v>1</v>
      </c>
      <c r="F164" s="51"/>
      <c r="G164" s="28"/>
    </row>
    <row r="165" spans="1:7" ht="26.4" x14ac:dyDescent="0.3">
      <c r="A165" s="49" t="s">
        <v>457</v>
      </c>
      <c r="B165" s="26"/>
      <c r="C165" s="53" t="s">
        <v>154</v>
      </c>
      <c r="D165" s="54" t="s">
        <v>2</v>
      </c>
      <c r="E165" s="54">
        <v>10</v>
      </c>
      <c r="F165" s="51"/>
      <c r="G165" s="28"/>
    </row>
    <row r="166" spans="1:7" ht="26.4" x14ac:dyDescent="0.3">
      <c r="A166" s="49" t="s">
        <v>458</v>
      </c>
      <c r="B166" s="26"/>
      <c r="C166" s="53" t="s">
        <v>155</v>
      </c>
      <c r="D166" s="54" t="s">
        <v>2</v>
      </c>
      <c r="E166" s="54">
        <v>10</v>
      </c>
      <c r="F166" s="51"/>
      <c r="G166" s="28"/>
    </row>
    <row r="167" spans="1:7" ht="26.4" x14ac:dyDescent="0.3">
      <c r="A167" s="49" t="s">
        <v>524</v>
      </c>
      <c r="B167" s="26"/>
      <c r="C167" s="53" t="s">
        <v>175</v>
      </c>
      <c r="D167" s="54" t="s">
        <v>2</v>
      </c>
      <c r="E167" s="54">
        <v>4</v>
      </c>
      <c r="F167" s="51"/>
      <c r="G167" s="28"/>
    </row>
    <row r="168" spans="1:7" ht="10.8" customHeight="1" x14ac:dyDescent="0.3">
      <c r="A168" s="49"/>
      <c r="B168" s="26"/>
      <c r="C168" s="53"/>
      <c r="D168" s="54"/>
      <c r="E168" s="54"/>
      <c r="F168" s="51"/>
      <c r="G168" s="28"/>
    </row>
    <row r="169" spans="1:7" ht="22.5" customHeight="1" x14ac:dyDescent="0.3">
      <c r="A169" s="49" t="s">
        <v>459</v>
      </c>
      <c r="B169" s="26"/>
      <c r="C169" s="50" t="s">
        <v>160</v>
      </c>
      <c r="D169" s="54"/>
      <c r="E169" s="54"/>
      <c r="F169" s="51"/>
      <c r="G169" s="28"/>
    </row>
    <row r="170" spans="1:7" ht="22.5" customHeight="1" x14ac:dyDescent="0.3">
      <c r="A170" s="49"/>
      <c r="B170" s="26"/>
      <c r="C170" s="53" t="s">
        <v>161</v>
      </c>
      <c r="D170" s="54"/>
      <c r="E170" s="54"/>
      <c r="F170" s="51"/>
      <c r="G170" s="28"/>
    </row>
    <row r="171" spans="1:7" ht="66" x14ac:dyDescent="0.3">
      <c r="A171" s="49"/>
      <c r="B171" s="26"/>
      <c r="C171" s="53" t="s">
        <v>523</v>
      </c>
      <c r="D171" s="54"/>
      <c r="E171" s="54"/>
      <c r="F171" s="51"/>
      <c r="G171" s="28"/>
    </row>
    <row r="172" spans="1:7" ht="22.5" customHeight="1" x14ac:dyDescent="0.3">
      <c r="A172" s="49" t="s">
        <v>460</v>
      </c>
      <c r="B172" s="26"/>
      <c r="C172" s="53" t="s">
        <v>162</v>
      </c>
      <c r="D172" s="54" t="s">
        <v>2</v>
      </c>
      <c r="E172" s="54">
        <v>4</v>
      </c>
      <c r="F172" s="51"/>
      <c r="G172" s="28"/>
    </row>
    <row r="173" spans="1:7" ht="22.5" customHeight="1" x14ac:dyDescent="0.3">
      <c r="A173" s="49" t="s">
        <v>461</v>
      </c>
      <c r="B173" s="26"/>
      <c r="C173" s="53" t="s">
        <v>163</v>
      </c>
      <c r="D173" s="54" t="s">
        <v>2</v>
      </c>
      <c r="E173" s="54">
        <v>1</v>
      </c>
      <c r="F173" s="51"/>
      <c r="G173" s="28"/>
    </row>
    <row r="174" spans="1:7" ht="22.5" customHeight="1" x14ac:dyDescent="0.3">
      <c r="A174" s="49" t="s">
        <v>462</v>
      </c>
      <c r="B174" s="26"/>
      <c r="C174" s="50" t="s">
        <v>164</v>
      </c>
      <c r="D174" s="54"/>
      <c r="E174" s="54"/>
      <c r="F174" s="51"/>
      <c r="G174" s="28"/>
    </row>
    <row r="175" spans="1:7" ht="33" customHeight="1" x14ac:dyDescent="0.3">
      <c r="A175" s="49" t="s">
        <v>463</v>
      </c>
      <c r="B175" s="26"/>
      <c r="C175" s="53" t="s">
        <v>858</v>
      </c>
      <c r="D175" s="54" t="s">
        <v>63</v>
      </c>
      <c r="E175" s="54">
        <v>400</v>
      </c>
      <c r="F175" s="51"/>
      <c r="G175" s="28"/>
    </row>
    <row r="176" spans="1:7" ht="31.8" customHeight="1" x14ac:dyDescent="0.3">
      <c r="A176" s="106"/>
      <c r="B176" s="111"/>
      <c r="C176" s="53" t="s">
        <v>859</v>
      </c>
      <c r="D176" s="54" t="s">
        <v>63</v>
      </c>
      <c r="E176" s="54">
        <v>60</v>
      </c>
      <c r="F176" s="110"/>
      <c r="G176" s="104"/>
    </row>
    <row r="177" spans="1:7" ht="12" customHeight="1" thickBot="1" x14ac:dyDescent="0.35">
      <c r="A177" s="106"/>
      <c r="B177" s="111"/>
      <c r="C177" s="114"/>
      <c r="D177" s="69"/>
      <c r="E177" s="69"/>
      <c r="F177" s="110"/>
      <c r="G177" s="104"/>
    </row>
    <row r="178" spans="1:7" ht="22.5" customHeight="1" thickBot="1" x14ac:dyDescent="0.35">
      <c r="A178" s="40" t="s">
        <v>254</v>
      </c>
      <c r="B178" s="41"/>
      <c r="C178" s="42" t="s">
        <v>243</v>
      </c>
      <c r="D178" s="43"/>
      <c r="E178" s="43"/>
      <c r="F178" s="43"/>
      <c r="G178" s="44"/>
    </row>
    <row r="179" spans="1:7" ht="22.5" customHeight="1" thickBot="1" x14ac:dyDescent="0.35">
      <c r="A179" s="40" t="s">
        <v>254</v>
      </c>
      <c r="B179" s="41"/>
      <c r="C179" s="42" t="s">
        <v>245</v>
      </c>
      <c r="D179" s="43"/>
      <c r="E179" s="43"/>
      <c r="F179" s="43"/>
      <c r="G179" s="44"/>
    </row>
    <row r="180" spans="1:7" ht="14.4" customHeight="1" x14ac:dyDescent="0.3">
      <c r="A180" s="49"/>
      <c r="B180" s="26"/>
      <c r="C180" s="53"/>
      <c r="D180" s="54"/>
      <c r="E180" s="54"/>
      <c r="F180" s="51"/>
      <c r="G180" s="28"/>
    </row>
    <row r="181" spans="1:7" ht="19.2" customHeight="1" x14ac:dyDescent="0.3">
      <c r="A181" s="49" t="s">
        <v>464</v>
      </c>
      <c r="B181" s="26"/>
      <c r="C181" s="50" t="s">
        <v>167</v>
      </c>
      <c r="D181" s="54"/>
      <c r="E181" s="54"/>
      <c r="F181" s="51"/>
      <c r="G181" s="28"/>
    </row>
    <row r="182" spans="1:7" ht="79.2" x14ac:dyDescent="0.3">
      <c r="A182" s="49" t="s">
        <v>465</v>
      </c>
      <c r="B182" s="26"/>
      <c r="C182" s="53" t="s">
        <v>855</v>
      </c>
      <c r="D182" s="54" t="s">
        <v>63</v>
      </c>
      <c r="E182" s="54">
        <v>100</v>
      </c>
      <c r="F182" s="51"/>
      <c r="G182" s="28"/>
    </row>
    <row r="183" spans="1:7" ht="26.4" x14ac:dyDescent="0.3">
      <c r="A183" s="49" t="s">
        <v>466</v>
      </c>
      <c r="B183" s="26"/>
      <c r="C183" s="53" t="s">
        <v>857</v>
      </c>
      <c r="D183" s="54" t="s">
        <v>94</v>
      </c>
      <c r="E183" s="54">
        <v>1</v>
      </c>
      <c r="F183" s="51"/>
      <c r="G183" s="28"/>
    </row>
    <row r="184" spans="1:7" ht="39.6" x14ac:dyDescent="0.3">
      <c r="A184" s="49" t="s">
        <v>467</v>
      </c>
      <c r="B184" s="26"/>
      <c r="C184" s="53" t="s">
        <v>856</v>
      </c>
      <c r="D184" s="54" t="s">
        <v>63</v>
      </c>
      <c r="E184" s="54">
        <v>250</v>
      </c>
      <c r="F184" s="51"/>
      <c r="G184" s="28"/>
    </row>
    <row r="185" spans="1:7" ht="39.6" x14ac:dyDescent="0.3">
      <c r="A185" s="49" t="s">
        <v>468</v>
      </c>
      <c r="B185" s="26"/>
      <c r="C185" s="53" t="s">
        <v>1305</v>
      </c>
      <c r="D185" s="54" t="s">
        <v>63</v>
      </c>
      <c r="E185" s="54">
        <v>30</v>
      </c>
      <c r="F185" s="51"/>
      <c r="G185" s="28"/>
    </row>
    <row r="186" spans="1:7" ht="15.6" x14ac:dyDescent="0.3">
      <c r="A186" s="49"/>
      <c r="B186" s="26"/>
      <c r="C186" s="53"/>
      <c r="D186" s="54"/>
      <c r="E186" s="54"/>
      <c r="F186" s="51"/>
      <c r="G186" s="28"/>
    </row>
    <row r="187" spans="1:7" ht="39.6" x14ac:dyDescent="0.3">
      <c r="A187" s="49" t="s">
        <v>468</v>
      </c>
      <c r="B187" s="26"/>
      <c r="C187" s="53" t="s">
        <v>862</v>
      </c>
      <c r="D187" s="54" t="s">
        <v>63</v>
      </c>
      <c r="E187" s="54">
        <f>50*20</f>
        <v>1000</v>
      </c>
      <c r="F187" s="51"/>
      <c r="G187" s="28"/>
    </row>
    <row r="188" spans="1:7" ht="26.4" x14ac:dyDescent="0.3">
      <c r="A188" s="49" t="s">
        <v>1301</v>
      </c>
      <c r="B188" s="26"/>
      <c r="C188" s="53" t="s">
        <v>1306</v>
      </c>
      <c r="D188" s="54" t="s">
        <v>63</v>
      </c>
      <c r="E188" s="54">
        <f>E187-(120+15*5)</f>
        <v>805</v>
      </c>
      <c r="F188" s="51"/>
      <c r="G188" s="28"/>
    </row>
    <row r="189" spans="1:7" ht="15.6" x14ac:dyDescent="0.3">
      <c r="A189" s="49" t="s">
        <v>1302</v>
      </c>
      <c r="B189" s="26"/>
      <c r="C189" s="53" t="s">
        <v>863</v>
      </c>
      <c r="D189" s="54" t="s">
        <v>63</v>
      </c>
      <c r="E189" s="54">
        <f>E188</f>
        <v>805</v>
      </c>
      <c r="F189" s="51"/>
      <c r="G189" s="28"/>
    </row>
    <row r="190" spans="1:7" ht="22.5" customHeight="1" x14ac:dyDescent="0.3">
      <c r="A190" s="49" t="s">
        <v>469</v>
      </c>
      <c r="B190" s="26"/>
      <c r="C190" s="55" t="s">
        <v>470</v>
      </c>
      <c r="D190" s="54"/>
      <c r="E190" s="54"/>
      <c r="F190" s="51"/>
      <c r="G190" s="28"/>
    </row>
    <row r="191" spans="1:7" ht="52.8" x14ac:dyDescent="0.3">
      <c r="A191" s="49" t="s">
        <v>471</v>
      </c>
      <c r="B191" s="26"/>
      <c r="C191" s="53" t="s">
        <v>864</v>
      </c>
      <c r="D191" s="54" t="s">
        <v>2</v>
      </c>
      <c r="E191" s="54">
        <v>3</v>
      </c>
      <c r="F191" s="51"/>
      <c r="G191" s="28"/>
    </row>
    <row r="192" spans="1:7" ht="39.6" x14ac:dyDescent="0.3">
      <c r="A192" s="49"/>
      <c r="B192" s="26"/>
      <c r="C192" s="53" t="s">
        <v>865</v>
      </c>
      <c r="D192" s="54" t="s">
        <v>229</v>
      </c>
      <c r="E192" s="54">
        <v>3</v>
      </c>
      <c r="F192" s="51">
        <v>7500</v>
      </c>
      <c r="G192" s="28">
        <f>F192*E192</f>
        <v>22500</v>
      </c>
    </row>
    <row r="193" spans="1:7" ht="15.6" x14ac:dyDescent="0.3">
      <c r="A193" s="49"/>
      <c r="B193" s="26"/>
      <c r="C193" s="120" t="s">
        <v>230</v>
      </c>
      <c r="D193" s="54" t="s">
        <v>188</v>
      </c>
      <c r="E193" s="167">
        <f>G192</f>
        <v>22500</v>
      </c>
      <c r="F193" s="51"/>
      <c r="G193" s="28"/>
    </row>
    <row r="194" spans="1:7" ht="22.5" customHeight="1" x14ac:dyDescent="0.3">
      <c r="A194" s="49" t="s">
        <v>472</v>
      </c>
      <c r="B194" s="26"/>
      <c r="C194" s="55" t="s">
        <v>473</v>
      </c>
      <c r="D194" s="54"/>
      <c r="E194" s="54"/>
      <c r="F194" s="51"/>
      <c r="G194" s="28"/>
    </row>
    <row r="195" spans="1:7" ht="26.4" x14ac:dyDescent="0.3">
      <c r="A195" s="49" t="s">
        <v>495</v>
      </c>
      <c r="B195" s="26"/>
      <c r="C195" s="53" t="s">
        <v>488</v>
      </c>
      <c r="D195" s="54"/>
      <c r="E195" s="54"/>
      <c r="F195" s="51"/>
      <c r="G195" s="28"/>
    </row>
    <row r="196" spans="1:7" ht="22.35" customHeight="1" x14ac:dyDescent="0.3">
      <c r="A196" s="49" t="s">
        <v>496</v>
      </c>
      <c r="B196" s="26"/>
      <c r="C196" s="53" t="s">
        <v>491</v>
      </c>
      <c r="D196" s="54" t="s">
        <v>2</v>
      </c>
      <c r="E196" s="54">
        <v>2</v>
      </c>
      <c r="F196" s="51"/>
      <c r="G196" s="28"/>
    </row>
    <row r="197" spans="1:7" ht="22.35" customHeight="1" x14ac:dyDescent="0.3">
      <c r="A197" s="49" t="s">
        <v>497</v>
      </c>
      <c r="B197" s="26"/>
      <c r="C197" s="53" t="s">
        <v>492</v>
      </c>
      <c r="D197" s="54" t="s">
        <v>2</v>
      </c>
      <c r="E197" s="54">
        <v>2</v>
      </c>
      <c r="F197" s="51"/>
      <c r="G197" s="28"/>
    </row>
    <row r="198" spans="1:7" ht="22.35" customHeight="1" x14ac:dyDescent="0.3">
      <c r="A198" s="49" t="s">
        <v>498</v>
      </c>
      <c r="B198" s="26"/>
      <c r="C198" s="53" t="s">
        <v>490</v>
      </c>
      <c r="D198" s="54" t="s">
        <v>2</v>
      </c>
      <c r="E198" s="54">
        <v>8</v>
      </c>
      <c r="F198" s="51"/>
      <c r="G198" s="28"/>
    </row>
    <row r="199" spans="1:7" ht="22.5" customHeight="1" x14ac:dyDescent="0.3">
      <c r="A199" s="49" t="s">
        <v>499</v>
      </c>
      <c r="B199" s="26"/>
      <c r="C199" s="53" t="s">
        <v>489</v>
      </c>
      <c r="D199" s="54" t="s">
        <v>2</v>
      </c>
      <c r="E199" s="54">
        <v>2</v>
      </c>
      <c r="F199" s="51"/>
      <c r="G199" s="28"/>
    </row>
    <row r="200" spans="1:7" ht="22.5" customHeight="1" x14ac:dyDescent="0.3">
      <c r="A200" s="49" t="s">
        <v>500</v>
      </c>
      <c r="B200" s="26"/>
      <c r="C200" s="53" t="s">
        <v>494</v>
      </c>
      <c r="D200" s="54" t="s">
        <v>63</v>
      </c>
      <c r="E200" s="54">
        <v>20</v>
      </c>
      <c r="F200" s="51"/>
      <c r="G200" s="28"/>
    </row>
    <row r="201" spans="1:7" ht="22.5" customHeight="1" x14ac:dyDescent="0.3">
      <c r="A201" s="49" t="s">
        <v>501</v>
      </c>
      <c r="B201" s="26"/>
      <c r="C201" s="53" t="s">
        <v>493</v>
      </c>
      <c r="D201" s="54" t="s">
        <v>63</v>
      </c>
      <c r="E201" s="54">
        <v>25</v>
      </c>
      <c r="F201" s="51"/>
      <c r="G201" s="28"/>
    </row>
    <row r="202" spans="1:7" ht="22.5" customHeight="1" thickBot="1" x14ac:dyDescent="0.35">
      <c r="A202" s="49"/>
      <c r="B202" s="26"/>
      <c r="C202" s="53"/>
      <c r="D202" s="54"/>
      <c r="E202" s="54"/>
      <c r="F202" s="51"/>
      <c r="G202" s="28"/>
    </row>
    <row r="203" spans="1:7" ht="22.5" customHeight="1" thickBot="1" x14ac:dyDescent="0.35">
      <c r="A203" s="40" t="s">
        <v>254</v>
      </c>
      <c r="B203" s="41"/>
      <c r="C203" s="42" t="s">
        <v>243</v>
      </c>
      <c r="D203" s="43"/>
      <c r="E203" s="43"/>
      <c r="F203" s="43"/>
      <c r="G203" s="44"/>
    </row>
    <row r="204" spans="1:7" ht="22.5" customHeight="1" thickBot="1" x14ac:dyDescent="0.35">
      <c r="A204" s="40" t="s">
        <v>254</v>
      </c>
      <c r="B204" s="41"/>
      <c r="C204" s="42" t="s">
        <v>245</v>
      </c>
      <c r="D204" s="43"/>
      <c r="E204" s="43"/>
      <c r="F204" s="43"/>
      <c r="G204" s="44"/>
    </row>
    <row r="205" spans="1:7" ht="22.5" customHeight="1" x14ac:dyDescent="0.3">
      <c r="A205" s="49"/>
      <c r="B205" s="26"/>
      <c r="C205" s="53"/>
      <c r="D205" s="54"/>
      <c r="E205" s="54"/>
      <c r="F205" s="51"/>
      <c r="G205" s="28"/>
    </row>
    <row r="206" spans="1:7" ht="22.5" customHeight="1" x14ac:dyDescent="0.3">
      <c r="A206" s="49" t="s">
        <v>474</v>
      </c>
      <c r="B206" s="26"/>
      <c r="C206" s="55" t="s">
        <v>503</v>
      </c>
      <c r="D206" s="54"/>
      <c r="E206" s="54"/>
      <c r="F206" s="51"/>
      <c r="G206" s="28"/>
    </row>
    <row r="207" spans="1:7" ht="39.6" x14ac:dyDescent="0.3">
      <c r="A207" s="49"/>
      <c r="B207" s="26"/>
      <c r="C207" s="53" t="s">
        <v>475</v>
      </c>
      <c r="D207" s="54"/>
      <c r="E207" s="54"/>
      <c r="F207" s="51"/>
      <c r="G207" s="28"/>
    </row>
    <row r="208" spans="1:7" ht="22.5" customHeight="1" x14ac:dyDescent="0.3">
      <c r="A208" s="49" t="s">
        <v>482</v>
      </c>
      <c r="B208" s="26"/>
      <c r="C208" s="53" t="s">
        <v>476</v>
      </c>
      <c r="D208" s="54" t="s">
        <v>2</v>
      </c>
      <c r="E208" s="54">
        <v>2</v>
      </c>
      <c r="F208" s="51"/>
      <c r="G208" s="28"/>
    </row>
    <row r="209" spans="1:7" ht="22.35" customHeight="1" x14ac:dyDescent="0.3">
      <c r="A209" s="49" t="s">
        <v>483</v>
      </c>
      <c r="B209" s="26"/>
      <c r="C209" s="53" t="s">
        <v>477</v>
      </c>
      <c r="D209" s="54" t="s">
        <v>2</v>
      </c>
      <c r="E209" s="54">
        <v>2</v>
      </c>
      <c r="F209" s="51"/>
      <c r="G209" s="28"/>
    </row>
    <row r="210" spans="1:7" ht="26.4" x14ac:dyDescent="0.3">
      <c r="A210" s="49" t="s">
        <v>484</v>
      </c>
      <c r="B210" s="26"/>
      <c r="C210" s="53" t="s">
        <v>478</v>
      </c>
      <c r="D210" s="54" t="s">
        <v>2</v>
      </c>
      <c r="E210" s="54">
        <v>1</v>
      </c>
      <c r="F210" s="51"/>
      <c r="G210" s="28"/>
    </row>
    <row r="211" spans="1:7" ht="15.6" x14ac:dyDescent="0.3">
      <c r="A211" s="49" t="s">
        <v>485</v>
      </c>
      <c r="B211" s="26"/>
      <c r="C211" s="53" t="s">
        <v>479</v>
      </c>
      <c r="D211" s="54" t="s">
        <v>2</v>
      </c>
      <c r="E211" s="54">
        <v>1</v>
      </c>
      <c r="F211" s="51"/>
      <c r="G211" s="28"/>
    </row>
    <row r="212" spans="1:7" ht="15.6" x14ac:dyDescent="0.3">
      <c r="A212" s="49" t="s">
        <v>486</v>
      </c>
      <c r="B212" s="26"/>
      <c r="C212" s="53" t="s">
        <v>480</v>
      </c>
      <c r="D212" s="54" t="s">
        <v>2</v>
      </c>
      <c r="E212" s="54">
        <v>1</v>
      </c>
      <c r="F212" s="51"/>
      <c r="G212" s="28"/>
    </row>
    <row r="213" spans="1:7" ht="26.4" x14ac:dyDescent="0.3">
      <c r="A213" s="49" t="s">
        <v>487</v>
      </c>
      <c r="B213" s="26"/>
      <c r="C213" s="53" t="s">
        <v>481</v>
      </c>
      <c r="D213" s="54" t="s">
        <v>2</v>
      </c>
      <c r="E213" s="54">
        <v>1</v>
      </c>
      <c r="F213" s="51"/>
      <c r="G213" s="28"/>
    </row>
    <row r="214" spans="1:7" ht="22.35" customHeight="1" x14ac:dyDescent="0.3">
      <c r="A214" s="49"/>
      <c r="B214" s="26"/>
      <c r="C214" s="53"/>
      <c r="D214" s="54"/>
      <c r="E214" s="54"/>
      <c r="F214" s="51"/>
      <c r="G214" s="28"/>
    </row>
    <row r="215" spans="1:7" ht="22.5" customHeight="1" x14ac:dyDescent="0.3">
      <c r="A215" s="49" t="s">
        <v>502</v>
      </c>
      <c r="B215" s="26"/>
      <c r="C215" s="55" t="s">
        <v>171</v>
      </c>
      <c r="D215" s="54"/>
      <c r="E215" s="54"/>
      <c r="F215" s="51"/>
      <c r="G215" s="28"/>
    </row>
    <row r="216" spans="1:7" ht="39.6" x14ac:dyDescent="0.3">
      <c r="A216" s="49"/>
      <c r="B216" s="26"/>
      <c r="C216" s="53" t="s">
        <v>504</v>
      </c>
      <c r="D216" s="54"/>
      <c r="E216" s="54"/>
      <c r="F216" s="51"/>
      <c r="G216" s="28"/>
    </row>
    <row r="217" spans="1:7" ht="28.2" customHeight="1" x14ac:dyDescent="0.3">
      <c r="A217" s="49" t="s">
        <v>510</v>
      </c>
      <c r="B217" s="26"/>
      <c r="C217" s="53" t="s">
        <v>505</v>
      </c>
      <c r="D217" s="54" t="s">
        <v>2</v>
      </c>
      <c r="E217" s="54">
        <v>1</v>
      </c>
      <c r="F217" s="51"/>
      <c r="G217" s="28"/>
    </row>
    <row r="218" spans="1:7" ht="28.2" customHeight="1" x14ac:dyDescent="0.3">
      <c r="A218" s="49" t="s">
        <v>511</v>
      </c>
      <c r="B218" s="26"/>
      <c r="C218" s="53" t="s">
        <v>506</v>
      </c>
      <c r="D218" s="54" t="s">
        <v>2</v>
      </c>
      <c r="E218" s="54">
        <v>1</v>
      </c>
      <c r="F218" s="51"/>
      <c r="G218" s="28"/>
    </row>
    <row r="219" spans="1:7" ht="28.2" customHeight="1" x14ac:dyDescent="0.3">
      <c r="A219" s="49" t="s">
        <v>512</v>
      </c>
      <c r="B219" s="26"/>
      <c r="C219" s="53" t="s">
        <v>507</v>
      </c>
      <c r="D219" s="54" t="s">
        <v>2</v>
      </c>
      <c r="E219" s="54">
        <v>1</v>
      </c>
      <c r="F219" s="51"/>
      <c r="G219" s="28"/>
    </row>
    <row r="220" spans="1:7" ht="28.2" customHeight="1" x14ac:dyDescent="0.3">
      <c r="A220" s="49" t="s">
        <v>513</v>
      </c>
      <c r="B220" s="26"/>
      <c r="C220" s="53" t="s">
        <v>508</v>
      </c>
      <c r="D220" s="54" t="s">
        <v>2</v>
      </c>
      <c r="E220" s="54">
        <v>1</v>
      </c>
      <c r="F220" s="51"/>
      <c r="G220" s="28"/>
    </row>
    <row r="221" spans="1:7" ht="28.2" customHeight="1" x14ac:dyDescent="0.3">
      <c r="A221" s="49" t="s">
        <v>514</v>
      </c>
      <c r="B221" s="26"/>
      <c r="C221" s="53" t="s">
        <v>509</v>
      </c>
      <c r="D221" s="54" t="s">
        <v>2</v>
      </c>
      <c r="E221" s="54">
        <v>1</v>
      </c>
      <c r="F221" s="51"/>
      <c r="G221" s="28"/>
    </row>
    <row r="222" spans="1:7" ht="13.2" customHeight="1" x14ac:dyDescent="0.3">
      <c r="A222" s="49"/>
      <c r="B222" s="26"/>
      <c r="C222" s="53"/>
      <c r="D222" s="54"/>
      <c r="E222" s="54"/>
      <c r="F222" s="51"/>
      <c r="G222" s="28"/>
    </row>
    <row r="223" spans="1:7" ht="22.5" customHeight="1" x14ac:dyDescent="0.3">
      <c r="A223" s="49" t="s">
        <v>515</v>
      </c>
      <c r="B223" s="26"/>
      <c r="C223" s="55" t="s">
        <v>172</v>
      </c>
      <c r="D223" s="54"/>
      <c r="E223" s="54"/>
      <c r="F223" s="51"/>
      <c r="G223" s="28"/>
    </row>
    <row r="224" spans="1:7" ht="26.4" x14ac:dyDescent="0.3">
      <c r="A224" s="49" t="s">
        <v>518</v>
      </c>
      <c r="B224" s="26"/>
      <c r="C224" s="53" t="s">
        <v>173</v>
      </c>
      <c r="D224" s="54" t="s">
        <v>2</v>
      </c>
      <c r="E224" s="54">
        <v>1</v>
      </c>
      <c r="F224" s="51"/>
      <c r="G224" s="28"/>
    </row>
    <row r="225" spans="1:7" ht="39.6" x14ac:dyDescent="0.3">
      <c r="A225" s="49" t="s">
        <v>519</v>
      </c>
      <c r="B225" s="26"/>
      <c r="C225" s="53" t="s">
        <v>516</v>
      </c>
      <c r="D225" s="54" t="s">
        <v>2</v>
      </c>
      <c r="E225" s="54">
        <v>1</v>
      </c>
      <c r="F225" s="51"/>
      <c r="G225" s="28"/>
    </row>
    <row r="226" spans="1:7" ht="39.6" x14ac:dyDescent="0.3">
      <c r="A226" s="49" t="s">
        <v>520</v>
      </c>
      <c r="B226" s="26"/>
      <c r="C226" s="53" t="s">
        <v>517</v>
      </c>
      <c r="D226" s="54" t="s">
        <v>2</v>
      </c>
      <c r="E226" s="54">
        <v>1</v>
      </c>
      <c r="F226" s="51"/>
      <c r="G226" s="28"/>
    </row>
    <row r="227" spans="1:7" ht="26.4" x14ac:dyDescent="0.3">
      <c r="A227" s="49" t="s">
        <v>521</v>
      </c>
      <c r="B227" s="26"/>
      <c r="C227" s="53" t="s">
        <v>174</v>
      </c>
      <c r="D227" s="54" t="s">
        <v>2</v>
      </c>
      <c r="E227" s="54">
        <v>1</v>
      </c>
      <c r="F227" s="51"/>
      <c r="G227" s="28"/>
    </row>
    <row r="228" spans="1:7" ht="22.35" customHeight="1" x14ac:dyDescent="0.3">
      <c r="A228" s="49" t="s">
        <v>522</v>
      </c>
      <c r="B228" s="26"/>
      <c r="C228" s="53" t="s">
        <v>529</v>
      </c>
      <c r="D228" s="54" t="s">
        <v>2</v>
      </c>
      <c r="E228" s="54">
        <v>1</v>
      </c>
      <c r="F228" s="51"/>
      <c r="G228" s="28"/>
    </row>
    <row r="229" spans="1:7" ht="22.35" customHeight="1" thickBot="1" x14ac:dyDescent="0.35">
      <c r="A229" s="49"/>
      <c r="B229" s="26"/>
      <c r="C229" s="53"/>
      <c r="D229" s="54"/>
      <c r="E229" s="54"/>
      <c r="F229" s="51"/>
      <c r="G229" s="28"/>
    </row>
    <row r="230" spans="1:7" ht="22.35" customHeight="1" thickBot="1" x14ac:dyDescent="0.35">
      <c r="A230" s="40" t="s">
        <v>254</v>
      </c>
      <c r="B230" s="41"/>
      <c r="C230" s="42" t="s">
        <v>243</v>
      </c>
      <c r="D230" s="43"/>
      <c r="E230" s="43"/>
      <c r="F230" s="43"/>
      <c r="G230" s="44"/>
    </row>
    <row r="231" spans="1:7" ht="22.35" customHeight="1" thickBot="1" x14ac:dyDescent="0.35">
      <c r="A231" s="40" t="s">
        <v>254</v>
      </c>
      <c r="B231" s="41"/>
      <c r="C231" s="42" t="s">
        <v>245</v>
      </c>
      <c r="D231" s="43"/>
      <c r="E231" s="43"/>
      <c r="F231" s="43"/>
      <c r="G231" s="44"/>
    </row>
    <row r="232" spans="1:7" ht="7.8" customHeight="1" x14ac:dyDescent="0.3">
      <c r="A232" s="49"/>
      <c r="B232" s="26"/>
      <c r="C232" s="53"/>
      <c r="D232" s="54"/>
      <c r="E232" s="54"/>
      <c r="F232" s="51"/>
      <c r="G232" s="28"/>
    </row>
    <row r="233" spans="1:7" ht="22.35" customHeight="1" x14ac:dyDescent="0.3">
      <c r="A233" s="49" t="s">
        <v>1017</v>
      </c>
      <c r="B233" s="26"/>
      <c r="C233" s="55" t="s">
        <v>525</v>
      </c>
      <c r="D233" s="54"/>
      <c r="E233" s="54"/>
      <c r="F233" s="51"/>
      <c r="G233" s="28"/>
    </row>
    <row r="234" spans="1:7" ht="26.4" x14ac:dyDescent="0.3">
      <c r="A234" s="49" t="s">
        <v>1018</v>
      </c>
      <c r="B234" s="26"/>
      <c r="C234" s="120" t="s">
        <v>526</v>
      </c>
      <c r="D234" s="54" t="s">
        <v>2</v>
      </c>
      <c r="E234" s="54">
        <v>1</v>
      </c>
      <c r="F234" s="51"/>
      <c r="G234" s="28"/>
    </row>
    <row r="235" spans="1:7" ht="26.4" x14ac:dyDescent="0.3">
      <c r="A235" s="49" t="s">
        <v>1019</v>
      </c>
      <c r="B235" s="26"/>
      <c r="C235" s="120" t="s">
        <v>527</v>
      </c>
      <c r="D235" s="54" t="s">
        <v>2</v>
      </c>
      <c r="E235" s="54">
        <v>1</v>
      </c>
      <c r="F235" s="51"/>
      <c r="G235" s="28"/>
    </row>
    <row r="236" spans="1:7" ht="26.4" x14ac:dyDescent="0.3">
      <c r="A236" s="49" t="s">
        <v>1020</v>
      </c>
      <c r="B236" s="26"/>
      <c r="C236" s="120" t="s">
        <v>528</v>
      </c>
      <c r="D236" s="54" t="s">
        <v>2</v>
      </c>
      <c r="E236" s="54">
        <v>1</v>
      </c>
      <c r="F236" s="51"/>
      <c r="G236" s="28"/>
    </row>
    <row r="237" spans="1:7" ht="22.5" customHeight="1" x14ac:dyDescent="0.3">
      <c r="A237" s="49" t="s">
        <v>530</v>
      </c>
      <c r="B237" s="26"/>
      <c r="C237" s="55" t="s">
        <v>860</v>
      </c>
      <c r="D237" s="54"/>
      <c r="E237" s="54"/>
      <c r="F237" s="51"/>
      <c r="G237" s="28"/>
    </row>
    <row r="238" spans="1:7" ht="26.4" x14ac:dyDescent="0.3">
      <c r="A238" s="49" t="s">
        <v>533</v>
      </c>
      <c r="B238" s="26"/>
      <c r="C238" s="120" t="s">
        <v>861</v>
      </c>
      <c r="D238" s="54" t="s">
        <v>187</v>
      </c>
      <c r="E238" s="54">
        <v>1</v>
      </c>
      <c r="F238" s="51">
        <v>20000</v>
      </c>
      <c r="G238" s="28">
        <f>F238*E238</f>
        <v>20000</v>
      </c>
    </row>
    <row r="239" spans="1:7" ht="21.6" customHeight="1" x14ac:dyDescent="0.3">
      <c r="A239" s="49" t="s">
        <v>534</v>
      </c>
      <c r="B239" s="26"/>
      <c r="C239" s="120" t="s">
        <v>230</v>
      </c>
      <c r="D239" s="54" t="s">
        <v>188</v>
      </c>
      <c r="E239" s="167">
        <f>F238</f>
        <v>20000</v>
      </c>
      <c r="F239" s="51"/>
      <c r="G239" s="28"/>
    </row>
    <row r="240" spans="1:7" ht="13.2" customHeight="1" x14ac:dyDescent="0.3">
      <c r="A240" s="49"/>
      <c r="B240" s="26"/>
      <c r="C240" s="53"/>
      <c r="D240" s="54"/>
      <c r="E240" s="54"/>
      <c r="F240" s="51"/>
      <c r="G240" s="28"/>
    </row>
    <row r="241" spans="1:7" ht="22.5" customHeight="1" x14ac:dyDescent="0.3">
      <c r="A241" s="49" t="s">
        <v>537</v>
      </c>
      <c r="B241" s="26"/>
      <c r="C241" s="55" t="s">
        <v>176</v>
      </c>
      <c r="D241" s="54"/>
      <c r="E241" s="54"/>
      <c r="F241" s="51"/>
      <c r="G241" s="28"/>
    </row>
    <row r="242" spans="1:7" ht="26.4" x14ac:dyDescent="0.3">
      <c r="A242" s="49"/>
      <c r="B242" s="26"/>
      <c r="C242" s="53" t="s">
        <v>535</v>
      </c>
      <c r="D242" s="54"/>
      <c r="E242" s="54"/>
      <c r="F242" s="51"/>
      <c r="G242" s="28"/>
    </row>
    <row r="243" spans="1:7" ht="52.8" x14ac:dyDescent="0.3">
      <c r="A243" s="49" t="s">
        <v>538</v>
      </c>
      <c r="B243" s="26"/>
      <c r="C243" s="53" t="s">
        <v>531</v>
      </c>
      <c r="D243" s="54" t="s">
        <v>63</v>
      </c>
      <c r="E243" s="54">
        <v>60</v>
      </c>
      <c r="F243" s="51"/>
      <c r="G243" s="28"/>
    </row>
    <row r="244" spans="1:7" ht="26.4" x14ac:dyDescent="0.3">
      <c r="A244" s="49" t="s">
        <v>539</v>
      </c>
      <c r="B244" s="26"/>
      <c r="C244" s="53" t="s">
        <v>532</v>
      </c>
      <c r="D244" s="54" t="s">
        <v>2</v>
      </c>
      <c r="E244" s="54">
        <v>1</v>
      </c>
      <c r="F244" s="51"/>
      <c r="G244" s="28"/>
    </row>
    <row r="245" spans="1:7" ht="26.4" x14ac:dyDescent="0.3">
      <c r="A245" s="49" t="s">
        <v>540</v>
      </c>
      <c r="B245" s="26"/>
      <c r="C245" s="53" t="s">
        <v>536</v>
      </c>
      <c r="D245" s="54" t="s">
        <v>1</v>
      </c>
      <c r="E245" s="54">
        <v>80</v>
      </c>
      <c r="F245" s="51"/>
      <c r="G245" s="28"/>
    </row>
    <row r="246" spans="1:7" ht="19.2" customHeight="1" x14ac:dyDescent="0.3">
      <c r="A246" s="49"/>
      <c r="B246" s="26"/>
      <c r="C246" s="62" t="s">
        <v>886</v>
      </c>
      <c r="D246" s="54"/>
      <c r="E246" s="54"/>
      <c r="F246" s="51"/>
      <c r="G246" s="28"/>
    </row>
    <row r="247" spans="1:7" ht="76.8" customHeight="1" x14ac:dyDescent="0.3">
      <c r="A247" s="49"/>
      <c r="B247" s="26"/>
      <c r="C247" s="53" t="s">
        <v>884</v>
      </c>
      <c r="D247" s="54"/>
      <c r="E247" s="54"/>
      <c r="F247" s="51"/>
      <c r="G247" s="28"/>
    </row>
    <row r="248" spans="1:7" ht="26.4" x14ac:dyDescent="0.3">
      <c r="A248" s="49" t="s">
        <v>1021</v>
      </c>
      <c r="B248" s="26"/>
      <c r="C248" s="53" t="s">
        <v>887</v>
      </c>
      <c r="D248" s="54" t="s">
        <v>885</v>
      </c>
      <c r="E248" s="54">
        <v>100</v>
      </c>
      <c r="F248" s="51"/>
      <c r="G248" s="28"/>
    </row>
    <row r="249" spans="1:7" ht="22.35" customHeight="1" x14ac:dyDescent="0.3">
      <c r="A249" s="49" t="s">
        <v>541</v>
      </c>
      <c r="B249" s="26"/>
      <c r="C249" s="55" t="s">
        <v>550</v>
      </c>
      <c r="D249" s="54"/>
      <c r="E249" s="54"/>
      <c r="F249" s="51"/>
      <c r="G249" s="28"/>
    </row>
    <row r="250" spans="1:7" ht="66" x14ac:dyDescent="0.3">
      <c r="A250" s="49"/>
      <c r="B250" s="26"/>
      <c r="C250" s="53" t="s">
        <v>551</v>
      </c>
      <c r="D250" s="54"/>
      <c r="E250" s="54"/>
      <c r="F250" s="51"/>
      <c r="G250" s="28"/>
    </row>
    <row r="251" spans="1:7" ht="26.4" x14ac:dyDescent="0.3">
      <c r="A251" s="49" t="s">
        <v>546</v>
      </c>
      <c r="B251" s="26"/>
      <c r="C251" s="53" t="s">
        <v>542</v>
      </c>
      <c r="D251" s="54" t="s">
        <v>63</v>
      </c>
      <c r="E251" s="54">
        <v>120</v>
      </c>
      <c r="F251" s="51"/>
      <c r="G251" s="28"/>
    </row>
    <row r="252" spans="1:7" ht="26.4" x14ac:dyDescent="0.3">
      <c r="A252" s="49" t="s">
        <v>547</v>
      </c>
      <c r="B252" s="26"/>
      <c r="C252" s="53" t="s">
        <v>543</v>
      </c>
      <c r="D252" s="54" t="s">
        <v>1</v>
      </c>
      <c r="E252" s="54">
        <v>200</v>
      </c>
      <c r="F252" s="51"/>
      <c r="G252" s="28"/>
    </row>
    <row r="253" spans="1:7" ht="26.4" x14ac:dyDescent="0.3">
      <c r="A253" s="49" t="s">
        <v>548</v>
      </c>
      <c r="B253" s="26"/>
      <c r="C253" s="53" t="s">
        <v>545</v>
      </c>
      <c r="D253" s="54" t="s">
        <v>1</v>
      </c>
      <c r="E253" s="54">
        <v>45</v>
      </c>
      <c r="F253" s="51"/>
      <c r="G253" s="28"/>
    </row>
    <row r="254" spans="1:7" ht="12" customHeight="1" thickBot="1" x14ac:dyDescent="0.35">
      <c r="A254" s="49"/>
      <c r="B254" s="26"/>
      <c r="C254" s="53"/>
      <c r="D254" s="54"/>
      <c r="E254" s="54"/>
      <c r="F254" s="51"/>
      <c r="G254" s="28"/>
    </row>
    <row r="255" spans="1:7" ht="16.2" thickBot="1" x14ac:dyDescent="0.35">
      <c r="A255" s="40" t="s">
        <v>254</v>
      </c>
      <c r="B255" s="41"/>
      <c r="C255" s="42" t="s">
        <v>243</v>
      </c>
      <c r="D255" s="43"/>
      <c r="E255" s="43"/>
      <c r="F255" s="43"/>
      <c r="G255" s="44"/>
    </row>
    <row r="256" spans="1:7" ht="16.2" thickBot="1" x14ac:dyDescent="0.35">
      <c r="A256" s="40" t="s">
        <v>254</v>
      </c>
      <c r="B256" s="41"/>
      <c r="C256" s="42" t="s">
        <v>245</v>
      </c>
      <c r="D256" s="43"/>
      <c r="E256" s="43"/>
      <c r="F256" s="43"/>
      <c r="G256" s="44"/>
    </row>
    <row r="257" spans="1:7" ht="15.6" x14ac:dyDescent="0.3">
      <c r="A257" s="49"/>
      <c r="B257" s="26"/>
      <c r="C257" s="53"/>
      <c r="D257" s="54"/>
      <c r="E257" s="54"/>
      <c r="F257" s="51"/>
      <c r="G257" s="28"/>
    </row>
    <row r="258" spans="1:7" ht="26.4" x14ac:dyDescent="0.3">
      <c r="A258" s="49" t="s">
        <v>549</v>
      </c>
      <c r="B258" s="26"/>
      <c r="C258" s="53" t="s">
        <v>544</v>
      </c>
      <c r="D258" s="54" t="s">
        <v>63</v>
      </c>
      <c r="E258" s="54">
        <v>30</v>
      </c>
      <c r="F258" s="51"/>
      <c r="G258" s="28"/>
    </row>
    <row r="259" spans="1:7" ht="22.35" customHeight="1" x14ac:dyDescent="0.3">
      <c r="A259" s="49" t="s">
        <v>555</v>
      </c>
      <c r="B259" s="26"/>
      <c r="C259" s="55" t="s">
        <v>552</v>
      </c>
      <c r="D259" s="54"/>
      <c r="E259" s="54"/>
      <c r="F259" s="51"/>
      <c r="G259" s="28"/>
    </row>
    <row r="260" spans="1:7" ht="26.4" x14ac:dyDescent="0.3">
      <c r="A260" s="49" t="s">
        <v>556</v>
      </c>
      <c r="B260" s="26"/>
      <c r="C260" s="52" t="s">
        <v>553</v>
      </c>
      <c r="D260" s="54" t="s">
        <v>299</v>
      </c>
      <c r="E260" s="54">
        <v>1</v>
      </c>
      <c r="F260" s="51">
        <v>50000</v>
      </c>
      <c r="G260" s="28">
        <f>F260*E260</f>
        <v>50000</v>
      </c>
    </row>
    <row r="261" spans="1:7" ht="22.35" customHeight="1" x14ac:dyDescent="0.3">
      <c r="A261" s="49" t="s">
        <v>557</v>
      </c>
      <c r="B261" s="26"/>
      <c r="C261" s="53" t="s">
        <v>554</v>
      </c>
      <c r="D261" s="54" t="s">
        <v>188</v>
      </c>
      <c r="E261" s="108">
        <f>F260</f>
        <v>50000</v>
      </c>
      <c r="F261" s="51"/>
      <c r="G261" s="28"/>
    </row>
    <row r="262" spans="1:7" ht="15" customHeight="1" x14ac:dyDescent="0.3">
      <c r="A262" s="49"/>
      <c r="B262" s="26"/>
      <c r="C262" s="53"/>
      <c r="D262" s="54"/>
      <c r="E262" s="54"/>
      <c r="F262" s="51"/>
      <c r="G262" s="28"/>
    </row>
    <row r="263" spans="1:7" ht="22.5" customHeight="1" x14ac:dyDescent="0.3">
      <c r="A263" s="49" t="s">
        <v>558</v>
      </c>
      <c r="B263" s="26"/>
      <c r="C263" s="55" t="s">
        <v>186</v>
      </c>
      <c r="D263" s="54"/>
      <c r="E263" s="54"/>
      <c r="F263" s="51"/>
      <c r="G263" s="28"/>
    </row>
    <row r="264" spans="1:7" ht="26.4" x14ac:dyDescent="0.3">
      <c r="A264" s="49" t="s">
        <v>561</v>
      </c>
      <c r="B264" s="26"/>
      <c r="C264" s="52" t="s">
        <v>559</v>
      </c>
      <c r="D264" s="54" t="s">
        <v>299</v>
      </c>
      <c r="E264" s="54">
        <v>1</v>
      </c>
      <c r="F264" s="51">
        <v>15000</v>
      </c>
      <c r="G264" s="28">
        <f>F264*E264</f>
        <v>15000</v>
      </c>
    </row>
    <row r="265" spans="1:7" ht="22.5" customHeight="1" x14ac:dyDescent="0.3">
      <c r="A265" s="49" t="s">
        <v>562</v>
      </c>
      <c r="B265" s="26"/>
      <c r="C265" s="53" t="s">
        <v>560</v>
      </c>
      <c r="D265" s="54" t="s">
        <v>188</v>
      </c>
      <c r="E265" s="166">
        <f>F264</f>
        <v>15000</v>
      </c>
      <c r="F265" s="51"/>
      <c r="G265" s="28"/>
    </row>
    <row r="266" spans="1:7" ht="12" customHeight="1" x14ac:dyDescent="0.3">
      <c r="A266" s="49"/>
      <c r="B266" s="26"/>
      <c r="C266" s="53"/>
      <c r="D266" s="54"/>
      <c r="E266" s="54"/>
      <c r="F266" s="51"/>
      <c r="G266" s="28"/>
    </row>
    <row r="267" spans="1:7" ht="22.5" customHeight="1" x14ac:dyDescent="0.3">
      <c r="A267" s="49" t="s">
        <v>565</v>
      </c>
      <c r="B267" s="26"/>
      <c r="C267" s="55" t="s">
        <v>189</v>
      </c>
      <c r="D267" s="54"/>
      <c r="E267" s="12"/>
      <c r="F267" s="51"/>
      <c r="G267" s="28"/>
    </row>
    <row r="268" spans="1:7" ht="89.4" customHeight="1" x14ac:dyDescent="0.3">
      <c r="A268" s="49" t="s">
        <v>566</v>
      </c>
      <c r="B268" s="26"/>
      <c r="C268" s="53" t="s">
        <v>563</v>
      </c>
      <c r="D268" s="54" t="s">
        <v>564</v>
      </c>
      <c r="E268" s="54">
        <v>5</v>
      </c>
      <c r="F268" s="51"/>
      <c r="G268" s="28"/>
    </row>
    <row r="269" spans="1:7" ht="66" x14ac:dyDescent="0.3">
      <c r="A269" s="49" t="s">
        <v>568</v>
      </c>
      <c r="B269" s="26"/>
      <c r="C269" s="53" t="s">
        <v>567</v>
      </c>
      <c r="D269" s="54" t="s">
        <v>564</v>
      </c>
      <c r="E269" s="54">
        <v>4</v>
      </c>
      <c r="F269" s="51"/>
      <c r="G269" s="28"/>
    </row>
    <row r="270" spans="1:7" ht="15.6" x14ac:dyDescent="0.3">
      <c r="A270" s="49"/>
      <c r="B270" s="26"/>
      <c r="C270" s="53"/>
      <c r="D270" s="54"/>
      <c r="E270" s="54"/>
      <c r="F270" s="51"/>
      <c r="G270" s="28"/>
    </row>
    <row r="271" spans="1:7" ht="15.6" x14ac:dyDescent="0.3">
      <c r="A271" s="49" t="s">
        <v>1022</v>
      </c>
      <c r="B271" s="26"/>
      <c r="C271" s="62" t="s">
        <v>874</v>
      </c>
      <c r="D271" s="54"/>
      <c r="E271" s="54"/>
      <c r="F271" s="51"/>
      <c r="G271" s="28"/>
    </row>
    <row r="272" spans="1:7" ht="39.6" x14ac:dyDescent="0.3">
      <c r="A272" s="49" t="s">
        <v>1023</v>
      </c>
      <c r="B272" s="26"/>
      <c r="C272" s="168" t="s">
        <v>933</v>
      </c>
      <c r="D272" s="169" t="s">
        <v>94</v>
      </c>
      <c r="E272" s="170">
        <v>1</v>
      </c>
      <c r="F272" s="51"/>
      <c r="G272" s="28"/>
    </row>
    <row r="273" spans="1:7" ht="118.8" x14ac:dyDescent="0.3">
      <c r="A273" s="49" t="s">
        <v>1024</v>
      </c>
      <c r="B273" s="26"/>
      <c r="C273" s="168" t="s">
        <v>932</v>
      </c>
      <c r="D273" s="169" t="s">
        <v>94</v>
      </c>
      <c r="E273" s="170">
        <v>1</v>
      </c>
      <c r="F273" s="51"/>
      <c r="G273" s="28"/>
    </row>
    <row r="274" spans="1:7" ht="26.4" x14ac:dyDescent="0.3">
      <c r="A274" s="49" t="s">
        <v>1025</v>
      </c>
      <c r="B274" s="26"/>
      <c r="C274" s="168" t="s">
        <v>931</v>
      </c>
      <c r="D274" s="169" t="s">
        <v>94</v>
      </c>
      <c r="E274" s="170">
        <v>1</v>
      </c>
      <c r="F274" s="51"/>
      <c r="G274" s="28"/>
    </row>
    <row r="275" spans="1:7" ht="15.6" x14ac:dyDescent="0.3">
      <c r="A275" s="49"/>
      <c r="B275" s="26"/>
      <c r="C275" s="168"/>
      <c r="D275" s="169"/>
      <c r="E275" s="170"/>
      <c r="F275" s="51"/>
      <c r="G275" s="28"/>
    </row>
    <row r="276" spans="1:7" ht="15.6" x14ac:dyDescent="0.3">
      <c r="A276" s="49"/>
      <c r="B276" s="26"/>
      <c r="C276" s="168"/>
      <c r="D276" s="169"/>
      <c r="E276" s="170"/>
      <c r="F276" s="51"/>
      <c r="G276" s="28"/>
    </row>
    <row r="277" spans="1:7" ht="16.2" thickBot="1" x14ac:dyDescent="0.35">
      <c r="A277" s="49"/>
      <c r="B277" s="26"/>
      <c r="C277" s="168"/>
      <c r="D277" s="169"/>
      <c r="E277" s="170"/>
      <c r="F277" s="51"/>
      <c r="G277" s="28"/>
    </row>
    <row r="278" spans="1:7" ht="16.2" thickBot="1" x14ac:dyDescent="0.35">
      <c r="A278" s="40" t="s">
        <v>254</v>
      </c>
      <c r="B278" s="41"/>
      <c r="C278" s="42" t="s">
        <v>243</v>
      </c>
      <c r="D278" s="43"/>
      <c r="E278" s="43"/>
      <c r="F278" s="43"/>
      <c r="G278" s="44"/>
    </row>
    <row r="279" spans="1:7" ht="16.2" thickBot="1" x14ac:dyDescent="0.35">
      <c r="A279" s="40" t="s">
        <v>254</v>
      </c>
      <c r="B279" s="41"/>
      <c r="C279" s="42" t="s">
        <v>245</v>
      </c>
      <c r="D279" s="43"/>
      <c r="E279" s="43"/>
      <c r="F279" s="43"/>
      <c r="G279" s="44"/>
    </row>
    <row r="280" spans="1:7" ht="15.6" x14ac:dyDescent="0.3">
      <c r="A280" s="49"/>
      <c r="B280" s="26"/>
      <c r="C280" s="168"/>
      <c r="D280" s="169"/>
      <c r="E280" s="170"/>
      <c r="F280" s="51"/>
      <c r="G280" s="28"/>
    </row>
    <row r="281" spans="1:7" ht="39.6" x14ac:dyDescent="0.3">
      <c r="A281" s="49" t="s">
        <v>1026</v>
      </c>
      <c r="B281" s="26"/>
      <c r="C281" s="168" t="s">
        <v>1292</v>
      </c>
      <c r="D281" s="169" t="s">
        <v>229</v>
      </c>
      <c r="E281" s="170">
        <v>1</v>
      </c>
      <c r="F281" s="51">
        <v>50000</v>
      </c>
      <c r="G281" s="28">
        <f>F281*E281</f>
        <v>50000</v>
      </c>
    </row>
    <row r="282" spans="1:7" ht="15.6" x14ac:dyDescent="0.3">
      <c r="A282" s="49" t="s">
        <v>1027</v>
      </c>
      <c r="B282" s="26"/>
      <c r="C282" s="168" t="s">
        <v>230</v>
      </c>
      <c r="D282" s="169" t="s">
        <v>188</v>
      </c>
      <c r="E282" s="170">
        <f>F281</f>
        <v>50000</v>
      </c>
      <c r="F282" s="51"/>
      <c r="G282" s="28"/>
    </row>
    <row r="283" spans="1:7" ht="26.4" x14ac:dyDescent="0.3">
      <c r="A283" s="49" t="s">
        <v>1028</v>
      </c>
      <c r="B283" s="26"/>
      <c r="C283" s="168" t="s">
        <v>1030</v>
      </c>
      <c r="D283" s="169" t="s">
        <v>229</v>
      </c>
      <c r="E283" s="170">
        <v>1</v>
      </c>
      <c r="F283" s="51">
        <v>20000</v>
      </c>
      <c r="G283" s="28">
        <f>F283*E283</f>
        <v>20000</v>
      </c>
    </row>
    <row r="284" spans="1:7" ht="15.6" x14ac:dyDescent="0.3">
      <c r="A284" s="49" t="s">
        <v>1029</v>
      </c>
      <c r="B284" s="26"/>
      <c r="C284" s="196" t="s">
        <v>230</v>
      </c>
      <c r="D284" s="197" t="s">
        <v>188</v>
      </c>
      <c r="E284" s="198">
        <f>F283</f>
        <v>20000</v>
      </c>
      <c r="F284" s="51"/>
      <c r="G284" s="28"/>
    </row>
    <row r="285" spans="1:7" ht="15.6" x14ac:dyDescent="0.3">
      <c r="A285" s="49"/>
      <c r="B285" s="26"/>
      <c r="C285" s="168"/>
      <c r="D285" s="169"/>
      <c r="E285" s="170"/>
      <c r="F285" s="51"/>
      <c r="G285" s="28"/>
    </row>
    <row r="286" spans="1:7" ht="15.6" x14ac:dyDescent="0.3">
      <c r="A286" s="49" t="s">
        <v>1031</v>
      </c>
      <c r="B286" s="51"/>
      <c r="C286" s="233" t="s">
        <v>926</v>
      </c>
      <c r="D286" s="135"/>
      <c r="E286" s="232"/>
      <c r="F286" s="230"/>
      <c r="G286" s="231"/>
    </row>
    <row r="287" spans="1:7" ht="26.4" x14ac:dyDescent="0.3">
      <c r="A287" s="49" t="s">
        <v>1032</v>
      </c>
      <c r="B287" s="51"/>
      <c r="C287" s="74" t="s">
        <v>917</v>
      </c>
      <c r="D287" s="26" t="s">
        <v>187</v>
      </c>
      <c r="E287" s="234">
        <v>1</v>
      </c>
      <c r="F287" s="236">
        <v>12000</v>
      </c>
      <c r="G287" s="28">
        <f>F287*E287</f>
        <v>12000</v>
      </c>
    </row>
    <row r="288" spans="1:7" ht="52.8" x14ac:dyDescent="0.3">
      <c r="A288" s="49" t="s">
        <v>1033</v>
      </c>
      <c r="B288" s="51"/>
      <c r="C288" s="74" t="s">
        <v>918</v>
      </c>
      <c r="D288" s="26" t="s">
        <v>187</v>
      </c>
      <c r="E288" s="234">
        <v>1</v>
      </c>
      <c r="F288" s="236">
        <v>40000</v>
      </c>
      <c r="G288" s="28">
        <f>F288*E288</f>
        <v>40000</v>
      </c>
    </row>
    <row r="289" spans="1:7" ht="52.8" x14ac:dyDescent="0.3">
      <c r="A289" s="49" t="s">
        <v>1034</v>
      </c>
      <c r="B289" s="51"/>
      <c r="C289" s="74" t="s">
        <v>919</v>
      </c>
      <c r="D289" s="26" t="s">
        <v>187</v>
      </c>
      <c r="E289" s="234">
        <v>1</v>
      </c>
      <c r="F289" s="236">
        <v>65000</v>
      </c>
      <c r="G289" s="28">
        <f>F289*E289</f>
        <v>65000</v>
      </c>
    </row>
    <row r="290" spans="1:7" ht="26.4" x14ac:dyDescent="0.3">
      <c r="A290" s="49" t="s">
        <v>1035</v>
      </c>
      <c r="B290" s="51"/>
      <c r="C290" s="74" t="s">
        <v>920</v>
      </c>
      <c r="D290" s="26" t="s">
        <v>188</v>
      </c>
      <c r="E290" s="225">
        <f>SUM(G287:G289)</f>
        <v>117000</v>
      </c>
      <c r="F290" s="235"/>
      <c r="G290" s="231"/>
    </row>
    <row r="291" spans="1:7" ht="26.4" x14ac:dyDescent="0.3">
      <c r="A291" s="49" t="s">
        <v>1036</v>
      </c>
      <c r="B291" s="51"/>
      <c r="C291" s="74" t="s">
        <v>921</v>
      </c>
      <c r="D291" s="26" t="s">
        <v>94</v>
      </c>
      <c r="E291" s="135">
        <v>1</v>
      </c>
      <c r="F291" s="236"/>
      <c r="G291" s="231"/>
    </row>
    <row r="292" spans="1:7" ht="26.4" x14ac:dyDescent="0.3">
      <c r="A292" s="49" t="s">
        <v>1037</v>
      </c>
      <c r="B292" s="51"/>
      <c r="C292" s="74" t="s">
        <v>922</v>
      </c>
      <c r="D292" s="26" t="s">
        <v>1</v>
      </c>
      <c r="E292" s="135">
        <v>180</v>
      </c>
      <c r="F292" s="236"/>
      <c r="G292" s="231"/>
    </row>
    <row r="293" spans="1:7" ht="26.4" x14ac:dyDescent="0.3">
      <c r="A293" s="49" t="s">
        <v>1038</v>
      </c>
      <c r="B293" s="51"/>
      <c r="C293" s="74" t="s">
        <v>923</v>
      </c>
      <c r="D293" s="26" t="s">
        <v>2</v>
      </c>
      <c r="E293" s="135">
        <v>10</v>
      </c>
      <c r="F293" s="236"/>
      <c r="G293" s="231"/>
    </row>
    <row r="294" spans="1:7" ht="26.4" x14ac:dyDescent="0.3">
      <c r="A294" s="49" t="s">
        <v>1039</v>
      </c>
      <c r="B294" s="51"/>
      <c r="C294" s="74" t="s">
        <v>924</v>
      </c>
      <c r="D294" s="26" t="s">
        <v>2</v>
      </c>
      <c r="E294" s="135">
        <v>6</v>
      </c>
      <c r="F294" s="236"/>
      <c r="G294" s="231"/>
    </row>
    <row r="295" spans="1:7" ht="26.4" x14ac:dyDescent="0.3">
      <c r="A295" s="49" t="s">
        <v>1040</v>
      </c>
      <c r="B295" s="51"/>
      <c r="C295" s="74" t="s">
        <v>927</v>
      </c>
      <c r="D295" s="26" t="s">
        <v>2</v>
      </c>
      <c r="E295" s="135">
        <v>4</v>
      </c>
      <c r="F295" s="236"/>
      <c r="G295" s="231"/>
    </row>
    <row r="296" spans="1:7" ht="52.8" x14ac:dyDescent="0.3">
      <c r="A296" s="49" t="s">
        <v>1041</v>
      </c>
      <c r="B296" s="51"/>
      <c r="C296" s="74" t="s">
        <v>928</v>
      </c>
      <c r="D296" s="26" t="s">
        <v>2</v>
      </c>
      <c r="E296" s="135">
        <v>6</v>
      </c>
      <c r="F296" s="236"/>
      <c r="G296" s="231"/>
    </row>
    <row r="297" spans="1:7" ht="26.4" x14ac:dyDescent="0.3">
      <c r="A297" s="49" t="s">
        <v>1042</v>
      </c>
      <c r="B297" s="51"/>
      <c r="C297" s="74" t="s">
        <v>929</v>
      </c>
      <c r="D297" s="26" t="s">
        <v>2</v>
      </c>
      <c r="E297" s="135">
        <v>2</v>
      </c>
      <c r="F297" s="236"/>
      <c r="G297" s="231"/>
    </row>
    <row r="298" spans="1:7" ht="26.4" x14ac:dyDescent="0.3">
      <c r="A298" s="49" t="s">
        <v>1043</v>
      </c>
      <c r="B298" s="51"/>
      <c r="C298" s="74" t="s">
        <v>925</v>
      </c>
      <c r="D298" s="26" t="s">
        <v>4</v>
      </c>
      <c r="E298" s="135">
        <v>1</v>
      </c>
      <c r="F298" s="236"/>
      <c r="G298" s="231"/>
    </row>
    <row r="299" spans="1:7" ht="15.6" x14ac:dyDescent="0.3">
      <c r="A299" s="49"/>
      <c r="B299" s="51"/>
      <c r="C299" s="168"/>
      <c r="D299" s="169"/>
      <c r="E299" s="170"/>
      <c r="F299" s="190"/>
      <c r="G299" s="28"/>
    </row>
    <row r="300" spans="1:7" ht="15.6" x14ac:dyDescent="0.3">
      <c r="A300" s="49" t="s">
        <v>1044</v>
      </c>
      <c r="B300" s="51"/>
      <c r="C300" s="191" t="s">
        <v>866</v>
      </c>
      <c r="D300" s="228"/>
      <c r="E300" s="192"/>
      <c r="F300" s="190"/>
      <c r="G300" s="28"/>
    </row>
    <row r="301" spans="1:7" ht="15.6" x14ac:dyDescent="0.3">
      <c r="A301" s="49"/>
      <c r="B301" s="26"/>
      <c r="C301" s="195" t="s">
        <v>867</v>
      </c>
      <c r="D301" s="215"/>
      <c r="E301" s="194"/>
      <c r="F301" s="51"/>
      <c r="G301" s="28"/>
    </row>
    <row r="302" spans="1:7" ht="15.6" x14ac:dyDescent="0.3">
      <c r="A302" s="49" t="s">
        <v>1045</v>
      </c>
      <c r="B302" s="26"/>
      <c r="C302" s="193" t="s">
        <v>868</v>
      </c>
      <c r="D302" s="215" t="s">
        <v>231</v>
      </c>
      <c r="E302" s="194">
        <v>2</v>
      </c>
      <c r="F302" s="51"/>
      <c r="G302" s="28"/>
    </row>
    <row r="303" spans="1:7" ht="15.6" x14ac:dyDescent="0.3">
      <c r="A303" s="49" t="s">
        <v>1046</v>
      </c>
      <c r="B303" s="26"/>
      <c r="C303" s="193" t="s">
        <v>869</v>
      </c>
      <c r="D303" s="215" t="s">
        <v>231</v>
      </c>
      <c r="E303" s="194">
        <v>1</v>
      </c>
      <c r="F303" s="51"/>
      <c r="G303" s="28"/>
    </row>
    <row r="304" spans="1:7" ht="15.6" x14ac:dyDescent="0.3">
      <c r="A304" s="49"/>
      <c r="B304" s="26"/>
      <c r="C304" s="224"/>
      <c r="D304" s="227"/>
      <c r="E304" s="223"/>
      <c r="F304" s="51"/>
      <c r="G304" s="28"/>
    </row>
    <row r="305" spans="1:7" ht="15.6" x14ac:dyDescent="0.3">
      <c r="A305" s="49"/>
      <c r="B305" s="26"/>
      <c r="C305" s="224"/>
      <c r="D305" s="227"/>
      <c r="E305" s="223"/>
      <c r="F305" s="51"/>
      <c r="G305" s="28"/>
    </row>
    <row r="306" spans="1:7" ht="16.2" thickBot="1" x14ac:dyDescent="0.35">
      <c r="A306" s="49"/>
      <c r="B306" s="26"/>
      <c r="C306" s="224"/>
      <c r="D306" s="227"/>
      <c r="E306" s="223"/>
      <c r="F306" s="51"/>
      <c r="G306" s="28"/>
    </row>
    <row r="307" spans="1:7" ht="16.2" thickBot="1" x14ac:dyDescent="0.35">
      <c r="A307" s="40" t="s">
        <v>254</v>
      </c>
      <c r="B307" s="41"/>
      <c r="C307" s="42" t="s">
        <v>243</v>
      </c>
      <c r="D307" s="43"/>
      <c r="E307" s="43"/>
      <c r="F307" s="43"/>
      <c r="G307" s="44"/>
    </row>
    <row r="308" spans="1:7" ht="16.2" thickBot="1" x14ac:dyDescent="0.35">
      <c r="A308" s="40" t="s">
        <v>254</v>
      </c>
      <c r="B308" s="41"/>
      <c r="C308" s="42" t="s">
        <v>245</v>
      </c>
      <c r="D308" s="43"/>
      <c r="E308" s="43"/>
      <c r="F308" s="43"/>
      <c r="G308" s="44"/>
    </row>
    <row r="309" spans="1:7" ht="15.6" x14ac:dyDescent="0.3">
      <c r="A309" s="49"/>
      <c r="B309" s="26"/>
      <c r="C309" s="172"/>
      <c r="D309" s="227"/>
      <c r="E309" s="171"/>
      <c r="F309" s="51"/>
      <c r="G309" s="28"/>
    </row>
    <row r="310" spans="1:7" ht="15.6" x14ac:dyDescent="0.3">
      <c r="A310" s="49"/>
      <c r="B310" s="26"/>
      <c r="C310" s="205" t="s">
        <v>870</v>
      </c>
      <c r="D310" s="228"/>
      <c r="E310" s="187"/>
      <c r="F310" s="190"/>
      <c r="G310" s="28"/>
    </row>
    <row r="311" spans="1:7" ht="52.8" x14ac:dyDescent="0.3">
      <c r="A311" s="49" t="s">
        <v>1047</v>
      </c>
      <c r="B311" s="26"/>
      <c r="C311" s="202" t="s">
        <v>875</v>
      </c>
      <c r="D311" s="227" t="s">
        <v>29</v>
      </c>
      <c r="E311" s="171">
        <v>3</v>
      </c>
      <c r="F311" s="199"/>
      <c r="G311" s="185"/>
    </row>
    <row r="312" spans="1:7" ht="26.4" x14ac:dyDescent="0.3">
      <c r="A312" s="49" t="s">
        <v>1048</v>
      </c>
      <c r="B312" s="26"/>
      <c r="C312" s="203" t="s">
        <v>871</v>
      </c>
      <c r="D312" s="228" t="s">
        <v>29</v>
      </c>
      <c r="E312" s="188">
        <v>2</v>
      </c>
      <c r="F312" s="200"/>
      <c r="G312" s="185"/>
    </row>
    <row r="313" spans="1:7" ht="26.4" x14ac:dyDescent="0.3">
      <c r="A313" s="49" t="s">
        <v>1049</v>
      </c>
      <c r="B313" s="26"/>
      <c r="C313" s="202" t="s">
        <v>872</v>
      </c>
      <c r="D313" s="227" t="s">
        <v>29</v>
      </c>
      <c r="E313" s="171">
        <v>2</v>
      </c>
      <c r="F313" s="201"/>
      <c r="G313" s="185"/>
    </row>
    <row r="314" spans="1:7" ht="26.4" x14ac:dyDescent="0.3">
      <c r="A314" s="49" t="s">
        <v>1050</v>
      </c>
      <c r="B314" s="26"/>
      <c r="C314" s="203" t="s">
        <v>873</v>
      </c>
      <c r="D314" s="228" t="s">
        <v>29</v>
      </c>
      <c r="E314" s="188">
        <v>2</v>
      </c>
      <c r="F314" s="200"/>
      <c r="G314" s="185"/>
    </row>
    <row r="315" spans="1:7" ht="15.6" x14ac:dyDescent="0.3">
      <c r="A315" s="49"/>
      <c r="B315" s="26"/>
      <c r="C315" s="204"/>
      <c r="D315" s="54"/>
      <c r="E315" s="54"/>
      <c r="F315" s="186"/>
      <c r="G315" s="28"/>
    </row>
    <row r="316" spans="1:7" ht="15.6" x14ac:dyDescent="0.3">
      <c r="A316" s="49"/>
      <c r="B316" s="26"/>
      <c r="C316" s="168"/>
      <c r="D316" s="169"/>
      <c r="E316" s="170"/>
      <c r="F316" s="51"/>
      <c r="G316" s="28"/>
    </row>
    <row r="317" spans="1:7" ht="15.6" x14ac:dyDescent="0.3">
      <c r="A317" s="49"/>
      <c r="B317" s="26"/>
      <c r="C317" s="206"/>
      <c r="D317" s="222"/>
      <c r="E317" s="170"/>
      <c r="F317" s="51"/>
      <c r="G317" s="28"/>
    </row>
    <row r="318" spans="1:7" ht="15.6" x14ac:dyDescent="0.3">
      <c r="A318" s="49"/>
      <c r="B318" s="26"/>
      <c r="C318" s="206"/>
      <c r="D318" s="222"/>
      <c r="E318" s="170"/>
      <c r="F318" s="51"/>
      <c r="G318" s="28"/>
    </row>
    <row r="319" spans="1:7" ht="15.6" x14ac:dyDescent="0.3">
      <c r="A319" s="49"/>
      <c r="B319" s="26"/>
      <c r="C319" s="206"/>
      <c r="D319" s="222"/>
      <c r="E319" s="170"/>
      <c r="F319" s="51"/>
      <c r="G319" s="28"/>
    </row>
    <row r="320" spans="1:7" ht="15.6" x14ac:dyDescent="0.3">
      <c r="A320" s="49"/>
      <c r="B320" s="26"/>
      <c r="C320" s="206"/>
      <c r="D320" s="222"/>
      <c r="E320" s="170"/>
      <c r="F320" s="51"/>
      <c r="G320" s="28"/>
    </row>
    <row r="321" spans="1:7" ht="15.6" x14ac:dyDescent="0.3">
      <c r="A321" s="49"/>
      <c r="B321" s="26"/>
      <c r="C321" s="206"/>
      <c r="D321" s="222"/>
      <c r="E321" s="170"/>
      <c r="F321" s="51"/>
      <c r="G321" s="28"/>
    </row>
    <row r="322" spans="1:7" ht="15.6" x14ac:dyDescent="0.3">
      <c r="A322" s="49"/>
      <c r="B322" s="26"/>
      <c r="C322" s="206"/>
      <c r="D322" s="222"/>
      <c r="E322" s="170"/>
      <c r="F322" s="51"/>
      <c r="G322" s="28"/>
    </row>
    <row r="323" spans="1:7" ht="15.6" x14ac:dyDescent="0.3">
      <c r="A323" s="49"/>
      <c r="B323" s="26"/>
      <c r="C323" s="206"/>
      <c r="D323" s="222"/>
      <c r="E323" s="170"/>
      <c r="F323" s="51"/>
      <c r="G323" s="28"/>
    </row>
    <row r="324" spans="1:7" ht="15.6" x14ac:dyDescent="0.3">
      <c r="A324" s="49"/>
      <c r="B324" s="26"/>
      <c r="C324" s="206"/>
      <c r="D324" s="222"/>
      <c r="E324" s="170"/>
      <c r="F324" s="51"/>
      <c r="G324" s="28"/>
    </row>
    <row r="325" spans="1:7" ht="15.6" x14ac:dyDescent="0.3">
      <c r="A325" s="49"/>
      <c r="B325" s="26"/>
      <c r="C325" s="206"/>
      <c r="D325" s="222"/>
      <c r="E325" s="170"/>
      <c r="F325" s="51"/>
      <c r="G325" s="28"/>
    </row>
    <row r="326" spans="1:7" ht="15.6" x14ac:dyDescent="0.3">
      <c r="A326" s="49"/>
      <c r="B326" s="26"/>
      <c r="C326" s="206"/>
      <c r="D326" s="222"/>
      <c r="E326" s="170"/>
      <c r="F326" s="51"/>
      <c r="G326" s="28"/>
    </row>
    <row r="327" spans="1:7" ht="15.6" x14ac:dyDescent="0.3">
      <c r="A327" s="49"/>
      <c r="B327" s="26"/>
      <c r="C327" s="206"/>
      <c r="D327" s="222"/>
      <c r="E327" s="170"/>
      <c r="F327" s="51"/>
      <c r="G327" s="28"/>
    </row>
    <row r="328" spans="1:7" ht="15.6" x14ac:dyDescent="0.3">
      <c r="A328" s="49"/>
      <c r="B328" s="26"/>
      <c r="C328" s="206"/>
      <c r="D328" s="222"/>
      <c r="E328" s="170"/>
      <c r="F328" s="51"/>
      <c r="G328" s="28"/>
    </row>
    <row r="329" spans="1:7" ht="15.6" x14ac:dyDescent="0.3">
      <c r="A329" s="49"/>
      <c r="B329" s="26"/>
      <c r="C329" s="206"/>
      <c r="D329" s="222"/>
      <c r="E329" s="170"/>
      <c r="F329" s="51"/>
      <c r="G329" s="28"/>
    </row>
    <row r="330" spans="1:7" ht="15.6" x14ac:dyDescent="0.3">
      <c r="A330" s="49"/>
      <c r="B330" s="26"/>
      <c r="C330" s="206"/>
      <c r="D330" s="222"/>
      <c r="E330" s="170"/>
      <c r="F330" s="51"/>
      <c r="G330" s="28"/>
    </row>
    <row r="331" spans="1:7" ht="15.6" x14ac:dyDescent="0.3">
      <c r="A331" s="49"/>
      <c r="B331" s="26"/>
      <c r="C331" s="206"/>
      <c r="D331" s="222"/>
      <c r="E331" s="170"/>
      <c r="F331" s="51"/>
      <c r="G331" s="28"/>
    </row>
    <row r="332" spans="1:7" ht="15.6" x14ac:dyDescent="0.3">
      <c r="A332" s="49"/>
      <c r="B332" s="26"/>
      <c r="C332" s="206"/>
      <c r="D332" s="222"/>
      <c r="E332" s="170"/>
      <c r="F332" s="51"/>
      <c r="G332" s="28"/>
    </row>
    <row r="333" spans="1:7" ht="15.6" x14ac:dyDescent="0.3">
      <c r="A333" s="49"/>
      <c r="B333" s="26"/>
      <c r="C333" s="206"/>
      <c r="D333" s="222"/>
      <c r="E333" s="170"/>
      <c r="F333" s="51"/>
      <c r="G333" s="28"/>
    </row>
    <row r="334" spans="1:7" ht="15.6" x14ac:dyDescent="0.3">
      <c r="A334" s="49"/>
      <c r="B334" s="26"/>
      <c r="C334" s="206"/>
      <c r="D334" s="222"/>
      <c r="E334" s="170"/>
      <c r="F334" s="51"/>
      <c r="G334" s="28"/>
    </row>
    <row r="335" spans="1:7" ht="15.6" x14ac:dyDescent="0.3">
      <c r="A335" s="49"/>
      <c r="B335" s="26"/>
      <c r="C335" s="206"/>
      <c r="D335" s="222"/>
      <c r="E335" s="170"/>
      <c r="F335" s="51"/>
      <c r="G335" s="28"/>
    </row>
    <row r="336" spans="1:7" ht="15.6" x14ac:dyDescent="0.3">
      <c r="A336" s="49"/>
      <c r="B336" s="26"/>
      <c r="C336" s="206"/>
      <c r="D336" s="222"/>
      <c r="E336" s="170"/>
      <c r="F336" s="51"/>
      <c r="G336" s="28"/>
    </row>
    <row r="337" spans="1:7" ht="15.6" x14ac:dyDescent="0.3">
      <c r="A337" s="49"/>
      <c r="B337" s="26"/>
      <c r="C337" s="206"/>
      <c r="D337" s="222"/>
      <c r="E337" s="170"/>
      <c r="F337" s="51"/>
      <c r="G337" s="28"/>
    </row>
    <row r="338" spans="1:7" ht="15.6" x14ac:dyDescent="0.3">
      <c r="A338" s="49"/>
      <c r="B338" s="26"/>
      <c r="C338" s="206"/>
      <c r="D338" s="222"/>
      <c r="E338" s="170"/>
      <c r="F338" s="51"/>
      <c r="G338" s="28"/>
    </row>
    <row r="339" spans="1:7" ht="15.6" x14ac:dyDescent="0.3">
      <c r="A339" s="49"/>
      <c r="B339" s="26"/>
      <c r="C339" s="206"/>
      <c r="D339" s="222"/>
      <c r="E339" s="170"/>
      <c r="F339" s="51"/>
      <c r="G339" s="28"/>
    </row>
    <row r="340" spans="1:7" ht="15.6" x14ac:dyDescent="0.3">
      <c r="A340" s="49"/>
      <c r="B340" s="26"/>
      <c r="C340" s="206"/>
      <c r="D340" s="222"/>
      <c r="E340" s="170"/>
      <c r="F340" s="51"/>
      <c r="G340" s="28"/>
    </row>
    <row r="341" spans="1:7" ht="15.6" x14ac:dyDescent="0.3">
      <c r="A341" s="49"/>
      <c r="B341" s="26"/>
      <c r="C341" s="53"/>
      <c r="D341" s="54"/>
      <c r="E341" s="54"/>
      <c r="F341" s="51"/>
      <c r="G341" s="28"/>
    </row>
    <row r="342" spans="1:7" ht="15.6" x14ac:dyDescent="0.3">
      <c r="A342" s="49"/>
      <c r="B342" s="26"/>
      <c r="C342" s="53"/>
      <c r="D342" s="54"/>
      <c r="E342" s="54"/>
      <c r="F342" s="51"/>
      <c r="G342" s="28"/>
    </row>
    <row r="343" spans="1:7" ht="22.35" customHeight="1" thickBot="1" x14ac:dyDescent="0.35">
      <c r="A343" s="49"/>
      <c r="B343" s="26"/>
      <c r="C343" s="53"/>
      <c r="D343" s="54"/>
      <c r="E343" s="54"/>
      <c r="F343" s="51"/>
      <c r="G343" s="28"/>
    </row>
    <row r="344" spans="1:7" ht="22.5" customHeight="1" thickBot="1" x14ac:dyDescent="0.35">
      <c r="A344" s="57"/>
      <c r="B344" s="43"/>
      <c r="C344" s="368" t="s">
        <v>194</v>
      </c>
      <c r="D344" s="369"/>
      <c r="E344" s="370"/>
      <c r="F344" s="371"/>
      <c r="G344" s="372"/>
    </row>
  </sheetData>
  <mergeCells count="2">
    <mergeCell ref="C344:E344"/>
    <mergeCell ref="F344:G344"/>
  </mergeCells>
  <phoneticPr fontId="17" type="noConversion"/>
  <pageMargins left="0.59055118110236227" right="0.39370078740157483" top="0.78740157480314965" bottom="0.78740157480314965" header="0.31496062992125984" footer="0.31496062992125984"/>
  <pageSetup paperSize="9" firstPageNumber="110" fitToHeight="0" orientation="portrait" useFirstPageNumber="1" r:id="rId1"/>
  <headerFooter>
    <oddHeader xml:space="preserve">&amp;L&amp;10Design,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1670-9350-4968-B5FE-BA55C4B5B7D8}">
  <dimension ref="A1:G184"/>
  <sheetViews>
    <sheetView view="pageLayout" topLeftCell="A176" zoomScaleNormal="100" zoomScaleSheetLayoutView="118" workbookViewId="0">
      <selection activeCell="F182" sqref="F182"/>
    </sheetView>
  </sheetViews>
  <sheetFormatPr defaultColWidth="9.109375" defaultRowHeight="22.5" customHeight="1" x14ac:dyDescent="0.3"/>
  <cols>
    <col min="1" max="1" width="7.77734375" style="17" customWidth="1"/>
    <col min="2" max="2" width="4.88671875" style="12" customWidth="1"/>
    <col min="3" max="3" width="43.77734375" style="13" customWidth="1"/>
    <col min="4" max="4" width="6.33203125" style="14" customWidth="1"/>
    <col min="5" max="5" width="9.44140625" style="15" customWidth="1"/>
    <col min="6" max="6" width="8.44140625" style="16" customWidth="1"/>
    <col min="7" max="7" width="11.6640625" style="12" customWidth="1"/>
    <col min="8" max="16384" width="9.109375" style="12"/>
  </cols>
  <sheetData>
    <row r="1" spans="1:7" ht="22.5" customHeight="1" thickBot="1" x14ac:dyDescent="0.35">
      <c r="A1" s="11" t="s">
        <v>29</v>
      </c>
      <c r="B1" s="11" t="s">
        <v>265</v>
      </c>
      <c r="C1" s="11" t="s">
        <v>3</v>
      </c>
      <c r="D1" s="11" t="s">
        <v>261</v>
      </c>
      <c r="E1" s="11" t="s">
        <v>262</v>
      </c>
      <c r="F1" s="11" t="s">
        <v>263</v>
      </c>
      <c r="G1" s="11" t="s">
        <v>264</v>
      </c>
    </row>
    <row r="2" spans="1:7" ht="28.2" customHeight="1" thickBot="1" x14ac:dyDescent="0.35">
      <c r="A2" s="93"/>
      <c r="B2" s="34"/>
      <c r="C2" s="48"/>
      <c r="D2" s="58"/>
      <c r="E2" s="58"/>
      <c r="F2" s="59"/>
      <c r="G2" s="60"/>
    </row>
    <row r="3" spans="1:7" ht="22.35" customHeight="1" x14ac:dyDescent="0.3">
      <c r="A3" s="49"/>
      <c r="B3" s="26"/>
      <c r="C3" s="50" t="s">
        <v>940</v>
      </c>
      <c r="D3" s="26"/>
      <c r="E3" s="26"/>
      <c r="F3" s="26"/>
      <c r="G3" s="95"/>
    </row>
    <row r="4" spans="1:7" ht="22.35" customHeight="1" x14ac:dyDescent="0.3">
      <c r="A4" s="49" t="s">
        <v>195</v>
      </c>
      <c r="B4" s="26"/>
      <c r="C4" s="50" t="s">
        <v>313</v>
      </c>
      <c r="D4" s="26"/>
      <c r="E4" s="26"/>
      <c r="F4" s="26"/>
      <c r="G4" s="95"/>
    </row>
    <row r="5" spans="1:7" ht="39.6" x14ac:dyDescent="0.3">
      <c r="A5" s="49" t="s">
        <v>196</v>
      </c>
      <c r="B5" s="26"/>
      <c r="C5" s="66" t="s">
        <v>314</v>
      </c>
      <c r="D5" s="26" t="s">
        <v>94</v>
      </c>
      <c r="E5" s="26">
        <v>1</v>
      </c>
      <c r="F5" s="51"/>
      <c r="G5" s="95"/>
    </row>
    <row r="6" spans="1:7" ht="22.35" customHeight="1" x14ac:dyDescent="0.3">
      <c r="A6" s="49" t="s">
        <v>197</v>
      </c>
      <c r="B6" s="26"/>
      <c r="C6" s="121" t="s">
        <v>315</v>
      </c>
      <c r="D6" s="26" t="s">
        <v>94</v>
      </c>
      <c r="E6" s="26">
        <v>1</v>
      </c>
      <c r="F6" s="51"/>
      <c r="G6" s="95"/>
    </row>
    <row r="7" spans="1:7" ht="22.35" customHeight="1" x14ac:dyDescent="0.3">
      <c r="A7" s="49"/>
      <c r="B7" s="26"/>
      <c r="C7" s="27"/>
      <c r="D7" s="26"/>
      <c r="E7" s="26"/>
      <c r="F7" s="51"/>
      <c r="G7" s="95"/>
    </row>
    <row r="8" spans="1:7" ht="22.35" customHeight="1" x14ac:dyDescent="0.3">
      <c r="A8" s="49" t="s">
        <v>198</v>
      </c>
      <c r="B8" s="26"/>
      <c r="C8" s="50" t="s">
        <v>317</v>
      </c>
      <c r="D8" s="26"/>
      <c r="E8" s="26"/>
      <c r="F8" s="51"/>
      <c r="G8" s="95"/>
    </row>
    <row r="9" spans="1:7" ht="39.6" x14ac:dyDescent="0.3">
      <c r="A9" s="49"/>
      <c r="B9" s="26"/>
      <c r="C9" s="53" t="s">
        <v>569</v>
      </c>
      <c r="D9" s="26"/>
      <c r="E9" s="26"/>
      <c r="F9" s="51"/>
      <c r="G9" s="95"/>
    </row>
    <row r="10" spans="1:7" ht="22.35" customHeight="1" x14ac:dyDescent="0.3">
      <c r="A10" s="49" t="s">
        <v>199</v>
      </c>
      <c r="B10" s="26"/>
      <c r="C10" s="27" t="s">
        <v>319</v>
      </c>
      <c r="D10" s="26" t="s">
        <v>216</v>
      </c>
      <c r="E10" s="26">
        <v>20</v>
      </c>
      <c r="F10" s="51"/>
      <c r="G10" s="95"/>
    </row>
    <row r="11" spans="1:7" ht="22.35" customHeight="1" x14ac:dyDescent="0.3">
      <c r="A11" s="49" t="s">
        <v>200</v>
      </c>
      <c r="B11" s="26"/>
      <c r="C11" s="27" t="s">
        <v>320</v>
      </c>
      <c r="D11" s="26" t="s">
        <v>216</v>
      </c>
      <c r="E11" s="26">
        <v>10</v>
      </c>
      <c r="F11" s="51"/>
      <c r="G11" s="95"/>
    </row>
    <row r="12" spans="1:7" ht="22.35" customHeight="1" x14ac:dyDescent="0.3">
      <c r="A12" s="49"/>
      <c r="B12" s="26"/>
      <c r="C12" s="27"/>
      <c r="D12" s="26"/>
      <c r="E12" s="26"/>
      <c r="F12" s="51"/>
      <c r="G12" s="95"/>
    </row>
    <row r="13" spans="1:7" ht="22.5" customHeight="1" x14ac:dyDescent="0.3">
      <c r="A13" s="49" t="s">
        <v>201</v>
      </c>
      <c r="B13" s="26"/>
      <c r="C13" s="50" t="s">
        <v>570</v>
      </c>
      <c r="D13" s="26"/>
      <c r="E13" s="26"/>
      <c r="F13" s="51"/>
      <c r="G13" s="95"/>
    </row>
    <row r="14" spans="1:7" ht="39.6" x14ac:dyDescent="0.3">
      <c r="A14" s="49"/>
      <c r="B14" s="26"/>
      <c r="C14" s="53" t="s">
        <v>571</v>
      </c>
      <c r="D14" s="26"/>
      <c r="E14" s="26"/>
      <c r="F14" s="51"/>
      <c r="G14" s="95"/>
    </row>
    <row r="15" spans="1:7" ht="22.5" customHeight="1" x14ac:dyDescent="0.3">
      <c r="A15" s="49" t="s">
        <v>202</v>
      </c>
      <c r="B15" s="26"/>
      <c r="C15" s="52" t="s">
        <v>572</v>
      </c>
      <c r="D15" s="54" t="s">
        <v>1</v>
      </c>
      <c r="E15" s="54">
        <v>20</v>
      </c>
      <c r="F15" s="26"/>
      <c r="G15" s="95"/>
    </row>
    <row r="16" spans="1:7" ht="22.5" customHeight="1" x14ac:dyDescent="0.3">
      <c r="A16" s="49" t="s">
        <v>203</v>
      </c>
      <c r="B16" s="26"/>
      <c r="C16" s="52" t="s">
        <v>573</v>
      </c>
      <c r="D16" s="54" t="s">
        <v>1</v>
      </c>
      <c r="E16" s="54">
        <v>30</v>
      </c>
      <c r="F16" s="26"/>
      <c r="G16" s="95"/>
    </row>
    <row r="17" spans="1:7" ht="22.5" customHeight="1" x14ac:dyDescent="0.3">
      <c r="A17" s="49" t="s">
        <v>582</v>
      </c>
      <c r="B17" s="26"/>
      <c r="C17" s="52" t="s">
        <v>574</v>
      </c>
      <c r="D17" s="54" t="s">
        <v>1</v>
      </c>
      <c r="E17" s="54">
        <v>30</v>
      </c>
      <c r="F17" s="26"/>
      <c r="G17" s="95"/>
    </row>
    <row r="18" spans="1:7" ht="22.5" customHeight="1" x14ac:dyDescent="0.3">
      <c r="A18" s="49" t="s">
        <v>583</v>
      </c>
      <c r="B18" s="26"/>
      <c r="C18" s="52" t="s">
        <v>575</v>
      </c>
      <c r="D18" s="54" t="s">
        <v>1</v>
      </c>
      <c r="E18" s="54">
        <v>30</v>
      </c>
      <c r="F18" s="26"/>
      <c r="G18" s="95"/>
    </row>
    <row r="19" spans="1:7" ht="22.5" customHeight="1" x14ac:dyDescent="0.3">
      <c r="A19" s="49" t="s">
        <v>584</v>
      </c>
      <c r="B19" s="26"/>
      <c r="C19" s="52" t="s">
        <v>576</v>
      </c>
      <c r="D19" s="54" t="s">
        <v>1</v>
      </c>
      <c r="E19" s="54">
        <v>30</v>
      </c>
      <c r="F19" s="26"/>
      <c r="G19" s="95"/>
    </row>
    <row r="20" spans="1:7" ht="22.5" customHeight="1" x14ac:dyDescent="0.3">
      <c r="A20" s="49" t="s">
        <v>585</v>
      </c>
      <c r="B20" s="26"/>
      <c r="C20" s="52" t="s">
        <v>577</v>
      </c>
      <c r="D20" s="54" t="s">
        <v>1</v>
      </c>
      <c r="E20" s="54">
        <v>50</v>
      </c>
      <c r="F20" s="26"/>
      <c r="G20" s="95"/>
    </row>
    <row r="21" spans="1:7" ht="26.4" x14ac:dyDescent="0.3">
      <c r="A21" s="49" t="s">
        <v>586</v>
      </c>
      <c r="B21" s="26"/>
      <c r="C21" s="67" t="s">
        <v>578</v>
      </c>
      <c r="D21" s="54" t="s">
        <v>1</v>
      </c>
      <c r="E21" s="54">
        <v>50</v>
      </c>
      <c r="F21" s="26"/>
      <c r="G21" s="95"/>
    </row>
    <row r="22" spans="1:7" ht="26.4" x14ac:dyDescent="0.3">
      <c r="A22" s="49" t="s">
        <v>587</v>
      </c>
      <c r="B22" s="26"/>
      <c r="C22" s="67" t="s">
        <v>579</v>
      </c>
      <c r="D22" s="54" t="s">
        <v>1</v>
      </c>
      <c r="E22" s="54">
        <v>20</v>
      </c>
      <c r="F22" s="26"/>
      <c r="G22" s="95"/>
    </row>
    <row r="23" spans="1:7" ht="26.4" x14ac:dyDescent="0.3">
      <c r="A23" s="49" t="s">
        <v>588</v>
      </c>
      <c r="B23" s="26"/>
      <c r="C23" s="67" t="s">
        <v>580</v>
      </c>
      <c r="D23" s="54" t="s">
        <v>1</v>
      </c>
      <c r="E23" s="54">
        <v>1</v>
      </c>
      <c r="F23" s="51"/>
      <c r="G23" s="95"/>
    </row>
    <row r="24" spans="1:7" ht="26.4" x14ac:dyDescent="0.3">
      <c r="A24" s="49" t="s">
        <v>589</v>
      </c>
      <c r="B24" s="26"/>
      <c r="C24" s="67" t="s">
        <v>581</v>
      </c>
      <c r="D24" s="54" t="s">
        <v>1</v>
      </c>
      <c r="E24" s="54">
        <v>1</v>
      </c>
      <c r="F24" s="51"/>
      <c r="G24" s="95"/>
    </row>
    <row r="25" spans="1:7" ht="22.35" customHeight="1" x14ac:dyDescent="0.3">
      <c r="A25" s="49" t="s">
        <v>633</v>
      </c>
      <c r="B25" s="26"/>
      <c r="C25" s="67" t="s">
        <v>347</v>
      </c>
      <c r="D25" s="54"/>
      <c r="E25" s="54"/>
      <c r="F25" s="51"/>
      <c r="G25" s="95"/>
    </row>
    <row r="26" spans="1:7" ht="22.35" customHeight="1" x14ac:dyDescent="0.3">
      <c r="A26" s="49"/>
      <c r="B26" s="26"/>
      <c r="C26" s="67" t="s">
        <v>331</v>
      </c>
      <c r="D26" s="54" t="s">
        <v>1</v>
      </c>
      <c r="E26" s="54">
        <v>0</v>
      </c>
      <c r="F26" s="51"/>
      <c r="G26" s="95"/>
    </row>
    <row r="27" spans="1:7" ht="22.35" customHeight="1" x14ac:dyDescent="0.3">
      <c r="A27" s="49"/>
      <c r="B27" s="26"/>
      <c r="C27" s="67" t="s">
        <v>332</v>
      </c>
      <c r="D27" s="54" t="s">
        <v>1</v>
      </c>
      <c r="E27" s="54">
        <v>0</v>
      </c>
      <c r="F27" s="51"/>
      <c r="G27" s="95"/>
    </row>
    <row r="28" spans="1:7" ht="22.35" customHeight="1" thickBot="1" x14ac:dyDescent="0.35">
      <c r="A28" s="49"/>
      <c r="B28" s="26"/>
      <c r="C28" s="122" t="s">
        <v>333</v>
      </c>
      <c r="D28" s="54" t="s">
        <v>1</v>
      </c>
      <c r="E28" s="54">
        <v>0</v>
      </c>
      <c r="F28" s="51"/>
      <c r="G28" s="95"/>
    </row>
    <row r="29" spans="1:7" ht="22.35" customHeight="1" thickBot="1" x14ac:dyDescent="0.35">
      <c r="A29" s="40" t="s">
        <v>255</v>
      </c>
      <c r="B29" s="41"/>
      <c r="C29" s="42" t="s">
        <v>243</v>
      </c>
      <c r="D29" s="43"/>
      <c r="E29" s="43"/>
      <c r="F29" s="43"/>
      <c r="G29" s="44"/>
    </row>
    <row r="30" spans="1:7" ht="22.35" customHeight="1" thickBot="1" x14ac:dyDescent="0.35">
      <c r="A30" s="40" t="s">
        <v>255</v>
      </c>
      <c r="B30" s="41"/>
      <c r="C30" s="42" t="s">
        <v>245</v>
      </c>
      <c r="D30" s="43"/>
      <c r="E30" s="43"/>
      <c r="F30" s="43"/>
      <c r="G30" s="44"/>
    </row>
    <row r="31" spans="1:7" ht="22.35" customHeight="1" x14ac:dyDescent="0.3">
      <c r="A31" s="49" t="s">
        <v>204</v>
      </c>
      <c r="B31" s="26"/>
      <c r="C31" s="50" t="s">
        <v>590</v>
      </c>
      <c r="D31" s="54"/>
      <c r="E31" s="54"/>
      <c r="F31" s="51"/>
      <c r="G31" s="95"/>
    </row>
    <row r="32" spans="1:7" ht="26.4" x14ac:dyDescent="0.3">
      <c r="A32" s="49"/>
      <c r="B32" s="26"/>
      <c r="C32" s="53" t="s">
        <v>591</v>
      </c>
      <c r="D32" s="54"/>
      <c r="E32" s="54"/>
      <c r="F32" s="26"/>
      <c r="G32" s="95"/>
    </row>
    <row r="33" spans="1:7" ht="22.35" customHeight="1" x14ac:dyDescent="0.3">
      <c r="A33" s="49" t="s">
        <v>205</v>
      </c>
      <c r="B33" s="26"/>
      <c r="C33" s="67" t="s">
        <v>593</v>
      </c>
      <c r="D33" s="54" t="s">
        <v>2</v>
      </c>
      <c r="E33" s="54">
        <v>22</v>
      </c>
      <c r="F33" s="26"/>
      <c r="G33" s="95"/>
    </row>
    <row r="34" spans="1:7" ht="26.4" x14ac:dyDescent="0.3">
      <c r="A34" s="49" t="s">
        <v>218</v>
      </c>
      <c r="B34" s="26"/>
      <c r="C34" s="66" t="s">
        <v>592</v>
      </c>
      <c r="D34" s="54" t="s">
        <v>2</v>
      </c>
      <c r="E34" s="54">
        <v>3</v>
      </c>
      <c r="F34" s="51"/>
      <c r="G34" s="95"/>
    </row>
    <row r="35" spans="1:7" ht="39.6" x14ac:dyDescent="0.3">
      <c r="A35" s="49" t="s">
        <v>595</v>
      </c>
      <c r="B35" s="26"/>
      <c r="C35" s="66" t="s">
        <v>594</v>
      </c>
      <c r="D35" s="54" t="s">
        <v>2</v>
      </c>
      <c r="E35" s="54">
        <v>20</v>
      </c>
      <c r="F35" s="51"/>
      <c r="G35" s="95"/>
    </row>
    <row r="36" spans="1:7" ht="15.6" customHeight="1" x14ac:dyDescent="0.3">
      <c r="A36" s="49"/>
      <c r="B36" s="26"/>
      <c r="C36" s="53"/>
      <c r="D36" s="54"/>
      <c r="E36" s="54"/>
      <c r="F36" s="51"/>
      <c r="G36" s="95"/>
    </row>
    <row r="37" spans="1:7" ht="22.5" customHeight="1" x14ac:dyDescent="0.3">
      <c r="A37" s="49" t="s">
        <v>206</v>
      </c>
      <c r="B37" s="26"/>
      <c r="C37" s="55" t="s">
        <v>596</v>
      </c>
      <c r="D37" s="54"/>
      <c r="E37" s="54"/>
      <c r="F37" s="51"/>
      <c r="G37" s="28"/>
    </row>
    <row r="38" spans="1:7" ht="26.4" x14ac:dyDescent="0.3">
      <c r="A38" s="49" t="s">
        <v>599</v>
      </c>
      <c r="B38" s="26"/>
      <c r="C38" s="52" t="s">
        <v>597</v>
      </c>
      <c r="D38" s="54" t="s">
        <v>299</v>
      </c>
      <c r="E38" s="54">
        <v>1</v>
      </c>
      <c r="F38" s="51">
        <v>25000</v>
      </c>
      <c r="G38" s="28">
        <f>F38*E38</f>
        <v>25000</v>
      </c>
    </row>
    <row r="39" spans="1:7" ht="22.5" customHeight="1" x14ac:dyDescent="0.3">
      <c r="A39" s="49" t="s">
        <v>207</v>
      </c>
      <c r="B39" s="26"/>
      <c r="C39" s="53" t="s">
        <v>598</v>
      </c>
      <c r="D39" s="54" t="s">
        <v>188</v>
      </c>
      <c r="E39" s="108">
        <f>F38</f>
        <v>25000</v>
      </c>
      <c r="F39" s="51"/>
      <c r="G39" s="28"/>
    </row>
    <row r="40" spans="1:7" ht="26.4" x14ac:dyDescent="0.3">
      <c r="A40" s="49" t="s">
        <v>223</v>
      </c>
      <c r="B40" s="26"/>
      <c r="C40" s="53" t="s">
        <v>600</v>
      </c>
      <c r="D40" s="54" t="s">
        <v>2</v>
      </c>
      <c r="E40" s="26">
        <v>1</v>
      </c>
      <c r="F40" s="51"/>
      <c r="G40" s="28"/>
    </row>
    <row r="41" spans="1:7" ht="15" customHeight="1" x14ac:dyDescent="0.3">
      <c r="A41" s="49"/>
      <c r="B41" s="26"/>
      <c r="C41" s="94"/>
      <c r="D41" s="54"/>
      <c r="E41" s="54"/>
      <c r="F41" s="26"/>
      <c r="G41" s="95"/>
    </row>
    <row r="42" spans="1:7" ht="22.35" customHeight="1" x14ac:dyDescent="0.3">
      <c r="A42" s="49" t="s">
        <v>208</v>
      </c>
      <c r="B42" s="26"/>
      <c r="C42" s="55" t="s">
        <v>601</v>
      </c>
      <c r="D42" s="54"/>
      <c r="E42" s="54"/>
      <c r="F42" s="26"/>
      <c r="G42" s="95"/>
    </row>
    <row r="43" spans="1:7" ht="26.4" x14ac:dyDescent="0.3">
      <c r="A43" s="49"/>
      <c r="B43" s="26"/>
      <c r="C43" s="53" t="s">
        <v>602</v>
      </c>
      <c r="D43" s="54"/>
      <c r="E43" s="54"/>
      <c r="F43" s="51"/>
      <c r="G43" s="95"/>
    </row>
    <row r="44" spans="1:7" ht="22.35" customHeight="1" x14ac:dyDescent="0.3">
      <c r="A44" s="49" t="s">
        <v>603</v>
      </c>
      <c r="B44" s="26"/>
      <c r="C44" s="66" t="s">
        <v>604</v>
      </c>
      <c r="D44" s="54" t="s">
        <v>2</v>
      </c>
      <c r="E44" s="54">
        <v>1</v>
      </c>
      <c r="F44" s="51"/>
      <c r="G44" s="95"/>
    </row>
    <row r="45" spans="1:7" ht="22.5" customHeight="1" x14ac:dyDescent="0.3">
      <c r="A45" s="49" t="s">
        <v>209</v>
      </c>
      <c r="B45" s="26"/>
      <c r="C45" s="66" t="s">
        <v>605</v>
      </c>
      <c r="D45" s="54" t="s">
        <v>2</v>
      </c>
      <c r="E45" s="54">
        <v>1</v>
      </c>
      <c r="F45" s="26"/>
      <c r="G45" s="95"/>
    </row>
    <row r="46" spans="1:7" ht="26.4" x14ac:dyDescent="0.3">
      <c r="A46" s="49" t="s">
        <v>606</v>
      </c>
      <c r="B46" s="26"/>
      <c r="C46" s="27" t="s">
        <v>609</v>
      </c>
      <c r="D46" s="54" t="s">
        <v>2</v>
      </c>
      <c r="E46" s="54">
        <v>1</v>
      </c>
      <c r="F46" s="26"/>
      <c r="G46" s="95"/>
    </row>
    <row r="47" spans="1:7" ht="26.4" x14ac:dyDescent="0.3">
      <c r="A47" s="49" t="s">
        <v>607</v>
      </c>
      <c r="B47" s="26"/>
      <c r="C47" s="27" t="s">
        <v>611</v>
      </c>
      <c r="D47" s="54" t="s">
        <v>2</v>
      </c>
      <c r="E47" s="54">
        <v>1</v>
      </c>
      <c r="F47" s="26"/>
      <c r="G47" s="95"/>
    </row>
    <row r="48" spans="1:7" ht="26.4" x14ac:dyDescent="0.3">
      <c r="A48" s="49" t="s">
        <v>608</v>
      </c>
      <c r="B48" s="26"/>
      <c r="C48" s="27" t="s">
        <v>610</v>
      </c>
      <c r="D48" s="54" t="s">
        <v>2</v>
      </c>
      <c r="E48" s="54">
        <v>0</v>
      </c>
      <c r="F48" s="26"/>
      <c r="G48" s="95" t="s">
        <v>895</v>
      </c>
    </row>
    <row r="49" spans="1:7" ht="39.6" x14ac:dyDescent="0.3">
      <c r="A49" s="49" t="s">
        <v>613</v>
      </c>
      <c r="B49" s="26"/>
      <c r="C49" s="45" t="s">
        <v>612</v>
      </c>
      <c r="D49" s="54"/>
      <c r="E49" s="54"/>
      <c r="F49" s="26"/>
      <c r="G49" s="95"/>
    </row>
    <row r="50" spans="1:7" ht="22.35" customHeight="1" x14ac:dyDescent="0.3">
      <c r="A50" s="49"/>
      <c r="B50" s="26"/>
      <c r="C50" s="45" t="s">
        <v>614</v>
      </c>
      <c r="D50" s="54" t="s">
        <v>2</v>
      </c>
      <c r="E50" s="54">
        <v>1</v>
      </c>
      <c r="F50" s="26"/>
      <c r="G50" s="95"/>
    </row>
    <row r="51" spans="1:7" ht="22.35" customHeight="1" x14ac:dyDescent="0.3">
      <c r="A51" s="49"/>
      <c r="B51" s="26"/>
      <c r="C51" s="45" t="s">
        <v>615</v>
      </c>
      <c r="D51" s="54" t="s">
        <v>2</v>
      </c>
      <c r="E51" s="54">
        <v>0</v>
      </c>
      <c r="F51" s="26"/>
      <c r="G51" s="95" t="s">
        <v>895</v>
      </c>
    </row>
    <row r="52" spans="1:7" ht="22.35" customHeight="1" x14ac:dyDescent="0.3">
      <c r="A52" s="49"/>
      <c r="B52" s="26"/>
      <c r="C52" s="45" t="s">
        <v>616</v>
      </c>
      <c r="D52" s="54" t="s">
        <v>2</v>
      </c>
      <c r="E52" s="54">
        <v>1</v>
      </c>
      <c r="F52" s="26"/>
      <c r="G52" s="95"/>
    </row>
    <row r="53" spans="1:7" ht="13.2" customHeight="1" x14ac:dyDescent="0.3">
      <c r="A53" s="49"/>
      <c r="B53" s="26"/>
      <c r="C53" s="68"/>
      <c r="D53" s="54"/>
      <c r="E53" s="54"/>
      <c r="F53" s="26"/>
      <c r="G53" s="95"/>
    </row>
    <row r="54" spans="1:7" ht="22.35" customHeight="1" x14ac:dyDescent="0.3">
      <c r="A54" s="49" t="s">
        <v>210</v>
      </c>
      <c r="B54" s="26"/>
      <c r="C54" s="55" t="s">
        <v>617</v>
      </c>
      <c r="D54" s="54"/>
      <c r="E54" s="54"/>
      <c r="F54" s="51"/>
      <c r="G54" s="28"/>
    </row>
    <row r="55" spans="1:7" ht="26.4" x14ac:dyDescent="0.3">
      <c r="A55" s="49" t="s">
        <v>620</v>
      </c>
      <c r="B55" s="26"/>
      <c r="C55" s="52" t="s">
        <v>618</v>
      </c>
      <c r="D55" s="54" t="s">
        <v>299</v>
      </c>
      <c r="E55" s="54">
        <v>1</v>
      </c>
      <c r="F55" s="51">
        <v>10000</v>
      </c>
      <c r="G55" s="28">
        <f>F55*E55</f>
        <v>10000</v>
      </c>
    </row>
    <row r="56" spans="1:7" ht="22.5" customHeight="1" x14ac:dyDescent="0.3">
      <c r="A56" s="49" t="s">
        <v>621</v>
      </c>
      <c r="B56" s="26"/>
      <c r="C56" s="53" t="s">
        <v>619</v>
      </c>
      <c r="D56" s="54" t="s">
        <v>188</v>
      </c>
      <c r="E56" s="108">
        <f>F55</f>
        <v>10000</v>
      </c>
      <c r="F56" s="51"/>
      <c r="G56" s="28"/>
    </row>
    <row r="57" spans="1:7" ht="16.2" thickBot="1" x14ac:dyDescent="0.35">
      <c r="A57" s="49"/>
      <c r="B57" s="26"/>
      <c r="C57" s="53"/>
      <c r="D57" s="54"/>
      <c r="E57" s="26"/>
      <c r="F57" s="51"/>
      <c r="G57" s="28"/>
    </row>
    <row r="58" spans="1:7" ht="22.5" customHeight="1" thickBot="1" x14ac:dyDescent="0.35">
      <c r="A58" s="40" t="s">
        <v>255</v>
      </c>
      <c r="B58" s="41"/>
      <c r="C58" s="42" t="s">
        <v>243</v>
      </c>
      <c r="D58" s="43"/>
      <c r="E58" s="43"/>
      <c r="F58" s="43"/>
      <c r="G58" s="44"/>
    </row>
    <row r="59" spans="1:7" ht="22.5" customHeight="1" thickBot="1" x14ac:dyDescent="0.35">
      <c r="A59" s="40" t="s">
        <v>255</v>
      </c>
      <c r="B59" s="41"/>
      <c r="C59" s="42" t="s">
        <v>245</v>
      </c>
      <c r="D59" s="43"/>
      <c r="E59" s="43"/>
      <c r="F59" s="43"/>
      <c r="G59" s="44"/>
    </row>
    <row r="60" spans="1:7" ht="22.35" customHeight="1" x14ac:dyDescent="0.3">
      <c r="A60" s="49"/>
      <c r="B60" s="26"/>
      <c r="C60" s="53"/>
      <c r="D60" s="54"/>
      <c r="E60" s="26"/>
      <c r="F60" s="51"/>
      <c r="G60" s="28"/>
    </row>
    <row r="61" spans="1:7" ht="22.5" customHeight="1" x14ac:dyDescent="0.3">
      <c r="A61" s="49" t="s">
        <v>211</v>
      </c>
      <c r="B61" s="26"/>
      <c r="C61" s="55" t="s">
        <v>623</v>
      </c>
      <c r="D61" s="54"/>
      <c r="E61" s="54"/>
      <c r="F61" s="26"/>
      <c r="G61" s="95"/>
    </row>
    <row r="62" spans="1:7" ht="26.4" x14ac:dyDescent="0.3">
      <c r="A62" s="49"/>
      <c r="B62" s="26"/>
      <c r="C62" s="66" t="s">
        <v>624</v>
      </c>
      <c r="D62" s="54"/>
      <c r="E62" s="54"/>
      <c r="F62" s="26"/>
      <c r="G62" s="95"/>
    </row>
    <row r="63" spans="1:7" ht="22.5" customHeight="1" x14ac:dyDescent="0.3">
      <c r="A63" s="49" t="s">
        <v>636</v>
      </c>
      <c r="B63" s="26"/>
      <c r="C63" s="45" t="s">
        <v>622</v>
      </c>
      <c r="D63" s="54" t="s">
        <v>2</v>
      </c>
      <c r="E63" s="54">
        <v>1</v>
      </c>
      <c r="F63" s="51"/>
      <c r="G63" s="95"/>
    </row>
    <row r="64" spans="1:7" ht="22.5" customHeight="1" x14ac:dyDescent="0.3">
      <c r="A64" s="49" t="s">
        <v>637</v>
      </c>
      <c r="B64" s="26"/>
      <c r="C64" s="53" t="s">
        <v>630</v>
      </c>
      <c r="D64" s="54" t="s">
        <v>2</v>
      </c>
      <c r="E64" s="54">
        <v>1</v>
      </c>
      <c r="F64" s="26"/>
      <c r="G64" s="95"/>
    </row>
    <row r="65" spans="1:7" ht="22.5" customHeight="1" x14ac:dyDescent="0.3">
      <c r="A65" s="49" t="s">
        <v>638</v>
      </c>
      <c r="B65" s="26"/>
      <c r="C65" s="53" t="s">
        <v>631</v>
      </c>
      <c r="D65" s="54" t="s">
        <v>2</v>
      </c>
      <c r="E65" s="54">
        <v>1</v>
      </c>
      <c r="F65" s="51"/>
      <c r="G65" s="95"/>
    </row>
    <row r="66" spans="1:7" ht="22.5" customHeight="1" x14ac:dyDescent="0.3">
      <c r="A66" s="49" t="s">
        <v>639</v>
      </c>
      <c r="B66" s="26"/>
      <c r="C66" s="53" t="s">
        <v>625</v>
      </c>
      <c r="D66" s="54" t="s">
        <v>2</v>
      </c>
      <c r="E66" s="54">
        <v>2</v>
      </c>
      <c r="F66" s="51"/>
      <c r="G66" s="95"/>
    </row>
    <row r="67" spans="1:7" ht="22.5" customHeight="1" x14ac:dyDescent="0.3">
      <c r="A67" s="49" t="s">
        <v>640</v>
      </c>
      <c r="B67" s="26"/>
      <c r="C67" s="53" t="s">
        <v>626</v>
      </c>
      <c r="D67" s="54" t="s">
        <v>2</v>
      </c>
      <c r="E67" s="54">
        <v>2</v>
      </c>
      <c r="F67" s="51"/>
      <c r="G67" s="95"/>
    </row>
    <row r="68" spans="1:7" ht="22.5" customHeight="1" x14ac:dyDescent="0.3">
      <c r="A68" s="49" t="s">
        <v>641</v>
      </c>
      <c r="B68" s="26"/>
      <c r="C68" s="53" t="s">
        <v>627</v>
      </c>
      <c r="D68" s="54" t="s">
        <v>2</v>
      </c>
      <c r="E68" s="54">
        <v>1</v>
      </c>
      <c r="F68" s="26"/>
      <c r="G68" s="95"/>
    </row>
    <row r="69" spans="1:7" ht="22.35" customHeight="1" x14ac:dyDescent="0.3">
      <c r="A69" s="49" t="s">
        <v>642</v>
      </c>
      <c r="B69" s="26"/>
      <c r="C69" s="53" t="s">
        <v>628</v>
      </c>
      <c r="D69" s="54" t="s">
        <v>2</v>
      </c>
      <c r="E69" s="54">
        <v>2</v>
      </c>
      <c r="F69" s="51"/>
      <c r="G69" s="95"/>
    </row>
    <row r="70" spans="1:7" ht="22.5" customHeight="1" x14ac:dyDescent="0.3">
      <c r="A70" s="49" t="s">
        <v>643</v>
      </c>
      <c r="B70" s="26"/>
      <c r="C70" s="53" t="s">
        <v>629</v>
      </c>
      <c r="D70" s="54" t="s">
        <v>2</v>
      </c>
      <c r="E70" s="54">
        <v>2</v>
      </c>
      <c r="F70" s="26"/>
      <c r="G70" s="95"/>
    </row>
    <row r="71" spans="1:7" ht="22.5" customHeight="1" x14ac:dyDescent="0.3">
      <c r="A71" s="49" t="s">
        <v>644</v>
      </c>
      <c r="B71" s="26"/>
      <c r="C71" s="53" t="s">
        <v>632</v>
      </c>
      <c r="D71" s="54" t="s">
        <v>2</v>
      </c>
      <c r="E71" s="54">
        <v>1</v>
      </c>
      <c r="F71" s="51"/>
      <c r="G71" s="95"/>
    </row>
    <row r="72" spans="1:7" ht="26.4" x14ac:dyDescent="0.3">
      <c r="A72" s="49" t="s">
        <v>645</v>
      </c>
      <c r="B72" s="26"/>
      <c r="C72" s="53" t="s">
        <v>896</v>
      </c>
      <c r="D72" s="54" t="s">
        <v>2</v>
      </c>
      <c r="E72" s="54">
        <v>6</v>
      </c>
      <c r="F72" s="51"/>
      <c r="G72" s="95"/>
    </row>
    <row r="73" spans="1:7" ht="22.5" customHeight="1" x14ac:dyDescent="0.3">
      <c r="A73" s="49" t="s">
        <v>646</v>
      </c>
      <c r="B73" s="26"/>
      <c r="C73" s="53" t="s">
        <v>634</v>
      </c>
      <c r="D73" s="54" t="s">
        <v>2</v>
      </c>
      <c r="E73" s="54">
        <v>5</v>
      </c>
      <c r="F73" s="51"/>
      <c r="G73" s="95"/>
    </row>
    <row r="74" spans="1:7" ht="22.5" customHeight="1" x14ac:dyDescent="0.3">
      <c r="A74" s="49" t="s">
        <v>647</v>
      </c>
      <c r="B74" s="26"/>
      <c r="C74" s="53" t="s">
        <v>635</v>
      </c>
      <c r="D74" s="54" t="s">
        <v>2</v>
      </c>
      <c r="E74" s="54">
        <v>5</v>
      </c>
      <c r="F74" s="51"/>
      <c r="G74" s="95"/>
    </row>
    <row r="75" spans="1:7" ht="22.5" customHeight="1" x14ac:dyDescent="0.3">
      <c r="A75" s="49" t="s">
        <v>648</v>
      </c>
      <c r="B75" s="26"/>
      <c r="C75" s="53" t="s">
        <v>650</v>
      </c>
      <c r="D75" s="54" t="s">
        <v>2</v>
      </c>
      <c r="E75" s="54">
        <v>1</v>
      </c>
      <c r="F75" s="51"/>
      <c r="G75" s="95"/>
    </row>
    <row r="76" spans="1:7" ht="22.5" customHeight="1" x14ac:dyDescent="0.3">
      <c r="A76" s="49" t="s">
        <v>649</v>
      </c>
      <c r="B76" s="26"/>
      <c r="C76" s="53" t="s">
        <v>651</v>
      </c>
      <c r="D76" s="54" t="s">
        <v>2</v>
      </c>
      <c r="E76" s="54">
        <v>1</v>
      </c>
      <c r="F76" s="51"/>
      <c r="G76" s="95"/>
    </row>
    <row r="77" spans="1:7" ht="22.5" customHeight="1" x14ac:dyDescent="0.3">
      <c r="A77" s="49"/>
      <c r="B77" s="26"/>
      <c r="C77" s="53"/>
      <c r="D77" s="54"/>
      <c r="E77" s="54"/>
      <c r="F77" s="51"/>
      <c r="G77" s="95"/>
    </row>
    <row r="78" spans="1:7" ht="22.5" customHeight="1" x14ac:dyDescent="0.3">
      <c r="A78" s="49" t="s">
        <v>212</v>
      </c>
      <c r="B78" s="26"/>
      <c r="C78" s="55" t="s">
        <v>653</v>
      </c>
      <c r="D78" s="54"/>
      <c r="E78" s="54"/>
      <c r="F78" s="51"/>
      <c r="G78" s="95"/>
    </row>
    <row r="79" spans="1:7" ht="39.6" x14ac:dyDescent="0.3">
      <c r="A79" s="49"/>
      <c r="B79" s="26"/>
      <c r="C79" s="53" t="s">
        <v>652</v>
      </c>
      <c r="D79" s="54"/>
      <c r="E79" s="54"/>
      <c r="F79" s="51"/>
      <c r="G79" s="95"/>
    </row>
    <row r="80" spans="1:7" ht="22.5" customHeight="1" x14ac:dyDescent="0.3">
      <c r="A80" s="49" t="s">
        <v>654</v>
      </c>
      <c r="B80" s="26"/>
      <c r="C80" s="53" t="s">
        <v>655</v>
      </c>
      <c r="D80" s="54" t="s">
        <v>1</v>
      </c>
      <c r="E80" s="54">
        <v>1</v>
      </c>
      <c r="F80" s="51"/>
      <c r="G80" s="95"/>
    </row>
    <row r="81" spans="1:7" ht="24.9" customHeight="1" x14ac:dyDescent="0.3">
      <c r="A81" s="49" t="s">
        <v>656</v>
      </c>
      <c r="B81" s="26"/>
      <c r="C81" s="53" t="s">
        <v>657</v>
      </c>
      <c r="D81" s="54" t="s">
        <v>1</v>
      </c>
      <c r="E81" s="54">
        <v>1</v>
      </c>
      <c r="F81" s="26"/>
      <c r="G81" s="95"/>
    </row>
    <row r="82" spans="1:7" ht="22.5" customHeight="1" x14ac:dyDescent="0.3">
      <c r="A82" s="49" t="s">
        <v>658</v>
      </c>
      <c r="B82" s="26"/>
      <c r="C82" s="53" t="s">
        <v>897</v>
      </c>
      <c r="D82" s="54" t="s">
        <v>1</v>
      </c>
      <c r="E82" s="54">
        <v>50</v>
      </c>
      <c r="F82" s="26"/>
      <c r="G82" s="95"/>
    </row>
    <row r="83" spans="1:7" ht="26.4" x14ac:dyDescent="0.3">
      <c r="A83" s="49" t="s">
        <v>894</v>
      </c>
      <c r="B83" s="26"/>
      <c r="C83" s="53" t="s">
        <v>898</v>
      </c>
      <c r="D83" s="54" t="s">
        <v>1</v>
      </c>
      <c r="E83" s="54">
        <v>100</v>
      </c>
      <c r="F83" s="51"/>
      <c r="G83" s="95"/>
    </row>
    <row r="84" spans="1:7" ht="22.5" customHeight="1" x14ac:dyDescent="0.3">
      <c r="A84" s="49" t="s">
        <v>213</v>
      </c>
      <c r="B84" s="26"/>
      <c r="C84" s="55" t="s">
        <v>659</v>
      </c>
      <c r="D84" s="54"/>
      <c r="E84" s="54"/>
      <c r="F84" s="51"/>
      <c r="G84" s="28"/>
    </row>
    <row r="85" spans="1:7" ht="39.6" x14ac:dyDescent="0.3">
      <c r="A85" s="49" t="s">
        <v>214</v>
      </c>
      <c r="B85" s="26"/>
      <c r="C85" s="52" t="s">
        <v>660</v>
      </c>
      <c r="D85" s="54" t="s">
        <v>299</v>
      </c>
      <c r="E85" s="54">
        <v>1</v>
      </c>
      <c r="F85" s="51">
        <v>50000</v>
      </c>
      <c r="G85" s="28">
        <f>F85*E85</f>
        <v>50000</v>
      </c>
    </row>
    <row r="86" spans="1:7" ht="16.2" thickBot="1" x14ac:dyDescent="0.35">
      <c r="A86" s="49" t="s">
        <v>215</v>
      </c>
      <c r="B86" s="26"/>
      <c r="C86" s="53" t="s">
        <v>661</v>
      </c>
      <c r="D86" s="54" t="s">
        <v>188</v>
      </c>
      <c r="E86" s="108">
        <f>F85</f>
        <v>50000</v>
      </c>
      <c r="F86" s="51"/>
      <c r="G86" s="28"/>
    </row>
    <row r="87" spans="1:7" ht="24.9" customHeight="1" thickBot="1" x14ac:dyDescent="0.35">
      <c r="A87" s="40" t="s">
        <v>255</v>
      </c>
      <c r="B87" s="41"/>
      <c r="C87" s="42" t="s">
        <v>243</v>
      </c>
      <c r="D87" s="43"/>
      <c r="E87" s="43"/>
      <c r="F87" s="43"/>
      <c r="G87" s="44"/>
    </row>
    <row r="88" spans="1:7" ht="22.5" customHeight="1" thickBot="1" x14ac:dyDescent="0.35">
      <c r="A88" s="40" t="s">
        <v>255</v>
      </c>
      <c r="B88" s="41"/>
      <c r="C88" s="42" t="s">
        <v>245</v>
      </c>
      <c r="D88" s="43"/>
      <c r="E88" s="43"/>
      <c r="F88" s="43"/>
      <c r="G88" s="44"/>
    </row>
    <row r="89" spans="1:7" ht="22.5" customHeight="1" x14ac:dyDescent="0.3">
      <c r="A89" s="49"/>
      <c r="B89" s="26"/>
      <c r="C89" s="53"/>
      <c r="D89" s="54"/>
      <c r="E89" s="54"/>
      <c r="F89" s="51"/>
      <c r="G89" s="95"/>
    </row>
    <row r="90" spans="1:7" ht="22.5" customHeight="1" x14ac:dyDescent="0.3">
      <c r="A90" s="49"/>
      <c r="B90" s="26"/>
      <c r="C90" s="55" t="s">
        <v>217</v>
      </c>
      <c r="D90" s="54"/>
      <c r="E90" s="54"/>
      <c r="F90" s="51"/>
      <c r="G90" s="95"/>
    </row>
    <row r="91" spans="1:7" ht="26.4" x14ac:dyDescent="0.3">
      <c r="A91" s="49" t="s">
        <v>662</v>
      </c>
      <c r="B91" s="26"/>
      <c r="C91" s="118" t="s">
        <v>677</v>
      </c>
      <c r="D91" s="54"/>
      <c r="E91" s="54"/>
      <c r="F91" s="51"/>
      <c r="G91" s="95"/>
    </row>
    <row r="92" spans="1:7" ht="26.4" x14ac:dyDescent="0.3">
      <c r="A92" s="49" t="s">
        <v>663</v>
      </c>
      <c r="B92" s="26"/>
      <c r="C92" s="53" t="s">
        <v>664</v>
      </c>
      <c r="D92" s="54" t="s">
        <v>2</v>
      </c>
      <c r="E92" s="54">
        <v>4</v>
      </c>
      <c r="F92" s="51"/>
      <c r="G92" s="95"/>
    </row>
    <row r="93" spans="1:7" ht="26.4" x14ac:dyDescent="0.3">
      <c r="A93" s="49" t="s">
        <v>666</v>
      </c>
      <c r="B93" s="26"/>
      <c r="C93" s="53" t="s">
        <v>665</v>
      </c>
      <c r="D93" s="54" t="s">
        <v>2</v>
      </c>
      <c r="E93" s="54">
        <v>8</v>
      </c>
      <c r="F93" s="51"/>
      <c r="G93" s="95"/>
    </row>
    <row r="94" spans="1:7" ht="26.4" x14ac:dyDescent="0.3">
      <c r="A94" s="49" t="s">
        <v>668</v>
      </c>
      <c r="B94" s="26"/>
      <c r="C94" s="53" t="s">
        <v>667</v>
      </c>
      <c r="D94" s="54" t="s">
        <v>2</v>
      </c>
      <c r="E94" s="54">
        <v>2</v>
      </c>
      <c r="F94" s="51"/>
      <c r="G94" s="95"/>
    </row>
    <row r="95" spans="1:7" ht="39.6" x14ac:dyDescent="0.3">
      <c r="A95" s="49" t="s">
        <v>670</v>
      </c>
      <c r="B95" s="26"/>
      <c r="C95" s="53" t="s">
        <v>669</v>
      </c>
      <c r="D95" s="54" t="s">
        <v>2</v>
      </c>
      <c r="E95" s="54">
        <v>4</v>
      </c>
      <c r="F95" s="51"/>
      <c r="G95" s="95"/>
    </row>
    <row r="96" spans="1:7" ht="39.6" x14ac:dyDescent="0.3">
      <c r="A96" s="49" t="s">
        <v>672</v>
      </c>
      <c r="B96" s="26"/>
      <c r="C96" s="53" t="s">
        <v>671</v>
      </c>
      <c r="D96" s="54" t="s">
        <v>2</v>
      </c>
      <c r="E96" s="54">
        <v>4</v>
      </c>
      <c r="F96" s="51"/>
      <c r="G96" s="95"/>
    </row>
    <row r="97" spans="1:7" ht="39.6" x14ac:dyDescent="0.3">
      <c r="A97" s="49" t="s">
        <v>673</v>
      </c>
      <c r="B97" s="26"/>
      <c r="C97" s="53" t="s">
        <v>674</v>
      </c>
      <c r="D97" s="54" t="s">
        <v>299</v>
      </c>
      <c r="E97" s="54">
        <v>1</v>
      </c>
      <c r="F97" s="51">
        <v>50000</v>
      </c>
      <c r="G97" s="28">
        <f>F97*E97</f>
        <v>50000</v>
      </c>
    </row>
    <row r="98" spans="1:7" ht="22.35" customHeight="1" x14ac:dyDescent="0.3">
      <c r="A98" s="49" t="s">
        <v>676</v>
      </c>
      <c r="B98" s="26"/>
      <c r="C98" s="53" t="s">
        <v>675</v>
      </c>
      <c r="D98" s="54" t="s">
        <v>188</v>
      </c>
      <c r="E98" s="108">
        <f>F97</f>
        <v>50000</v>
      </c>
      <c r="F98" s="51"/>
      <c r="G98" s="28"/>
    </row>
    <row r="99" spans="1:7" ht="22.35" customHeight="1" x14ac:dyDescent="0.3">
      <c r="A99" s="49"/>
      <c r="B99" s="26"/>
      <c r="C99" s="53"/>
      <c r="D99" s="54"/>
      <c r="E99" s="54"/>
      <c r="F99" s="51"/>
      <c r="G99" s="95"/>
    </row>
    <row r="100" spans="1:7" ht="39.6" x14ac:dyDescent="0.3">
      <c r="A100" s="49" t="s">
        <v>679</v>
      </c>
      <c r="B100" s="26"/>
      <c r="C100" s="118" t="s">
        <v>678</v>
      </c>
      <c r="D100" s="54"/>
      <c r="E100" s="54"/>
      <c r="F100" s="51"/>
      <c r="G100" s="95"/>
    </row>
    <row r="101" spans="1:7" ht="22.35" customHeight="1" x14ac:dyDescent="0.3">
      <c r="A101" s="49" t="s">
        <v>680</v>
      </c>
      <c r="B101" s="26"/>
      <c r="C101" s="53" t="s">
        <v>682</v>
      </c>
      <c r="D101" s="54" t="s">
        <v>1</v>
      </c>
      <c r="E101" s="54">
        <v>30</v>
      </c>
      <c r="F101" s="51"/>
      <c r="G101" s="95"/>
    </row>
    <row r="102" spans="1:7" ht="22.35" customHeight="1" x14ac:dyDescent="0.3">
      <c r="A102" s="49" t="s">
        <v>681</v>
      </c>
      <c r="B102" s="26"/>
      <c r="C102" s="53" t="s">
        <v>683</v>
      </c>
      <c r="D102" s="54" t="s">
        <v>1</v>
      </c>
      <c r="E102" s="54">
        <v>80</v>
      </c>
      <c r="F102" s="51"/>
      <c r="G102" s="95"/>
    </row>
    <row r="103" spans="1:7" ht="26.4" x14ac:dyDescent="0.3">
      <c r="A103" s="49" t="s">
        <v>686</v>
      </c>
      <c r="B103" s="26"/>
      <c r="C103" s="53" t="s">
        <v>684</v>
      </c>
      <c r="D103" s="54" t="s">
        <v>299</v>
      </c>
      <c r="E103" s="54">
        <v>1</v>
      </c>
      <c r="F103" s="51">
        <v>5000</v>
      </c>
      <c r="G103" s="28">
        <f>F103*E103</f>
        <v>5000</v>
      </c>
    </row>
    <row r="104" spans="1:7" ht="22.35" customHeight="1" x14ac:dyDescent="0.3">
      <c r="A104" s="49" t="s">
        <v>687</v>
      </c>
      <c r="B104" s="26"/>
      <c r="C104" s="53" t="s">
        <v>685</v>
      </c>
      <c r="D104" s="54" t="s">
        <v>188</v>
      </c>
      <c r="E104" s="108">
        <f>F103</f>
        <v>5000</v>
      </c>
      <c r="F104" s="51"/>
      <c r="G104" s="28"/>
    </row>
    <row r="105" spans="1:7" ht="24.9" customHeight="1" x14ac:dyDescent="0.3">
      <c r="A105" s="49"/>
      <c r="B105" s="26"/>
      <c r="C105" s="53"/>
      <c r="D105" s="54"/>
      <c r="E105" s="54"/>
      <c r="F105" s="51"/>
      <c r="G105" s="95"/>
    </row>
    <row r="106" spans="1:7" ht="39.6" x14ac:dyDescent="0.3">
      <c r="A106" s="49" t="s">
        <v>688</v>
      </c>
      <c r="B106" s="26"/>
      <c r="C106" s="118" t="s">
        <v>890</v>
      </c>
      <c r="D106" s="54"/>
      <c r="E106" s="54"/>
      <c r="F106" s="51"/>
      <c r="G106" s="95"/>
    </row>
    <row r="107" spans="1:7" ht="24.9" customHeight="1" x14ac:dyDescent="0.3">
      <c r="A107" s="49" t="s">
        <v>689</v>
      </c>
      <c r="B107" s="26"/>
      <c r="C107" s="53" t="s">
        <v>889</v>
      </c>
      <c r="D107" s="54" t="s">
        <v>1</v>
      </c>
      <c r="E107" s="54">
        <v>100</v>
      </c>
      <c r="F107" s="51"/>
      <c r="G107" s="95"/>
    </row>
    <row r="108" spans="1:7" ht="24.9" customHeight="1" x14ac:dyDescent="0.3">
      <c r="A108" s="49" t="s">
        <v>690</v>
      </c>
      <c r="B108" s="26"/>
      <c r="C108" s="53" t="s">
        <v>891</v>
      </c>
      <c r="D108" s="54" t="s">
        <v>1</v>
      </c>
      <c r="E108" s="54">
        <v>100</v>
      </c>
      <c r="F108" s="51"/>
      <c r="G108" s="95"/>
    </row>
    <row r="109" spans="1:7" ht="26.4" x14ac:dyDescent="0.3">
      <c r="A109" s="49" t="s">
        <v>691</v>
      </c>
      <c r="B109" s="26"/>
      <c r="C109" s="53" t="s">
        <v>892</v>
      </c>
      <c r="D109" s="54" t="s">
        <v>2</v>
      </c>
      <c r="E109" s="54">
        <v>30</v>
      </c>
      <c r="F109" s="51"/>
      <c r="G109" s="95"/>
    </row>
    <row r="110" spans="1:7" ht="26.4" x14ac:dyDescent="0.3">
      <c r="A110" s="49" t="s">
        <v>692</v>
      </c>
      <c r="B110" s="26"/>
      <c r="C110" s="53" t="s">
        <v>893</v>
      </c>
      <c r="D110" s="54" t="s">
        <v>2</v>
      </c>
      <c r="E110" s="54">
        <v>30</v>
      </c>
      <c r="F110" s="51"/>
      <c r="G110" s="95"/>
    </row>
    <row r="111" spans="1:7" ht="15.6" x14ac:dyDescent="0.3">
      <c r="A111" s="106"/>
      <c r="B111" s="61"/>
      <c r="C111" s="206"/>
      <c r="D111" s="69"/>
      <c r="E111" s="69"/>
      <c r="F111" s="189"/>
      <c r="G111" s="207"/>
    </row>
    <row r="112" spans="1:7" ht="16.2" thickBot="1" x14ac:dyDescent="0.35">
      <c r="A112" s="106"/>
      <c r="B112" s="61"/>
      <c r="C112" s="206"/>
      <c r="D112" s="69"/>
      <c r="E112" s="69"/>
      <c r="F112" s="189"/>
      <c r="G112" s="207"/>
    </row>
    <row r="113" spans="1:7" ht="24.9" customHeight="1" thickBot="1" x14ac:dyDescent="0.35">
      <c r="A113" s="40" t="s">
        <v>255</v>
      </c>
      <c r="B113" s="41"/>
      <c r="C113" s="42" t="s">
        <v>243</v>
      </c>
      <c r="D113" s="43"/>
      <c r="E113" s="43"/>
      <c r="F113" s="43"/>
      <c r="G113" s="44"/>
    </row>
    <row r="114" spans="1:7" ht="24.9" customHeight="1" thickBot="1" x14ac:dyDescent="0.35">
      <c r="A114" s="40" t="s">
        <v>255</v>
      </c>
      <c r="B114" s="41"/>
      <c r="C114" s="42" t="s">
        <v>245</v>
      </c>
      <c r="D114" s="43"/>
      <c r="E114" s="43"/>
      <c r="F114" s="43"/>
      <c r="G114" s="44"/>
    </row>
    <row r="115" spans="1:7" ht="19.8" customHeight="1" x14ac:dyDescent="0.3">
      <c r="A115" s="49"/>
      <c r="B115" s="26"/>
      <c r="C115" s="53"/>
      <c r="D115" s="54"/>
      <c r="E115" s="54"/>
      <c r="F115" s="51"/>
      <c r="G115" s="95"/>
    </row>
    <row r="116" spans="1:7" ht="24.9" customHeight="1" x14ac:dyDescent="0.3">
      <c r="A116" s="49" t="s">
        <v>693</v>
      </c>
      <c r="B116" s="26"/>
      <c r="C116" s="55" t="s">
        <v>695</v>
      </c>
      <c r="D116" s="54"/>
      <c r="E116" s="54"/>
      <c r="F116" s="51"/>
      <c r="G116" s="28"/>
    </row>
    <row r="117" spans="1:7" ht="39.6" x14ac:dyDescent="0.3">
      <c r="A117" s="49" t="s">
        <v>697</v>
      </c>
      <c r="B117" s="26"/>
      <c r="C117" s="52" t="s">
        <v>694</v>
      </c>
      <c r="D117" s="54" t="s">
        <v>299</v>
      </c>
      <c r="E117" s="54">
        <v>1</v>
      </c>
      <c r="F117" s="51">
        <v>15000</v>
      </c>
      <c r="G117" s="28">
        <f>F117*E117</f>
        <v>15000</v>
      </c>
    </row>
    <row r="118" spans="1:7" ht="24.9" customHeight="1" x14ac:dyDescent="0.3">
      <c r="A118" s="49" t="s">
        <v>698</v>
      </c>
      <c r="B118" s="26"/>
      <c r="C118" s="53" t="s">
        <v>696</v>
      </c>
      <c r="D118" s="54" t="s">
        <v>188</v>
      </c>
      <c r="E118" s="108">
        <f>F117</f>
        <v>15000</v>
      </c>
      <c r="F118" s="51"/>
      <c r="G118" s="28"/>
    </row>
    <row r="119" spans="1:7" ht="18.600000000000001" customHeight="1" x14ac:dyDescent="0.3">
      <c r="A119" s="49"/>
      <c r="B119" s="26"/>
      <c r="C119" s="53"/>
      <c r="D119" s="54"/>
      <c r="E119" s="54"/>
      <c r="F119" s="51"/>
      <c r="G119" s="95"/>
    </row>
    <row r="120" spans="1:7" ht="22.5" customHeight="1" x14ac:dyDescent="0.3">
      <c r="A120" s="49" t="s">
        <v>699</v>
      </c>
      <c r="B120" s="26"/>
      <c r="C120" s="55" t="s">
        <v>219</v>
      </c>
      <c r="D120" s="54"/>
      <c r="E120" s="54"/>
      <c r="F120" s="51"/>
      <c r="G120" s="95"/>
    </row>
    <row r="121" spans="1:7" ht="22.5" customHeight="1" x14ac:dyDescent="0.3">
      <c r="A121" s="49"/>
      <c r="B121" s="26"/>
      <c r="C121" s="53" t="s">
        <v>700</v>
      </c>
      <c r="D121" s="54"/>
      <c r="E121" s="54"/>
      <c r="F121" s="51"/>
      <c r="G121" s="95"/>
    </row>
    <row r="122" spans="1:7" ht="26.4" x14ac:dyDescent="0.3">
      <c r="A122" s="49" t="s">
        <v>701</v>
      </c>
      <c r="B122" s="26"/>
      <c r="C122" s="53" t="s">
        <v>220</v>
      </c>
      <c r="D122" s="54" t="s">
        <v>2</v>
      </c>
      <c r="E122" s="54">
        <v>1</v>
      </c>
      <c r="F122" s="51"/>
      <c r="G122" s="95"/>
    </row>
    <row r="123" spans="1:7" ht="22.5" customHeight="1" x14ac:dyDescent="0.3">
      <c r="A123" s="49" t="s">
        <v>702</v>
      </c>
      <c r="B123" s="26"/>
      <c r="C123" s="53" t="s">
        <v>221</v>
      </c>
      <c r="D123" s="54" t="s">
        <v>2</v>
      </c>
      <c r="E123" s="54">
        <v>1</v>
      </c>
      <c r="F123" s="51"/>
      <c r="G123" s="95"/>
    </row>
    <row r="124" spans="1:7" ht="22.5" customHeight="1" x14ac:dyDescent="0.3">
      <c r="A124" s="49" t="s">
        <v>703</v>
      </c>
      <c r="B124" s="26"/>
      <c r="C124" s="53" t="s">
        <v>222</v>
      </c>
      <c r="D124" s="54" t="s">
        <v>2</v>
      </c>
      <c r="E124" s="54">
        <v>1</v>
      </c>
      <c r="F124" s="51"/>
      <c r="G124" s="95"/>
    </row>
    <row r="125" spans="1:7" ht="22.2" customHeight="1" x14ac:dyDescent="0.3">
      <c r="A125" s="49"/>
      <c r="B125" s="26"/>
      <c r="C125" s="53"/>
      <c r="D125" s="54"/>
      <c r="E125" s="54"/>
      <c r="F125" s="51"/>
      <c r="G125" s="95"/>
    </row>
    <row r="126" spans="1:7" ht="22.5" customHeight="1" x14ac:dyDescent="0.3">
      <c r="A126" s="49" t="s">
        <v>704</v>
      </c>
      <c r="B126" s="26"/>
      <c r="C126" s="55" t="s">
        <v>224</v>
      </c>
      <c r="D126" s="54"/>
      <c r="E126" s="54"/>
      <c r="F126" s="51"/>
      <c r="G126" s="95"/>
    </row>
    <row r="127" spans="1:7" ht="66" x14ac:dyDescent="0.3">
      <c r="A127" s="49"/>
      <c r="B127" s="26"/>
      <c r="C127" s="53" t="s">
        <v>706</v>
      </c>
      <c r="D127" s="54" t="s">
        <v>2</v>
      </c>
      <c r="E127" s="54">
        <v>1</v>
      </c>
      <c r="F127" s="51"/>
      <c r="G127" s="95"/>
    </row>
    <row r="128" spans="1:7" ht="26.4" x14ac:dyDescent="0.3">
      <c r="A128" s="49" t="s">
        <v>705</v>
      </c>
      <c r="B128" s="26"/>
      <c r="C128" s="53" t="s">
        <v>707</v>
      </c>
      <c r="D128" s="54" t="s">
        <v>2</v>
      </c>
      <c r="E128" s="54">
        <v>2</v>
      </c>
      <c r="F128" s="51"/>
      <c r="G128" s="95"/>
    </row>
    <row r="129" spans="1:7" ht="15.6" x14ac:dyDescent="0.3">
      <c r="A129" s="49"/>
      <c r="B129" s="26"/>
      <c r="C129" s="53"/>
      <c r="D129" s="54"/>
      <c r="E129" s="54"/>
      <c r="F129" s="51"/>
      <c r="G129" s="95"/>
    </row>
    <row r="130" spans="1:7" ht="39.6" x14ac:dyDescent="0.3">
      <c r="A130" s="49" t="s">
        <v>708</v>
      </c>
      <c r="B130" s="26"/>
      <c r="C130" s="27" t="s">
        <v>952</v>
      </c>
      <c r="D130" s="54" t="s">
        <v>2</v>
      </c>
      <c r="E130" s="54">
        <v>1</v>
      </c>
      <c r="F130" s="51"/>
      <c r="G130" s="95"/>
    </row>
    <row r="131" spans="1:7" ht="15.6" x14ac:dyDescent="0.3">
      <c r="A131" s="49"/>
      <c r="B131" s="26"/>
      <c r="C131" s="45"/>
      <c r="D131" s="54"/>
      <c r="E131" s="54"/>
      <c r="F131" s="51"/>
      <c r="G131" s="95"/>
    </row>
    <row r="132" spans="1:7" ht="22.5" customHeight="1" x14ac:dyDescent="0.3">
      <c r="A132" s="49" t="s">
        <v>709</v>
      </c>
      <c r="B132" s="26"/>
      <c r="C132" s="55" t="s">
        <v>711</v>
      </c>
      <c r="D132" s="54"/>
      <c r="E132" s="54"/>
      <c r="F132" s="51"/>
      <c r="G132" s="95"/>
    </row>
    <row r="133" spans="1:7" ht="66" x14ac:dyDescent="0.3">
      <c r="A133" s="49"/>
      <c r="B133" s="26"/>
      <c r="C133" s="53" t="s">
        <v>953</v>
      </c>
      <c r="D133" s="54" t="s">
        <v>299</v>
      </c>
      <c r="E133" s="54">
        <v>1</v>
      </c>
      <c r="F133" s="51">
        <v>200000</v>
      </c>
      <c r="G133" s="28">
        <f>F133*E133</f>
        <v>200000</v>
      </c>
    </row>
    <row r="134" spans="1:7" ht="15.6" x14ac:dyDescent="0.3">
      <c r="A134" s="49" t="s">
        <v>710</v>
      </c>
      <c r="B134" s="26"/>
      <c r="C134" s="53" t="s">
        <v>230</v>
      </c>
      <c r="D134" s="54" t="s">
        <v>188</v>
      </c>
      <c r="E134" s="108">
        <f>F133</f>
        <v>200000</v>
      </c>
      <c r="F134" s="51"/>
      <c r="G134" s="28"/>
    </row>
    <row r="135" spans="1:7" ht="15.6" x14ac:dyDescent="0.3">
      <c r="A135" s="106"/>
      <c r="B135" s="61"/>
      <c r="C135" s="206"/>
      <c r="D135" s="69"/>
      <c r="E135" s="220"/>
      <c r="F135" s="189"/>
      <c r="G135" s="104"/>
    </row>
    <row r="136" spans="1:7" ht="15.6" x14ac:dyDescent="0.3">
      <c r="A136" s="106"/>
      <c r="B136" s="61"/>
      <c r="C136" s="206"/>
      <c r="D136" s="69"/>
      <c r="E136" s="220"/>
      <c r="F136" s="189"/>
      <c r="G136" s="104"/>
    </row>
    <row r="137" spans="1:7" ht="15.6" x14ac:dyDescent="0.3">
      <c r="A137" s="106"/>
      <c r="B137" s="61"/>
      <c r="C137" s="206"/>
      <c r="D137" s="69"/>
      <c r="E137" s="220"/>
      <c r="F137" s="189"/>
      <c r="G137" s="104"/>
    </row>
    <row r="138" spans="1:7" ht="15.6" x14ac:dyDescent="0.3">
      <c r="A138" s="106"/>
      <c r="B138" s="61"/>
      <c r="C138" s="206"/>
      <c r="D138" s="69"/>
      <c r="E138" s="69"/>
      <c r="F138" s="189"/>
      <c r="G138" s="207"/>
    </row>
    <row r="139" spans="1:7" ht="16.2" thickBot="1" x14ac:dyDescent="0.35">
      <c r="A139" s="106"/>
      <c r="B139" s="61"/>
      <c r="C139" s="206"/>
      <c r="D139" s="69"/>
      <c r="E139" s="69"/>
      <c r="F139" s="189"/>
      <c r="G139" s="207"/>
    </row>
    <row r="140" spans="1:7" ht="22.35" customHeight="1" thickBot="1" x14ac:dyDescent="0.35">
      <c r="A140" s="40" t="s">
        <v>255</v>
      </c>
      <c r="B140" s="41"/>
      <c r="C140" s="42" t="s">
        <v>243</v>
      </c>
      <c r="D140" s="43"/>
      <c r="E140" s="43"/>
      <c r="F140" s="43"/>
      <c r="G140" s="44"/>
    </row>
    <row r="141" spans="1:7" ht="22.35" customHeight="1" thickBot="1" x14ac:dyDescent="0.35">
      <c r="A141" s="40" t="s">
        <v>255</v>
      </c>
      <c r="B141" s="41"/>
      <c r="C141" s="42" t="s">
        <v>245</v>
      </c>
      <c r="D141" s="43"/>
      <c r="E141" s="43"/>
      <c r="F141" s="43"/>
      <c r="G141" s="44"/>
    </row>
    <row r="142" spans="1:7" ht="13.2" customHeight="1" x14ac:dyDescent="0.3">
      <c r="A142" s="107"/>
      <c r="B142" s="115"/>
      <c r="C142" s="53"/>
      <c r="D142" s="54"/>
      <c r="E142" s="54"/>
      <c r="F142" s="110"/>
      <c r="G142" s="104"/>
    </row>
    <row r="143" spans="1:7" ht="22.5" customHeight="1" x14ac:dyDescent="0.3">
      <c r="A143" s="49" t="s">
        <v>712</v>
      </c>
      <c r="B143" s="26"/>
      <c r="C143" s="55" t="s">
        <v>225</v>
      </c>
      <c r="D143" s="54"/>
      <c r="E143" s="54"/>
      <c r="F143" s="51"/>
      <c r="G143" s="95"/>
    </row>
    <row r="144" spans="1:7" ht="39.6" x14ac:dyDescent="0.3">
      <c r="A144" s="49"/>
      <c r="B144" s="26"/>
      <c r="C144" s="53" t="s">
        <v>713</v>
      </c>
      <c r="D144" s="54"/>
      <c r="E144" s="54"/>
      <c r="F144" s="51"/>
      <c r="G144" s="95"/>
    </row>
    <row r="145" spans="1:7" ht="26.4" x14ac:dyDescent="0.3">
      <c r="A145" s="49" t="s">
        <v>714</v>
      </c>
      <c r="B145" s="26"/>
      <c r="C145" s="53" t="s">
        <v>226</v>
      </c>
      <c r="D145" s="54" t="s">
        <v>4</v>
      </c>
      <c r="E145" s="54">
        <v>2</v>
      </c>
      <c r="F145" s="51"/>
      <c r="G145" s="95"/>
    </row>
    <row r="146" spans="1:7" ht="26.4" x14ac:dyDescent="0.3">
      <c r="A146" s="49" t="s">
        <v>715</v>
      </c>
      <c r="B146" s="26"/>
      <c r="C146" s="53" t="s">
        <v>227</v>
      </c>
      <c r="D146" s="54" t="s">
        <v>4</v>
      </c>
      <c r="E146" s="54">
        <v>1</v>
      </c>
      <c r="F146" s="51"/>
      <c r="G146" s="95"/>
    </row>
    <row r="147" spans="1:7" ht="52.8" x14ac:dyDescent="0.3">
      <c r="A147" s="49" t="s">
        <v>716</v>
      </c>
      <c r="B147" s="26"/>
      <c r="C147" s="53" t="s">
        <v>935</v>
      </c>
      <c r="D147" s="54" t="s">
        <v>299</v>
      </c>
      <c r="E147" s="54">
        <v>1</v>
      </c>
      <c r="F147" s="51">
        <v>300000</v>
      </c>
      <c r="G147" s="28">
        <f>F147*E147</f>
        <v>300000</v>
      </c>
    </row>
    <row r="148" spans="1:7" ht="22.35" customHeight="1" x14ac:dyDescent="0.3">
      <c r="A148" s="49" t="s">
        <v>717</v>
      </c>
      <c r="B148" s="26"/>
      <c r="C148" s="53" t="s">
        <v>819</v>
      </c>
      <c r="D148" s="54" t="s">
        <v>188</v>
      </c>
      <c r="E148" s="108">
        <f>F147</f>
        <v>300000</v>
      </c>
      <c r="F148" s="51"/>
      <c r="G148" s="28"/>
    </row>
    <row r="149" spans="1:7" ht="16.2" customHeight="1" x14ac:dyDescent="0.3">
      <c r="A149" s="237">
        <v>0.2</v>
      </c>
      <c r="B149" s="26"/>
      <c r="C149" s="55" t="s">
        <v>936</v>
      </c>
      <c r="D149" s="54"/>
      <c r="E149" s="108"/>
      <c r="F149" s="51"/>
      <c r="G149" s="28"/>
    </row>
    <row r="150" spans="1:7" ht="22.35" customHeight="1" x14ac:dyDescent="0.3">
      <c r="A150" s="49"/>
      <c r="B150" s="26"/>
      <c r="C150" s="53" t="s">
        <v>937</v>
      </c>
      <c r="D150" s="54"/>
      <c r="E150" s="108"/>
      <c r="F150" s="51"/>
      <c r="G150" s="28"/>
    </row>
    <row r="151" spans="1:7" ht="66" x14ac:dyDescent="0.3">
      <c r="A151" s="49" t="s">
        <v>1015</v>
      </c>
      <c r="B151" s="26"/>
      <c r="C151" s="53" t="s">
        <v>944</v>
      </c>
      <c r="D151" s="54" t="s">
        <v>885</v>
      </c>
      <c r="E151" s="54">
        <v>400</v>
      </c>
      <c r="F151" s="51"/>
      <c r="G151" s="28"/>
    </row>
    <row r="152" spans="1:7" ht="16.8" customHeight="1" x14ac:dyDescent="0.3">
      <c r="A152" s="49"/>
      <c r="B152" s="26"/>
      <c r="C152" s="62" t="s">
        <v>938</v>
      </c>
      <c r="D152" s="54"/>
      <c r="E152" s="108"/>
      <c r="F152" s="51"/>
      <c r="G152" s="28"/>
    </row>
    <row r="153" spans="1:7" ht="66" x14ac:dyDescent="0.3">
      <c r="A153" s="49" t="s">
        <v>1016</v>
      </c>
      <c r="B153" s="26"/>
      <c r="C153" s="53" t="s">
        <v>939</v>
      </c>
      <c r="D153" s="54" t="s">
        <v>299</v>
      </c>
      <c r="E153" s="54">
        <v>1</v>
      </c>
      <c r="F153" s="51">
        <v>370000</v>
      </c>
      <c r="G153" s="28">
        <f>F153*E153</f>
        <v>370000</v>
      </c>
    </row>
    <row r="154" spans="1:7" ht="19.2" customHeight="1" x14ac:dyDescent="0.3">
      <c r="A154" s="49"/>
      <c r="B154" s="26"/>
      <c r="C154" s="53" t="s">
        <v>819</v>
      </c>
      <c r="D154" s="54" t="s">
        <v>188</v>
      </c>
      <c r="E154" s="108">
        <f>F153</f>
        <v>370000</v>
      </c>
      <c r="F154" s="51"/>
      <c r="G154" s="28"/>
    </row>
    <row r="155" spans="1:7" ht="10.199999999999999" customHeight="1" x14ac:dyDescent="0.3">
      <c r="A155" s="49"/>
      <c r="B155" s="26"/>
      <c r="C155" s="53"/>
      <c r="D155" s="54"/>
      <c r="E155" s="108"/>
      <c r="F155" s="51"/>
      <c r="G155" s="28"/>
    </row>
    <row r="156" spans="1:7" ht="15.6" x14ac:dyDescent="0.3">
      <c r="A156" s="239">
        <v>21</v>
      </c>
      <c r="B156" s="26"/>
      <c r="C156" s="238" t="s">
        <v>1054</v>
      </c>
      <c r="D156" s="54"/>
      <c r="E156" s="54"/>
      <c r="F156" s="51"/>
      <c r="G156" s="28"/>
    </row>
    <row r="157" spans="1:7" ht="118.8" x14ac:dyDescent="0.3">
      <c r="A157" s="49"/>
      <c r="B157" s="26"/>
      <c r="C157" s="53" t="s">
        <v>1055</v>
      </c>
      <c r="D157" s="54"/>
      <c r="E157" s="54"/>
      <c r="F157" s="51"/>
      <c r="G157" s="28"/>
    </row>
    <row r="158" spans="1:7" ht="15.6" x14ac:dyDescent="0.3">
      <c r="A158" s="237" t="s">
        <v>1056</v>
      </c>
      <c r="B158" s="26"/>
      <c r="C158" s="67" t="s">
        <v>1307</v>
      </c>
      <c r="D158" s="54" t="s">
        <v>94</v>
      </c>
      <c r="E158" s="54">
        <v>1</v>
      </c>
      <c r="F158" s="51"/>
      <c r="G158" s="28"/>
    </row>
    <row r="159" spans="1:7" ht="7.2" customHeight="1" x14ac:dyDescent="0.3">
      <c r="A159" s="237"/>
      <c r="B159" s="26"/>
      <c r="C159" s="66"/>
      <c r="D159" s="54"/>
      <c r="E159" s="54"/>
      <c r="F159" s="51"/>
      <c r="G159" s="28"/>
    </row>
    <row r="160" spans="1:7" ht="15.6" x14ac:dyDescent="0.3">
      <c r="A160" s="237">
        <v>0.22</v>
      </c>
      <c r="B160" s="26"/>
      <c r="C160" s="238" t="s">
        <v>1057</v>
      </c>
      <c r="D160" s="54"/>
      <c r="E160" s="54"/>
      <c r="F160" s="51"/>
      <c r="G160" s="28"/>
    </row>
    <row r="161" spans="1:7" ht="39.6" x14ac:dyDescent="0.3">
      <c r="A161" s="237"/>
      <c r="B161" s="26"/>
      <c r="C161" s="52" t="s">
        <v>1058</v>
      </c>
      <c r="D161" s="54"/>
      <c r="E161" s="54"/>
      <c r="F161" s="51"/>
      <c r="G161" s="28"/>
    </row>
    <row r="162" spans="1:7" ht="15.6" x14ac:dyDescent="0.3">
      <c r="A162" s="237" t="s">
        <v>1060</v>
      </c>
      <c r="B162" s="26"/>
      <c r="C162" s="66" t="s">
        <v>1059</v>
      </c>
      <c r="D162" s="54" t="s">
        <v>4</v>
      </c>
      <c r="E162" s="54">
        <v>3</v>
      </c>
      <c r="F162" s="51"/>
      <c r="G162" s="28"/>
    </row>
    <row r="163" spans="1:7" ht="9.6" customHeight="1" thickBot="1" x14ac:dyDescent="0.35">
      <c r="A163" s="237"/>
      <c r="B163" s="26"/>
      <c r="C163" s="66"/>
      <c r="D163" s="54"/>
      <c r="E163" s="54"/>
      <c r="F163" s="51"/>
      <c r="G163" s="28"/>
    </row>
    <row r="164" spans="1:7" ht="19.2" customHeight="1" thickBot="1" x14ac:dyDescent="0.35">
      <c r="A164" s="40" t="s">
        <v>255</v>
      </c>
      <c r="B164" s="41"/>
      <c r="C164" s="42" t="s">
        <v>243</v>
      </c>
      <c r="D164" s="43"/>
      <c r="E164" s="43"/>
      <c r="F164" s="43"/>
      <c r="G164" s="44"/>
    </row>
    <row r="165" spans="1:7" ht="19.8" customHeight="1" thickBot="1" x14ac:dyDescent="0.35">
      <c r="A165" s="40" t="s">
        <v>255</v>
      </c>
      <c r="B165" s="41"/>
      <c r="C165" s="42" t="s">
        <v>245</v>
      </c>
      <c r="D165" s="43"/>
      <c r="E165" s="43"/>
      <c r="F165" s="43"/>
      <c r="G165" s="44"/>
    </row>
    <row r="166" spans="1:7" ht="10.8" customHeight="1" x14ac:dyDescent="0.3">
      <c r="A166" s="107"/>
      <c r="B166" s="219"/>
      <c r="C166" s="218"/>
      <c r="D166" s="165"/>
      <c r="E166" s="165"/>
      <c r="F166" s="189"/>
      <c r="G166" s="104"/>
    </row>
    <row r="167" spans="1:7" ht="15.6" x14ac:dyDescent="0.3">
      <c r="A167" s="107"/>
      <c r="B167" s="219"/>
      <c r="C167" s="238" t="s">
        <v>1061</v>
      </c>
      <c r="D167" s="54"/>
      <c r="E167" s="54"/>
      <c r="F167" s="189"/>
      <c r="G167" s="104"/>
    </row>
    <row r="168" spans="1:7" ht="26.4" x14ac:dyDescent="0.3">
      <c r="A168" s="107"/>
      <c r="B168" s="219"/>
      <c r="C168" s="52" t="s">
        <v>1062</v>
      </c>
      <c r="D168" s="54"/>
      <c r="E168" s="54"/>
      <c r="F168" s="189"/>
      <c r="G168" s="104"/>
    </row>
    <row r="169" spans="1:7" ht="39.6" x14ac:dyDescent="0.3">
      <c r="A169" s="107"/>
      <c r="B169" s="219"/>
      <c r="C169" s="67" t="s">
        <v>1063</v>
      </c>
      <c r="D169" s="54" t="s">
        <v>4</v>
      </c>
      <c r="E169" s="54">
        <v>4</v>
      </c>
      <c r="F169" s="189"/>
      <c r="G169" s="104"/>
    </row>
    <row r="170" spans="1:7" ht="22.5" customHeight="1" x14ac:dyDescent="0.3">
      <c r="A170" s="49" t="s">
        <v>718</v>
      </c>
      <c r="B170" s="26"/>
      <c r="C170" s="55" t="s">
        <v>934</v>
      </c>
      <c r="D170" s="54"/>
      <c r="E170" s="54"/>
      <c r="F170" s="51"/>
      <c r="G170" s="95"/>
    </row>
    <row r="171" spans="1:7" ht="75" customHeight="1" x14ac:dyDescent="0.3">
      <c r="A171" s="49" t="s">
        <v>719</v>
      </c>
      <c r="B171" s="26"/>
      <c r="C171" s="53" t="s">
        <v>949</v>
      </c>
      <c r="D171" s="54" t="s">
        <v>187</v>
      </c>
      <c r="E171" s="54">
        <v>1</v>
      </c>
      <c r="F171" s="51">
        <f>350000*1.15</f>
        <v>402499.99999999994</v>
      </c>
      <c r="G171" s="95">
        <f>F171*E171</f>
        <v>402499.99999999994</v>
      </c>
    </row>
    <row r="172" spans="1:7" ht="18" customHeight="1" x14ac:dyDescent="0.3">
      <c r="A172" s="49" t="s">
        <v>1004</v>
      </c>
      <c r="B172" s="26"/>
      <c r="C172" s="53" t="s">
        <v>230</v>
      </c>
      <c r="D172" s="54" t="s">
        <v>188</v>
      </c>
      <c r="E172" s="167">
        <f>G171</f>
        <v>402499.99999999994</v>
      </c>
      <c r="F172" s="51"/>
      <c r="G172" s="95"/>
    </row>
    <row r="173" spans="1:7" ht="71.400000000000006" customHeight="1" x14ac:dyDescent="0.3">
      <c r="A173" s="49" t="s">
        <v>1005</v>
      </c>
      <c r="B173" s="26"/>
      <c r="C173" s="53" t="s">
        <v>948</v>
      </c>
      <c r="D173" s="54" t="s">
        <v>187</v>
      </c>
      <c r="E173" s="54">
        <v>1</v>
      </c>
      <c r="F173" s="51">
        <v>50000</v>
      </c>
      <c r="G173" s="95">
        <f>F173*E173</f>
        <v>50000</v>
      </c>
    </row>
    <row r="174" spans="1:7" ht="22.5" customHeight="1" x14ac:dyDescent="0.3">
      <c r="A174" s="49" t="s">
        <v>1006</v>
      </c>
      <c r="B174" s="26"/>
      <c r="C174" s="53" t="s">
        <v>230</v>
      </c>
      <c r="D174" s="54" t="s">
        <v>188</v>
      </c>
      <c r="E174" s="167">
        <f>G173</f>
        <v>50000</v>
      </c>
      <c r="F174" s="51"/>
      <c r="G174" s="95"/>
    </row>
    <row r="175" spans="1:7" ht="60.6" customHeight="1" x14ac:dyDescent="0.3">
      <c r="A175" s="49" t="s">
        <v>1007</v>
      </c>
      <c r="B175" s="26"/>
      <c r="C175" s="53" t="s">
        <v>946</v>
      </c>
      <c r="D175" s="54" t="s">
        <v>187</v>
      </c>
      <c r="E175" s="54">
        <v>1</v>
      </c>
      <c r="F175" s="51">
        <f>3100000*1.12</f>
        <v>3472000.0000000005</v>
      </c>
      <c r="G175" s="95">
        <f>F175*E175</f>
        <v>3472000.0000000005</v>
      </c>
    </row>
    <row r="176" spans="1:7" ht="22.5" customHeight="1" x14ac:dyDescent="0.3">
      <c r="A176" s="49" t="s">
        <v>1008</v>
      </c>
      <c r="B176" s="26"/>
      <c r="C176" s="53" t="s">
        <v>230</v>
      </c>
      <c r="D176" s="54" t="s">
        <v>188</v>
      </c>
      <c r="E176" s="167">
        <f>G175</f>
        <v>3472000.0000000005</v>
      </c>
      <c r="F176" s="51"/>
      <c r="G176" s="95"/>
    </row>
    <row r="177" spans="1:7" ht="66" x14ac:dyDescent="0.3">
      <c r="A177" s="49" t="s">
        <v>1009</v>
      </c>
      <c r="B177" s="26"/>
      <c r="C177" s="53" t="s">
        <v>950</v>
      </c>
      <c r="D177" s="54" t="s">
        <v>187</v>
      </c>
      <c r="E177" s="54">
        <v>1</v>
      </c>
      <c r="F177" s="51">
        <f>2700000*1.15</f>
        <v>3104999.9999999995</v>
      </c>
      <c r="G177" s="95">
        <f>F177*E177</f>
        <v>3104999.9999999995</v>
      </c>
    </row>
    <row r="178" spans="1:7" ht="15.6" x14ac:dyDescent="0.3">
      <c r="A178" s="49" t="s">
        <v>1010</v>
      </c>
      <c r="B178" s="26"/>
      <c r="C178" s="53" t="s">
        <v>230</v>
      </c>
      <c r="D178" s="54" t="s">
        <v>188</v>
      </c>
      <c r="E178" s="167">
        <f>G177</f>
        <v>3104999.9999999995</v>
      </c>
      <c r="F178" s="51"/>
      <c r="G178" s="95"/>
    </row>
    <row r="179" spans="1:7" ht="66" x14ac:dyDescent="0.3">
      <c r="A179" s="49" t="s">
        <v>1011</v>
      </c>
      <c r="B179" s="26"/>
      <c r="C179" s="53" t="s">
        <v>947</v>
      </c>
      <c r="D179" s="54" t="s">
        <v>187</v>
      </c>
      <c r="E179" s="54">
        <v>1</v>
      </c>
      <c r="F179" s="51">
        <f>1300000*1.15</f>
        <v>1495000</v>
      </c>
      <c r="G179" s="95">
        <f>F179*E179</f>
        <v>1495000</v>
      </c>
    </row>
    <row r="180" spans="1:7" ht="15.6" x14ac:dyDescent="0.3">
      <c r="A180" s="49" t="s">
        <v>1012</v>
      </c>
      <c r="B180" s="26"/>
      <c r="C180" s="53" t="s">
        <v>230</v>
      </c>
      <c r="D180" s="54" t="s">
        <v>188</v>
      </c>
      <c r="E180" s="167">
        <f>G179</f>
        <v>1495000</v>
      </c>
      <c r="F180" s="51"/>
      <c r="G180" s="95"/>
    </row>
    <row r="181" spans="1:7" ht="66" x14ac:dyDescent="0.3">
      <c r="A181" s="49" t="s">
        <v>1013</v>
      </c>
      <c r="B181" s="26"/>
      <c r="C181" s="53" t="s">
        <v>1293</v>
      </c>
      <c r="D181" s="54" t="s">
        <v>187</v>
      </c>
      <c r="E181" s="54">
        <v>1</v>
      </c>
      <c r="F181" s="51">
        <f>300000</f>
        <v>300000</v>
      </c>
      <c r="G181" s="95">
        <f>F181*E181</f>
        <v>300000</v>
      </c>
    </row>
    <row r="182" spans="1:7" ht="15.6" x14ac:dyDescent="0.3">
      <c r="A182" s="49" t="s">
        <v>1014</v>
      </c>
      <c r="B182" s="26"/>
      <c r="C182" s="53" t="s">
        <v>230</v>
      </c>
      <c r="D182" s="54" t="s">
        <v>188</v>
      </c>
      <c r="E182" s="167">
        <f>G181</f>
        <v>300000</v>
      </c>
      <c r="F182" s="51"/>
      <c r="G182" s="95"/>
    </row>
    <row r="183" spans="1:7" ht="22.5" customHeight="1" thickBot="1" x14ac:dyDescent="0.35">
      <c r="A183" s="56"/>
      <c r="B183" s="26"/>
      <c r="C183" s="53"/>
      <c r="D183" s="54"/>
      <c r="E183" s="54"/>
      <c r="F183" s="51"/>
      <c r="G183" s="95"/>
    </row>
    <row r="184" spans="1:7" ht="22.5" customHeight="1" thickBot="1" x14ac:dyDescent="0.35">
      <c r="A184" s="57"/>
      <c r="B184" s="43"/>
      <c r="C184" s="368" t="s">
        <v>228</v>
      </c>
      <c r="D184" s="369"/>
      <c r="E184" s="370"/>
      <c r="F184" s="371"/>
      <c r="G184" s="372"/>
    </row>
  </sheetData>
  <mergeCells count="2">
    <mergeCell ref="C184:E184"/>
    <mergeCell ref="F184:G184"/>
  </mergeCells>
  <phoneticPr fontId="17" type="noConversion"/>
  <pageMargins left="0.59055118110236227" right="0.39370078740157483" top="0.78740157480314965" bottom="0.78740157480314965" header="0.31496062992125984" footer="0.31496062992125984"/>
  <pageSetup paperSize="9" firstPageNumber="123" fitToHeight="0" orientation="portrait" useFirstPageNumber="1" r:id="rId1"/>
  <headerFooter>
    <oddHeader xml:space="preserve">&amp;L&amp;10Design,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3024-F33D-4B02-9720-21E05A700349}">
  <sheetPr>
    <tabColor rgb="FF0070C0"/>
  </sheetPr>
  <dimension ref="A1:G67"/>
  <sheetViews>
    <sheetView view="pageLayout" zoomScaleNormal="100" zoomScaleSheetLayoutView="112" workbookViewId="0">
      <selection activeCell="C60" sqref="C60"/>
    </sheetView>
  </sheetViews>
  <sheetFormatPr defaultRowHeight="16.350000000000001" customHeight="1" x14ac:dyDescent="0.3"/>
  <cols>
    <col min="1" max="1" width="8.88671875" style="2"/>
    <col min="2" max="2" width="6.5546875" customWidth="1"/>
    <col min="3" max="3" width="40.88671875" customWidth="1"/>
    <col min="4" max="4" width="5.44140625" style="2" customWidth="1"/>
    <col min="5" max="5" width="7.33203125" style="2" customWidth="1"/>
    <col min="6" max="6" width="8.88671875" style="21" customWidth="1"/>
    <col min="7" max="7" width="13.77734375" style="2" customWidth="1"/>
  </cols>
  <sheetData>
    <row r="1" spans="1:7" ht="16.350000000000001" customHeight="1" thickBot="1" x14ac:dyDescent="0.35">
      <c r="A1" s="11" t="s">
        <v>29</v>
      </c>
      <c r="B1" s="11" t="s">
        <v>265</v>
      </c>
      <c r="C1" s="11" t="s">
        <v>3</v>
      </c>
      <c r="D1" s="11" t="s">
        <v>261</v>
      </c>
      <c r="E1" s="11" t="s">
        <v>262</v>
      </c>
      <c r="F1" s="11" t="s">
        <v>263</v>
      </c>
      <c r="G1" s="11" t="s">
        <v>264</v>
      </c>
    </row>
    <row r="2" spans="1:7" ht="28.2" customHeight="1" thickBot="1" x14ac:dyDescent="0.35">
      <c r="A2" s="93"/>
      <c r="B2" s="34"/>
      <c r="C2" s="48" t="s">
        <v>1138</v>
      </c>
      <c r="D2" s="58"/>
      <c r="E2" s="58"/>
      <c r="F2" s="59"/>
      <c r="G2" s="60"/>
    </row>
    <row r="3" spans="1:7" ht="22.35" customHeight="1" x14ac:dyDescent="0.3">
      <c r="A3" s="30" t="s">
        <v>1002</v>
      </c>
      <c r="B3" s="70"/>
      <c r="C3" s="55" t="s">
        <v>1064</v>
      </c>
      <c r="D3" s="27"/>
      <c r="E3" s="26"/>
      <c r="F3" s="71"/>
      <c r="G3" s="28"/>
    </row>
    <row r="4" spans="1:7" ht="105.6" x14ac:dyDescent="0.3">
      <c r="A4" s="30"/>
      <c r="B4" s="70"/>
      <c r="C4" s="70" t="s">
        <v>1065</v>
      </c>
      <c r="D4" s="27"/>
      <c r="E4" s="26"/>
      <c r="F4" s="71"/>
      <c r="G4" s="28"/>
    </row>
    <row r="5" spans="1:7" ht="22.35" customHeight="1" x14ac:dyDescent="0.3">
      <c r="A5" s="30" t="s">
        <v>1066</v>
      </c>
      <c r="B5" s="70"/>
      <c r="C5" s="27" t="s">
        <v>1069</v>
      </c>
      <c r="D5" s="26" t="s">
        <v>4</v>
      </c>
      <c r="E5" s="26">
        <v>1</v>
      </c>
      <c r="F5" s="71"/>
      <c r="G5" s="28"/>
    </row>
    <row r="6" spans="1:7" ht="26.4" x14ac:dyDescent="0.3">
      <c r="A6" s="30" t="s">
        <v>1067</v>
      </c>
      <c r="B6" s="70"/>
      <c r="C6" s="27" t="s">
        <v>1117</v>
      </c>
      <c r="D6" s="54" t="s">
        <v>187</v>
      </c>
      <c r="E6" s="54">
        <v>1</v>
      </c>
      <c r="F6" s="51">
        <v>200000</v>
      </c>
      <c r="G6" s="95">
        <f>F6*E6</f>
        <v>200000</v>
      </c>
    </row>
    <row r="7" spans="1:7" ht="22.35" customHeight="1" x14ac:dyDescent="0.3">
      <c r="A7" s="30" t="s">
        <v>1068</v>
      </c>
      <c r="B7" s="70"/>
      <c r="C7" s="53" t="s">
        <v>1116</v>
      </c>
      <c r="D7" s="54" t="s">
        <v>188</v>
      </c>
      <c r="E7" s="54">
        <f>F6</f>
        <v>200000</v>
      </c>
      <c r="F7" s="51"/>
      <c r="G7" s="95"/>
    </row>
    <row r="8" spans="1:7" ht="26.4" x14ac:dyDescent="0.3">
      <c r="A8" s="30" t="s">
        <v>1070</v>
      </c>
      <c r="B8" s="70"/>
      <c r="C8" s="72" t="s">
        <v>1073</v>
      </c>
      <c r="D8" s="35" t="s">
        <v>4</v>
      </c>
      <c r="E8" s="35">
        <v>2</v>
      </c>
      <c r="F8" s="71"/>
      <c r="G8" s="28"/>
    </row>
    <row r="9" spans="1:7" ht="26.4" x14ac:dyDescent="0.3">
      <c r="A9" s="30" t="s">
        <v>1071</v>
      </c>
      <c r="B9" s="70"/>
      <c r="C9" s="72" t="s">
        <v>1074</v>
      </c>
      <c r="D9" s="35" t="s">
        <v>4</v>
      </c>
      <c r="E9" s="35">
        <v>2</v>
      </c>
      <c r="F9" s="71"/>
      <c r="G9" s="28"/>
    </row>
    <row r="10" spans="1:7" ht="66" x14ac:dyDescent="0.3">
      <c r="A10" s="30" t="s">
        <v>1072</v>
      </c>
      <c r="B10" s="70"/>
      <c r="C10" s="70" t="s">
        <v>1075</v>
      </c>
      <c r="D10" s="27"/>
      <c r="E10" s="26"/>
      <c r="F10" s="71"/>
      <c r="G10" s="28"/>
    </row>
    <row r="11" spans="1:7" ht="22.35" customHeight="1" x14ac:dyDescent="0.3">
      <c r="A11" s="30"/>
      <c r="B11" s="70"/>
      <c r="C11" s="53" t="s">
        <v>331</v>
      </c>
      <c r="D11" s="54" t="s">
        <v>1</v>
      </c>
      <c r="E11" s="54">
        <v>30</v>
      </c>
      <c r="F11" s="71"/>
      <c r="G11" s="28"/>
    </row>
    <row r="12" spans="1:7" ht="22.35" customHeight="1" x14ac:dyDescent="0.3">
      <c r="A12" s="30"/>
      <c r="B12" s="70"/>
      <c r="C12" s="53" t="s">
        <v>332</v>
      </c>
      <c r="D12" s="54" t="s">
        <v>1</v>
      </c>
      <c r="E12" s="54">
        <v>50</v>
      </c>
      <c r="F12" s="71"/>
      <c r="G12" s="28"/>
    </row>
    <row r="13" spans="1:7" ht="22.35" customHeight="1" x14ac:dyDescent="0.3">
      <c r="A13" s="30"/>
      <c r="B13" s="70"/>
      <c r="C13" s="53" t="s">
        <v>333</v>
      </c>
      <c r="D13" s="54" t="s">
        <v>1</v>
      </c>
      <c r="E13" s="54">
        <v>20</v>
      </c>
      <c r="F13" s="71"/>
      <c r="G13" s="28"/>
    </row>
    <row r="14" spans="1:7" ht="13.2" customHeight="1" x14ac:dyDescent="0.3">
      <c r="A14" s="30"/>
      <c r="B14" s="70"/>
      <c r="C14" s="240"/>
      <c r="D14" s="27"/>
      <c r="E14" s="26"/>
      <c r="F14" s="71"/>
      <c r="G14" s="28"/>
    </row>
    <row r="15" spans="1:7" ht="22.35" customHeight="1" x14ac:dyDescent="0.3">
      <c r="A15" s="30" t="s">
        <v>1003</v>
      </c>
      <c r="B15" s="70"/>
      <c r="C15" s="55" t="s">
        <v>1076</v>
      </c>
      <c r="D15" s="27"/>
      <c r="E15" s="26"/>
      <c r="F15" s="71"/>
      <c r="G15" s="28"/>
    </row>
    <row r="16" spans="1:7" ht="66" x14ac:dyDescent="0.3">
      <c r="A16" s="30"/>
      <c r="B16" s="70"/>
      <c r="C16" s="70" t="s">
        <v>1077</v>
      </c>
      <c r="D16" s="27"/>
      <c r="E16" s="26"/>
      <c r="F16" s="71"/>
      <c r="G16" s="28"/>
    </row>
    <row r="17" spans="1:7" ht="22.35" customHeight="1" x14ac:dyDescent="0.3">
      <c r="A17" s="30" t="s">
        <v>1119</v>
      </c>
      <c r="B17" s="70"/>
      <c r="C17" s="53" t="s">
        <v>1078</v>
      </c>
      <c r="D17" s="54" t="s">
        <v>2</v>
      </c>
      <c r="E17" s="54">
        <v>32</v>
      </c>
      <c r="F17" s="71"/>
      <c r="G17" s="28"/>
    </row>
    <row r="18" spans="1:7" ht="10.199999999999999" customHeight="1" x14ac:dyDescent="0.3">
      <c r="A18" s="30"/>
      <c r="B18" s="70"/>
      <c r="C18" s="53"/>
      <c r="D18" s="54"/>
      <c r="E18" s="54"/>
      <c r="F18" s="71"/>
      <c r="G18" s="28"/>
    </row>
    <row r="19" spans="1:7" ht="22.35" customHeight="1" x14ac:dyDescent="0.3">
      <c r="A19" s="30" t="s">
        <v>1080</v>
      </c>
      <c r="B19" s="70"/>
      <c r="C19" s="55" t="s">
        <v>1081</v>
      </c>
      <c r="D19" s="54"/>
      <c r="E19" s="54"/>
      <c r="F19" s="71"/>
      <c r="G19" s="28"/>
    </row>
    <row r="20" spans="1:7" ht="52.8" x14ac:dyDescent="0.3">
      <c r="A20" s="30"/>
      <c r="B20" s="70"/>
      <c r="C20" s="70" t="s">
        <v>1082</v>
      </c>
      <c r="D20" s="54"/>
      <c r="E20" s="54"/>
      <c r="F20" s="71"/>
      <c r="G20" s="28"/>
    </row>
    <row r="21" spans="1:7" ht="30" customHeight="1" x14ac:dyDescent="0.3">
      <c r="A21" s="30" t="s">
        <v>1083</v>
      </c>
      <c r="B21" s="70"/>
      <c r="C21" s="55" t="s">
        <v>1084</v>
      </c>
      <c r="D21" s="54"/>
      <c r="E21" s="54"/>
      <c r="F21" s="71"/>
      <c r="G21" s="28"/>
    </row>
    <row r="22" spans="1:7" ht="27" thickBot="1" x14ac:dyDescent="0.35">
      <c r="A22" s="30"/>
      <c r="B22" s="70"/>
      <c r="C22" s="53" t="s">
        <v>1144</v>
      </c>
      <c r="D22" s="54" t="s">
        <v>94</v>
      </c>
      <c r="E22" s="54">
        <v>8</v>
      </c>
      <c r="F22" s="71"/>
      <c r="G22" s="28"/>
    </row>
    <row r="23" spans="1:7" ht="22.35" customHeight="1" thickBot="1" x14ac:dyDescent="0.35">
      <c r="A23" s="40" t="s">
        <v>1079</v>
      </c>
      <c r="B23" s="41"/>
      <c r="C23" s="42" t="s">
        <v>243</v>
      </c>
      <c r="D23" s="43"/>
      <c r="E23" s="43"/>
      <c r="F23" s="43"/>
      <c r="G23" s="44"/>
    </row>
    <row r="24" spans="1:7" ht="22.35" customHeight="1" thickBot="1" x14ac:dyDescent="0.35">
      <c r="A24" s="40" t="s">
        <v>1079</v>
      </c>
      <c r="B24" s="41"/>
      <c r="C24" s="42" t="s">
        <v>245</v>
      </c>
      <c r="D24" s="43"/>
      <c r="E24" s="43"/>
      <c r="F24" s="43"/>
      <c r="G24" s="44"/>
    </row>
    <row r="25" spans="1:7" ht="22.35" customHeight="1" x14ac:dyDescent="0.3">
      <c r="A25" s="30" t="s">
        <v>1085</v>
      </c>
      <c r="B25" s="72"/>
      <c r="C25" s="55" t="s">
        <v>1086</v>
      </c>
      <c r="D25" s="54"/>
      <c r="E25" s="54"/>
      <c r="F25" s="73"/>
      <c r="G25" s="28"/>
    </row>
    <row r="26" spans="1:7" ht="26.4" x14ac:dyDescent="0.3">
      <c r="A26" s="30"/>
      <c r="B26" s="72"/>
      <c r="C26" s="70" t="s">
        <v>1087</v>
      </c>
      <c r="D26" s="54"/>
      <c r="E26" s="54"/>
      <c r="F26" s="73"/>
      <c r="G26" s="28"/>
    </row>
    <row r="27" spans="1:7" ht="26.4" x14ac:dyDescent="0.3">
      <c r="A27" s="30" t="s">
        <v>1088</v>
      </c>
      <c r="B27" s="72"/>
      <c r="C27" s="70" t="s">
        <v>1089</v>
      </c>
      <c r="D27" s="54" t="s">
        <v>94</v>
      </c>
      <c r="E27" s="54">
        <v>1</v>
      </c>
      <c r="F27" s="73"/>
      <c r="G27" s="28"/>
    </row>
    <row r="28" spans="1:7" ht="26.4" x14ac:dyDescent="0.3">
      <c r="A28" s="30" t="s">
        <v>1090</v>
      </c>
      <c r="B28" s="72"/>
      <c r="C28" s="70" t="s">
        <v>1118</v>
      </c>
      <c r="D28" s="54" t="s">
        <v>94</v>
      </c>
      <c r="E28" s="54">
        <v>1</v>
      </c>
      <c r="F28" s="73"/>
      <c r="G28" s="28"/>
    </row>
    <row r="29" spans="1:7" ht="11.4" customHeight="1" x14ac:dyDescent="0.3">
      <c r="A29" s="30"/>
      <c r="B29" s="72"/>
      <c r="C29" s="241"/>
      <c r="D29" s="54"/>
      <c r="E29" s="54"/>
      <c r="F29" s="73"/>
      <c r="G29" s="28"/>
    </row>
    <row r="30" spans="1:7" ht="18.600000000000001" customHeight="1" x14ac:dyDescent="0.3">
      <c r="A30" s="30" t="s">
        <v>1091</v>
      </c>
      <c r="B30" s="72"/>
      <c r="C30" s="55" t="s">
        <v>1092</v>
      </c>
      <c r="D30" s="54"/>
      <c r="E30" s="54"/>
      <c r="F30" s="26"/>
      <c r="G30" s="28"/>
    </row>
    <row r="31" spans="1:7" ht="52.8" x14ac:dyDescent="0.3">
      <c r="A31" s="30" t="s">
        <v>1093</v>
      </c>
      <c r="B31" s="72"/>
      <c r="C31" s="52" t="s">
        <v>1127</v>
      </c>
      <c r="D31" s="54" t="s">
        <v>299</v>
      </c>
      <c r="E31" s="54">
        <v>1</v>
      </c>
      <c r="F31" s="51">
        <v>80000</v>
      </c>
      <c r="G31" s="28">
        <f>F31*E31</f>
        <v>80000</v>
      </c>
    </row>
    <row r="32" spans="1:7" ht="22.35" customHeight="1" x14ac:dyDescent="0.3">
      <c r="A32" s="30" t="s">
        <v>1094</v>
      </c>
      <c r="B32" s="72"/>
      <c r="C32" s="53" t="s">
        <v>819</v>
      </c>
      <c r="D32" s="54" t="s">
        <v>188</v>
      </c>
      <c r="E32" s="108">
        <f>F31</f>
        <v>80000</v>
      </c>
      <c r="F32" s="51"/>
      <c r="G32" s="28"/>
    </row>
    <row r="33" spans="1:7" ht="13.2" customHeight="1" x14ac:dyDescent="0.3">
      <c r="A33" s="30"/>
      <c r="B33" s="72"/>
      <c r="C33" s="53"/>
      <c r="D33" s="54"/>
      <c r="E33" s="54"/>
      <c r="F33" s="73"/>
      <c r="G33" s="28"/>
    </row>
    <row r="34" spans="1:7" ht="22.35" customHeight="1" x14ac:dyDescent="0.3">
      <c r="A34" s="30" t="s">
        <v>1095</v>
      </c>
      <c r="B34" s="72"/>
      <c r="C34" s="55" t="s">
        <v>1096</v>
      </c>
      <c r="D34" s="54"/>
      <c r="E34" s="54"/>
      <c r="F34" s="26"/>
      <c r="G34" s="28"/>
    </row>
    <row r="35" spans="1:7" ht="39.6" x14ac:dyDescent="0.3">
      <c r="A35" s="30" t="s">
        <v>1097</v>
      </c>
      <c r="B35" s="72"/>
      <c r="C35" s="52" t="s">
        <v>1128</v>
      </c>
      <c r="D35" s="54" t="s">
        <v>299</v>
      </c>
      <c r="E35" s="54">
        <v>1</v>
      </c>
      <c r="F35" s="51">
        <v>60000</v>
      </c>
      <c r="G35" s="28">
        <f>F35*E35</f>
        <v>60000</v>
      </c>
    </row>
    <row r="36" spans="1:7" ht="22.35" customHeight="1" x14ac:dyDescent="0.3">
      <c r="A36" s="30" t="s">
        <v>1098</v>
      </c>
      <c r="B36" s="72"/>
      <c r="C36" s="53" t="s">
        <v>1099</v>
      </c>
      <c r="D36" s="54" t="s">
        <v>188</v>
      </c>
      <c r="E36" s="108">
        <f>F35</f>
        <v>60000</v>
      </c>
      <c r="F36" s="51"/>
      <c r="G36" s="28"/>
    </row>
    <row r="37" spans="1:7" ht="11.4" customHeight="1" x14ac:dyDescent="0.3">
      <c r="A37" s="30"/>
      <c r="B37" s="72"/>
      <c r="C37" s="53"/>
      <c r="D37" s="54"/>
      <c r="E37" s="54"/>
      <c r="F37" s="73"/>
      <c r="G37" s="28"/>
    </row>
    <row r="38" spans="1:7" ht="22.35" customHeight="1" x14ac:dyDescent="0.3">
      <c r="A38" s="30" t="s">
        <v>1100</v>
      </c>
      <c r="B38" s="72"/>
      <c r="C38" s="55" t="s">
        <v>239</v>
      </c>
      <c r="D38" s="35"/>
      <c r="E38" s="35"/>
      <c r="F38" s="73"/>
      <c r="G38" s="28"/>
    </row>
    <row r="39" spans="1:7" ht="39.6" x14ac:dyDescent="0.3">
      <c r="A39" s="30"/>
      <c r="B39" s="70"/>
      <c r="C39" s="70" t="s">
        <v>720</v>
      </c>
      <c r="D39" s="26"/>
      <c r="E39" s="26"/>
      <c r="F39" s="71"/>
      <c r="G39" s="28"/>
    </row>
    <row r="40" spans="1:7" ht="22.35" customHeight="1" x14ac:dyDescent="0.3">
      <c r="A40" s="30" t="s">
        <v>1101</v>
      </c>
      <c r="B40" s="74"/>
      <c r="C40" s="53" t="s">
        <v>240</v>
      </c>
      <c r="D40" s="26" t="s">
        <v>4</v>
      </c>
      <c r="E40" s="26">
        <v>1</v>
      </c>
      <c r="F40" s="75"/>
      <c r="G40" s="28"/>
    </row>
    <row r="41" spans="1:7" ht="52.8" x14ac:dyDescent="0.3">
      <c r="A41" s="30" t="s">
        <v>1102</v>
      </c>
      <c r="B41" s="74"/>
      <c r="C41" s="53" t="s">
        <v>1120</v>
      </c>
      <c r="D41" s="26" t="s">
        <v>4</v>
      </c>
      <c r="E41" s="26">
        <v>1</v>
      </c>
      <c r="F41" s="75"/>
      <c r="G41" s="28"/>
    </row>
    <row r="42" spans="1:7" ht="11.4" customHeight="1" x14ac:dyDescent="0.3">
      <c r="A42" s="30"/>
      <c r="B42" s="70"/>
      <c r="C42" s="53"/>
      <c r="D42" s="26"/>
      <c r="E42" s="26"/>
      <c r="F42" s="71"/>
      <c r="G42" s="28"/>
    </row>
    <row r="43" spans="1:7" ht="22.35" customHeight="1" x14ac:dyDescent="0.3">
      <c r="A43" s="30" t="s">
        <v>1103</v>
      </c>
      <c r="B43" s="70"/>
      <c r="C43" s="55" t="s">
        <v>1105</v>
      </c>
      <c r="D43" s="54"/>
      <c r="E43" s="54"/>
      <c r="F43" s="26"/>
      <c r="G43" s="28"/>
    </row>
    <row r="44" spans="1:7" ht="39.6" x14ac:dyDescent="0.3">
      <c r="A44" s="30" t="s">
        <v>1123</v>
      </c>
      <c r="B44" s="70"/>
      <c r="C44" s="52" t="s">
        <v>1106</v>
      </c>
      <c r="D44" s="54" t="s">
        <v>299</v>
      </c>
      <c r="E44" s="54">
        <v>1</v>
      </c>
      <c r="F44" s="51">
        <v>50000</v>
      </c>
      <c r="G44" s="28">
        <f>F44*E44</f>
        <v>50000</v>
      </c>
    </row>
    <row r="45" spans="1:7" ht="22.35" customHeight="1" x14ac:dyDescent="0.3">
      <c r="A45" s="30" t="s">
        <v>1124</v>
      </c>
      <c r="B45" s="70"/>
      <c r="C45" s="53" t="s">
        <v>721</v>
      </c>
      <c r="D45" s="54" t="s">
        <v>188</v>
      </c>
      <c r="E45" s="108">
        <f>F44</f>
        <v>50000</v>
      </c>
      <c r="F45" s="51"/>
      <c r="G45" s="28"/>
    </row>
    <row r="46" spans="1:7" ht="11.4" customHeight="1" x14ac:dyDescent="0.3">
      <c r="A46" s="30"/>
      <c r="B46" s="70"/>
      <c r="C46" s="53"/>
      <c r="D46" s="26"/>
      <c r="E46" s="26"/>
      <c r="F46" s="26"/>
      <c r="G46" s="28"/>
    </row>
    <row r="47" spans="1:7" ht="22.35" customHeight="1" x14ac:dyDescent="0.3">
      <c r="A47" s="30" t="s">
        <v>1104</v>
      </c>
      <c r="B47" s="70"/>
      <c r="C47" s="55" t="s">
        <v>1107</v>
      </c>
      <c r="D47" s="26"/>
      <c r="E47" s="26"/>
      <c r="F47" s="71"/>
      <c r="G47" s="28"/>
    </row>
    <row r="48" spans="1:7" ht="39.6" x14ac:dyDescent="0.3">
      <c r="A48" s="30" t="s">
        <v>1125</v>
      </c>
      <c r="B48" s="70"/>
      <c r="C48" s="52" t="s">
        <v>1121</v>
      </c>
      <c r="D48" s="54" t="s">
        <v>299</v>
      </c>
      <c r="E48" s="54">
        <v>1</v>
      </c>
      <c r="F48" s="51">
        <v>75000</v>
      </c>
      <c r="G48" s="28">
        <f>F48*E48</f>
        <v>75000</v>
      </c>
    </row>
    <row r="49" spans="1:7" ht="22.35" customHeight="1" x14ac:dyDescent="0.3">
      <c r="A49" s="30" t="s">
        <v>1126</v>
      </c>
      <c r="B49" s="70"/>
      <c r="C49" s="53" t="s">
        <v>1108</v>
      </c>
      <c r="D49" s="54" t="s">
        <v>188</v>
      </c>
      <c r="E49" s="108">
        <f>F48</f>
        <v>75000</v>
      </c>
      <c r="F49" s="51"/>
      <c r="G49" s="28"/>
    </row>
    <row r="50" spans="1:7" ht="18.600000000000001" customHeight="1" thickBot="1" x14ac:dyDescent="0.35">
      <c r="A50" s="76"/>
      <c r="B50" s="242"/>
      <c r="C50" s="206"/>
      <c r="D50" s="69"/>
      <c r="E50" s="220"/>
      <c r="F50" s="189"/>
      <c r="G50" s="104"/>
    </row>
    <row r="51" spans="1:7" ht="22.35" customHeight="1" thickBot="1" x14ac:dyDescent="0.35">
      <c r="A51" s="40" t="s">
        <v>1079</v>
      </c>
      <c r="B51" s="41"/>
      <c r="C51" s="42" t="s">
        <v>243</v>
      </c>
      <c r="D51" s="43"/>
      <c r="E51" s="43"/>
      <c r="F51" s="43"/>
      <c r="G51" s="44"/>
    </row>
    <row r="52" spans="1:7" ht="22.35" customHeight="1" thickBot="1" x14ac:dyDescent="0.35">
      <c r="A52" s="40" t="s">
        <v>1079</v>
      </c>
      <c r="B52" s="41"/>
      <c r="C52" s="42" t="s">
        <v>245</v>
      </c>
      <c r="D52" s="43"/>
      <c r="E52" s="43"/>
      <c r="F52" s="43"/>
      <c r="G52" s="44"/>
    </row>
    <row r="53" spans="1:7" ht="22.35" customHeight="1" x14ac:dyDescent="0.3">
      <c r="A53" s="107"/>
      <c r="B53" s="219"/>
      <c r="C53" s="218"/>
      <c r="D53" s="61"/>
      <c r="E53" s="61"/>
      <c r="F53" s="61"/>
      <c r="G53" s="104"/>
    </row>
    <row r="54" spans="1:7" ht="22.35" customHeight="1" x14ac:dyDescent="0.3">
      <c r="A54" s="30" t="s">
        <v>1109</v>
      </c>
      <c r="B54" s="70"/>
      <c r="C54" s="55" t="s">
        <v>1110</v>
      </c>
      <c r="D54" s="26"/>
      <c r="E54" s="26"/>
      <c r="F54" s="71"/>
      <c r="G54" s="28"/>
    </row>
    <row r="55" spans="1:7" ht="66" x14ac:dyDescent="0.3">
      <c r="A55" s="30" t="s">
        <v>1111</v>
      </c>
      <c r="B55" s="70"/>
      <c r="C55" s="52" t="s">
        <v>1112</v>
      </c>
      <c r="D55" s="54" t="s">
        <v>299</v>
      </c>
      <c r="E55" s="54">
        <v>1</v>
      </c>
      <c r="F55" s="51">
        <v>150000</v>
      </c>
      <c r="G55" s="28">
        <f>F55*E55</f>
        <v>150000</v>
      </c>
    </row>
    <row r="56" spans="1:7" ht="22.35" customHeight="1" x14ac:dyDescent="0.3">
      <c r="A56" s="30" t="s">
        <v>1113</v>
      </c>
      <c r="B56" s="70"/>
      <c r="C56" s="53" t="s">
        <v>819</v>
      </c>
      <c r="D56" s="54" t="s">
        <v>188</v>
      </c>
      <c r="E56" s="108">
        <f>F55</f>
        <v>150000</v>
      </c>
      <c r="F56" s="51"/>
      <c r="G56" s="28"/>
    </row>
    <row r="57" spans="1:7" ht="18" customHeight="1" x14ac:dyDescent="0.3">
      <c r="A57" s="30"/>
      <c r="B57" s="70"/>
      <c r="C57" s="53"/>
      <c r="D57" s="54"/>
      <c r="E57" s="108"/>
      <c r="F57" s="51"/>
      <c r="G57" s="28"/>
    </row>
    <row r="58" spans="1:7" ht="22.2" customHeight="1" x14ac:dyDescent="0.3">
      <c r="A58" s="30"/>
      <c r="B58" s="70"/>
      <c r="C58" s="62" t="s">
        <v>1137</v>
      </c>
      <c r="D58" s="26"/>
      <c r="E58" s="26"/>
      <c r="F58" s="71"/>
      <c r="G58" s="28"/>
    </row>
    <row r="59" spans="1:7" ht="52.8" x14ac:dyDescent="0.3">
      <c r="A59" s="30"/>
      <c r="B59" s="70"/>
      <c r="C59" s="244" t="s">
        <v>1139</v>
      </c>
      <c r="D59" s="26"/>
      <c r="E59" s="26"/>
      <c r="F59" s="71"/>
      <c r="G59" s="28"/>
    </row>
    <row r="60" spans="1:7" ht="171.6" x14ac:dyDescent="0.3">
      <c r="A60" s="30"/>
      <c r="B60" s="70"/>
      <c r="C60" s="245" t="s">
        <v>1140</v>
      </c>
      <c r="D60" s="26" t="s">
        <v>1</v>
      </c>
      <c r="E60" s="26">
        <v>100</v>
      </c>
      <c r="F60" s="71"/>
      <c r="G60" s="28"/>
    </row>
    <row r="61" spans="1:7" ht="105.6" x14ac:dyDescent="0.3">
      <c r="A61" s="30"/>
      <c r="B61" s="70"/>
      <c r="C61" s="245" t="s">
        <v>1141</v>
      </c>
      <c r="D61" s="26" t="s">
        <v>1</v>
      </c>
      <c r="E61" s="26">
        <v>100</v>
      </c>
      <c r="F61" s="71"/>
      <c r="G61" s="28"/>
    </row>
    <row r="62" spans="1:7" ht="39.6" x14ac:dyDescent="0.3">
      <c r="A62" s="30"/>
      <c r="B62" s="70"/>
      <c r="C62" s="245" t="s">
        <v>1142</v>
      </c>
      <c r="D62" s="26" t="s">
        <v>1</v>
      </c>
      <c r="E62" s="26">
        <v>100</v>
      </c>
      <c r="F62" s="71"/>
      <c r="G62" s="28"/>
    </row>
    <row r="63" spans="1:7" ht="66" x14ac:dyDescent="0.3">
      <c r="A63" s="30"/>
      <c r="B63" s="70"/>
      <c r="C63" s="246" t="s">
        <v>1143</v>
      </c>
      <c r="D63" s="54" t="s">
        <v>299</v>
      </c>
      <c r="E63" s="54">
        <v>1</v>
      </c>
      <c r="F63" s="51">
        <v>40000</v>
      </c>
      <c r="G63" s="28">
        <f>F63*E63</f>
        <v>40000</v>
      </c>
    </row>
    <row r="64" spans="1:7" ht="14.4" x14ac:dyDescent="0.3">
      <c r="A64" s="30"/>
      <c r="B64" s="70"/>
      <c r="C64" s="53" t="s">
        <v>819</v>
      </c>
      <c r="D64" s="54" t="s">
        <v>188</v>
      </c>
      <c r="E64" s="54">
        <f>F63</f>
        <v>40000</v>
      </c>
      <c r="F64" s="51"/>
      <c r="G64" s="28"/>
    </row>
    <row r="65" spans="1:7" ht="22.35" customHeight="1" x14ac:dyDescent="0.3">
      <c r="A65" s="30"/>
      <c r="B65" s="70"/>
      <c r="C65" s="53"/>
      <c r="D65" s="26"/>
      <c r="E65" s="26"/>
      <c r="F65" s="71"/>
      <c r="G65" s="28"/>
    </row>
    <row r="66" spans="1:7" ht="22.35" customHeight="1" thickBot="1" x14ac:dyDescent="0.35">
      <c r="A66" s="30"/>
      <c r="B66" s="70"/>
      <c r="C66" s="70"/>
      <c r="D66" s="243"/>
      <c r="E66" s="27"/>
      <c r="F66" s="70"/>
      <c r="G66" s="123"/>
    </row>
    <row r="67" spans="1:7" ht="24" customHeight="1" thickBot="1" x14ac:dyDescent="0.35">
      <c r="A67" s="77"/>
      <c r="B67" s="43"/>
      <c r="C67" s="373" t="s">
        <v>241</v>
      </c>
      <c r="D67" s="374"/>
      <c r="E67" s="375"/>
      <c r="F67" s="20"/>
      <c r="G67" s="22"/>
    </row>
  </sheetData>
  <mergeCells count="1">
    <mergeCell ref="C67:E67"/>
  </mergeCells>
  <phoneticPr fontId="17" type="noConversion"/>
  <pageMargins left="0.59055118110236227" right="0.39370078740157483" top="0.78740157480314965" bottom="0.78740157480314965" header="0.31496062992125984" footer="0.31496062992125984"/>
  <pageSetup paperSize="9" firstPageNumber="130" fitToHeight="0" orientation="portrait" useFirstPageNumber="1" r:id="rId1"/>
  <headerFooter>
    <oddHeader xml:space="preserve">&amp;L&amp;"Arial,Regular"&amp;8Design,construction,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31"/>
  <sheetViews>
    <sheetView view="pageLayout" zoomScale="110" zoomScaleNormal="91" zoomScaleSheetLayoutView="118" zoomScalePageLayoutView="110" workbookViewId="0">
      <selection activeCell="F11" sqref="F11"/>
    </sheetView>
  </sheetViews>
  <sheetFormatPr defaultColWidth="9.109375" defaultRowHeight="22.5" customHeight="1" x14ac:dyDescent="0.3"/>
  <cols>
    <col min="1" max="1" width="7.21875" style="17" customWidth="1"/>
    <col min="2" max="2" width="6.109375" style="12" customWidth="1"/>
    <col min="3" max="3" width="41" style="13" customWidth="1"/>
    <col min="4" max="4" width="5.5546875" style="14" customWidth="1"/>
    <col min="5" max="5" width="7.44140625" style="15" customWidth="1"/>
    <col min="6" max="6" width="11.33203125" style="16" customWidth="1"/>
    <col min="7" max="7" width="13.77734375" style="12" customWidth="1"/>
    <col min="8" max="16384" width="9.109375" style="12"/>
  </cols>
  <sheetData>
    <row r="1" spans="1:7" ht="22.5" customHeight="1" thickBot="1" x14ac:dyDescent="0.35">
      <c r="A1" s="11" t="s">
        <v>29</v>
      </c>
      <c r="B1" s="11" t="s">
        <v>265</v>
      </c>
      <c r="C1" s="11" t="s">
        <v>3</v>
      </c>
      <c r="D1" s="11" t="s">
        <v>261</v>
      </c>
      <c r="E1" s="11" t="s">
        <v>262</v>
      </c>
      <c r="F1" s="11" t="s">
        <v>263</v>
      </c>
      <c r="G1" s="11" t="s">
        <v>264</v>
      </c>
    </row>
    <row r="2" spans="1:7" ht="28.2" customHeight="1" thickBot="1" x14ac:dyDescent="0.35">
      <c r="A2" s="376" t="s">
        <v>825</v>
      </c>
      <c r="B2" s="377"/>
      <c r="C2" s="377"/>
      <c r="D2" s="377"/>
      <c r="E2" s="377"/>
      <c r="F2" s="377"/>
      <c r="G2" s="378"/>
    </row>
    <row r="3" spans="1:7" ht="12" customHeight="1" x14ac:dyDescent="0.3">
      <c r="A3" s="49"/>
      <c r="B3" s="26"/>
      <c r="C3" s="53"/>
      <c r="D3" s="54"/>
      <c r="E3" s="54"/>
      <c r="F3" s="26"/>
      <c r="G3" s="28"/>
    </row>
    <row r="4" spans="1:7" ht="39.6" x14ac:dyDescent="0.3">
      <c r="A4" s="63" t="s">
        <v>955</v>
      </c>
      <c r="B4" s="26"/>
      <c r="C4" s="162" t="s">
        <v>822</v>
      </c>
      <c r="D4" s="54"/>
      <c r="E4" s="54"/>
      <c r="F4" s="26"/>
      <c r="G4" s="28"/>
    </row>
    <row r="5" spans="1:7" ht="39.6" x14ac:dyDescent="0.3">
      <c r="A5" s="49"/>
      <c r="B5" s="26"/>
      <c r="C5" s="52" t="s">
        <v>823</v>
      </c>
      <c r="D5" s="54"/>
      <c r="E5" s="54"/>
      <c r="F5" s="26"/>
      <c r="G5" s="28"/>
    </row>
    <row r="6" spans="1:7" ht="22.35" customHeight="1" x14ac:dyDescent="0.3">
      <c r="A6" s="49" t="s">
        <v>956</v>
      </c>
      <c r="B6" s="26"/>
      <c r="C6" s="53" t="s">
        <v>351</v>
      </c>
      <c r="D6" s="26" t="s">
        <v>1</v>
      </c>
      <c r="E6" s="26">
        <v>50</v>
      </c>
      <c r="F6" s="26"/>
      <c r="G6" s="28"/>
    </row>
    <row r="7" spans="1:7" ht="10.8" customHeight="1" x14ac:dyDescent="0.3">
      <c r="A7" s="49"/>
      <c r="B7" s="26"/>
      <c r="C7" s="53"/>
      <c r="D7" s="54"/>
      <c r="E7" s="54"/>
      <c r="F7" s="26"/>
      <c r="G7" s="28"/>
    </row>
    <row r="8" spans="1:7" ht="22.35" customHeight="1" x14ac:dyDescent="0.3">
      <c r="A8" s="63"/>
      <c r="B8" s="26"/>
      <c r="C8" s="109" t="s">
        <v>352</v>
      </c>
      <c r="D8" s="54"/>
      <c r="E8" s="54"/>
      <c r="F8" s="26"/>
      <c r="G8" s="28"/>
    </row>
    <row r="9" spans="1:7" ht="79.2" x14ac:dyDescent="0.3">
      <c r="A9" s="49"/>
      <c r="B9" s="38"/>
      <c r="C9" s="52" t="s">
        <v>353</v>
      </c>
      <c r="D9" s="54"/>
      <c r="E9" s="54"/>
      <c r="F9" s="26"/>
      <c r="G9" s="28"/>
    </row>
    <row r="10" spans="1:7" ht="39.6" x14ac:dyDescent="0.3">
      <c r="A10" s="49" t="s">
        <v>957</v>
      </c>
      <c r="B10" s="26"/>
      <c r="C10" s="53" t="s">
        <v>1052</v>
      </c>
      <c r="D10" s="54" t="s">
        <v>187</v>
      </c>
      <c r="E10" s="108">
        <v>1</v>
      </c>
      <c r="F10" s="51">
        <v>100000</v>
      </c>
      <c r="G10" s="28">
        <f>F10*E10</f>
        <v>100000</v>
      </c>
    </row>
    <row r="11" spans="1:7" ht="22.35" customHeight="1" x14ac:dyDescent="0.3">
      <c r="A11" s="49"/>
      <c r="B11" s="26"/>
      <c r="C11" s="53" t="s">
        <v>819</v>
      </c>
      <c r="D11" s="54" t="s">
        <v>188</v>
      </c>
      <c r="E11" s="161">
        <f>G10</f>
        <v>100000</v>
      </c>
      <c r="F11" s="51"/>
      <c r="G11" s="28"/>
    </row>
    <row r="12" spans="1:7" ht="13.8" customHeight="1" x14ac:dyDescent="0.3">
      <c r="A12" s="49"/>
      <c r="B12" s="26"/>
      <c r="C12" s="53"/>
      <c r="D12" s="54"/>
      <c r="E12" s="54"/>
      <c r="F12" s="26"/>
      <c r="G12" s="28"/>
    </row>
    <row r="13" spans="1:7" ht="39" customHeight="1" x14ac:dyDescent="0.3">
      <c r="A13" s="63" t="s">
        <v>302</v>
      </c>
      <c r="B13" s="26"/>
      <c r="C13" s="55" t="s">
        <v>306</v>
      </c>
      <c r="D13" s="54"/>
      <c r="E13" s="54"/>
      <c r="F13" s="26"/>
      <c r="G13" s="28"/>
    </row>
    <row r="14" spans="1:7" ht="66" x14ac:dyDescent="0.3">
      <c r="A14" s="49"/>
      <c r="B14" s="26"/>
      <c r="C14" s="27" t="s">
        <v>309</v>
      </c>
      <c r="D14" s="54"/>
      <c r="E14" s="54"/>
      <c r="F14" s="51"/>
      <c r="G14" s="28"/>
    </row>
    <row r="15" spans="1:7" ht="54" x14ac:dyDescent="0.3">
      <c r="A15" s="49" t="s">
        <v>303</v>
      </c>
      <c r="B15" s="26"/>
      <c r="C15" s="53" t="s">
        <v>834</v>
      </c>
      <c r="D15" s="54" t="s">
        <v>304</v>
      </c>
      <c r="E15" s="54">
        <v>3</v>
      </c>
      <c r="F15" s="51"/>
      <c r="G15" s="28"/>
    </row>
    <row r="16" spans="1:7" ht="26.4" x14ac:dyDescent="0.3">
      <c r="A16" s="49" t="s">
        <v>958</v>
      </c>
      <c r="B16" s="26"/>
      <c r="C16" s="53" t="s">
        <v>305</v>
      </c>
      <c r="D16" s="54" t="s">
        <v>187</v>
      </c>
      <c r="E16" s="108">
        <v>1</v>
      </c>
      <c r="F16" s="51">
        <v>40000</v>
      </c>
      <c r="G16" s="28">
        <f>F16*E16</f>
        <v>40000</v>
      </c>
    </row>
    <row r="17" spans="1:7" ht="15.6" x14ac:dyDescent="0.3">
      <c r="A17" s="49"/>
      <c r="B17" s="26"/>
      <c r="C17" s="53" t="s">
        <v>819</v>
      </c>
      <c r="D17" s="54" t="s">
        <v>188</v>
      </c>
      <c r="E17" s="108">
        <f>F16</f>
        <v>40000</v>
      </c>
      <c r="F17" s="51"/>
      <c r="G17" s="28"/>
    </row>
    <row r="18" spans="1:7" ht="39.6" x14ac:dyDescent="0.3">
      <c r="A18" s="49" t="s">
        <v>959</v>
      </c>
      <c r="B18" s="26"/>
      <c r="C18" s="53" t="s">
        <v>827</v>
      </c>
      <c r="D18" s="26" t="s">
        <v>304</v>
      </c>
      <c r="E18" s="26">
        <v>0</v>
      </c>
      <c r="F18" s="26"/>
      <c r="G18" s="28" t="s">
        <v>263</v>
      </c>
    </row>
    <row r="19" spans="1:7" ht="22.35" customHeight="1" x14ac:dyDescent="0.3">
      <c r="A19" s="49" t="s">
        <v>960</v>
      </c>
      <c r="B19" s="26"/>
      <c r="C19" s="55" t="s">
        <v>830</v>
      </c>
      <c r="D19" s="64"/>
      <c r="E19" s="54"/>
      <c r="F19" s="51"/>
      <c r="G19" s="28"/>
    </row>
    <row r="20" spans="1:7" ht="26.4" x14ac:dyDescent="0.3">
      <c r="A20" s="49" t="s">
        <v>961</v>
      </c>
      <c r="B20" s="26"/>
      <c r="C20" s="52" t="s">
        <v>829</v>
      </c>
      <c r="D20" s="54" t="s">
        <v>299</v>
      </c>
      <c r="E20" s="54">
        <v>1</v>
      </c>
      <c r="F20" s="51">
        <v>30000</v>
      </c>
      <c r="G20" s="28">
        <f>F20*E20</f>
        <v>30000</v>
      </c>
    </row>
    <row r="21" spans="1:7" ht="22.35" customHeight="1" x14ac:dyDescent="0.3">
      <c r="A21" s="49" t="s">
        <v>962</v>
      </c>
      <c r="B21" s="26"/>
      <c r="C21" s="53" t="s">
        <v>354</v>
      </c>
      <c r="D21" s="54" t="s">
        <v>188</v>
      </c>
      <c r="E21" s="108">
        <f>F20</f>
        <v>30000</v>
      </c>
      <c r="F21" s="51"/>
      <c r="G21" s="28"/>
    </row>
    <row r="22" spans="1:7" ht="25.2" customHeight="1" thickBot="1" x14ac:dyDescent="0.35">
      <c r="A22" s="49" t="s">
        <v>963</v>
      </c>
      <c r="B22" s="26"/>
      <c r="C22" s="53" t="s">
        <v>826</v>
      </c>
      <c r="D22" s="26" t="s">
        <v>304</v>
      </c>
      <c r="E22" s="26">
        <v>0</v>
      </c>
      <c r="F22" s="51"/>
      <c r="G22" s="28" t="s">
        <v>263</v>
      </c>
    </row>
    <row r="23" spans="1:7" ht="22.5" customHeight="1" thickBot="1" x14ac:dyDescent="0.35">
      <c r="A23" s="40" t="s">
        <v>301</v>
      </c>
      <c r="B23" s="41"/>
      <c r="C23" s="42" t="s">
        <v>243</v>
      </c>
      <c r="D23" s="43"/>
      <c r="E23" s="43"/>
      <c r="F23" s="43"/>
      <c r="G23" s="44"/>
    </row>
    <row r="24" spans="1:7" ht="22.5" customHeight="1" thickBot="1" x14ac:dyDescent="0.35">
      <c r="A24" s="40" t="s">
        <v>301</v>
      </c>
      <c r="B24" s="41"/>
      <c r="C24" s="42" t="s">
        <v>245</v>
      </c>
      <c r="D24" s="43"/>
      <c r="E24" s="43"/>
      <c r="F24" s="43"/>
      <c r="G24" s="44"/>
    </row>
    <row r="25" spans="1:7" ht="22.35" customHeight="1" x14ac:dyDescent="0.3">
      <c r="A25" s="65" t="s">
        <v>964</v>
      </c>
      <c r="B25" s="26"/>
      <c r="C25" s="55" t="s">
        <v>310</v>
      </c>
      <c r="D25" s="54"/>
      <c r="E25" s="54"/>
      <c r="F25" s="26"/>
      <c r="G25" s="28"/>
    </row>
    <row r="26" spans="1:7" ht="39.6" x14ac:dyDescent="0.3">
      <c r="A26" s="56" t="s">
        <v>965</v>
      </c>
      <c r="B26" s="26"/>
      <c r="C26" s="52" t="s">
        <v>311</v>
      </c>
      <c r="D26" s="54" t="s">
        <v>299</v>
      </c>
      <c r="E26" s="54">
        <v>1</v>
      </c>
      <c r="F26" s="51">
        <v>70000</v>
      </c>
      <c r="G26" s="28">
        <f>F26*E26</f>
        <v>70000</v>
      </c>
    </row>
    <row r="27" spans="1:7" ht="22.5" customHeight="1" x14ac:dyDescent="0.3">
      <c r="A27" s="56" t="s">
        <v>307</v>
      </c>
      <c r="B27" s="26"/>
      <c r="C27" s="53" t="s">
        <v>312</v>
      </c>
      <c r="D27" s="54" t="s">
        <v>188</v>
      </c>
      <c r="E27" s="108">
        <f>F26</f>
        <v>70000</v>
      </c>
      <c r="F27" s="51"/>
      <c r="G27" s="28"/>
    </row>
    <row r="28" spans="1:7" ht="39.6" x14ac:dyDescent="0.3">
      <c r="A28" s="56" t="s">
        <v>308</v>
      </c>
      <c r="B28" s="26"/>
      <c r="C28" s="53" t="s">
        <v>828</v>
      </c>
      <c r="D28" s="26" t="s">
        <v>304</v>
      </c>
      <c r="E28" s="26">
        <v>0</v>
      </c>
      <c r="F28" s="26"/>
      <c r="G28" s="28" t="s">
        <v>263</v>
      </c>
    </row>
    <row r="29" spans="1:7" ht="22.5" customHeight="1" x14ac:dyDescent="0.3">
      <c r="A29" s="56"/>
      <c r="B29" s="26"/>
      <c r="C29" s="53"/>
      <c r="D29" s="26"/>
      <c r="E29" s="54"/>
      <c r="F29" s="51"/>
      <c r="G29" s="28"/>
    </row>
    <row r="30" spans="1:7" ht="22.5" customHeight="1" x14ac:dyDescent="0.3">
      <c r="A30" s="65" t="s">
        <v>966</v>
      </c>
      <c r="B30" s="26"/>
      <c r="C30" s="55" t="s">
        <v>313</v>
      </c>
      <c r="D30" s="26"/>
      <c r="E30" s="54"/>
      <c r="F30" s="51"/>
      <c r="G30" s="28"/>
    </row>
    <row r="31" spans="1:7" ht="66" x14ac:dyDescent="0.3">
      <c r="A31" s="56" t="s">
        <v>967</v>
      </c>
      <c r="B31" s="26"/>
      <c r="C31" s="53" t="s">
        <v>820</v>
      </c>
      <c r="D31" s="26" t="s">
        <v>4</v>
      </c>
      <c r="E31" s="54">
        <v>1</v>
      </c>
      <c r="F31" s="51"/>
      <c r="G31" s="28"/>
    </row>
    <row r="32" spans="1:7" ht="26.4" x14ac:dyDescent="0.3">
      <c r="A32" s="56" t="s">
        <v>968</v>
      </c>
      <c r="B32" s="26"/>
      <c r="C32" s="53" t="s">
        <v>1122</v>
      </c>
      <c r="D32" s="26" t="s">
        <v>187</v>
      </c>
      <c r="E32" s="54">
        <v>1</v>
      </c>
      <c r="F32" s="113">
        <v>100000</v>
      </c>
      <c r="G32" s="28">
        <f>F32*E32</f>
        <v>100000</v>
      </c>
    </row>
    <row r="33" spans="1:7" ht="25.05" customHeight="1" x14ac:dyDescent="0.3">
      <c r="A33" s="56" t="s">
        <v>969</v>
      </c>
      <c r="B33" s="26"/>
      <c r="C33" s="53" t="s">
        <v>316</v>
      </c>
      <c r="D33" s="112" t="s">
        <v>188</v>
      </c>
      <c r="E33" s="161">
        <f>G32</f>
        <v>100000</v>
      </c>
      <c r="F33" s="51"/>
      <c r="G33" s="28"/>
    </row>
    <row r="34" spans="1:7" ht="26.4" x14ac:dyDescent="0.3">
      <c r="A34" s="56" t="s">
        <v>970</v>
      </c>
      <c r="B34" s="26"/>
      <c r="C34" s="53" t="s">
        <v>821</v>
      </c>
      <c r="D34" s="26" t="s">
        <v>4</v>
      </c>
      <c r="E34" s="54">
        <v>1</v>
      </c>
      <c r="F34" s="51"/>
      <c r="G34" s="28"/>
    </row>
    <row r="35" spans="1:7" ht="22.5" customHeight="1" x14ac:dyDescent="0.3">
      <c r="A35" s="56"/>
      <c r="B35" s="26"/>
      <c r="C35" s="53"/>
      <c r="D35" s="54"/>
      <c r="E35" s="54"/>
      <c r="F35" s="51"/>
      <c r="G35" s="28"/>
    </row>
    <row r="36" spans="1:7" ht="22.5" customHeight="1" x14ac:dyDescent="0.3">
      <c r="A36" s="65" t="s">
        <v>971</v>
      </c>
      <c r="B36" s="26"/>
      <c r="C36" s="55" t="s">
        <v>317</v>
      </c>
      <c r="D36" s="54"/>
      <c r="E36" s="54"/>
      <c r="F36" s="51"/>
      <c r="G36" s="28"/>
    </row>
    <row r="37" spans="1:7" ht="28.05" customHeight="1" x14ac:dyDescent="0.3">
      <c r="A37" s="56"/>
      <c r="B37" s="26"/>
      <c r="C37" s="53" t="s">
        <v>318</v>
      </c>
      <c r="D37" s="54"/>
      <c r="E37" s="54"/>
      <c r="F37" s="51"/>
      <c r="G37" s="28"/>
    </row>
    <row r="38" spans="1:7" ht="22.5" customHeight="1" x14ac:dyDescent="0.3">
      <c r="A38" s="56" t="s">
        <v>972</v>
      </c>
      <c r="B38" s="26"/>
      <c r="C38" s="53" t="s">
        <v>319</v>
      </c>
      <c r="D38" s="26" t="s">
        <v>216</v>
      </c>
      <c r="E38" s="54">
        <v>10</v>
      </c>
      <c r="F38" s="51"/>
      <c r="G38" s="28"/>
    </row>
    <row r="39" spans="1:7" ht="22.5" customHeight="1" x14ac:dyDescent="0.3">
      <c r="A39" s="56" t="s">
        <v>973</v>
      </c>
      <c r="B39" s="26"/>
      <c r="C39" s="53" t="s">
        <v>320</v>
      </c>
      <c r="D39" s="26" t="s">
        <v>216</v>
      </c>
      <c r="E39" s="54">
        <v>10</v>
      </c>
      <c r="F39" s="51"/>
      <c r="G39" s="28"/>
    </row>
    <row r="40" spans="1:7" ht="22.5" customHeight="1" x14ac:dyDescent="0.3">
      <c r="A40" s="56" t="s">
        <v>974</v>
      </c>
      <c r="B40" s="26"/>
      <c r="C40" s="53" t="s">
        <v>321</v>
      </c>
      <c r="D40" s="26" t="s">
        <v>216</v>
      </c>
      <c r="E40" s="54">
        <v>3</v>
      </c>
      <c r="F40" s="51"/>
      <c r="G40" s="28"/>
    </row>
    <row r="41" spans="1:7" ht="22.5" customHeight="1" x14ac:dyDescent="0.3">
      <c r="A41" s="56" t="s">
        <v>975</v>
      </c>
      <c r="B41" s="26"/>
      <c r="C41" s="53" t="s">
        <v>322</v>
      </c>
      <c r="D41" s="26" t="s">
        <v>216</v>
      </c>
      <c r="E41" s="54">
        <v>20</v>
      </c>
      <c r="F41" s="51"/>
      <c r="G41" s="28"/>
    </row>
    <row r="42" spans="1:7" ht="22.5" customHeight="1" x14ac:dyDescent="0.3">
      <c r="A42" s="56" t="s">
        <v>976</v>
      </c>
      <c r="B42" s="26"/>
      <c r="C42" s="53" t="s">
        <v>323</v>
      </c>
      <c r="D42" s="26" t="s">
        <v>216</v>
      </c>
      <c r="E42" s="54">
        <v>15</v>
      </c>
      <c r="F42" s="51"/>
      <c r="G42" s="28"/>
    </row>
    <row r="43" spans="1:7" ht="22.5" customHeight="1" x14ac:dyDescent="0.3">
      <c r="A43" s="56" t="s">
        <v>977</v>
      </c>
      <c r="B43" s="26"/>
      <c r="C43" s="53" t="s">
        <v>324</v>
      </c>
      <c r="D43" s="26" t="s">
        <v>216</v>
      </c>
      <c r="E43" s="54">
        <v>15</v>
      </c>
      <c r="F43" s="51"/>
      <c r="G43" s="28"/>
    </row>
    <row r="44" spans="1:7" ht="22.5" customHeight="1" x14ac:dyDescent="0.3">
      <c r="A44" s="56"/>
      <c r="B44" s="26"/>
      <c r="C44" s="53"/>
      <c r="D44" s="64"/>
      <c r="E44" s="54"/>
      <c r="F44" s="51"/>
      <c r="G44" s="28"/>
    </row>
    <row r="45" spans="1:7" ht="22.5" customHeight="1" x14ac:dyDescent="0.3">
      <c r="A45" s="56"/>
      <c r="B45" s="26"/>
      <c r="C45" s="53"/>
      <c r="D45" s="64"/>
      <c r="E45" s="54"/>
      <c r="F45" s="51"/>
      <c r="G45" s="28"/>
    </row>
    <row r="46" spans="1:7" ht="22.5" customHeight="1" x14ac:dyDescent="0.3">
      <c r="A46" s="56"/>
      <c r="B46" s="26"/>
      <c r="C46" s="53"/>
      <c r="D46" s="64"/>
      <c r="E46" s="54"/>
      <c r="F46" s="51"/>
      <c r="G46" s="28"/>
    </row>
    <row r="47" spans="1:7" ht="22.5" customHeight="1" x14ac:dyDescent="0.3">
      <c r="A47" s="56"/>
      <c r="B47" s="26"/>
      <c r="C47" s="53"/>
      <c r="D47" s="64"/>
      <c r="E47" s="54"/>
      <c r="F47" s="51"/>
      <c r="G47" s="28"/>
    </row>
    <row r="48" spans="1:7" ht="22.5" customHeight="1" thickBot="1" x14ac:dyDescent="0.35">
      <c r="A48" s="56"/>
      <c r="B48" s="26"/>
      <c r="C48" s="53"/>
      <c r="D48" s="64"/>
      <c r="E48" s="54"/>
      <c r="F48" s="51"/>
      <c r="G48" s="28"/>
    </row>
    <row r="49" spans="1:7" ht="22.5" customHeight="1" thickBot="1" x14ac:dyDescent="0.35">
      <c r="A49" s="40" t="s">
        <v>301</v>
      </c>
      <c r="B49" s="41"/>
      <c r="C49" s="42" t="s">
        <v>243</v>
      </c>
      <c r="D49" s="43"/>
      <c r="E49" s="43"/>
      <c r="F49" s="43"/>
      <c r="G49" s="44"/>
    </row>
    <row r="50" spans="1:7" ht="22.5" customHeight="1" thickBot="1" x14ac:dyDescent="0.35">
      <c r="A50" s="40" t="s">
        <v>301</v>
      </c>
      <c r="B50" s="41"/>
      <c r="C50" s="42" t="s">
        <v>245</v>
      </c>
      <c r="D50" s="43"/>
      <c r="E50" s="43"/>
      <c r="F50" s="43"/>
      <c r="G50" s="44"/>
    </row>
    <row r="51" spans="1:7" ht="22.5" customHeight="1" x14ac:dyDescent="0.3">
      <c r="A51" s="65" t="s">
        <v>978</v>
      </c>
      <c r="B51" s="26"/>
      <c r="C51" s="55" t="s">
        <v>325</v>
      </c>
      <c r="D51" s="64"/>
      <c r="E51" s="54"/>
      <c r="F51" s="51"/>
      <c r="G51" s="28"/>
    </row>
    <row r="52" spans="1:7" ht="118.8" x14ac:dyDescent="0.3">
      <c r="A52" s="56"/>
      <c r="B52" s="26"/>
      <c r="C52" s="53" t="s">
        <v>350</v>
      </c>
      <c r="D52" s="64"/>
      <c r="E52" s="54"/>
      <c r="F52" s="51"/>
      <c r="G52" s="28"/>
    </row>
    <row r="53" spans="1:7" ht="22.5" customHeight="1" x14ac:dyDescent="0.3">
      <c r="A53" s="56"/>
      <c r="B53" s="26"/>
      <c r="C53" s="53" t="s">
        <v>824</v>
      </c>
      <c r="D53" s="64"/>
      <c r="E53" s="54"/>
      <c r="F53" s="51"/>
      <c r="G53" s="28"/>
    </row>
    <row r="54" spans="1:7" ht="22.5" customHeight="1" x14ac:dyDescent="0.3">
      <c r="A54" s="56"/>
      <c r="B54" s="26"/>
      <c r="C54" s="62" t="s">
        <v>326</v>
      </c>
      <c r="D54" s="64"/>
      <c r="E54" s="54"/>
      <c r="F54" s="51"/>
      <c r="G54" s="28"/>
    </row>
    <row r="55" spans="1:7" ht="39.6" x14ac:dyDescent="0.3">
      <c r="A55" s="56" t="s">
        <v>979</v>
      </c>
      <c r="B55" s="26"/>
      <c r="C55" s="52" t="s">
        <v>327</v>
      </c>
      <c r="D55" s="54" t="s">
        <v>299</v>
      </c>
      <c r="E55" s="54">
        <v>1</v>
      </c>
      <c r="F55" s="51">
        <v>50000</v>
      </c>
      <c r="G55" s="28">
        <f>F55*E55</f>
        <v>50000</v>
      </c>
    </row>
    <row r="56" spans="1:7" ht="26.4" x14ac:dyDescent="0.3">
      <c r="A56" s="56" t="s">
        <v>980</v>
      </c>
      <c r="B56" s="26"/>
      <c r="C56" s="53" t="s">
        <v>328</v>
      </c>
      <c r="D56" s="54" t="s">
        <v>188</v>
      </c>
      <c r="E56" s="108">
        <f>F55</f>
        <v>50000</v>
      </c>
      <c r="F56" s="51"/>
      <c r="G56" s="28"/>
    </row>
    <row r="57" spans="1:7" ht="39.6" x14ac:dyDescent="0.3">
      <c r="A57" s="56" t="s">
        <v>981</v>
      </c>
      <c r="B57" s="26"/>
      <c r="C57" s="53" t="s">
        <v>833</v>
      </c>
      <c r="D57" s="26" t="s">
        <v>304</v>
      </c>
      <c r="E57" s="26">
        <v>1</v>
      </c>
      <c r="F57" s="26"/>
      <c r="G57" s="28"/>
    </row>
    <row r="58" spans="1:7" ht="22.5" customHeight="1" x14ac:dyDescent="0.3">
      <c r="A58" s="56"/>
      <c r="B58" s="26"/>
      <c r="C58" s="53"/>
      <c r="D58" s="64"/>
      <c r="E58" s="54"/>
      <c r="F58" s="51"/>
      <c r="G58" s="28"/>
    </row>
    <row r="59" spans="1:7" ht="22.5" customHeight="1" x14ac:dyDescent="0.3">
      <c r="A59" s="65" t="s">
        <v>982</v>
      </c>
      <c r="B59" s="26"/>
      <c r="C59" s="55" t="s">
        <v>329</v>
      </c>
      <c r="D59" s="64"/>
      <c r="E59" s="54"/>
      <c r="F59" s="51"/>
      <c r="G59" s="28"/>
    </row>
    <row r="60" spans="1:7" ht="26.4" customHeight="1" x14ac:dyDescent="0.3">
      <c r="A60" s="56" t="s">
        <v>983</v>
      </c>
      <c r="B60" s="26"/>
      <c r="C60" s="62" t="s">
        <v>330</v>
      </c>
      <c r="D60" s="64"/>
      <c r="E60" s="54"/>
      <c r="F60" s="51"/>
      <c r="G60" s="28"/>
    </row>
    <row r="61" spans="1:7" ht="22.5" customHeight="1" x14ac:dyDescent="0.3">
      <c r="A61" s="56"/>
      <c r="B61" s="26"/>
      <c r="C61" s="53" t="s">
        <v>331</v>
      </c>
      <c r="D61" s="64" t="s">
        <v>1</v>
      </c>
      <c r="E61" s="54">
        <v>500</v>
      </c>
      <c r="F61" s="51"/>
      <c r="G61" s="28"/>
    </row>
    <row r="62" spans="1:7" ht="22.5" customHeight="1" x14ac:dyDescent="0.3">
      <c r="A62" s="56"/>
      <c r="B62" s="26"/>
      <c r="C62" s="53"/>
      <c r="D62" s="64"/>
      <c r="E62" s="54"/>
      <c r="F62" s="51"/>
      <c r="G62" s="28"/>
    </row>
    <row r="63" spans="1:7" ht="39.6" x14ac:dyDescent="0.3">
      <c r="A63" s="56" t="s">
        <v>984</v>
      </c>
      <c r="B63" s="26"/>
      <c r="C63" s="62" t="s">
        <v>340</v>
      </c>
      <c r="D63" s="64"/>
      <c r="E63" s="54"/>
      <c r="F63" s="51"/>
      <c r="G63" s="28"/>
    </row>
    <row r="64" spans="1:7" ht="22.5" customHeight="1" x14ac:dyDescent="0.3">
      <c r="A64" s="56"/>
      <c r="B64" s="26"/>
      <c r="C64" s="53" t="s">
        <v>331</v>
      </c>
      <c r="D64" s="64" t="s">
        <v>1</v>
      </c>
      <c r="E64" s="54">
        <v>500</v>
      </c>
      <c r="F64" s="51"/>
      <c r="G64" s="28"/>
    </row>
    <row r="65" spans="1:7" ht="22.5" customHeight="1" x14ac:dyDescent="0.3">
      <c r="A65" s="56"/>
      <c r="B65" s="26"/>
      <c r="C65" s="53" t="s">
        <v>332</v>
      </c>
      <c r="D65" s="64" t="s">
        <v>1</v>
      </c>
      <c r="E65" s="54">
        <v>250</v>
      </c>
      <c r="F65" s="51"/>
      <c r="G65" s="28"/>
    </row>
    <row r="66" spans="1:7" ht="22.5" customHeight="1" x14ac:dyDescent="0.3">
      <c r="A66" s="56"/>
      <c r="B66" s="26"/>
      <c r="C66" s="53" t="s">
        <v>333</v>
      </c>
      <c r="D66" s="64" t="s">
        <v>1</v>
      </c>
      <c r="E66" s="54">
        <v>100</v>
      </c>
      <c r="F66" s="51"/>
      <c r="G66" s="28"/>
    </row>
    <row r="67" spans="1:7" ht="22.5" customHeight="1" x14ac:dyDescent="0.3">
      <c r="A67" s="56"/>
      <c r="B67" s="26"/>
      <c r="C67" s="53" t="s">
        <v>334</v>
      </c>
      <c r="D67" s="64" t="s">
        <v>1</v>
      </c>
      <c r="E67" s="54">
        <v>10</v>
      </c>
      <c r="F67" s="51"/>
      <c r="G67" s="28"/>
    </row>
    <row r="68" spans="1:7" ht="22.35" customHeight="1" x14ac:dyDescent="0.3">
      <c r="A68" s="56"/>
      <c r="B68" s="26"/>
      <c r="C68" s="53" t="s">
        <v>335</v>
      </c>
      <c r="D68" s="64" t="s">
        <v>1</v>
      </c>
      <c r="E68" s="54">
        <v>5</v>
      </c>
      <c r="F68" s="51"/>
      <c r="G68" s="28"/>
    </row>
    <row r="69" spans="1:7" ht="22.35" customHeight="1" x14ac:dyDescent="0.3">
      <c r="A69" s="65"/>
      <c r="B69" s="33"/>
      <c r="C69" s="53" t="s">
        <v>336</v>
      </c>
      <c r="D69" s="64" t="s">
        <v>1</v>
      </c>
      <c r="E69" s="54">
        <v>5</v>
      </c>
      <c r="F69" s="51"/>
      <c r="G69" s="28"/>
    </row>
    <row r="70" spans="1:7" ht="22.35" customHeight="1" x14ac:dyDescent="0.3">
      <c r="A70" s="56"/>
      <c r="B70" s="26"/>
      <c r="C70" s="53" t="s">
        <v>337</v>
      </c>
      <c r="D70" s="64" t="s">
        <v>1</v>
      </c>
      <c r="E70" s="54">
        <v>5</v>
      </c>
      <c r="F70" s="51"/>
      <c r="G70" s="28"/>
    </row>
    <row r="71" spans="1:7" ht="22.5" customHeight="1" x14ac:dyDescent="0.3">
      <c r="A71" s="56"/>
      <c r="B71" s="26"/>
      <c r="C71" s="53" t="s">
        <v>338</v>
      </c>
      <c r="D71" s="64" t="s">
        <v>1</v>
      </c>
      <c r="E71" s="54">
        <v>5</v>
      </c>
      <c r="F71" s="51"/>
      <c r="G71" s="28"/>
    </row>
    <row r="72" spans="1:7" ht="22.5" customHeight="1" thickBot="1" x14ac:dyDescent="0.35">
      <c r="A72" s="56"/>
      <c r="B72" s="26"/>
      <c r="C72" s="53" t="s">
        <v>339</v>
      </c>
      <c r="D72" s="64" t="s">
        <v>1</v>
      </c>
      <c r="E72" s="54">
        <v>5</v>
      </c>
      <c r="F72" s="51"/>
      <c r="G72" s="28"/>
    </row>
    <row r="73" spans="1:7" ht="22.5" customHeight="1" thickBot="1" x14ac:dyDescent="0.35">
      <c r="A73" s="40" t="s">
        <v>301</v>
      </c>
      <c r="B73" s="41"/>
      <c r="C73" s="42" t="s">
        <v>243</v>
      </c>
      <c r="D73" s="43"/>
      <c r="E73" s="43"/>
      <c r="F73" s="43"/>
      <c r="G73" s="44"/>
    </row>
    <row r="74" spans="1:7" ht="22.5" customHeight="1" thickBot="1" x14ac:dyDescent="0.35">
      <c r="A74" s="40" t="s">
        <v>301</v>
      </c>
      <c r="B74" s="41"/>
      <c r="C74" s="42" t="s">
        <v>245</v>
      </c>
      <c r="D74" s="43"/>
      <c r="E74" s="43"/>
      <c r="F74" s="43"/>
      <c r="G74" s="44"/>
    </row>
    <row r="75" spans="1:7" ht="17.399999999999999" customHeight="1" x14ac:dyDescent="0.3">
      <c r="A75" s="56"/>
      <c r="B75" s="26"/>
      <c r="C75" s="66"/>
      <c r="D75" s="26"/>
      <c r="E75" s="26"/>
      <c r="F75" s="51"/>
      <c r="G75" s="28"/>
    </row>
    <row r="76" spans="1:7" ht="39.6" x14ac:dyDescent="0.3">
      <c r="A76" s="56" t="s">
        <v>985</v>
      </c>
      <c r="B76" s="26"/>
      <c r="C76" s="62" t="s">
        <v>341</v>
      </c>
      <c r="D76" s="26"/>
      <c r="E76" s="26"/>
      <c r="F76" s="51"/>
      <c r="G76" s="28"/>
    </row>
    <row r="77" spans="1:7" ht="22.5" customHeight="1" x14ac:dyDescent="0.3">
      <c r="A77" s="56"/>
      <c r="B77" s="26"/>
      <c r="C77" s="53" t="s">
        <v>331</v>
      </c>
      <c r="D77" s="64" t="s">
        <v>1</v>
      </c>
      <c r="E77" s="54">
        <v>1</v>
      </c>
      <c r="F77" s="51"/>
      <c r="G77" s="28"/>
    </row>
    <row r="78" spans="1:7" ht="22.5" customHeight="1" x14ac:dyDescent="0.3">
      <c r="A78" s="56"/>
      <c r="B78" s="26"/>
      <c r="C78" s="53" t="s">
        <v>332</v>
      </c>
      <c r="D78" s="64" t="s">
        <v>1</v>
      </c>
      <c r="E78" s="54">
        <v>1</v>
      </c>
      <c r="F78" s="51"/>
      <c r="G78" s="28"/>
    </row>
    <row r="79" spans="1:7" ht="22.5" customHeight="1" x14ac:dyDescent="0.3">
      <c r="A79" s="56"/>
      <c r="B79" s="26"/>
      <c r="C79" s="53" t="s">
        <v>333</v>
      </c>
      <c r="D79" s="64" t="s">
        <v>1</v>
      </c>
      <c r="E79" s="54">
        <v>1</v>
      </c>
      <c r="F79" s="51"/>
      <c r="G79" s="28"/>
    </row>
    <row r="80" spans="1:7" ht="22.5" customHeight="1" x14ac:dyDescent="0.3">
      <c r="A80" s="56"/>
      <c r="B80" s="26"/>
      <c r="C80" s="53" t="s">
        <v>334</v>
      </c>
      <c r="D80" s="64" t="s">
        <v>1</v>
      </c>
      <c r="E80" s="54">
        <v>1</v>
      </c>
      <c r="F80" s="51"/>
      <c r="G80" s="28"/>
    </row>
    <row r="81" spans="1:7" ht="22.5" customHeight="1" x14ac:dyDescent="0.3">
      <c r="A81" s="56"/>
      <c r="B81" s="26"/>
      <c r="C81" s="53" t="s">
        <v>335</v>
      </c>
      <c r="D81" s="64" t="s">
        <v>1</v>
      </c>
      <c r="E81" s="54">
        <v>1</v>
      </c>
      <c r="F81" s="51"/>
      <c r="G81" s="28"/>
    </row>
    <row r="82" spans="1:7" ht="22.5" customHeight="1" x14ac:dyDescent="0.3">
      <c r="A82" s="56"/>
      <c r="B82" s="26"/>
      <c r="C82" s="53" t="s">
        <v>336</v>
      </c>
      <c r="D82" s="64" t="s">
        <v>1</v>
      </c>
      <c r="E82" s="54">
        <v>1</v>
      </c>
      <c r="F82" s="51"/>
      <c r="G82" s="28"/>
    </row>
    <row r="83" spans="1:7" ht="22.5" customHeight="1" x14ac:dyDescent="0.3">
      <c r="A83" s="56"/>
      <c r="B83" s="26"/>
      <c r="C83" s="53" t="s">
        <v>337</v>
      </c>
      <c r="D83" s="64" t="s">
        <v>1</v>
      </c>
      <c r="E83" s="54">
        <v>1</v>
      </c>
      <c r="F83" s="51"/>
      <c r="G83" s="28"/>
    </row>
    <row r="84" spans="1:7" ht="22.5" customHeight="1" x14ac:dyDescent="0.3">
      <c r="A84" s="56"/>
      <c r="B84" s="26"/>
      <c r="C84" s="53" t="s">
        <v>338</v>
      </c>
      <c r="D84" s="64" t="s">
        <v>1</v>
      </c>
      <c r="E84" s="54">
        <v>1</v>
      </c>
      <c r="F84" s="51"/>
      <c r="G84" s="28"/>
    </row>
    <row r="85" spans="1:7" ht="22.5" customHeight="1" x14ac:dyDescent="0.3">
      <c r="A85" s="56"/>
      <c r="B85" s="26"/>
      <c r="C85" s="53" t="s">
        <v>339</v>
      </c>
      <c r="D85" s="64" t="s">
        <v>1</v>
      </c>
      <c r="E85" s="54">
        <v>1</v>
      </c>
      <c r="F85" s="51"/>
      <c r="G85" s="28"/>
    </row>
    <row r="86" spans="1:7" ht="22.5" customHeight="1" x14ac:dyDescent="0.3">
      <c r="A86" s="56"/>
      <c r="B86" s="26"/>
      <c r="C86" s="66"/>
      <c r="D86" s="26"/>
      <c r="E86" s="26"/>
      <c r="F86" s="51"/>
      <c r="G86" s="28"/>
    </row>
    <row r="87" spans="1:7" ht="22.5" customHeight="1" x14ac:dyDescent="0.3">
      <c r="A87" s="56"/>
      <c r="B87" s="26"/>
      <c r="C87" s="62" t="s">
        <v>342</v>
      </c>
      <c r="D87" s="26"/>
      <c r="E87" s="26"/>
      <c r="F87" s="51"/>
      <c r="G87" s="28"/>
    </row>
    <row r="88" spans="1:7" ht="39.6" x14ac:dyDescent="0.3">
      <c r="A88" s="56"/>
      <c r="B88" s="26"/>
      <c r="C88" s="62" t="s">
        <v>343</v>
      </c>
      <c r="D88" s="26"/>
      <c r="E88" s="26"/>
      <c r="F88" s="51"/>
      <c r="G88" s="28"/>
    </row>
    <row r="89" spans="1:7" ht="26.4" x14ac:dyDescent="0.3">
      <c r="A89" s="56" t="s">
        <v>986</v>
      </c>
      <c r="B89" s="26"/>
      <c r="C89" s="62" t="s">
        <v>344</v>
      </c>
      <c r="D89" s="26"/>
      <c r="E89" s="26"/>
      <c r="F89" s="51"/>
      <c r="G89" s="28"/>
    </row>
    <row r="90" spans="1:7" ht="22.5" customHeight="1" x14ac:dyDescent="0.3">
      <c r="A90" s="56"/>
      <c r="B90" s="26"/>
      <c r="C90" s="53" t="s">
        <v>331</v>
      </c>
      <c r="D90" s="64" t="s">
        <v>1</v>
      </c>
      <c r="E90" s="54">
        <v>1</v>
      </c>
      <c r="F90" s="51"/>
      <c r="G90" s="28"/>
    </row>
    <row r="91" spans="1:7" ht="22.5" customHeight="1" x14ac:dyDescent="0.3">
      <c r="A91" s="56"/>
      <c r="B91" s="26"/>
      <c r="C91" s="53" t="s">
        <v>332</v>
      </c>
      <c r="D91" s="64" t="s">
        <v>1</v>
      </c>
      <c r="E91" s="54">
        <v>1</v>
      </c>
      <c r="F91" s="51"/>
      <c r="G91" s="28"/>
    </row>
    <row r="92" spans="1:7" ht="22.5" customHeight="1" x14ac:dyDescent="0.3">
      <c r="A92" s="56"/>
      <c r="B92" s="26"/>
      <c r="C92" s="53" t="s">
        <v>333</v>
      </c>
      <c r="D92" s="64" t="s">
        <v>1</v>
      </c>
      <c r="E92" s="54">
        <v>20</v>
      </c>
      <c r="F92" s="51"/>
      <c r="G92" s="28"/>
    </row>
    <row r="93" spans="1:7" ht="22.5" customHeight="1" x14ac:dyDescent="0.3">
      <c r="A93" s="56"/>
      <c r="B93" s="26"/>
      <c r="C93" s="53" t="s">
        <v>334</v>
      </c>
      <c r="D93" s="64" t="s">
        <v>1</v>
      </c>
      <c r="E93" s="54">
        <v>20</v>
      </c>
      <c r="F93" s="51"/>
      <c r="G93" s="28"/>
    </row>
    <row r="94" spans="1:7" ht="22.5" customHeight="1" x14ac:dyDescent="0.3">
      <c r="A94" s="56"/>
      <c r="B94" s="26"/>
      <c r="C94" s="53" t="s">
        <v>335</v>
      </c>
      <c r="D94" s="64" t="s">
        <v>1</v>
      </c>
      <c r="E94" s="54">
        <v>1</v>
      </c>
      <c r="F94" s="51"/>
      <c r="G94" s="28"/>
    </row>
    <row r="95" spans="1:7" ht="22.5" customHeight="1" x14ac:dyDescent="0.3">
      <c r="A95" s="56"/>
      <c r="B95" s="26"/>
      <c r="C95" s="53" t="s">
        <v>336</v>
      </c>
      <c r="D95" s="64" t="s">
        <v>1</v>
      </c>
      <c r="E95" s="54">
        <v>1</v>
      </c>
      <c r="F95" s="51"/>
      <c r="G95" s="28"/>
    </row>
    <row r="96" spans="1:7" ht="22.5" customHeight="1" x14ac:dyDescent="0.3">
      <c r="A96" s="56"/>
      <c r="B96" s="26"/>
      <c r="C96" s="53" t="s">
        <v>337</v>
      </c>
      <c r="D96" s="64" t="s">
        <v>1</v>
      </c>
      <c r="E96" s="54">
        <v>1</v>
      </c>
      <c r="F96" s="51"/>
      <c r="G96" s="28"/>
    </row>
    <row r="97" spans="1:7" ht="22.5" customHeight="1" x14ac:dyDescent="0.3">
      <c r="A97" s="56"/>
      <c r="B97" s="26"/>
      <c r="C97" s="53" t="s">
        <v>338</v>
      </c>
      <c r="D97" s="64" t="s">
        <v>1</v>
      </c>
      <c r="E97" s="54">
        <v>1</v>
      </c>
      <c r="F97" s="51"/>
      <c r="G97" s="28"/>
    </row>
    <row r="98" spans="1:7" ht="22.5" customHeight="1" x14ac:dyDescent="0.3">
      <c r="A98" s="56"/>
      <c r="B98" s="26"/>
      <c r="C98" s="53" t="s">
        <v>339</v>
      </c>
      <c r="D98" s="64" t="s">
        <v>1</v>
      </c>
      <c r="E98" s="54">
        <v>1</v>
      </c>
      <c r="F98" s="51"/>
      <c r="G98" s="28"/>
    </row>
    <row r="99" spans="1:7" ht="22.5" customHeight="1" x14ac:dyDescent="0.3">
      <c r="A99" s="213"/>
      <c r="B99" s="61"/>
      <c r="C99" s="206"/>
      <c r="D99" s="165"/>
      <c r="E99" s="69"/>
      <c r="F99" s="189"/>
      <c r="G99" s="104"/>
    </row>
    <row r="100" spans="1:7" ht="22.5" customHeight="1" x14ac:dyDescent="0.3">
      <c r="A100" s="213"/>
      <c r="B100" s="61"/>
      <c r="C100" s="206"/>
      <c r="D100" s="165"/>
      <c r="E100" s="69"/>
      <c r="F100" s="189"/>
      <c r="G100" s="104"/>
    </row>
    <row r="101" spans="1:7" ht="22.5" customHeight="1" thickBot="1" x14ac:dyDescent="0.35">
      <c r="A101" s="213"/>
      <c r="B101" s="61"/>
      <c r="C101" s="206"/>
      <c r="D101" s="165"/>
      <c r="E101" s="69"/>
      <c r="F101" s="189"/>
      <c r="G101" s="104"/>
    </row>
    <row r="102" spans="1:7" ht="22.5" customHeight="1" thickBot="1" x14ac:dyDescent="0.35">
      <c r="A102" s="40" t="s">
        <v>301</v>
      </c>
      <c r="B102" s="41"/>
      <c r="C102" s="42" t="s">
        <v>243</v>
      </c>
      <c r="D102" s="43"/>
      <c r="E102" s="43"/>
      <c r="F102" s="43"/>
      <c r="G102" s="44"/>
    </row>
    <row r="103" spans="1:7" ht="22.5" customHeight="1" thickBot="1" x14ac:dyDescent="0.35">
      <c r="A103" s="40" t="s">
        <v>301</v>
      </c>
      <c r="B103" s="41"/>
      <c r="C103" s="42" t="s">
        <v>245</v>
      </c>
      <c r="D103" s="43"/>
      <c r="E103" s="43"/>
      <c r="F103" s="43"/>
      <c r="G103" s="44"/>
    </row>
    <row r="104" spans="1:7" ht="22.5" customHeight="1" x14ac:dyDescent="0.3">
      <c r="A104" s="56" t="s">
        <v>987</v>
      </c>
      <c r="B104" s="26"/>
      <c r="C104" s="62" t="s">
        <v>345</v>
      </c>
      <c r="D104" s="26"/>
      <c r="E104" s="26"/>
      <c r="F104" s="51"/>
      <c r="G104" s="28"/>
    </row>
    <row r="105" spans="1:7" ht="22.5" customHeight="1" x14ac:dyDescent="0.3">
      <c r="A105" s="56"/>
      <c r="B105" s="26"/>
      <c r="C105" s="53" t="s">
        <v>331</v>
      </c>
      <c r="D105" s="64" t="s">
        <v>1</v>
      </c>
      <c r="E105" s="54">
        <v>1</v>
      </c>
      <c r="F105" s="51"/>
      <c r="G105" s="28"/>
    </row>
    <row r="106" spans="1:7" ht="22.5" customHeight="1" x14ac:dyDescent="0.3">
      <c r="A106" s="56"/>
      <c r="B106" s="26"/>
      <c r="C106" s="53" t="s">
        <v>332</v>
      </c>
      <c r="D106" s="64" t="s">
        <v>1</v>
      </c>
      <c r="E106" s="54">
        <v>1</v>
      </c>
      <c r="F106" s="51"/>
      <c r="G106" s="28"/>
    </row>
    <row r="107" spans="1:7" ht="22.5" customHeight="1" x14ac:dyDescent="0.3">
      <c r="A107" s="56"/>
      <c r="B107" s="26"/>
      <c r="C107" s="53" t="s">
        <v>333</v>
      </c>
      <c r="D107" s="64" t="s">
        <v>1</v>
      </c>
      <c r="E107" s="54">
        <v>1</v>
      </c>
      <c r="F107" s="51"/>
      <c r="G107" s="28"/>
    </row>
    <row r="108" spans="1:7" ht="22.5" customHeight="1" x14ac:dyDescent="0.3">
      <c r="A108" s="56"/>
      <c r="B108" s="26"/>
      <c r="C108" s="53" t="s">
        <v>334</v>
      </c>
      <c r="D108" s="64" t="s">
        <v>1</v>
      </c>
      <c r="E108" s="54">
        <v>1</v>
      </c>
      <c r="F108" s="51"/>
      <c r="G108" s="28"/>
    </row>
    <row r="109" spans="1:7" ht="22.5" customHeight="1" x14ac:dyDescent="0.3">
      <c r="A109" s="56"/>
      <c r="B109" s="26"/>
      <c r="C109" s="53" t="s">
        <v>335</v>
      </c>
      <c r="D109" s="64" t="s">
        <v>1</v>
      </c>
      <c r="E109" s="54">
        <v>1</v>
      </c>
      <c r="F109" s="51"/>
      <c r="G109" s="28"/>
    </row>
    <row r="110" spans="1:7" ht="22.5" customHeight="1" x14ac:dyDescent="0.3">
      <c r="A110" s="56"/>
      <c r="B110" s="26"/>
      <c r="C110" s="53" t="s">
        <v>336</v>
      </c>
      <c r="D110" s="64" t="s">
        <v>1</v>
      </c>
      <c r="E110" s="54">
        <v>1</v>
      </c>
      <c r="F110" s="51"/>
      <c r="G110" s="28"/>
    </row>
    <row r="111" spans="1:7" ht="22.5" customHeight="1" x14ac:dyDescent="0.3">
      <c r="A111" s="56"/>
      <c r="B111" s="26"/>
      <c r="C111" s="53" t="s">
        <v>337</v>
      </c>
      <c r="D111" s="64" t="s">
        <v>1</v>
      </c>
      <c r="E111" s="54">
        <v>1</v>
      </c>
      <c r="F111" s="51"/>
      <c r="G111" s="28"/>
    </row>
    <row r="112" spans="1:7" ht="22.5" customHeight="1" x14ac:dyDescent="0.3">
      <c r="A112" s="56"/>
      <c r="B112" s="26"/>
      <c r="C112" s="53" t="s">
        <v>338</v>
      </c>
      <c r="D112" s="64" t="s">
        <v>1</v>
      </c>
      <c r="E112" s="54">
        <v>1</v>
      </c>
      <c r="F112" s="51"/>
      <c r="G112" s="28"/>
    </row>
    <row r="113" spans="1:7" ht="22.5" customHeight="1" x14ac:dyDescent="0.3">
      <c r="A113" s="56"/>
      <c r="B113" s="26"/>
      <c r="C113" s="53" t="s">
        <v>339</v>
      </c>
      <c r="D113" s="64" t="s">
        <v>1</v>
      </c>
      <c r="E113" s="54">
        <v>1</v>
      </c>
      <c r="F113" s="26"/>
      <c r="G113" s="28"/>
    </row>
    <row r="114" spans="1:7" ht="22.5" customHeight="1" x14ac:dyDescent="0.3">
      <c r="A114" s="56"/>
      <c r="B114" s="26"/>
      <c r="C114" s="66"/>
      <c r="D114" s="26"/>
      <c r="E114" s="26"/>
      <c r="F114" s="26"/>
      <c r="G114" s="28"/>
    </row>
    <row r="115" spans="1:7" ht="39.6" x14ac:dyDescent="0.3">
      <c r="A115" s="56" t="s">
        <v>988</v>
      </c>
      <c r="B115" s="26"/>
      <c r="C115" s="62" t="s">
        <v>349</v>
      </c>
      <c r="D115" s="26"/>
      <c r="E115" s="26"/>
      <c r="F115" s="26"/>
      <c r="G115" s="28"/>
    </row>
    <row r="116" spans="1:7" ht="22.5" customHeight="1" x14ac:dyDescent="0.3">
      <c r="A116" s="56"/>
      <c r="B116" s="26"/>
      <c r="C116" s="53" t="s">
        <v>331</v>
      </c>
      <c r="D116" s="64" t="s">
        <v>1</v>
      </c>
      <c r="E116" s="54">
        <v>1</v>
      </c>
      <c r="F116" s="51"/>
      <c r="G116" s="28"/>
    </row>
    <row r="117" spans="1:7" ht="22.5" customHeight="1" x14ac:dyDescent="0.3">
      <c r="A117" s="56"/>
      <c r="B117" s="26"/>
      <c r="C117" s="53" t="s">
        <v>332</v>
      </c>
      <c r="D117" s="64" t="s">
        <v>1</v>
      </c>
      <c r="E117" s="54">
        <v>1</v>
      </c>
      <c r="F117" s="51"/>
      <c r="G117" s="28"/>
    </row>
    <row r="118" spans="1:7" ht="22.5" customHeight="1" x14ac:dyDescent="0.3">
      <c r="A118" s="56"/>
      <c r="B118" s="26"/>
      <c r="C118" s="53" t="s">
        <v>333</v>
      </c>
      <c r="D118" s="64" t="s">
        <v>1</v>
      </c>
      <c r="E118" s="54">
        <v>1</v>
      </c>
      <c r="F118" s="26"/>
      <c r="G118" s="28"/>
    </row>
    <row r="119" spans="1:7" ht="22.5" customHeight="1" x14ac:dyDescent="0.3">
      <c r="A119" s="56"/>
      <c r="B119" s="26"/>
      <c r="C119" s="53" t="s">
        <v>334</v>
      </c>
      <c r="D119" s="64" t="s">
        <v>1</v>
      </c>
      <c r="E119" s="54">
        <v>1</v>
      </c>
      <c r="F119" s="26"/>
      <c r="G119" s="28"/>
    </row>
    <row r="120" spans="1:7" ht="22.5" customHeight="1" x14ac:dyDescent="0.3">
      <c r="A120" s="56"/>
      <c r="B120" s="26"/>
      <c r="C120" s="53" t="s">
        <v>335</v>
      </c>
      <c r="D120" s="64" t="s">
        <v>1</v>
      </c>
      <c r="E120" s="54">
        <v>1</v>
      </c>
      <c r="F120" s="26"/>
      <c r="G120" s="28"/>
    </row>
    <row r="121" spans="1:7" ht="22.5" customHeight="1" x14ac:dyDescent="0.3">
      <c r="A121" s="56"/>
      <c r="B121" s="26"/>
      <c r="C121" s="53" t="s">
        <v>336</v>
      </c>
      <c r="D121" s="64" t="s">
        <v>1</v>
      </c>
      <c r="E121" s="54">
        <v>50</v>
      </c>
      <c r="F121" s="51"/>
      <c r="G121" s="28"/>
    </row>
    <row r="122" spans="1:7" ht="22.5" customHeight="1" x14ac:dyDescent="0.3">
      <c r="A122" s="56"/>
      <c r="B122" s="26"/>
      <c r="C122" s="53" t="s">
        <v>337</v>
      </c>
      <c r="D122" s="64" t="s">
        <v>1</v>
      </c>
      <c r="E122" s="54">
        <v>20</v>
      </c>
      <c r="F122" s="51"/>
      <c r="G122" s="28"/>
    </row>
    <row r="123" spans="1:7" ht="22.5" customHeight="1" x14ac:dyDescent="0.3">
      <c r="A123" s="49"/>
      <c r="B123" s="26"/>
      <c r="C123" s="53" t="s">
        <v>338</v>
      </c>
      <c r="D123" s="64" t="s">
        <v>1</v>
      </c>
      <c r="E123" s="54">
        <v>1</v>
      </c>
      <c r="F123" s="26"/>
      <c r="G123" s="28"/>
    </row>
    <row r="124" spans="1:7" ht="22.5" customHeight="1" x14ac:dyDescent="0.3">
      <c r="A124" s="56"/>
      <c r="B124" s="26"/>
      <c r="C124" s="53" t="s">
        <v>339</v>
      </c>
      <c r="D124" s="64" t="s">
        <v>1</v>
      </c>
      <c r="E124" s="54">
        <v>1</v>
      </c>
      <c r="F124" s="26"/>
      <c r="G124" s="28"/>
    </row>
    <row r="125" spans="1:7" ht="22.5" customHeight="1" x14ac:dyDescent="0.3">
      <c r="A125" s="56"/>
      <c r="B125" s="26"/>
      <c r="C125" s="66"/>
      <c r="D125" s="26"/>
      <c r="E125" s="26"/>
      <c r="F125" s="51"/>
      <c r="G125" s="28"/>
    </row>
    <row r="126" spans="1:7" ht="39.6" x14ac:dyDescent="0.3">
      <c r="A126" s="56"/>
      <c r="B126" s="26"/>
      <c r="C126" s="62" t="s">
        <v>346</v>
      </c>
      <c r="D126" s="26"/>
      <c r="E126" s="26"/>
      <c r="F126" s="51"/>
      <c r="G126" s="28"/>
    </row>
    <row r="127" spans="1:7" ht="22.5" customHeight="1" x14ac:dyDescent="0.3">
      <c r="A127" s="56" t="s">
        <v>989</v>
      </c>
      <c r="B127" s="26"/>
      <c r="C127" s="62" t="s">
        <v>347</v>
      </c>
      <c r="D127" s="26"/>
      <c r="E127" s="26"/>
      <c r="F127" s="26"/>
      <c r="G127" s="28"/>
    </row>
    <row r="128" spans="1:7" ht="22.5" customHeight="1" x14ac:dyDescent="0.3">
      <c r="A128" s="56"/>
      <c r="B128" s="26"/>
      <c r="C128" s="53" t="s">
        <v>331</v>
      </c>
      <c r="D128" s="64" t="s">
        <v>1</v>
      </c>
      <c r="E128" s="54">
        <v>1</v>
      </c>
      <c r="F128" s="26"/>
      <c r="G128" s="28"/>
    </row>
    <row r="129" spans="1:7" ht="22.5" customHeight="1" x14ac:dyDescent="0.3">
      <c r="A129" s="56"/>
      <c r="B129" s="26"/>
      <c r="C129" s="53" t="s">
        <v>332</v>
      </c>
      <c r="D129" s="64" t="s">
        <v>1</v>
      </c>
      <c r="E129" s="54">
        <v>1</v>
      </c>
      <c r="F129" s="26"/>
      <c r="G129" s="28"/>
    </row>
    <row r="130" spans="1:7" ht="22.5" customHeight="1" thickBot="1" x14ac:dyDescent="0.35">
      <c r="A130" s="56"/>
      <c r="B130" s="26"/>
      <c r="C130" s="53" t="s">
        <v>333</v>
      </c>
      <c r="D130" s="64" t="s">
        <v>1</v>
      </c>
      <c r="E130" s="54">
        <v>1</v>
      </c>
      <c r="F130" s="51"/>
      <c r="G130" s="28"/>
    </row>
    <row r="131" spans="1:7" ht="22.5" customHeight="1" thickBot="1" x14ac:dyDescent="0.35">
      <c r="A131" s="40" t="s">
        <v>301</v>
      </c>
      <c r="B131" s="41"/>
      <c r="C131" s="42" t="s">
        <v>243</v>
      </c>
      <c r="D131" s="43"/>
      <c r="E131" s="43"/>
      <c r="F131" s="43"/>
      <c r="G131" s="44"/>
    </row>
    <row r="132" spans="1:7" ht="22.5" customHeight="1" thickBot="1" x14ac:dyDescent="0.35">
      <c r="A132" s="40" t="s">
        <v>301</v>
      </c>
      <c r="B132" s="41"/>
      <c r="C132" s="42" t="s">
        <v>245</v>
      </c>
      <c r="D132" s="43"/>
      <c r="E132" s="43"/>
      <c r="F132" s="43"/>
      <c r="G132" s="44"/>
    </row>
    <row r="133" spans="1:7" ht="22.5" customHeight="1" x14ac:dyDescent="0.3">
      <c r="A133" s="107"/>
      <c r="B133" s="219"/>
      <c r="C133" s="218"/>
      <c r="D133" s="165"/>
      <c r="E133" s="165"/>
      <c r="F133" s="189"/>
      <c r="G133" s="104"/>
    </row>
    <row r="134" spans="1:7" ht="22.5" customHeight="1" x14ac:dyDescent="0.3">
      <c r="A134" s="56"/>
      <c r="B134" s="26"/>
      <c r="C134" s="53" t="s">
        <v>334</v>
      </c>
      <c r="D134" s="64" t="s">
        <v>1</v>
      </c>
      <c r="E134" s="54">
        <v>1</v>
      </c>
      <c r="F134" s="51"/>
      <c r="G134" s="28"/>
    </row>
    <row r="135" spans="1:7" ht="22.5" customHeight="1" x14ac:dyDescent="0.3">
      <c r="A135" s="56"/>
      <c r="B135" s="26"/>
      <c r="C135" s="53" t="s">
        <v>335</v>
      </c>
      <c r="D135" s="64" t="s">
        <v>1</v>
      </c>
      <c r="E135" s="54">
        <v>1</v>
      </c>
      <c r="F135" s="26"/>
      <c r="G135" s="28"/>
    </row>
    <row r="136" spans="1:7" ht="22.5" customHeight="1" x14ac:dyDescent="0.3">
      <c r="A136" s="56"/>
      <c r="B136" s="26"/>
      <c r="C136" s="53" t="s">
        <v>336</v>
      </c>
      <c r="D136" s="64" t="s">
        <v>1</v>
      </c>
      <c r="E136" s="54">
        <v>1</v>
      </c>
      <c r="F136" s="26"/>
      <c r="G136" s="28"/>
    </row>
    <row r="137" spans="1:7" ht="22.5" customHeight="1" x14ac:dyDescent="0.3">
      <c r="A137" s="56"/>
      <c r="B137" s="26"/>
      <c r="C137" s="53" t="s">
        <v>337</v>
      </c>
      <c r="D137" s="64" t="s">
        <v>1</v>
      </c>
      <c r="E137" s="54">
        <v>1</v>
      </c>
      <c r="F137" s="26"/>
      <c r="G137" s="28"/>
    </row>
    <row r="138" spans="1:7" ht="22.5" customHeight="1" x14ac:dyDescent="0.3">
      <c r="A138" s="56"/>
      <c r="B138" s="26"/>
      <c r="C138" s="53" t="s">
        <v>338</v>
      </c>
      <c r="D138" s="64" t="s">
        <v>1</v>
      </c>
      <c r="E138" s="54">
        <v>1</v>
      </c>
      <c r="F138" s="51"/>
      <c r="G138" s="28"/>
    </row>
    <row r="139" spans="1:7" ht="22.35" customHeight="1" x14ac:dyDescent="0.3">
      <c r="A139" s="56"/>
      <c r="B139" s="26"/>
      <c r="C139" s="53" t="s">
        <v>339</v>
      </c>
      <c r="D139" s="64" t="s">
        <v>1</v>
      </c>
      <c r="E139" s="54">
        <v>1</v>
      </c>
      <c r="F139" s="51"/>
      <c r="G139" s="28"/>
    </row>
    <row r="140" spans="1:7" ht="22.5" customHeight="1" x14ac:dyDescent="0.3">
      <c r="A140" s="56"/>
      <c r="B140" s="26"/>
      <c r="C140" s="66"/>
      <c r="D140" s="26"/>
      <c r="E140" s="26"/>
      <c r="F140" s="26"/>
      <c r="G140" s="28"/>
    </row>
    <row r="141" spans="1:7" ht="52.8" x14ac:dyDescent="0.3">
      <c r="A141" s="56" t="s">
        <v>990</v>
      </c>
      <c r="B141" s="26"/>
      <c r="C141" s="62" t="s">
        <v>1114</v>
      </c>
      <c r="D141" s="26"/>
      <c r="E141" s="26"/>
      <c r="F141" s="26"/>
      <c r="G141" s="28"/>
    </row>
    <row r="142" spans="1:7" ht="39.6" x14ac:dyDescent="0.3">
      <c r="A142" s="56" t="s">
        <v>991</v>
      </c>
      <c r="B142" s="26"/>
      <c r="C142" s="53" t="s">
        <v>1115</v>
      </c>
      <c r="D142" s="54" t="s">
        <v>299</v>
      </c>
      <c r="E142" s="54">
        <v>1</v>
      </c>
      <c r="F142" s="51">
        <v>300000</v>
      </c>
      <c r="G142" s="28">
        <f>F142*E142</f>
        <v>300000</v>
      </c>
    </row>
    <row r="143" spans="1:7" ht="22.35" customHeight="1" x14ac:dyDescent="0.3">
      <c r="A143" s="56" t="s">
        <v>992</v>
      </c>
      <c r="B143" s="26"/>
      <c r="C143" s="53" t="s">
        <v>348</v>
      </c>
      <c r="D143" s="54" t="s">
        <v>188</v>
      </c>
      <c r="E143" s="108">
        <f>F142</f>
        <v>300000</v>
      </c>
      <c r="F143" s="51"/>
      <c r="G143" s="28"/>
    </row>
    <row r="144" spans="1:7" ht="24.9" customHeight="1" x14ac:dyDescent="0.3">
      <c r="A144" s="56" t="s">
        <v>993</v>
      </c>
      <c r="B144" s="26"/>
      <c r="C144" s="53" t="s">
        <v>832</v>
      </c>
      <c r="D144" s="26" t="s">
        <v>304</v>
      </c>
      <c r="E144" s="26">
        <v>1</v>
      </c>
      <c r="F144" s="26"/>
      <c r="G144" s="28"/>
    </row>
    <row r="145" spans="1:7" ht="19.2" customHeight="1" x14ac:dyDescent="0.3">
      <c r="A145" s="49"/>
      <c r="B145" s="26"/>
      <c r="C145" s="66"/>
      <c r="D145" s="26"/>
      <c r="E145" s="26"/>
      <c r="F145" s="26"/>
      <c r="G145" s="28"/>
    </row>
    <row r="146" spans="1:7" ht="39.6" x14ac:dyDescent="0.3">
      <c r="A146" s="49" t="s">
        <v>994</v>
      </c>
      <c r="B146" s="26"/>
      <c r="C146" s="163" t="s">
        <v>831</v>
      </c>
      <c r="D146" s="26"/>
      <c r="E146" s="26"/>
      <c r="F146" s="26"/>
      <c r="G146" s="28"/>
    </row>
    <row r="147" spans="1:7" ht="39.6" x14ac:dyDescent="0.3">
      <c r="A147" s="49" t="s">
        <v>995</v>
      </c>
      <c r="B147" s="26"/>
      <c r="C147" s="66" t="s">
        <v>300</v>
      </c>
      <c r="D147" s="26" t="s">
        <v>2</v>
      </c>
      <c r="E147" s="26">
        <v>2</v>
      </c>
      <c r="F147" s="51"/>
      <c r="G147" s="28"/>
    </row>
    <row r="148" spans="1:7" ht="12.6" customHeight="1" x14ac:dyDescent="0.3">
      <c r="A148" s="49"/>
      <c r="B148" s="26"/>
      <c r="C148" s="53"/>
      <c r="D148" s="26"/>
      <c r="E148" s="26"/>
      <c r="F148" s="26"/>
      <c r="G148" s="28"/>
    </row>
    <row r="149" spans="1:7" ht="26.4" x14ac:dyDescent="0.3">
      <c r="A149" s="49" t="s">
        <v>996</v>
      </c>
      <c r="B149" s="26"/>
      <c r="C149" s="55" t="s">
        <v>65</v>
      </c>
      <c r="D149" s="54"/>
      <c r="E149" s="54"/>
      <c r="F149" s="26"/>
      <c r="G149" s="28"/>
    </row>
    <row r="150" spans="1:7" ht="15.6" x14ac:dyDescent="0.3">
      <c r="A150" s="49"/>
      <c r="B150" s="26"/>
      <c r="C150" s="50" t="s">
        <v>66</v>
      </c>
      <c r="D150" s="54"/>
      <c r="E150" s="54"/>
      <c r="F150" s="26"/>
      <c r="G150" s="28"/>
    </row>
    <row r="151" spans="1:7" ht="15.6" x14ac:dyDescent="0.3">
      <c r="A151" s="49" t="s">
        <v>997</v>
      </c>
      <c r="B151" s="26"/>
      <c r="C151" s="53" t="s">
        <v>836</v>
      </c>
      <c r="D151" s="54" t="s">
        <v>2</v>
      </c>
      <c r="E151" s="54">
        <v>1</v>
      </c>
      <c r="F151" s="26"/>
      <c r="G151" s="28"/>
    </row>
    <row r="152" spans="1:7" ht="26.4" x14ac:dyDescent="0.3">
      <c r="A152" s="49" t="s">
        <v>1001</v>
      </c>
      <c r="B152" s="26"/>
      <c r="C152" s="55" t="s">
        <v>837</v>
      </c>
      <c r="D152" s="64"/>
      <c r="E152" s="54"/>
      <c r="F152" s="51"/>
      <c r="G152" s="28"/>
    </row>
    <row r="153" spans="1:7" ht="39.6" x14ac:dyDescent="0.3">
      <c r="A153" s="49" t="s">
        <v>998</v>
      </c>
      <c r="B153" s="26"/>
      <c r="C153" s="52" t="s">
        <v>355</v>
      </c>
      <c r="D153" s="54" t="s">
        <v>299</v>
      </c>
      <c r="E153" s="54">
        <v>1</v>
      </c>
      <c r="F153" s="51">
        <v>25000</v>
      </c>
      <c r="G153" s="28">
        <f>F153*E153</f>
        <v>25000</v>
      </c>
    </row>
    <row r="154" spans="1:7" ht="22.5" customHeight="1" x14ac:dyDescent="0.3">
      <c r="A154" s="49" t="s">
        <v>999</v>
      </c>
      <c r="B154" s="26"/>
      <c r="C154" s="53" t="s">
        <v>356</v>
      </c>
      <c r="D154" s="54" t="s">
        <v>188</v>
      </c>
      <c r="E154" s="108">
        <f>F153</f>
        <v>25000</v>
      </c>
      <c r="F154" s="51"/>
      <c r="G154" s="28"/>
    </row>
    <row r="155" spans="1:7" ht="26.4" x14ac:dyDescent="0.3">
      <c r="A155" s="49" t="s">
        <v>1000</v>
      </c>
      <c r="B155" s="26"/>
      <c r="C155" s="53" t="s">
        <v>835</v>
      </c>
      <c r="D155" s="26" t="s">
        <v>304</v>
      </c>
      <c r="E155" s="26">
        <v>1</v>
      </c>
      <c r="F155" s="51"/>
      <c r="G155" s="28"/>
    </row>
    <row r="156" spans="1:7" ht="16.2" thickBot="1" x14ac:dyDescent="0.35">
      <c r="A156" s="106"/>
      <c r="B156" s="61"/>
      <c r="C156" s="217"/>
      <c r="D156" s="216"/>
      <c r="E156" s="216"/>
      <c r="F156" s="216"/>
      <c r="G156" s="214"/>
    </row>
    <row r="157" spans="1:7" ht="22.5" customHeight="1" thickBot="1" x14ac:dyDescent="0.35">
      <c r="A157" s="57"/>
      <c r="B157" s="43"/>
      <c r="C157" s="368" t="s">
        <v>357</v>
      </c>
      <c r="D157" s="369"/>
      <c r="E157" s="370"/>
      <c r="F157" s="371"/>
      <c r="G157" s="372"/>
    </row>
    <row r="158" spans="1:7" ht="22.5" customHeight="1" x14ac:dyDescent="0.3">
      <c r="A158" s="19"/>
      <c r="B158" s="16"/>
      <c r="C158" s="16"/>
      <c r="D158" s="16"/>
      <c r="E158" s="16"/>
      <c r="G158" s="16"/>
    </row>
    <row r="159" spans="1:7" ht="22.5" customHeight="1" x14ac:dyDescent="0.3">
      <c r="A159" s="19"/>
      <c r="B159" s="16"/>
      <c r="C159" s="16"/>
      <c r="D159" s="16"/>
      <c r="E159" s="16"/>
      <c r="G159" s="16"/>
    </row>
    <row r="160" spans="1:7" ht="22.5" customHeight="1" x14ac:dyDescent="0.3">
      <c r="A160" s="19"/>
      <c r="B160" s="16"/>
      <c r="C160" s="16"/>
      <c r="D160" s="16"/>
      <c r="E160" s="16"/>
      <c r="G160" s="16"/>
    </row>
    <row r="161" spans="1:7" ht="22.5" customHeight="1" x14ac:dyDescent="0.3">
      <c r="A161" s="19"/>
      <c r="B161" s="16"/>
      <c r="C161" s="16"/>
      <c r="D161" s="16"/>
      <c r="E161" s="16"/>
      <c r="G161" s="16"/>
    </row>
    <row r="162" spans="1:7" ht="22.5" customHeight="1" x14ac:dyDescent="0.3">
      <c r="A162" s="19"/>
      <c r="B162" s="16"/>
      <c r="C162" s="16"/>
      <c r="D162" s="16"/>
      <c r="E162" s="16"/>
      <c r="G162" s="16"/>
    </row>
    <row r="163" spans="1:7" ht="22.5" customHeight="1" x14ac:dyDescent="0.3">
      <c r="A163" s="19"/>
      <c r="B163" s="16"/>
      <c r="C163" s="16"/>
      <c r="D163" s="16"/>
      <c r="E163" s="16"/>
      <c r="G163" s="16"/>
    </row>
    <row r="164" spans="1:7" ht="22.5" customHeight="1" x14ac:dyDescent="0.3">
      <c r="A164" s="19"/>
      <c r="B164" s="16"/>
      <c r="C164" s="16"/>
      <c r="D164" s="16"/>
      <c r="E164" s="16"/>
      <c r="G164" s="16"/>
    </row>
    <row r="165" spans="1:7" ht="22.5" customHeight="1" x14ac:dyDescent="0.3">
      <c r="A165" s="19"/>
      <c r="B165" s="16"/>
      <c r="C165" s="16"/>
      <c r="D165" s="16"/>
      <c r="E165" s="16"/>
      <c r="G165" s="16"/>
    </row>
    <row r="166" spans="1:7" ht="22.5" customHeight="1" x14ac:dyDescent="0.3">
      <c r="A166" s="19"/>
      <c r="B166" s="16"/>
      <c r="C166" s="16"/>
      <c r="D166" s="16"/>
      <c r="E166" s="16"/>
      <c r="G166" s="16"/>
    </row>
    <row r="167" spans="1:7" ht="22.5" customHeight="1" x14ac:dyDescent="0.3">
      <c r="A167" s="19"/>
      <c r="B167" s="16"/>
      <c r="C167" s="16"/>
      <c r="D167" s="16"/>
      <c r="E167" s="16"/>
      <c r="G167" s="16"/>
    </row>
    <row r="168" spans="1:7" ht="22.5" customHeight="1" x14ac:dyDescent="0.3">
      <c r="A168" s="19"/>
      <c r="B168" s="16"/>
      <c r="C168" s="16"/>
      <c r="D168" s="16"/>
      <c r="E168" s="16"/>
      <c r="G168" s="16"/>
    </row>
    <row r="169" spans="1:7" ht="22.5" customHeight="1" x14ac:dyDescent="0.3">
      <c r="A169" s="19"/>
      <c r="B169" s="16"/>
      <c r="C169" s="16"/>
      <c r="D169" s="16"/>
      <c r="E169" s="16"/>
      <c r="G169" s="16"/>
    </row>
    <row r="170" spans="1:7" ht="22.5" customHeight="1" x14ac:dyDescent="0.3">
      <c r="A170" s="19"/>
      <c r="B170" s="16"/>
      <c r="C170" s="16"/>
      <c r="D170" s="16"/>
      <c r="E170" s="16"/>
      <c r="G170" s="16"/>
    </row>
    <row r="171" spans="1:7" ht="22.5" customHeight="1" x14ac:dyDescent="0.3">
      <c r="A171" s="19"/>
      <c r="B171" s="16"/>
      <c r="C171" s="16"/>
      <c r="D171" s="16"/>
      <c r="E171" s="16"/>
      <c r="G171" s="16"/>
    </row>
    <row r="172" spans="1:7" ht="22.5" customHeight="1" x14ac:dyDescent="0.3">
      <c r="A172" s="19"/>
      <c r="B172" s="16"/>
      <c r="C172" s="16"/>
      <c r="D172" s="16"/>
      <c r="E172" s="16"/>
      <c r="G172" s="16"/>
    </row>
    <row r="173" spans="1:7" ht="22.5" customHeight="1" x14ac:dyDescent="0.3">
      <c r="A173" s="19"/>
      <c r="B173" s="16"/>
      <c r="C173" s="16"/>
      <c r="D173" s="16"/>
      <c r="E173" s="16"/>
      <c r="G173" s="16"/>
    </row>
    <row r="174" spans="1:7" ht="22.5" customHeight="1" x14ac:dyDescent="0.3">
      <c r="A174" s="19"/>
      <c r="B174" s="16"/>
      <c r="C174" s="16"/>
      <c r="D174" s="16"/>
      <c r="E174" s="16"/>
      <c r="G174" s="16"/>
    </row>
    <row r="175" spans="1:7" ht="22.5" customHeight="1" x14ac:dyDescent="0.3">
      <c r="A175" s="19"/>
      <c r="B175" s="16"/>
      <c r="C175" s="16"/>
      <c r="D175" s="16"/>
      <c r="E175" s="16"/>
      <c r="G175" s="16"/>
    </row>
    <row r="176" spans="1:7" ht="22.5" customHeight="1" x14ac:dyDescent="0.3">
      <c r="A176" s="19"/>
      <c r="B176" s="16"/>
      <c r="C176" s="16"/>
      <c r="D176" s="16"/>
      <c r="E176" s="16"/>
      <c r="G176" s="16"/>
    </row>
    <row r="177" spans="1:7" ht="22.5" customHeight="1" x14ac:dyDescent="0.3">
      <c r="A177" s="19"/>
      <c r="B177" s="16"/>
      <c r="C177" s="16"/>
      <c r="D177" s="16"/>
      <c r="E177" s="16"/>
      <c r="G177" s="16"/>
    </row>
    <row r="178" spans="1:7" ht="22.5" customHeight="1" x14ac:dyDescent="0.3">
      <c r="A178" s="19"/>
      <c r="B178" s="16"/>
      <c r="C178" s="16"/>
      <c r="D178" s="16"/>
      <c r="E178" s="16"/>
      <c r="G178" s="16"/>
    </row>
    <row r="179" spans="1:7" ht="22.5" customHeight="1" x14ac:dyDescent="0.3">
      <c r="A179" s="19"/>
      <c r="B179" s="16"/>
      <c r="C179" s="16"/>
      <c r="D179" s="16"/>
      <c r="E179" s="16"/>
      <c r="G179" s="16"/>
    </row>
    <row r="180" spans="1:7" ht="22.5" customHeight="1" x14ac:dyDescent="0.3">
      <c r="A180" s="19"/>
      <c r="B180" s="16"/>
      <c r="C180" s="16"/>
      <c r="D180" s="16"/>
      <c r="E180" s="16"/>
      <c r="G180" s="16"/>
    </row>
    <row r="181" spans="1:7" ht="22.5" customHeight="1" x14ac:dyDescent="0.3">
      <c r="A181" s="19"/>
      <c r="B181" s="16"/>
      <c r="C181" s="16"/>
      <c r="D181" s="16"/>
      <c r="E181" s="16"/>
      <c r="G181" s="16"/>
    </row>
    <row r="182" spans="1:7" ht="22.5" customHeight="1" x14ac:dyDescent="0.3">
      <c r="A182" s="19"/>
      <c r="B182" s="16"/>
      <c r="C182" s="16"/>
      <c r="D182" s="16"/>
      <c r="E182" s="16"/>
      <c r="G182" s="16"/>
    </row>
    <row r="183" spans="1:7" ht="22.5" customHeight="1" x14ac:dyDescent="0.3">
      <c r="A183" s="19"/>
      <c r="B183" s="16"/>
      <c r="C183" s="16"/>
      <c r="D183" s="16"/>
      <c r="E183" s="16"/>
      <c r="G183" s="16"/>
    </row>
    <row r="184" spans="1:7" ht="22.5" customHeight="1" x14ac:dyDescent="0.3">
      <c r="A184" s="19"/>
      <c r="B184" s="16"/>
      <c r="C184" s="16"/>
      <c r="D184" s="16"/>
      <c r="E184" s="16"/>
      <c r="G184" s="16"/>
    </row>
    <row r="185" spans="1:7" ht="22.5" customHeight="1" x14ac:dyDescent="0.3">
      <c r="A185" s="19"/>
      <c r="B185" s="16"/>
      <c r="C185" s="16"/>
      <c r="D185" s="16"/>
      <c r="E185" s="16"/>
      <c r="G185" s="16"/>
    </row>
    <row r="186" spans="1:7" ht="22.5" customHeight="1" x14ac:dyDescent="0.3">
      <c r="A186" s="19"/>
      <c r="B186" s="16"/>
      <c r="C186" s="16"/>
      <c r="D186" s="16"/>
      <c r="E186" s="16"/>
      <c r="G186" s="16"/>
    </row>
    <row r="187" spans="1:7" ht="22.5" customHeight="1" x14ac:dyDescent="0.3">
      <c r="A187" s="19"/>
      <c r="B187" s="16"/>
      <c r="C187" s="16"/>
      <c r="D187" s="16"/>
      <c r="E187" s="16"/>
      <c r="G187" s="16"/>
    </row>
    <row r="188" spans="1:7" ht="22.5" customHeight="1" x14ac:dyDescent="0.3">
      <c r="A188" s="19"/>
      <c r="B188" s="16"/>
      <c r="C188" s="16"/>
      <c r="D188" s="16"/>
      <c r="E188" s="16"/>
      <c r="G188" s="16"/>
    </row>
    <row r="189" spans="1:7" ht="22.5" customHeight="1" x14ac:dyDescent="0.3">
      <c r="A189" s="19"/>
      <c r="B189" s="16"/>
      <c r="C189" s="16"/>
      <c r="D189" s="16"/>
      <c r="E189" s="16"/>
      <c r="G189" s="16"/>
    </row>
    <row r="190" spans="1:7" ht="22.5" customHeight="1" x14ac:dyDescent="0.3">
      <c r="A190" s="19"/>
      <c r="B190" s="16"/>
      <c r="C190" s="16"/>
      <c r="D190" s="16"/>
      <c r="E190" s="16"/>
      <c r="G190" s="16"/>
    </row>
    <row r="191" spans="1:7" ht="22.5" customHeight="1" x14ac:dyDescent="0.3">
      <c r="A191" s="19"/>
      <c r="B191" s="16"/>
      <c r="C191" s="16"/>
      <c r="D191" s="16"/>
      <c r="E191" s="16"/>
      <c r="G191" s="16"/>
    </row>
    <row r="192" spans="1:7" ht="22.5" customHeight="1" x14ac:dyDescent="0.3">
      <c r="A192" s="19"/>
      <c r="B192" s="16"/>
      <c r="C192" s="16"/>
      <c r="D192" s="16"/>
      <c r="E192" s="16"/>
      <c r="G192" s="16"/>
    </row>
    <row r="193" spans="1:7" ht="22.5" customHeight="1" x14ac:dyDescent="0.3">
      <c r="A193" s="19"/>
      <c r="B193" s="16"/>
      <c r="C193" s="16"/>
      <c r="D193" s="16"/>
      <c r="E193" s="16"/>
      <c r="G193" s="16"/>
    </row>
    <row r="194" spans="1:7" ht="22.5" customHeight="1" x14ac:dyDescent="0.3">
      <c r="A194" s="19"/>
      <c r="B194" s="16"/>
      <c r="C194" s="16"/>
      <c r="D194" s="16"/>
      <c r="E194" s="16"/>
      <c r="G194" s="16"/>
    </row>
    <row r="195" spans="1:7" ht="22.5" customHeight="1" x14ac:dyDescent="0.3">
      <c r="A195" s="19"/>
      <c r="B195" s="16"/>
      <c r="C195" s="16"/>
      <c r="D195" s="16"/>
      <c r="E195" s="16"/>
      <c r="G195" s="16"/>
    </row>
    <row r="196" spans="1:7" ht="22.5" customHeight="1" x14ac:dyDescent="0.3">
      <c r="A196" s="19"/>
      <c r="B196" s="16"/>
      <c r="C196" s="16"/>
      <c r="D196" s="16"/>
      <c r="E196" s="16"/>
      <c r="G196" s="16"/>
    </row>
    <row r="197" spans="1:7" ht="22.5" customHeight="1" x14ac:dyDescent="0.3">
      <c r="A197" s="19"/>
      <c r="B197" s="16"/>
      <c r="C197" s="16"/>
      <c r="D197" s="16"/>
      <c r="E197" s="16"/>
      <c r="G197" s="16"/>
    </row>
    <row r="198" spans="1:7" ht="22.5" customHeight="1" x14ac:dyDescent="0.3">
      <c r="A198" s="19"/>
      <c r="B198" s="16"/>
      <c r="C198" s="16"/>
      <c r="D198" s="16"/>
      <c r="E198" s="16"/>
      <c r="G198" s="16"/>
    </row>
    <row r="199" spans="1:7" ht="22.5" customHeight="1" x14ac:dyDescent="0.3">
      <c r="A199" s="19"/>
      <c r="B199" s="16"/>
      <c r="C199" s="16"/>
      <c r="D199" s="16"/>
      <c r="E199" s="16"/>
      <c r="G199" s="16"/>
    </row>
    <row r="200" spans="1:7" ht="22.5" customHeight="1" x14ac:dyDescent="0.3">
      <c r="A200" s="19"/>
      <c r="B200" s="16"/>
      <c r="C200" s="16"/>
      <c r="D200" s="16"/>
      <c r="E200" s="16"/>
      <c r="G200" s="16"/>
    </row>
    <row r="201" spans="1:7" ht="22.5" customHeight="1" x14ac:dyDescent="0.3">
      <c r="A201" s="19"/>
      <c r="B201" s="16"/>
      <c r="C201" s="16"/>
      <c r="D201" s="16"/>
      <c r="E201" s="16"/>
      <c r="G201" s="16"/>
    </row>
    <row r="202" spans="1:7" ht="22.5" customHeight="1" x14ac:dyDescent="0.3">
      <c r="A202" s="19"/>
      <c r="B202" s="16"/>
      <c r="C202" s="16"/>
      <c r="D202" s="16"/>
      <c r="E202" s="16"/>
      <c r="G202" s="16"/>
    </row>
    <row r="203" spans="1:7" ht="22.5" customHeight="1" x14ac:dyDescent="0.3">
      <c r="A203" s="19"/>
      <c r="B203" s="16"/>
      <c r="C203" s="16"/>
      <c r="D203" s="16"/>
      <c r="E203" s="16"/>
      <c r="G203" s="16"/>
    </row>
    <row r="204" spans="1:7" ht="22.5" customHeight="1" x14ac:dyDescent="0.3">
      <c r="A204" s="19"/>
      <c r="B204" s="16"/>
      <c r="C204" s="16"/>
      <c r="D204" s="16"/>
      <c r="E204" s="16"/>
      <c r="G204" s="16"/>
    </row>
    <row r="205" spans="1:7" ht="22.5" customHeight="1" x14ac:dyDescent="0.3">
      <c r="A205" s="19"/>
      <c r="B205" s="16"/>
      <c r="C205" s="16"/>
      <c r="D205" s="16"/>
      <c r="E205" s="16"/>
      <c r="G205" s="16"/>
    </row>
    <row r="206" spans="1:7" ht="22.5" customHeight="1" x14ac:dyDescent="0.3">
      <c r="A206" s="19"/>
      <c r="B206" s="16"/>
      <c r="C206" s="16"/>
      <c r="D206" s="16"/>
      <c r="E206" s="16"/>
      <c r="G206" s="16"/>
    </row>
    <row r="207" spans="1:7" ht="22.5" customHeight="1" x14ac:dyDescent="0.3">
      <c r="A207" s="19"/>
      <c r="B207" s="16"/>
      <c r="C207" s="16"/>
      <c r="D207" s="16"/>
      <c r="E207" s="16"/>
      <c r="G207" s="16"/>
    </row>
    <row r="208" spans="1:7" ht="22.5" customHeight="1" x14ac:dyDescent="0.3">
      <c r="A208" s="19"/>
      <c r="B208" s="16"/>
      <c r="C208" s="16"/>
      <c r="D208" s="16"/>
      <c r="E208" s="16"/>
      <c r="G208" s="16"/>
    </row>
    <row r="209" spans="1:7" ht="22.5" customHeight="1" x14ac:dyDescent="0.3">
      <c r="A209" s="19"/>
      <c r="B209" s="16"/>
      <c r="C209" s="16"/>
      <c r="D209" s="16"/>
      <c r="E209" s="16"/>
      <c r="G209" s="16"/>
    </row>
    <row r="210" spans="1:7" ht="22.5" customHeight="1" x14ac:dyDescent="0.3">
      <c r="A210" s="19"/>
      <c r="B210" s="16"/>
      <c r="C210" s="16"/>
      <c r="D210" s="16"/>
      <c r="E210" s="16"/>
      <c r="G210" s="16"/>
    </row>
    <row r="211" spans="1:7" ht="22.5" customHeight="1" x14ac:dyDescent="0.3">
      <c r="A211" s="19"/>
      <c r="B211" s="16"/>
      <c r="C211" s="16"/>
      <c r="D211" s="16"/>
      <c r="E211" s="16"/>
      <c r="G211" s="16"/>
    </row>
    <row r="212" spans="1:7" ht="22.5" customHeight="1" x14ac:dyDescent="0.3">
      <c r="A212" s="19"/>
      <c r="B212" s="16"/>
      <c r="C212" s="16"/>
      <c r="D212" s="16"/>
      <c r="E212" s="16"/>
      <c r="G212" s="16"/>
    </row>
    <row r="213" spans="1:7" ht="22.5" customHeight="1" x14ac:dyDescent="0.3">
      <c r="A213" s="19"/>
      <c r="B213" s="16"/>
      <c r="C213" s="16"/>
      <c r="D213" s="16"/>
      <c r="E213" s="16"/>
      <c r="G213" s="16"/>
    </row>
    <row r="214" spans="1:7" ht="22.5" customHeight="1" x14ac:dyDescent="0.3">
      <c r="A214" s="19"/>
      <c r="B214" s="16"/>
      <c r="C214" s="16"/>
      <c r="D214" s="16"/>
      <c r="E214" s="16"/>
      <c r="G214" s="16"/>
    </row>
    <row r="215" spans="1:7" ht="22.5" customHeight="1" x14ac:dyDescent="0.3">
      <c r="A215" s="19"/>
      <c r="B215" s="16"/>
      <c r="C215" s="16"/>
      <c r="D215" s="16"/>
      <c r="E215" s="16"/>
      <c r="G215" s="16"/>
    </row>
    <row r="216" spans="1:7" ht="22.5" customHeight="1" x14ac:dyDescent="0.3">
      <c r="A216" s="19"/>
      <c r="B216" s="16"/>
      <c r="C216" s="16"/>
      <c r="D216" s="16"/>
      <c r="E216" s="16"/>
      <c r="G216" s="16"/>
    </row>
    <row r="217" spans="1:7" ht="22.5" customHeight="1" x14ac:dyDescent="0.3">
      <c r="A217" s="19"/>
      <c r="B217" s="16"/>
      <c r="C217" s="16"/>
      <c r="D217" s="16"/>
      <c r="E217" s="16"/>
      <c r="G217" s="16"/>
    </row>
    <row r="218" spans="1:7" ht="22.5" customHeight="1" x14ac:dyDescent="0.3">
      <c r="A218" s="19"/>
      <c r="B218" s="16"/>
      <c r="C218" s="16"/>
      <c r="D218" s="16"/>
      <c r="E218" s="16"/>
      <c r="G218" s="16"/>
    </row>
    <row r="219" spans="1:7" ht="22.5" customHeight="1" x14ac:dyDescent="0.3">
      <c r="A219" s="19"/>
      <c r="B219" s="16"/>
      <c r="C219" s="16"/>
      <c r="D219" s="16"/>
      <c r="E219" s="16"/>
      <c r="G219" s="16"/>
    </row>
    <row r="220" spans="1:7" ht="22.5" customHeight="1" x14ac:dyDescent="0.3">
      <c r="A220" s="19"/>
      <c r="B220" s="16"/>
      <c r="C220" s="16"/>
      <c r="D220" s="16"/>
      <c r="E220" s="16"/>
      <c r="G220" s="16"/>
    </row>
    <row r="221" spans="1:7" ht="22.5" customHeight="1" x14ac:dyDescent="0.3">
      <c r="A221" s="19"/>
      <c r="B221" s="16"/>
      <c r="C221" s="16"/>
      <c r="D221" s="16"/>
      <c r="E221" s="16"/>
      <c r="G221" s="16"/>
    </row>
    <row r="222" spans="1:7" ht="22.5" customHeight="1" x14ac:dyDescent="0.3">
      <c r="A222" s="19"/>
      <c r="B222" s="16"/>
      <c r="C222" s="16"/>
      <c r="D222" s="16"/>
      <c r="E222" s="16"/>
      <c r="G222" s="16"/>
    </row>
    <row r="223" spans="1:7" ht="22.5" customHeight="1" x14ac:dyDescent="0.3">
      <c r="A223" s="19"/>
      <c r="B223" s="16"/>
      <c r="C223" s="16"/>
      <c r="D223" s="16"/>
      <c r="E223" s="16"/>
      <c r="G223" s="16"/>
    </row>
    <row r="224" spans="1:7" ht="22.5" customHeight="1" x14ac:dyDescent="0.3">
      <c r="A224" s="19"/>
      <c r="B224" s="16"/>
      <c r="C224" s="16"/>
      <c r="D224" s="16"/>
      <c r="E224" s="16"/>
      <c r="G224" s="16"/>
    </row>
    <row r="225" spans="1:7" ht="22.5" customHeight="1" x14ac:dyDescent="0.3">
      <c r="A225" s="19"/>
      <c r="B225" s="16"/>
      <c r="C225" s="16"/>
      <c r="D225" s="16"/>
      <c r="E225" s="16"/>
      <c r="G225" s="16"/>
    </row>
    <row r="226" spans="1:7" ht="22.5" customHeight="1" x14ac:dyDescent="0.3">
      <c r="A226" s="19"/>
      <c r="B226" s="16"/>
      <c r="C226" s="16"/>
      <c r="D226" s="16"/>
      <c r="E226" s="16"/>
      <c r="G226" s="16"/>
    </row>
    <row r="227" spans="1:7" ht="22.5" customHeight="1" x14ac:dyDescent="0.3">
      <c r="A227" s="19"/>
      <c r="B227" s="16"/>
      <c r="C227" s="16"/>
      <c r="D227" s="16"/>
      <c r="E227" s="16"/>
      <c r="G227" s="16"/>
    </row>
    <row r="228" spans="1:7" ht="22.5" customHeight="1" x14ac:dyDescent="0.3">
      <c r="A228" s="19"/>
      <c r="B228" s="16"/>
      <c r="C228" s="16"/>
      <c r="D228" s="16"/>
      <c r="E228" s="16"/>
      <c r="G228" s="16"/>
    </row>
    <row r="229" spans="1:7" ht="22.5" customHeight="1" x14ac:dyDescent="0.3">
      <c r="A229" s="19"/>
      <c r="B229" s="16"/>
      <c r="C229" s="16"/>
      <c r="D229" s="16"/>
      <c r="E229" s="16"/>
      <c r="G229" s="16"/>
    </row>
    <row r="230" spans="1:7" ht="22.5" customHeight="1" x14ac:dyDescent="0.3">
      <c r="A230" s="19"/>
      <c r="B230" s="16"/>
      <c r="C230" s="16"/>
      <c r="D230" s="16"/>
      <c r="E230" s="16"/>
      <c r="G230" s="16"/>
    </row>
    <row r="231" spans="1:7" ht="22.5" customHeight="1" x14ac:dyDescent="0.3">
      <c r="A231" s="19"/>
      <c r="B231" s="16"/>
      <c r="C231" s="16"/>
      <c r="D231" s="16"/>
      <c r="E231" s="16"/>
      <c r="G231" s="16"/>
    </row>
  </sheetData>
  <mergeCells count="3">
    <mergeCell ref="C157:E157"/>
    <mergeCell ref="F157:G157"/>
    <mergeCell ref="A2:G2"/>
  </mergeCells>
  <phoneticPr fontId="17" type="noConversion"/>
  <pageMargins left="0.59055118110236227" right="0.39370078740157483" top="0.78740157480314965" bottom="0.78740157480314965" header="0.31496062992125984" footer="0.31496062992125984"/>
  <pageSetup paperSize="9" firstPageNumber="134" fitToHeight="0" orientation="portrait" useFirstPageNumber="1" r:id="rId1"/>
  <headerFooter>
    <oddHeader xml:space="preserve">&amp;L&amp;10Design, construction, refurbishment and upgrade of exisitng building facility and installation of sweet potato yoghurt processing machinery for Kgarose Kgaros Pty Ltd at Seshego Industrial Park, in Polokwane 
</oddHeader>
    <oddFooter>&amp;LContract
Part C2: Pricing Data&amp;CC&amp;PofC181&amp;RC2.2
Bills of Quantities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A4FA-8D6F-4BB7-9CC0-8025941471C0}">
  <dimension ref="A1:L362"/>
  <sheetViews>
    <sheetView view="pageLayout" topLeftCell="A115" zoomScale="120" zoomScaleNormal="100" zoomScaleSheetLayoutView="100" zoomScalePageLayoutView="120" workbookViewId="0">
      <selection activeCell="D201" sqref="D201"/>
    </sheetView>
  </sheetViews>
  <sheetFormatPr defaultColWidth="9" defaultRowHeight="13.2" x14ac:dyDescent="0.25"/>
  <cols>
    <col min="1" max="1" width="6.21875" style="313" customWidth="1"/>
    <col min="2" max="2" width="6.88671875" style="249" customWidth="1"/>
    <col min="3" max="3" width="43.6640625" style="249" customWidth="1"/>
    <col min="4" max="4" width="7.77734375" style="250" customWidth="1"/>
    <col min="5" max="5" width="7" style="250" customWidth="1"/>
    <col min="6" max="6" width="8.88671875" style="251" customWidth="1"/>
    <col min="7" max="7" width="12" style="318" customWidth="1"/>
    <col min="8" max="16384" width="9" style="252"/>
  </cols>
  <sheetData>
    <row r="1" spans="1:7" x14ac:dyDescent="0.25">
      <c r="A1" s="247"/>
      <c r="B1" s="248"/>
      <c r="G1" s="250"/>
    </row>
    <row r="2" spans="1:7" x14ac:dyDescent="0.25">
      <c r="A2" s="247" t="s">
        <v>1282</v>
      </c>
      <c r="B2" s="248"/>
      <c r="C2" s="247"/>
      <c r="G2" s="250"/>
    </row>
    <row r="3" spans="1:7" ht="13.8" thickBot="1" x14ac:dyDescent="0.3">
      <c r="A3" s="253"/>
      <c r="B3" s="254"/>
      <c r="C3" s="253"/>
      <c r="D3" s="255"/>
      <c r="E3" s="255"/>
      <c r="F3" s="256"/>
      <c r="G3" s="257"/>
    </row>
    <row r="4" spans="1:7" ht="13.8" thickTop="1" x14ac:dyDescent="0.25">
      <c r="A4" s="258" t="s">
        <v>1145</v>
      </c>
      <c r="B4" s="259" t="s">
        <v>1146</v>
      </c>
      <c r="C4" s="260" t="s">
        <v>1147</v>
      </c>
      <c r="D4" s="261" t="s">
        <v>261</v>
      </c>
      <c r="E4" s="261" t="s">
        <v>262</v>
      </c>
      <c r="F4" s="262" t="s">
        <v>263</v>
      </c>
      <c r="G4" s="263" t="s">
        <v>264</v>
      </c>
    </row>
    <row r="5" spans="1:7" ht="13.8" thickBot="1" x14ac:dyDescent="0.3">
      <c r="A5" s="264" t="s">
        <v>1148</v>
      </c>
      <c r="B5" s="265" t="s">
        <v>1149</v>
      </c>
      <c r="C5" s="266"/>
      <c r="D5" s="267"/>
      <c r="E5" s="268"/>
      <c r="F5" s="269"/>
      <c r="G5" s="270"/>
    </row>
    <row r="6" spans="1:7" ht="13.8" thickTop="1" x14ac:dyDescent="0.25">
      <c r="A6" s="271"/>
      <c r="B6" s="272"/>
      <c r="C6" s="273"/>
      <c r="D6" s="273"/>
      <c r="E6" s="272"/>
      <c r="F6" s="274"/>
      <c r="G6" s="275"/>
    </row>
    <row r="7" spans="1:7" x14ac:dyDescent="0.25">
      <c r="A7" s="276">
        <v>2</v>
      </c>
      <c r="B7" s="274"/>
      <c r="C7" s="277" t="s">
        <v>1150</v>
      </c>
      <c r="D7" s="274"/>
      <c r="E7" s="274"/>
      <c r="F7" s="274"/>
      <c r="G7" s="275"/>
    </row>
    <row r="8" spans="1:7" ht="8.4" customHeight="1" x14ac:dyDescent="0.25">
      <c r="A8" s="278"/>
      <c r="B8" s="279"/>
      <c r="C8" s="247"/>
      <c r="D8" s="280"/>
      <c r="E8" s="281"/>
      <c r="F8" s="280"/>
      <c r="G8" s="282"/>
    </row>
    <row r="9" spans="1:7" x14ac:dyDescent="0.25">
      <c r="A9" s="283">
        <v>2.1</v>
      </c>
      <c r="B9" s="284" t="s">
        <v>1151</v>
      </c>
      <c r="C9" s="247" t="s">
        <v>1152</v>
      </c>
      <c r="D9" s="281"/>
      <c r="E9" s="281"/>
      <c r="F9" s="280"/>
      <c r="G9" s="282"/>
    </row>
    <row r="10" spans="1:7" x14ac:dyDescent="0.25">
      <c r="A10" s="285"/>
      <c r="B10" s="284" t="s">
        <v>1153</v>
      </c>
      <c r="D10" s="281"/>
      <c r="E10" s="286"/>
      <c r="F10" s="287"/>
      <c r="G10" s="288"/>
    </row>
    <row r="11" spans="1:7" x14ac:dyDescent="0.25">
      <c r="A11" s="285" t="s">
        <v>1154</v>
      </c>
      <c r="B11" s="281" t="s">
        <v>1155</v>
      </c>
      <c r="C11" s="289" t="s">
        <v>1156</v>
      </c>
      <c r="D11" s="281"/>
      <c r="E11" s="290"/>
      <c r="F11" s="287"/>
      <c r="G11" s="288"/>
    </row>
    <row r="12" spans="1:7" x14ac:dyDescent="0.25">
      <c r="A12" s="285"/>
      <c r="B12" s="281"/>
      <c r="C12" s="289" t="s">
        <v>1157</v>
      </c>
      <c r="D12" s="281" t="s">
        <v>1</v>
      </c>
      <c r="E12" s="290">
        <v>0</v>
      </c>
      <c r="F12" s="287"/>
      <c r="G12" s="291" t="s">
        <v>263</v>
      </c>
    </row>
    <row r="13" spans="1:7" ht="10.8" customHeight="1" x14ac:dyDescent="0.25">
      <c r="A13" s="285"/>
      <c r="B13" s="281"/>
      <c r="C13" s="289"/>
      <c r="D13" s="281"/>
      <c r="E13" s="281"/>
      <c r="F13" s="287"/>
      <c r="G13" s="288"/>
    </row>
    <row r="14" spans="1:7" x14ac:dyDescent="0.25">
      <c r="A14" s="285" t="s">
        <v>1158</v>
      </c>
      <c r="B14" s="281"/>
      <c r="C14" s="292" t="s">
        <v>1159</v>
      </c>
      <c r="D14" s="293" t="s">
        <v>94</v>
      </c>
      <c r="E14" s="294">
        <v>1</v>
      </c>
      <c r="F14" s="287"/>
      <c r="G14" s="291"/>
    </row>
    <row r="15" spans="1:7" x14ac:dyDescent="0.25">
      <c r="A15" s="285"/>
      <c r="B15" s="281"/>
      <c r="C15" s="292"/>
      <c r="D15" s="293"/>
      <c r="E15" s="294"/>
      <c r="F15" s="287"/>
      <c r="G15" s="288"/>
    </row>
    <row r="16" spans="1:7" x14ac:dyDescent="0.25">
      <c r="A16" s="285" t="s">
        <v>1160</v>
      </c>
      <c r="B16" s="281"/>
      <c r="C16" s="292" t="s">
        <v>1161</v>
      </c>
      <c r="D16" s="293" t="s">
        <v>231</v>
      </c>
      <c r="E16" s="294">
        <v>0</v>
      </c>
      <c r="F16" s="287"/>
      <c r="G16" s="291" t="s">
        <v>263</v>
      </c>
    </row>
    <row r="17" spans="1:7" x14ac:dyDescent="0.25">
      <c r="A17" s="285"/>
      <c r="B17" s="281"/>
      <c r="C17" s="292"/>
      <c r="D17" s="293"/>
      <c r="E17" s="294"/>
      <c r="F17" s="287"/>
      <c r="G17" s="288"/>
    </row>
    <row r="18" spans="1:7" x14ac:dyDescent="0.25">
      <c r="A18" s="295" t="s">
        <v>1162</v>
      </c>
      <c r="B18" s="281"/>
      <c r="C18" s="292" t="s">
        <v>1163</v>
      </c>
      <c r="D18" s="293"/>
      <c r="E18" s="293"/>
      <c r="F18" s="287"/>
      <c r="G18" s="288"/>
    </row>
    <row r="19" spans="1:7" x14ac:dyDescent="0.25">
      <c r="A19" s="285"/>
      <c r="B19" s="281"/>
      <c r="C19" s="292" t="s">
        <v>1164</v>
      </c>
      <c r="D19" s="293" t="s">
        <v>1165</v>
      </c>
      <c r="E19" s="293">
        <v>0</v>
      </c>
      <c r="F19" s="287"/>
      <c r="G19" s="291" t="s">
        <v>263</v>
      </c>
    </row>
    <row r="20" spans="1:7" x14ac:dyDescent="0.25">
      <c r="A20" s="295"/>
      <c r="B20" s="281"/>
      <c r="D20" s="281"/>
      <c r="E20" s="290"/>
      <c r="F20" s="287"/>
      <c r="G20" s="288"/>
    </row>
    <row r="21" spans="1:7" x14ac:dyDescent="0.25">
      <c r="A21" s="295" t="s">
        <v>1166</v>
      </c>
      <c r="B21" s="281" t="s">
        <v>1167</v>
      </c>
      <c r="C21" s="296" t="s">
        <v>1168</v>
      </c>
      <c r="D21" s="281"/>
      <c r="E21" s="281"/>
      <c r="F21" s="297"/>
      <c r="G21" s="288"/>
    </row>
    <row r="22" spans="1:7" x14ac:dyDescent="0.25">
      <c r="A22" s="298"/>
      <c r="B22" s="281"/>
      <c r="C22" s="249" t="s">
        <v>1169</v>
      </c>
      <c r="D22" s="281" t="s">
        <v>1</v>
      </c>
      <c r="E22" s="290">
        <v>0</v>
      </c>
      <c r="F22" s="287"/>
      <c r="G22" s="291" t="s">
        <v>263</v>
      </c>
    </row>
    <row r="23" spans="1:7" x14ac:dyDescent="0.25">
      <c r="A23" s="299"/>
      <c r="B23" s="300"/>
      <c r="C23" s="289"/>
      <c r="D23" s="301"/>
      <c r="E23" s="293"/>
      <c r="F23" s="287"/>
      <c r="G23" s="288"/>
    </row>
    <row r="24" spans="1:7" x14ac:dyDescent="0.25">
      <c r="A24" s="299"/>
      <c r="B24" s="300"/>
      <c r="C24" s="302" t="s">
        <v>1170</v>
      </c>
      <c r="D24" s="281"/>
      <c r="E24" s="290"/>
      <c r="F24" s="287"/>
      <c r="G24" s="288"/>
    </row>
    <row r="25" spans="1:7" x14ac:dyDescent="0.25">
      <c r="A25" s="299"/>
      <c r="B25" s="281"/>
      <c r="C25" s="302" t="s">
        <v>1171</v>
      </c>
      <c r="D25" s="281"/>
      <c r="E25" s="303"/>
      <c r="F25" s="287"/>
      <c r="G25" s="288"/>
    </row>
    <row r="26" spans="1:7" x14ac:dyDescent="0.25">
      <c r="A26" s="295"/>
      <c r="B26" s="300"/>
      <c r="C26" s="302" t="s">
        <v>1172</v>
      </c>
      <c r="D26" s="281"/>
      <c r="E26" s="303"/>
      <c r="F26" s="287"/>
      <c r="G26" s="288"/>
    </row>
    <row r="27" spans="1:7" x14ac:dyDescent="0.25">
      <c r="A27" s="295"/>
      <c r="B27" s="300"/>
      <c r="D27" s="281"/>
      <c r="E27" s="303"/>
      <c r="F27" s="297"/>
      <c r="G27" s="288"/>
    </row>
    <row r="28" spans="1:7" x14ac:dyDescent="0.25">
      <c r="A28" s="298">
        <v>2.2000000000000002</v>
      </c>
      <c r="B28" s="300"/>
      <c r="C28" s="304" t="s">
        <v>1173</v>
      </c>
      <c r="D28" s="281"/>
      <c r="E28" s="303"/>
      <c r="F28" s="297"/>
      <c r="G28" s="305"/>
    </row>
    <row r="29" spans="1:7" x14ac:dyDescent="0.25">
      <c r="A29" s="295" t="s">
        <v>1174</v>
      </c>
      <c r="B29" s="281"/>
      <c r="C29" s="306" t="s">
        <v>1175</v>
      </c>
      <c r="D29" s="281" t="s">
        <v>1</v>
      </c>
      <c r="E29" s="290">
        <v>0</v>
      </c>
      <c r="F29" s="287"/>
      <c r="G29" s="291" t="s">
        <v>263</v>
      </c>
    </row>
    <row r="30" spans="1:7" x14ac:dyDescent="0.25">
      <c r="A30" s="295"/>
      <c r="B30" s="281"/>
      <c r="D30" s="281"/>
      <c r="E30" s="303"/>
      <c r="F30" s="297"/>
      <c r="G30" s="288"/>
    </row>
    <row r="31" spans="1:7" x14ac:dyDescent="0.25">
      <c r="A31" s="295" t="s">
        <v>1176</v>
      </c>
      <c r="B31" s="279"/>
      <c r="C31" s="249" t="s">
        <v>1177</v>
      </c>
      <c r="D31" s="281" t="s">
        <v>1</v>
      </c>
      <c r="E31" s="290">
        <v>0</v>
      </c>
      <c r="F31" s="287"/>
      <c r="G31" s="291" t="s">
        <v>263</v>
      </c>
    </row>
    <row r="32" spans="1:7" x14ac:dyDescent="0.25">
      <c r="A32" s="295"/>
      <c r="B32" s="279"/>
      <c r="C32" s="247"/>
      <c r="D32" s="281"/>
      <c r="E32" s="281"/>
      <c r="F32" s="297"/>
      <c r="G32" s="305"/>
    </row>
    <row r="33" spans="1:7" x14ac:dyDescent="0.25">
      <c r="A33" s="295" t="s">
        <v>1178</v>
      </c>
      <c r="B33" s="281"/>
      <c r="C33" s="249" t="s">
        <v>1179</v>
      </c>
      <c r="D33" s="281" t="s">
        <v>1</v>
      </c>
      <c r="E33" s="290">
        <v>100</v>
      </c>
      <c r="F33" s="297"/>
      <c r="G33" s="291"/>
    </row>
    <row r="34" spans="1:7" x14ac:dyDescent="0.25">
      <c r="A34" s="295"/>
      <c r="B34" s="281"/>
      <c r="C34" s="306"/>
      <c r="D34" s="281"/>
      <c r="E34" s="290"/>
      <c r="F34" s="297"/>
      <c r="G34" s="305"/>
    </row>
    <row r="35" spans="1:7" x14ac:dyDescent="0.25">
      <c r="A35" s="295" t="s">
        <v>1180</v>
      </c>
      <c r="B35" s="281"/>
      <c r="C35" s="306" t="s">
        <v>1181</v>
      </c>
      <c r="D35" s="281" t="s">
        <v>1</v>
      </c>
      <c r="E35" s="290">
        <v>0</v>
      </c>
      <c r="F35" s="287"/>
      <c r="G35" s="291" t="s">
        <v>263</v>
      </c>
    </row>
    <row r="36" spans="1:7" x14ac:dyDescent="0.25">
      <c r="A36" s="285"/>
      <c r="B36" s="281"/>
      <c r="C36" s="306"/>
      <c r="D36" s="281"/>
      <c r="E36" s="281"/>
      <c r="F36" s="297"/>
      <c r="G36" s="305"/>
    </row>
    <row r="37" spans="1:7" x14ac:dyDescent="0.25">
      <c r="A37" s="283">
        <v>2.2999999999999998</v>
      </c>
      <c r="B37" s="281"/>
      <c r="C37" s="307" t="s">
        <v>1182</v>
      </c>
      <c r="D37" s="281"/>
      <c r="E37" s="290"/>
      <c r="F37" s="297"/>
      <c r="G37" s="305"/>
    </row>
    <row r="38" spans="1:7" x14ac:dyDescent="0.25">
      <c r="A38" s="285"/>
      <c r="B38" s="281"/>
      <c r="C38" s="307" t="s">
        <v>1183</v>
      </c>
      <c r="D38" s="281"/>
      <c r="E38" s="290"/>
      <c r="F38" s="297"/>
      <c r="G38" s="288"/>
    </row>
    <row r="39" spans="1:7" x14ac:dyDescent="0.25">
      <c r="A39" s="285" t="s">
        <v>1184</v>
      </c>
      <c r="B39" s="281"/>
      <c r="C39" s="308" t="s">
        <v>1185</v>
      </c>
      <c r="D39" s="281" t="s">
        <v>1</v>
      </c>
      <c r="E39" s="290">
        <v>0</v>
      </c>
      <c r="F39" s="287"/>
      <c r="G39" s="291" t="s">
        <v>263</v>
      </c>
    </row>
    <row r="40" spans="1:7" x14ac:dyDescent="0.25">
      <c r="A40" s="285"/>
      <c r="B40" s="281"/>
      <c r="C40" s="296"/>
      <c r="D40" s="281"/>
      <c r="E40" s="281"/>
      <c r="F40" s="297"/>
      <c r="G40" s="288"/>
    </row>
    <row r="41" spans="1:7" x14ac:dyDescent="0.25">
      <c r="A41" s="285" t="s">
        <v>1186</v>
      </c>
      <c r="B41" s="281"/>
      <c r="C41" s="249" t="s">
        <v>1187</v>
      </c>
      <c r="D41" s="281" t="s">
        <v>1</v>
      </c>
      <c r="E41" s="290">
        <v>0</v>
      </c>
      <c r="F41" s="287"/>
      <c r="G41" s="291" t="s">
        <v>263</v>
      </c>
    </row>
    <row r="42" spans="1:7" x14ac:dyDescent="0.25">
      <c r="A42" s="285"/>
      <c r="B42" s="281"/>
      <c r="D42" s="281"/>
      <c r="E42" s="290"/>
      <c r="F42" s="297"/>
      <c r="G42" s="305"/>
    </row>
    <row r="43" spans="1:7" x14ac:dyDescent="0.25">
      <c r="A43" s="285" t="s">
        <v>1188</v>
      </c>
      <c r="B43" s="281"/>
      <c r="C43" s="249" t="s">
        <v>1189</v>
      </c>
      <c r="D43" s="281" t="s">
        <v>1</v>
      </c>
      <c r="E43" s="290">
        <v>0</v>
      </c>
      <c r="F43" s="287"/>
      <c r="G43" s="291" t="s">
        <v>263</v>
      </c>
    </row>
    <row r="44" spans="1:7" ht="9.6" customHeight="1" x14ac:dyDescent="0.25">
      <c r="A44" s="295"/>
      <c r="B44" s="281"/>
      <c r="C44" s="306"/>
      <c r="D44" s="281"/>
      <c r="E44" s="303"/>
      <c r="F44" s="287"/>
      <c r="G44" s="288"/>
    </row>
    <row r="45" spans="1:7" x14ac:dyDescent="0.25">
      <c r="A45" s="298"/>
      <c r="B45" s="281"/>
      <c r="C45" s="247" t="s">
        <v>1190</v>
      </c>
      <c r="D45" s="281"/>
      <c r="E45" s="309"/>
      <c r="F45" s="287"/>
      <c r="G45" s="288"/>
    </row>
    <row r="46" spans="1:7" ht="9.6" customHeight="1" x14ac:dyDescent="0.25">
      <c r="A46" s="298"/>
      <c r="B46" s="300"/>
      <c r="D46" s="281"/>
      <c r="E46" s="290"/>
      <c r="F46" s="287"/>
      <c r="G46" s="288"/>
    </row>
    <row r="47" spans="1:7" x14ac:dyDescent="0.25">
      <c r="A47" s="298">
        <v>2.4</v>
      </c>
      <c r="B47" s="281"/>
      <c r="C47" s="304" t="s">
        <v>1191</v>
      </c>
      <c r="D47" s="281"/>
      <c r="E47" s="303"/>
      <c r="F47" s="310"/>
      <c r="G47" s="311"/>
    </row>
    <row r="48" spans="1:7" x14ac:dyDescent="0.25">
      <c r="A48" s="312" t="s">
        <v>1192</v>
      </c>
      <c r="B48" s="281"/>
      <c r="C48" s="306" t="s">
        <v>1175</v>
      </c>
      <c r="D48" s="281" t="s">
        <v>1</v>
      </c>
      <c r="E48" s="290">
        <v>0</v>
      </c>
      <c r="F48" s="287"/>
      <c r="G48" s="291" t="s">
        <v>263</v>
      </c>
    </row>
    <row r="49" spans="1:12" x14ac:dyDescent="0.25">
      <c r="A49" s="312"/>
      <c r="B49" s="281"/>
      <c r="D49" s="281"/>
      <c r="E49" s="303"/>
      <c r="F49" s="287"/>
      <c r="G49" s="288"/>
    </row>
    <row r="50" spans="1:12" x14ac:dyDescent="0.25">
      <c r="A50" s="312" t="s">
        <v>1193</v>
      </c>
      <c r="B50" s="300"/>
      <c r="C50" s="249" t="s">
        <v>1177</v>
      </c>
      <c r="D50" s="281" t="s">
        <v>1</v>
      </c>
      <c r="E50" s="290">
        <v>0</v>
      </c>
      <c r="F50" s="287"/>
      <c r="G50" s="291" t="s">
        <v>263</v>
      </c>
    </row>
    <row r="51" spans="1:12" x14ac:dyDescent="0.25">
      <c r="A51" s="312" t="s">
        <v>1194</v>
      </c>
      <c r="B51" s="300"/>
      <c r="C51" s="249" t="s">
        <v>1179</v>
      </c>
      <c r="D51" s="281" t="s">
        <v>1</v>
      </c>
      <c r="E51" s="290">
        <v>80</v>
      </c>
      <c r="F51" s="287"/>
      <c r="G51" s="291"/>
    </row>
    <row r="52" spans="1:12" x14ac:dyDescent="0.25">
      <c r="A52" s="312" t="s">
        <v>1195</v>
      </c>
      <c r="B52" s="300"/>
      <c r="C52" s="306" t="s">
        <v>1181</v>
      </c>
      <c r="D52" s="281" t="s">
        <v>1</v>
      </c>
      <c r="E52" s="290">
        <v>0</v>
      </c>
      <c r="F52" s="287"/>
      <c r="G52" s="291" t="s">
        <v>263</v>
      </c>
    </row>
    <row r="53" spans="1:12" ht="13.8" thickBot="1" x14ac:dyDescent="0.3">
      <c r="A53" s="312"/>
      <c r="B53" s="300"/>
      <c r="C53" s="313"/>
      <c r="D53" s="281"/>
      <c r="E53" s="281"/>
      <c r="F53" s="287"/>
      <c r="G53" s="288"/>
    </row>
    <row r="54" spans="1:12" ht="14.4" thickTop="1" thickBot="1" x14ac:dyDescent="0.35">
      <c r="A54" s="314" t="s">
        <v>1196</v>
      </c>
      <c r="B54" s="315"/>
      <c r="C54" s="315"/>
      <c r="D54" s="315"/>
      <c r="E54" s="315"/>
      <c r="F54" s="316"/>
      <c r="G54" s="317"/>
    </row>
    <row r="55" spans="1:12" ht="14.4" thickTop="1" x14ac:dyDescent="0.3">
      <c r="L55" s="319"/>
    </row>
    <row r="56" spans="1:12" ht="13.8" x14ac:dyDescent="0.3">
      <c r="A56" s="247" t="s">
        <v>1197</v>
      </c>
      <c r="L56" s="319"/>
    </row>
    <row r="57" spans="1:12" ht="14.4" thickBot="1" x14ac:dyDescent="0.35">
      <c r="L57" s="319"/>
    </row>
    <row r="58" spans="1:12" ht="13.8" thickTop="1" x14ac:dyDescent="0.25">
      <c r="A58" s="258" t="s">
        <v>1145</v>
      </c>
      <c r="B58" s="259" t="s">
        <v>1146</v>
      </c>
      <c r="C58" s="260" t="s">
        <v>1147</v>
      </c>
      <c r="D58" s="261" t="s">
        <v>261</v>
      </c>
      <c r="E58" s="261" t="s">
        <v>262</v>
      </c>
      <c r="F58" s="262" t="s">
        <v>263</v>
      </c>
      <c r="G58" s="263" t="s">
        <v>264</v>
      </c>
    </row>
    <row r="59" spans="1:12" ht="13.8" thickBot="1" x14ac:dyDescent="0.3">
      <c r="A59" s="264" t="s">
        <v>1148</v>
      </c>
      <c r="B59" s="265" t="s">
        <v>1149</v>
      </c>
      <c r="C59" s="266"/>
      <c r="D59" s="267"/>
      <c r="E59" s="268"/>
      <c r="F59" s="269"/>
      <c r="G59" s="270"/>
    </row>
    <row r="60" spans="1:12" ht="13.8" thickTop="1" x14ac:dyDescent="0.25">
      <c r="A60" s="298" t="s">
        <v>1198</v>
      </c>
      <c r="B60" s="284" t="s">
        <v>1198</v>
      </c>
      <c r="C60" s="320"/>
      <c r="D60" s="321"/>
      <c r="E60" s="293"/>
      <c r="F60" s="322"/>
      <c r="G60" s="323"/>
    </row>
    <row r="61" spans="1:12" x14ac:dyDescent="0.25">
      <c r="A61" s="298"/>
      <c r="B61" s="337"/>
      <c r="C61" s="339" t="s">
        <v>1199</v>
      </c>
      <c r="D61" s="340"/>
      <c r="E61" s="340"/>
      <c r="F61" s="341"/>
      <c r="G61" s="338"/>
    </row>
    <row r="62" spans="1:12" x14ac:dyDescent="0.25">
      <c r="A62" s="324"/>
      <c r="B62" s="325"/>
      <c r="C62" s="292" t="s">
        <v>1198</v>
      </c>
      <c r="D62" s="293"/>
      <c r="E62" s="293"/>
      <c r="F62" s="322"/>
      <c r="G62" s="326"/>
    </row>
    <row r="63" spans="1:12" x14ac:dyDescent="0.25">
      <c r="A63" s="324"/>
      <c r="B63" s="325"/>
      <c r="C63" s="247" t="s">
        <v>1200</v>
      </c>
      <c r="D63" s="293"/>
      <c r="E63" s="293"/>
      <c r="F63" s="322"/>
      <c r="G63" s="326"/>
    </row>
    <row r="64" spans="1:12" x14ac:dyDescent="0.25">
      <c r="A64" s="324"/>
      <c r="B64" s="325"/>
      <c r="C64" s="292" t="s">
        <v>1198</v>
      </c>
      <c r="D64" s="293"/>
      <c r="E64" s="293"/>
      <c r="F64" s="322"/>
      <c r="G64" s="326"/>
    </row>
    <row r="65" spans="1:7" x14ac:dyDescent="0.25">
      <c r="A65" s="298">
        <v>2.5</v>
      </c>
      <c r="B65" s="325"/>
      <c r="C65" s="304" t="s">
        <v>1201</v>
      </c>
      <c r="D65" s="281"/>
      <c r="E65" s="303"/>
      <c r="F65" s="322"/>
      <c r="G65" s="326"/>
    </row>
    <row r="66" spans="1:7" x14ac:dyDescent="0.25">
      <c r="A66" s="324" t="s">
        <v>1202</v>
      </c>
      <c r="B66" s="325"/>
      <c r="C66" s="306" t="s">
        <v>1175</v>
      </c>
      <c r="D66" s="281" t="s">
        <v>1</v>
      </c>
      <c r="E66" s="290">
        <v>0</v>
      </c>
      <c r="F66" s="287"/>
      <c r="G66" s="291" t="s">
        <v>263</v>
      </c>
    </row>
    <row r="67" spans="1:7" x14ac:dyDescent="0.25">
      <c r="A67" s="324"/>
      <c r="B67" s="325"/>
      <c r="D67" s="281"/>
      <c r="E67" s="303"/>
      <c r="F67" s="322"/>
      <c r="G67" s="326"/>
    </row>
    <row r="68" spans="1:7" x14ac:dyDescent="0.25">
      <c r="A68" s="324" t="s">
        <v>1203</v>
      </c>
      <c r="B68" s="325"/>
      <c r="C68" s="249" t="s">
        <v>1177</v>
      </c>
      <c r="D68" s="281" t="s">
        <v>1</v>
      </c>
      <c r="E68" s="290">
        <v>0</v>
      </c>
      <c r="F68" s="287"/>
      <c r="G68" s="291" t="s">
        <v>263</v>
      </c>
    </row>
    <row r="69" spans="1:7" x14ac:dyDescent="0.25">
      <c r="A69" s="324"/>
      <c r="B69" s="325"/>
      <c r="C69" s="247"/>
      <c r="D69" s="281"/>
      <c r="E69" s="281"/>
      <c r="F69" s="322"/>
      <c r="G69" s="326"/>
    </row>
    <row r="70" spans="1:7" x14ac:dyDescent="0.25">
      <c r="A70" s="324" t="s">
        <v>1204</v>
      </c>
      <c r="B70" s="325"/>
      <c r="C70" s="249" t="s">
        <v>1179</v>
      </c>
      <c r="D70" s="281" t="s">
        <v>1</v>
      </c>
      <c r="E70" s="290">
        <v>0</v>
      </c>
      <c r="F70" s="287"/>
      <c r="G70" s="291" t="s">
        <v>263</v>
      </c>
    </row>
    <row r="71" spans="1:7" x14ac:dyDescent="0.25">
      <c r="A71" s="324"/>
      <c r="B71" s="325"/>
      <c r="C71" s="306"/>
      <c r="D71" s="281"/>
      <c r="E71" s="290"/>
      <c r="F71" s="322"/>
      <c r="G71" s="326"/>
    </row>
    <row r="72" spans="1:7" x14ac:dyDescent="0.25">
      <c r="A72" s="324" t="s">
        <v>1205</v>
      </c>
      <c r="B72" s="325"/>
      <c r="C72" s="306" t="s">
        <v>1181</v>
      </c>
      <c r="D72" s="281" t="s">
        <v>1</v>
      </c>
      <c r="E72" s="290">
        <v>0</v>
      </c>
      <c r="F72" s="287"/>
      <c r="G72" s="291" t="s">
        <v>263</v>
      </c>
    </row>
    <row r="73" spans="1:7" x14ac:dyDescent="0.25">
      <c r="A73" s="324"/>
      <c r="B73" s="325"/>
      <c r="C73" s="292" t="s">
        <v>1198</v>
      </c>
      <c r="D73" s="293"/>
      <c r="E73" s="293"/>
      <c r="F73" s="322"/>
      <c r="G73" s="326"/>
    </row>
    <row r="74" spans="1:7" x14ac:dyDescent="0.25">
      <c r="A74" s="298">
        <v>2.6</v>
      </c>
      <c r="B74" s="325"/>
      <c r="C74" s="320" t="s">
        <v>1182</v>
      </c>
      <c r="D74" s="293"/>
      <c r="E74" s="293"/>
      <c r="F74" s="322"/>
      <c r="G74" s="326"/>
    </row>
    <row r="75" spans="1:7" x14ac:dyDescent="0.25">
      <c r="A75" s="324"/>
      <c r="B75" s="325"/>
      <c r="C75" s="320" t="s">
        <v>1183</v>
      </c>
      <c r="D75" s="293"/>
      <c r="E75" s="293"/>
      <c r="F75" s="322"/>
      <c r="G75" s="326"/>
    </row>
    <row r="76" spans="1:7" x14ac:dyDescent="0.25">
      <c r="A76" s="324" t="s">
        <v>1206</v>
      </c>
      <c r="B76" s="325"/>
      <c r="C76" s="308" t="s">
        <v>1185</v>
      </c>
      <c r="D76" s="281" t="s">
        <v>1</v>
      </c>
      <c r="E76" s="290">
        <v>0</v>
      </c>
      <c r="F76" s="287"/>
      <c r="G76" s="291" t="s">
        <v>263</v>
      </c>
    </row>
    <row r="77" spans="1:7" x14ac:dyDescent="0.25">
      <c r="A77" s="324"/>
      <c r="B77" s="325"/>
      <c r="C77" s="296"/>
      <c r="D77" s="281"/>
      <c r="E77" s="281"/>
      <c r="F77" s="322"/>
      <c r="G77" s="326"/>
    </row>
    <row r="78" spans="1:7" x14ac:dyDescent="0.25">
      <c r="A78" s="324" t="s">
        <v>1207</v>
      </c>
      <c r="B78" s="325"/>
      <c r="C78" s="249" t="s">
        <v>1187</v>
      </c>
      <c r="D78" s="281" t="s">
        <v>1</v>
      </c>
      <c r="E78" s="290">
        <v>0</v>
      </c>
      <c r="F78" s="287"/>
      <c r="G78" s="291" t="s">
        <v>263</v>
      </c>
    </row>
    <row r="79" spans="1:7" x14ac:dyDescent="0.25">
      <c r="A79" s="324"/>
      <c r="B79" s="325"/>
      <c r="D79" s="281"/>
      <c r="E79" s="290"/>
      <c r="F79" s="322"/>
      <c r="G79" s="326"/>
    </row>
    <row r="80" spans="1:7" x14ac:dyDescent="0.25">
      <c r="A80" s="324" t="s">
        <v>1208</v>
      </c>
      <c r="B80" s="325"/>
      <c r="C80" s="249" t="s">
        <v>1189</v>
      </c>
      <c r="D80" s="281" t="s">
        <v>1</v>
      </c>
      <c r="E80" s="290">
        <v>0</v>
      </c>
      <c r="F80" s="287"/>
      <c r="G80" s="291" t="s">
        <v>263</v>
      </c>
    </row>
    <row r="81" spans="1:7" x14ac:dyDescent="0.25">
      <c r="A81" s="324"/>
      <c r="B81" s="325"/>
      <c r="C81" s="292" t="s">
        <v>1198</v>
      </c>
      <c r="D81" s="293"/>
      <c r="E81" s="293"/>
      <c r="F81" s="322"/>
      <c r="G81" s="326"/>
    </row>
    <row r="82" spans="1:7" x14ac:dyDescent="0.25">
      <c r="A82" s="324"/>
      <c r="B82" s="325"/>
      <c r="C82" s="327" t="s">
        <v>1209</v>
      </c>
      <c r="D82" s="293"/>
      <c r="E82" s="293"/>
      <c r="F82" s="322"/>
      <c r="G82" s="326"/>
    </row>
    <row r="83" spans="1:7" x14ac:dyDescent="0.25">
      <c r="A83" s="324"/>
      <c r="B83" s="325"/>
      <c r="C83" s="292" t="s">
        <v>1198</v>
      </c>
      <c r="D83" s="293"/>
      <c r="E83" s="293"/>
      <c r="F83" s="322"/>
      <c r="G83" s="326"/>
    </row>
    <row r="84" spans="1:7" x14ac:dyDescent="0.25">
      <c r="A84" s="298">
        <v>2.7</v>
      </c>
      <c r="B84" s="325"/>
      <c r="C84" s="320" t="s">
        <v>1210</v>
      </c>
      <c r="D84" s="293"/>
      <c r="E84" s="293"/>
      <c r="F84" s="322"/>
      <c r="G84" s="326"/>
    </row>
    <row r="85" spans="1:7" x14ac:dyDescent="0.25">
      <c r="A85" s="324" t="s">
        <v>1211</v>
      </c>
      <c r="B85" s="325"/>
      <c r="C85" s="249" t="s">
        <v>1212</v>
      </c>
      <c r="D85" s="281" t="s">
        <v>1</v>
      </c>
      <c r="E85" s="290">
        <v>0</v>
      </c>
      <c r="F85" s="287"/>
      <c r="G85" s="291" t="s">
        <v>263</v>
      </c>
    </row>
    <row r="86" spans="1:7" x14ac:dyDescent="0.25">
      <c r="A86" s="324"/>
      <c r="B86" s="325"/>
      <c r="C86" s="292" t="s">
        <v>1198</v>
      </c>
      <c r="D86" s="281"/>
      <c r="E86" s="281"/>
      <c r="F86" s="322"/>
      <c r="G86" s="326"/>
    </row>
    <row r="87" spans="1:7" x14ac:dyDescent="0.25">
      <c r="A87" s="324" t="s">
        <v>1213</v>
      </c>
      <c r="B87" s="325"/>
      <c r="C87" s="249" t="s">
        <v>1214</v>
      </c>
      <c r="D87" s="281" t="s">
        <v>1</v>
      </c>
      <c r="E87" s="290">
        <v>30</v>
      </c>
      <c r="F87" s="322"/>
      <c r="G87" s="291"/>
    </row>
    <row r="88" spans="1:7" x14ac:dyDescent="0.25">
      <c r="A88" s="324"/>
      <c r="B88" s="325"/>
      <c r="C88" s="292" t="s">
        <v>1198</v>
      </c>
      <c r="D88" s="281"/>
      <c r="E88" s="290"/>
      <c r="F88" s="322"/>
      <c r="G88" s="326"/>
    </row>
    <row r="89" spans="1:7" x14ac:dyDescent="0.25">
      <c r="A89" s="324" t="s">
        <v>1215</v>
      </c>
      <c r="B89" s="325"/>
      <c r="C89" s="249" t="s">
        <v>1216</v>
      </c>
      <c r="D89" s="281" t="s">
        <v>1</v>
      </c>
      <c r="E89" s="290">
        <v>0</v>
      </c>
      <c r="F89" s="287"/>
      <c r="G89" s="291" t="s">
        <v>263</v>
      </c>
    </row>
    <row r="90" spans="1:7" x14ac:dyDescent="0.25">
      <c r="A90" s="324"/>
      <c r="B90" s="325"/>
      <c r="C90" s="292" t="s">
        <v>1198</v>
      </c>
      <c r="D90" s="293"/>
      <c r="E90" s="293"/>
      <c r="F90" s="322"/>
      <c r="G90" s="326"/>
    </row>
    <row r="91" spans="1:7" x14ac:dyDescent="0.25">
      <c r="A91" s="298">
        <v>2.8</v>
      </c>
      <c r="B91" s="325"/>
      <c r="C91" s="320" t="s">
        <v>1217</v>
      </c>
      <c r="D91" s="293"/>
      <c r="E91" s="293"/>
      <c r="F91" s="322"/>
      <c r="G91" s="326"/>
    </row>
    <row r="92" spans="1:7" x14ac:dyDescent="0.25">
      <c r="A92" s="324" t="s">
        <v>1218</v>
      </c>
      <c r="B92" s="325"/>
      <c r="C92" s="249" t="s">
        <v>1212</v>
      </c>
      <c r="D92" s="281" t="s">
        <v>1</v>
      </c>
      <c r="E92" s="290">
        <v>0</v>
      </c>
      <c r="F92" s="287"/>
      <c r="G92" s="291" t="s">
        <v>263</v>
      </c>
    </row>
    <row r="93" spans="1:7" x14ac:dyDescent="0.25">
      <c r="A93" s="324"/>
      <c r="B93" s="325"/>
      <c r="C93" s="292" t="s">
        <v>1198</v>
      </c>
      <c r="D93" s="281"/>
      <c r="E93" s="281"/>
      <c r="F93" s="322"/>
      <c r="G93" s="326"/>
    </row>
    <row r="94" spans="1:7" x14ac:dyDescent="0.25">
      <c r="A94" s="324" t="s">
        <v>1219</v>
      </c>
      <c r="B94" s="325"/>
      <c r="C94" s="249" t="s">
        <v>1214</v>
      </c>
      <c r="D94" s="281" t="s">
        <v>1</v>
      </c>
      <c r="E94" s="290">
        <v>0</v>
      </c>
      <c r="F94" s="287"/>
      <c r="G94" s="291" t="s">
        <v>263</v>
      </c>
    </row>
    <row r="95" spans="1:7" x14ac:dyDescent="0.25">
      <c r="A95" s="324"/>
      <c r="B95" s="325"/>
      <c r="C95" s="292" t="s">
        <v>1198</v>
      </c>
      <c r="D95" s="281"/>
      <c r="E95" s="290"/>
      <c r="F95" s="322"/>
      <c r="G95" s="326"/>
    </row>
    <row r="96" spans="1:7" x14ac:dyDescent="0.25">
      <c r="A96" s="324" t="s">
        <v>1220</v>
      </c>
      <c r="B96" s="325"/>
      <c r="C96" s="249" t="s">
        <v>1216</v>
      </c>
      <c r="D96" s="281" t="s">
        <v>1</v>
      </c>
      <c r="E96" s="290">
        <v>0</v>
      </c>
      <c r="F96" s="287"/>
      <c r="G96" s="291" t="s">
        <v>263</v>
      </c>
    </row>
    <row r="97" spans="1:7" x14ac:dyDescent="0.25">
      <c r="A97" s="324"/>
      <c r="B97" s="325"/>
      <c r="C97" s="292" t="s">
        <v>1198</v>
      </c>
      <c r="D97" s="293"/>
      <c r="E97" s="293"/>
      <c r="F97" s="322"/>
      <c r="G97" s="326"/>
    </row>
    <row r="98" spans="1:7" x14ac:dyDescent="0.25">
      <c r="A98" s="298">
        <v>2.9</v>
      </c>
      <c r="B98" s="325"/>
      <c r="C98" s="304" t="s">
        <v>1221</v>
      </c>
      <c r="D98" s="293"/>
      <c r="E98" s="293"/>
      <c r="F98" s="322"/>
      <c r="G98" s="326"/>
    </row>
    <row r="99" spans="1:7" x14ac:dyDescent="0.25">
      <c r="A99" s="324" t="s">
        <v>1222</v>
      </c>
      <c r="B99" s="325"/>
      <c r="C99" s="292" t="s">
        <v>1223</v>
      </c>
      <c r="D99" s="281" t="s">
        <v>1</v>
      </c>
      <c r="E99" s="290">
        <v>0</v>
      </c>
      <c r="F99" s="287"/>
      <c r="G99" s="291" t="s">
        <v>263</v>
      </c>
    </row>
    <row r="100" spans="1:7" x14ac:dyDescent="0.25">
      <c r="A100" s="324"/>
      <c r="B100" s="325"/>
      <c r="C100" s="292" t="s">
        <v>1198</v>
      </c>
      <c r="D100" s="281"/>
      <c r="E100" s="290"/>
      <c r="F100" s="322"/>
      <c r="G100" s="326"/>
    </row>
    <row r="101" spans="1:7" x14ac:dyDescent="0.25">
      <c r="A101" s="324" t="s">
        <v>1224</v>
      </c>
      <c r="B101" s="325"/>
      <c r="C101" s="292" t="s">
        <v>1225</v>
      </c>
      <c r="D101" s="281" t="s">
        <v>1</v>
      </c>
      <c r="E101" s="290">
        <v>0</v>
      </c>
      <c r="F101" s="287"/>
      <c r="G101" s="291" t="s">
        <v>263</v>
      </c>
    </row>
    <row r="102" spans="1:7" x14ac:dyDescent="0.25">
      <c r="A102" s="324"/>
      <c r="B102" s="325"/>
      <c r="C102" s="292" t="s">
        <v>1198</v>
      </c>
      <c r="D102" s="293"/>
      <c r="E102" s="293"/>
      <c r="F102" s="322"/>
      <c r="G102" s="326"/>
    </row>
    <row r="103" spans="1:7" x14ac:dyDescent="0.25">
      <c r="A103" s="324" t="s">
        <v>1226</v>
      </c>
      <c r="B103" s="325"/>
      <c r="C103" s="292" t="s">
        <v>1227</v>
      </c>
      <c r="D103" s="281" t="s">
        <v>1</v>
      </c>
      <c r="E103" s="290">
        <v>0</v>
      </c>
      <c r="F103" s="287"/>
      <c r="G103" s="291" t="s">
        <v>263</v>
      </c>
    </row>
    <row r="104" spans="1:7" x14ac:dyDescent="0.25">
      <c r="A104" s="324"/>
      <c r="B104" s="325"/>
      <c r="C104" s="292" t="s">
        <v>1198</v>
      </c>
      <c r="D104" s="281"/>
      <c r="E104" s="290"/>
      <c r="F104" s="322"/>
      <c r="G104" s="326"/>
    </row>
    <row r="105" spans="1:7" x14ac:dyDescent="0.25">
      <c r="A105" s="324" t="s">
        <v>1228</v>
      </c>
      <c r="B105" s="325"/>
      <c r="C105" s="292" t="s">
        <v>1229</v>
      </c>
      <c r="D105" s="281" t="s">
        <v>1</v>
      </c>
      <c r="E105" s="290">
        <v>120</v>
      </c>
      <c r="F105" s="322"/>
      <c r="G105" s="291"/>
    </row>
    <row r="106" spans="1:7" x14ac:dyDescent="0.25">
      <c r="A106" s="324"/>
      <c r="B106" s="325"/>
      <c r="C106" s="292"/>
      <c r="D106" s="281"/>
      <c r="E106" s="328"/>
      <c r="F106" s="322"/>
      <c r="G106" s="326"/>
    </row>
    <row r="107" spans="1:7" x14ac:dyDescent="0.25">
      <c r="A107" s="324"/>
      <c r="B107" s="325"/>
      <c r="C107" s="292"/>
      <c r="D107" s="281"/>
      <c r="E107" s="328"/>
      <c r="F107" s="322"/>
      <c r="G107" s="326"/>
    </row>
    <row r="108" spans="1:7" ht="13.8" thickBot="1" x14ac:dyDescent="0.3">
      <c r="A108" s="324"/>
      <c r="B108" s="325"/>
      <c r="C108" s="292"/>
      <c r="D108" s="281"/>
      <c r="E108" s="328"/>
      <c r="F108" s="322"/>
      <c r="G108" s="326"/>
    </row>
    <row r="109" spans="1:7" ht="14.4" thickTop="1" thickBot="1" x14ac:dyDescent="0.35">
      <c r="A109" s="314" t="s">
        <v>1196</v>
      </c>
      <c r="B109" s="315"/>
      <c r="C109" s="315"/>
      <c r="D109" s="315"/>
      <c r="E109" s="315"/>
      <c r="F109" s="316"/>
      <c r="G109" s="329"/>
    </row>
    <row r="110" spans="1:7" ht="13.8" thickTop="1" x14ac:dyDescent="0.25">
      <c r="A110" s="249"/>
      <c r="B110" s="250"/>
      <c r="F110" s="330"/>
      <c r="G110" s="331"/>
    </row>
    <row r="111" spans="1:7" x14ac:dyDescent="0.25">
      <c r="A111" s="247" t="s">
        <v>1197</v>
      </c>
      <c r="B111" s="250"/>
      <c r="F111" s="330"/>
      <c r="G111" s="331"/>
    </row>
    <row r="112" spans="1:7" ht="13.8" thickBot="1" x14ac:dyDescent="0.3">
      <c r="A112" s="249"/>
      <c r="B112" s="250"/>
      <c r="F112" s="330"/>
      <c r="G112" s="331"/>
    </row>
    <row r="113" spans="1:7" ht="13.8" thickTop="1" x14ac:dyDescent="0.25">
      <c r="A113" s="258" t="s">
        <v>1145</v>
      </c>
      <c r="B113" s="259" t="s">
        <v>1146</v>
      </c>
      <c r="C113" s="260" t="s">
        <v>1147</v>
      </c>
      <c r="D113" s="261" t="s">
        <v>261</v>
      </c>
      <c r="E113" s="261" t="s">
        <v>262</v>
      </c>
      <c r="F113" s="262" t="s">
        <v>263</v>
      </c>
      <c r="G113" s="263" t="s">
        <v>264</v>
      </c>
    </row>
    <row r="114" spans="1:7" ht="13.8" thickBot="1" x14ac:dyDescent="0.3">
      <c r="A114" s="264" t="s">
        <v>1148</v>
      </c>
      <c r="B114" s="265" t="s">
        <v>1149</v>
      </c>
      <c r="C114" s="266"/>
      <c r="D114" s="267"/>
      <c r="E114" s="268"/>
      <c r="F114" s="269"/>
      <c r="G114" s="270"/>
    </row>
    <row r="115" spans="1:7" ht="13.8" thickTop="1" x14ac:dyDescent="0.25">
      <c r="A115" s="298" t="s">
        <v>1198</v>
      </c>
      <c r="B115" s="284" t="s">
        <v>1198</v>
      </c>
      <c r="C115" s="320"/>
      <c r="D115" s="321"/>
      <c r="E115" s="293"/>
      <c r="F115" s="322"/>
      <c r="G115" s="323"/>
    </row>
    <row r="116" spans="1:7" x14ac:dyDescent="0.25">
      <c r="A116" s="298"/>
      <c r="B116" s="284"/>
      <c r="C116" s="320" t="s">
        <v>1199</v>
      </c>
      <c r="D116" s="321"/>
      <c r="E116" s="293"/>
      <c r="F116" s="322"/>
      <c r="G116" s="323"/>
    </row>
    <row r="117" spans="1:7" x14ac:dyDescent="0.25">
      <c r="A117" s="324"/>
      <c r="B117" s="325"/>
      <c r="C117" s="292"/>
      <c r="D117" s="293"/>
      <c r="E117" s="293"/>
      <c r="F117" s="322"/>
      <c r="G117" s="326"/>
    </row>
    <row r="118" spans="1:7" x14ac:dyDescent="0.25">
      <c r="A118" s="332">
        <v>2.1</v>
      </c>
      <c r="B118" s="325"/>
      <c r="C118" s="304" t="s">
        <v>1230</v>
      </c>
      <c r="D118" s="293"/>
      <c r="E118" s="293"/>
      <c r="F118" s="322"/>
      <c r="G118" s="326"/>
    </row>
    <row r="119" spans="1:7" x14ac:dyDescent="0.25">
      <c r="A119" s="324" t="s">
        <v>1231</v>
      </c>
      <c r="B119" s="325"/>
      <c r="C119" s="249" t="s">
        <v>1232</v>
      </c>
      <c r="D119" s="281" t="s">
        <v>1</v>
      </c>
      <c r="E119" s="290">
        <v>0</v>
      </c>
      <c r="F119" s="287"/>
      <c r="G119" s="291" t="s">
        <v>263</v>
      </c>
    </row>
    <row r="120" spans="1:7" x14ac:dyDescent="0.25">
      <c r="A120" s="324"/>
      <c r="B120" s="325"/>
      <c r="C120" s="292"/>
      <c r="D120" s="281"/>
      <c r="E120" s="290"/>
      <c r="F120" s="322"/>
      <c r="G120" s="326"/>
    </row>
    <row r="121" spans="1:7" x14ac:dyDescent="0.25">
      <c r="A121" s="324" t="s">
        <v>1233</v>
      </c>
      <c r="B121" s="325"/>
      <c r="C121" s="249" t="s">
        <v>1234</v>
      </c>
      <c r="D121" s="281" t="s">
        <v>1</v>
      </c>
      <c r="E121" s="290">
        <v>0</v>
      </c>
      <c r="F121" s="287"/>
      <c r="G121" s="291" t="s">
        <v>263</v>
      </c>
    </row>
    <row r="122" spans="1:7" x14ac:dyDescent="0.25">
      <c r="A122" s="324"/>
      <c r="B122" s="325"/>
      <c r="C122" s="292"/>
      <c r="D122" s="293"/>
      <c r="E122" s="293"/>
      <c r="F122" s="322"/>
      <c r="G122" s="326"/>
    </row>
    <row r="123" spans="1:7" x14ac:dyDescent="0.25">
      <c r="A123" s="324" t="s">
        <v>1235</v>
      </c>
      <c r="B123" s="325"/>
      <c r="C123" s="292" t="s">
        <v>1223</v>
      </c>
      <c r="D123" s="281" t="s">
        <v>1</v>
      </c>
      <c r="E123" s="290">
        <v>0</v>
      </c>
      <c r="F123" s="287"/>
      <c r="G123" s="291" t="s">
        <v>263</v>
      </c>
    </row>
    <row r="124" spans="1:7" x14ac:dyDescent="0.25">
      <c r="A124" s="324"/>
      <c r="B124" s="325"/>
      <c r="C124" s="292" t="s">
        <v>1198</v>
      </c>
      <c r="D124" s="281"/>
      <c r="E124" s="290"/>
      <c r="F124" s="322"/>
      <c r="G124" s="326"/>
    </row>
    <row r="125" spans="1:7" x14ac:dyDescent="0.25">
      <c r="A125" s="324" t="s">
        <v>1236</v>
      </c>
      <c r="B125" s="325"/>
      <c r="C125" s="292" t="s">
        <v>1225</v>
      </c>
      <c r="D125" s="281" t="s">
        <v>1</v>
      </c>
      <c r="E125" s="290">
        <v>0</v>
      </c>
      <c r="F125" s="287"/>
      <c r="G125" s="291" t="s">
        <v>263</v>
      </c>
    </row>
    <row r="126" spans="1:7" x14ac:dyDescent="0.25">
      <c r="A126" s="324"/>
      <c r="B126" s="325"/>
      <c r="C126" s="292" t="s">
        <v>1198</v>
      </c>
      <c r="D126" s="293"/>
      <c r="E126" s="293"/>
      <c r="F126" s="322"/>
      <c r="G126" s="326"/>
    </row>
    <row r="127" spans="1:7" x14ac:dyDescent="0.25">
      <c r="A127" s="324" t="s">
        <v>1237</v>
      </c>
      <c r="B127" s="325"/>
      <c r="C127" s="292" t="s">
        <v>1227</v>
      </c>
      <c r="D127" s="281" t="s">
        <v>1</v>
      </c>
      <c r="E127" s="290">
        <v>0</v>
      </c>
      <c r="F127" s="287"/>
      <c r="G127" s="291" t="s">
        <v>263</v>
      </c>
    </row>
    <row r="128" spans="1:7" x14ac:dyDescent="0.25">
      <c r="A128" s="324"/>
      <c r="B128" s="325"/>
      <c r="C128" s="292" t="s">
        <v>1198</v>
      </c>
      <c r="D128" s="281"/>
      <c r="E128" s="290"/>
      <c r="F128" s="322"/>
      <c r="G128" s="326"/>
    </row>
    <row r="129" spans="1:7" x14ac:dyDescent="0.25">
      <c r="A129" s="324" t="s">
        <v>1238</v>
      </c>
      <c r="B129" s="325"/>
      <c r="C129" s="292" t="s">
        <v>1229</v>
      </c>
      <c r="D129" s="281" t="s">
        <v>1</v>
      </c>
      <c r="E129" s="290">
        <v>12</v>
      </c>
      <c r="F129" s="322"/>
      <c r="G129" s="291"/>
    </row>
    <row r="130" spans="1:7" x14ac:dyDescent="0.25">
      <c r="A130" s="324"/>
      <c r="B130" s="325"/>
      <c r="C130" s="292"/>
      <c r="D130" s="293"/>
      <c r="E130" s="293"/>
      <c r="F130" s="322"/>
      <c r="G130" s="326"/>
    </row>
    <row r="131" spans="1:7" x14ac:dyDescent="0.25">
      <c r="A131" s="332">
        <v>2.11</v>
      </c>
      <c r="B131" s="325"/>
      <c r="C131" s="320" t="s">
        <v>1239</v>
      </c>
      <c r="D131" s="293"/>
      <c r="E131" s="293"/>
      <c r="F131" s="322"/>
      <c r="G131" s="326"/>
    </row>
    <row r="132" spans="1:7" x14ac:dyDescent="0.25">
      <c r="A132" s="324" t="s">
        <v>1240</v>
      </c>
      <c r="B132" s="325"/>
      <c r="C132" s="249" t="s">
        <v>1241</v>
      </c>
      <c r="D132" s="281" t="s">
        <v>1</v>
      </c>
      <c r="E132" s="290">
        <v>0</v>
      </c>
      <c r="F132" s="287"/>
      <c r="G132" s="291" t="s">
        <v>263</v>
      </c>
    </row>
    <row r="133" spans="1:7" x14ac:dyDescent="0.25">
      <c r="A133" s="324"/>
      <c r="B133" s="325"/>
      <c r="C133" s="292"/>
      <c r="D133" s="293"/>
      <c r="E133" s="293"/>
      <c r="F133" s="322"/>
      <c r="G133" s="326"/>
    </row>
    <row r="134" spans="1:7" x14ac:dyDescent="0.25">
      <c r="A134" s="324" t="s">
        <v>1242</v>
      </c>
      <c r="B134" s="325"/>
      <c r="C134" s="249" t="s">
        <v>1243</v>
      </c>
      <c r="D134" s="281" t="s">
        <v>1</v>
      </c>
      <c r="E134" s="290">
        <v>0</v>
      </c>
      <c r="F134" s="287"/>
      <c r="G134" s="291" t="s">
        <v>263</v>
      </c>
    </row>
    <row r="135" spans="1:7" x14ac:dyDescent="0.25">
      <c r="A135" s="324"/>
      <c r="B135" s="325"/>
      <c r="C135" s="292"/>
      <c r="D135" s="281"/>
      <c r="E135" s="290"/>
      <c r="F135" s="322"/>
      <c r="G135" s="326"/>
    </row>
    <row r="136" spans="1:7" x14ac:dyDescent="0.25">
      <c r="A136" s="324" t="s">
        <v>1244</v>
      </c>
      <c r="B136" s="325"/>
      <c r="C136" s="249" t="s">
        <v>1245</v>
      </c>
      <c r="D136" s="281" t="s">
        <v>1</v>
      </c>
      <c r="E136" s="290">
        <v>6</v>
      </c>
      <c r="F136" s="322"/>
      <c r="G136" s="291"/>
    </row>
    <row r="137" spans="1:7" x14ac:dyDescent="0.25">
      <c r="A137" s="324"/>
      <c r="B137" s="325"/>
      <c r="C137" s="292"/>
      <c r="D137" s="293"/>
      <c r="E137" s="293"/>
      <c r="F137" s="322"/>
      <c r="G137" s="326"/>
    </row>
    <row r="138" spans="1:7" x14ac:dyDescent="0.25">
      <c r="A138" s="332">
        <v>2.12</v>
      </c>
      <c r="B138" s="325"/>
      <c r="C138" s="320" t="s">
        <v>1246</v>
      </c>
      <c r="D138" s="293"/>
      <c r="E138" s="293"/>
      <c r="F138" s="322"/>
      <c r="G138" s="326"/>
    </row>
    <row r="139" spans="1:7" x14ac:dyDescent="0.25">
      <c r="A139" s="324" t="s">
        <v>1247</v>
      </c>
      <c r="B139" s="325"/>
      <c r="C139" s="249" t="s">
        <v>1248</v>
      </c>
      <c r="D139" s="281" t="s">
        <v>1</v>
      </c>
      <c r="E139" s="290">
        <v>0</v>
      </c>
      <c r="F139" s="287"/>
      <c r="G139" s="291" t="s">
        <v>263</v>
      </c>
    </row>
    <row r="140" spans="1:7" x14ac:dyDescent="0.25">
      <c r="A140" s="324"/>
      <c r="B140" s="325"/>
      <c r="C140" s="292"/>
      <c r="D140" s="293"/>
      <c r="E140" s="293"/>
      <c r="F140" s="322"/>
      <c r="G140" s="326"/>
    </row>
    <row r="141" spans="1:7" x14ac:dyDescent="0.25">
      <c r="A141" s="324" t="s">
        <v>1249</v>
      </c>
      <c r="B141" s="325"/>
      <c r="C141" s="249" t="s">
        <v>1250</v>
      </c>
      <c r="D141" s="281" t="s">
        <v>1</v>
      </c>
      <c r="E141" s="290">
        <v>0</v>
      </c>
      <c r="F141" s="287"/>
      <c r="G141" s="291" t="s">
        <v>263</v>
      </c>
    </row>
    <row r="142" spans="1:7" x14ac:dyDescent="0.25">
      <c r="A142" s="324"/>
      <c r="B142" s="325"/>
      <c r="C142" s="292"/>
      <c r="D142" s="281"/>
      <c r="E142" s="290"/>
      <c r="F142" s="322"/>
      <c r="G142" s="326"/>
    </row>
    <row r="143" spans="1:7" x14ac:dyDescent="0.25">
      <c r="A143" s="324" t="s">
        <v>1251</v>
      </c>
      <c r="B143" s="325"/>
      <c r="C143" s="249" t="s">
        <v>1252</v>
      </c>
      <c r="D143" s="281" t="s">
        <v>1</v>
      </c>
      <c r="E143" s="290">
        <v>60</v>
      </c>
      <c r="F143" s="322"/>
      <c r="G143" s="291"/>
    </row>
    <row r="144" spans="1:7" x14ac:dyDescent="0.25">
      <c r="A144" s="324"/>
      <c r="B144" s="325"/>
      <c r="C144" s="292"/>
      <c r="D144" s="293"/>
      <c r="E144" s="293"/>
      <c r="F144" s="322"/>
      <c r="G144" s="326"/>
    </row>
    <row r="145" spans="1:7" x14ac:dyDescent="0.25">
      <c r="A145" s="332">
        <v>2.13</v>
      </c>
      <c r="B145" s="325"/>
      <c r="C145" s="304" t="s">
        <v>1253</v>
      </c>
      <c r="D145" s="281" t="s">
        <v>1</v>
      </c>
      <c r="E145" s="290">
        <v>0</v>
      </c>
      <c r="F145" s="287"/>
      <c r="G145" s="291" t="s">
        <v>263</v>
      </c>
    </row>
    <row r="146" spans="1:7" ht="8.4" customHeight="1" x14ac:dyDescent="0.25">
      <c r="A146" s="324"/>
      <c r="B146" s="325"/>
      <c r="C146" s="292"/>
      <c r="D146" s="293"/>
      <c r="E146" s="293"/>
      <c r="F146" s="322"/>
      <c r="G146" s="326"/>
    </row>
    <row r="147" spans="1:7" x14ac:dyDescent="0.25">
      <c r="A147" s="332">
        <v>2.14</v>
      </c>
      <c r="B147" s="325"/>
      <c r="C147" s="320" t="s">
        <v>1254</v>
      </c>
      <c r="D147" s="293"/>
      <c r="E147" s="293"/>
      <c r="F147" s="322"/>
      <c r="G147" s="326"/>
    </row>
    <row r="148" spans="1:7" x14ac:dyDescent="0.25">
      <c r="A148" s="324"/>
      <c r="B148" s="325"/>
      <c r="C148" s="292" t="s">
        <v>1255</v>
      </c>
      <c r="D148" s="293"/>
      <c r="E148" s="293"/>
      <c r="F148" s="322"/>
      <c r="G148" s="326"/>
    </row>
    <row r="149" spans="1:7" x14ac:dyDescent="0.25">
      <c r="A149" s="324"/>
      <c r="B149" s="325"/>
      <c r="C149" s="292" t="s">
        <v>1256</v>
      </c>
      <c r="D149" s="293" t="s">
        <v>1257</v>
      </c>
      <c r="E149" s="293">
        <v>24</v>
      </c>
      <c r="F149" s="322"/>
      <c r="G149" s="291"/>
    </row>
    <row r="150" spans="1:7" ht="10.199999999999999" customHeight="1" x14ac:dyDescent="0.25">
      <c r="A150" s="332"/>
      <c r="B150" s="325"/>
      <c r="C150" s="320"/>
      <c r="D150" s="293"/>
      <c r="E150" s="293"/>
      <c r="F150" s="322"/>
      <c r="G150" s="326"/>
    </row>
    <row r="151" spans="1:7" x14ac:dyDescent="0.25">
      <c r="A151" s="332">
        <v>2.15</v>
      </c>
      <c r="B151" s="325"/>
      <c r="C151" s="320" t="s">
        <v>1258</v>
      </c>
      <c r="D151" s="293"/>
      <c r="E151" s="293"/>
      <c r="F151" s="322"/>
      <c r="G151" s="326"/>
    </row>
    <row r="152" spans="1:7" x14ac:dyDescent="0.25">
      <c r="A152" s="324"/>
      <c r="B152" s="325"/>
      <c r="C152" s="292" t="s">
        <v>1259</v>
      </c>
      <c r="D152" s="293" t="s">
        <v>231</v>
      </c>
      <c r="E152" s="293">
        <v>1</v>
      </c>
      <c r="F152" s="322"/>
      <c r="G152" s="291"/>
    </row>
    <row r="153" spans="1:7" ht="8.4" customHeight="1" x14ac:dyDescent="0.25">
      <c r="A153" s="332"/>
      <c r="B153" s="325"/>
      <c r="C153" s="320"/>
      <c r="D153" s="293"/>
      <c r="E153" s="293"/>
      <c r="F153" s="322"/>
      <c r="G153" s="326"/>
    </row>
    <row r="154" spans="1:7" x14ac:dyDescent="0.25">
      <c r="A154" s="332">
        <v>2.16</v>
      </c>
      <c r="B154" s="325"/>
      <c r="C154" s="320" t="s">
        <v>1260</v>
      </c>
      <c r="D154" s="293"/>
      <c r="E154" s="293"/>
      <c r="F154" s="322"/>
      <c r="G154" s="326"/>
    </row>
    <row r="155" spans="1:7" x14ac:dyDescent="0.25">
      <c r="A155" s="324"/>
      <c r="B155" s="325"/>
      <c r="C155" s="292" t="s">
        <v>1261</v>
      </c>
      <c r="D155" s="293"/>
      <c r="E155" s="293"/>
      <c r="F155" s="322"/>
      <c r="G155" s="326"/>
    </row>
    <row r="156" spans="1:7" x14ac:dyDescent="0.25">
      <c r="A156" s="324" t="s">
        <v>1262</v>
      </c>
      <c r="B156" s="325"/>
      <c r="C156" s="292" t="s">
        <v>1263</v>
      </c>
      <c r="D156" s="293" t="s">
        <v>231</v>
      </c>
      <c r="E156" s="293">
        <v>1</v>
      </c>
      <c r="F156" s="322"/>
      <c r="G156" s="291"/>
    </row>
    <row r="157" spans="1:7" ht="8.4" customHeight="1" x14ac:dyDescent="0.25">
      <c r="A157" s="324"/>
      <c r="B157" s="325"/>
      <c r="C157" s="292"/>
      <c r="D157" s="293"/>
      <c r="E157" s="293"/>
      <c r="F157" s="322"/>
      <c r="G157" s="326"/>
    </row>
    <row r="158" spans="1:7" x14ac:dyDescent="0.25">
      <c r="A158" s="324" t="s">
        <v>1264</v>
      </c>
      <c r="B158" s="325"/>
      <c r="C158" s="292" t="s">
        <v>1265</v>
      </c>
      <c r="D158" s="293" t="s">
        <v>231</v>
      </c>
      <c r="E158" s="290">
        <v>0</v>
      </c>
      <c r="F158" s="287"/>
      <c r="G158" s="291" t="s">
        <v>263</v>
      </c>
    </row>
    <row r="159" spans="1:7" x14ac:dyDescent="0.25">
      <c r="A159" s="324"/>
      <c r="B159" s="325"/>
      <c r="C159" s="292"/>
      <c r="D159" s="293"/>
      <c r="E159" s="293"/>
      <c r="F159" s="322"/>
      <c r="G159" s="326"/>
    </row>
    <row r="160" spans="1:7" x14ac:dyDescent="0.25">
      <c r="A160" s="332">
        <v>2.17</v>
      </c>
      <c r="B160" s="325"/>
      <c r="C160" s="320" t="s">
        <v>1266</v>
      </c>
      <c r="D160" s="293" t="s">
        <v>231</v>
      </c>
      <c r="E160" s="293">
        <v>1</v>
      </c>
      <c r="F160" s="322"/>
      <c r="G160" s="291"/>
    </row>
    <row r="161" spans="1:7" ht="8.4" customHeight="1" x14ac:dyDescent="0.25">
      <c r="A161" s="332"/>
      <c r="B161" s="325"/>
      <c r="C161" s="292"/>
      <c r="D161" s="293"/>
      <c r="E161" s="293"/>
      <c r="F161" s="322"/>
      <c r="G161" s="326"/>
    </row>
    <row r="162" spans="1:7" x14ac:dyDescent="0.25">
      <c r="A162" s="332">
        <v>2.1800000000000002</v>
      </c>
      <c r="B162" s="325"/>
      <c r="C162" s="320" t="s">
        <v>1267</v>
      </c>
      <c r="D162" s="293" t="s">
        <v>231</v>
      </c>
      <c r="E162" s="293">
        <v>1</v>
      </c>
      <c r="F162" s="322"/>
      <c r="G162" s="291"/>
    </row>
    <row r="163" spans="1:7" ht="13.8" thickBot="1" x14ac:dyDescent="0.3">
      <c r="A163" s="332"/>
      <c r="B163" s="325"/>
      <c r="C163" s="292" t="s">
        <v>1268</v>
      </c>
      <c r="D163" s="293"/>
      <c r="E163" s="293"/>
      <c r="F163" s="322"/>
      <c r="G163" s="326"/>
    </row>
    <row r="164" spans="1:7" ht="14.4" thickTop="1" thickBot="1" x14ac:dyDescent="0.35">
      <c r="A164" s="314" t="s">
        <v>1196</v>
      </c>
      <c r="B164" s="315"/>
      <c r="C164" s="315"/>
      <c r="D164" s="315"/>
      <c r="E164" s="315"/>
      <c r="F164" s="316"/>
      <c r="G164" s="329"/>
    </row>
    <row r="165" spans="1:7" ht="13.8" thickTop="1" x14ac:dyDescent="0.25"/>
    <row r="166" spans="1:7" x14ac:dyDescent="0.25">
      <c r="A166" s="247" t="s">
        <v>1197</v>
      </c>
      <c r="B166" s="250"/>
      <c r="F166" s="330"/>
      <c r="G166" s="331"/>
    </row>
    <row r="167" spans="1:7" ht="13.8" thickBot="1" x14ac:dyDescent="0.3">
      <c r="A167" s="249"/>
      <c r="B167" s="250"/>
      <c r="F167" s="330"/>
      <c r="G167" s="331"/>
    </row>
    <row r="168" spans="1:7" ht="13.8" thickTop="1" x14ac:dyDescent="0.25">
      <c r="A168" s="258" t="s">
        <v>1145</v>
      </c>
      <c r="B168" s="259" t="s">
        <v>1146</v>
      </c>
      <c r="C168" s="260" t="s">
        <v>1147</v>
      </c>
      <c r="D168" s="261" t="s">
        <v>261</v>
      </c>
      <c r="E168" s="261" t="s">
        <v>262</v>
      </c>
      <c r="F168" s="262" t="s">
        <v>263</v>
      </c>
      <c r="G168" s="263" t="s">
        <v>264</v>
      </c>
    </row>
    <row r="169" spans="1:7" ht="13.8" thickBot="1" x14ac:dyDescent="0.3">
      <c r="A169" s="264" t="s">
        <v>1148</v>
      </c>
      <c r="B169" s="265" t="s">
        <v>1149</v>
      </c>
      <c r="C169" s="266"/>
      <c r="D169" s="267"/>
      <c r="E169" s="268"/>
      <c r="F169" s="269"/>
      <c r="G169" s="270"/>
    </row>
    <row r="170" spans="1:7" ht="13.8" thickTop="1" x14ac:dyDescent="0.25">
      <c r="A170" s="298" t="s">
        <v>1198</v>
      </c>
      <c r="B170" s="284" t="s">
        <v>1198</v>
      </c>
      <c r="C170" s="320"/>
      <c r="D170" s="321"/>
      <c r="E170" s="293"/>
      <c r="F170" s="322"/>
      <c r="G170" s="323"/>
    </row>
    <row r="171" spans="1:7" x14ac:dyDescent="0.25">
      <c r="A171" s="298"/>
      <c r="B171" s="284"/>
      <c r="C171" s="379" t="s">
        <v>1199</v>
      </c>
      <c r="D171" s="380"/>
      <c r="E171" s="380"/>
      <c r="F171" s="381"/>
      <c r="G171" s="333"/>
    </row>
    <row r="172" spans="1:7" x14ac:dyDescent="0.25">
      <c r="A172" s="324"/>
      <c r="B172" s="325"/>
      <c r="C172" s="292"/>
      <c r="D172" s="293"/>
      <c r="E172" s="293"/>
      <c r="F172" s="322"/>
      <c r="G172" s="326"/>
    </row>
    <row r="173" spans="1:7" x14ac:dyDescent="0.25">
      <c r="A173" s="332">
        <v>2.19</v>
      </c>
      <c r="B173" s="325"/>
      <c r="C173" s="320" t="s">
        <v>1269</v>
      </c>
      <c r="D173" s="293" t="s">
        <v>231</v>
      </c>
      <c r="E173" s="293">
        <v>1</v>
      </c>
      <c r="F173" s="322"/>
      <c r="G173" s="291"/>
    </row>
    <row r="174" spans="1:7" x14ac:dyDescent="0.25">
      <c r="A174" s="324"/>
      <c r="B174" s="325"/>
      <c r="C174" s="292" t="s">
        <v>1270</v>
      </c>
      <c r="D174" s="293"/>
      <c r="E174" s="293"/>
      <c r="F174" s="322"/>
      <c r="G174" s="326"/>
    </row>
    <row r="175" spans="1:7" x14ac:dyDescent="0.25">
      <c r="A175" s="332"/>
      <c r="B175" s="325"/>
      <c r="C175" s="292" t="s">
        <v>1271</v>
      </c>
      <c r="D175" s="293"/>
      <c r="E175" s="293"/>
      <c r="F175" s="322"/>
      <c r="G175" s="326"/>
    </row>
    <row r="176" spans="1:7" x14ac:dyDescent="0.25">
      <c r="A176" s="324"/>
      <c r="B176" s="325"/>
      <c r="C176" s="292"/>
      <c r="D176" s="293"/>
      <c r="E176" s="293"/>
      <c r="F176" s="322"/>
      <c r="G176" s="326"/>
    </row>
    <row r="177" spans="1:7" x14ac:dyDescent="0.25">
      <c r="A177" s="332">
        <v>2.2000000000000002</v>
      </c>
      <c r="B177" s="325"/>
      <c r="C177" s="320" t="s">
        <v>1272</v>
      </c>
      <c r="D177" s="293" t="s">
        <v>231</v>
      </c>
      <c r="E177" s="293">
        <v>1</v>
      </c>
      <c r="F177" s="322"/>
      <c r="G177" s="291"/>
    </row>
    <row r="178" spans="1:7" x14ac:dyDescent="0.25">
      <c r="A178" s="324"/>
      <c r="B178" s="325"/>
      <c r="C178" s="292" t="s">
        <v>1273</v>
      </c>
      <c r="D178" s="293"/>
      <c r="E178" s="293"/>
      <c r="F178" s="322"/>
      <c r="G178" s="326"/>
    </row>
    <row r="179" spans="1:7" x14ac:dyDescent="0.25">
      <c r="A179" s="324"/>
      <c r="B179" s="325"/>
      <c r="C179" s="292" t="s">
        <v>1274</v>
      </c>
      <c r="D179" s="293"/>
      <c r="E179" s="293"/>
      <c r="F179" s="322"/>
      <c r="G179" s="326"/>
    </row>
    <row r="180" spans="1:7" x14ac:dyDescent="0.25">
      <c r="A180" s="324"/>
      <c r="B180" s="325"/>
      <c r="C180" s="292"/>
      <c r="D180" s="293"/>
      <c r="E180" s="293"/>
      <c r="F180" s="322"/>
      <c r="G180" s="326"/>
    </row>
    <row r="181" spans="1:7" x14ac:dyDescent="0.25">
      <c r="A181" s="332">
        <v>2.21</v>
      </c>
      <c r="B181" s="325"/>
      <c r="C181" s="320" t="s">
        <v>1275</v>
      </c>
      <c r="D181" s="293" t="s">
        <v>231</v>
      </c>
      <c r="E181" s="293">
        <v>1</v>
      </c>
      <c r="F181" s="322"/>
      <c r="G181" s="291"/>
    </row>
    <row r="182" spans="1:7" x14ac:dyDescent="0.25">
      <c r="A182" s="324"/>
      <c r="B182" s="325"/>
      <c r="C182" s="292" t="s">
        <v>1276</v>
      </c>
      <c r="D182" s="293"/>
      <c r="E182" s="293"/>
      <c r="F182" s="322"/>
      <c r="G182" s="326"/>
    </row>
    <row r="183" spans="1:7" x14ac:dyDescent="0.25">
      <c r="A183" s="324"/>
      <c r="B183" s="325"/>
      <c r="C183" s="292" t="s">
        <v>1277</v>
      </c>
      <c r="D183" s="293"/>
      <c r="E183" s="293"/>
      <c r="F183" s="322"/>
      <c r="G183" s="326"/>
    </row>
    <row r="184" spans="1:7" x14ac:dyDescent="0.25">
      <c r="A184" s="332"/>
      <c r="B184" s="325"/>
      <c r="C184" s="320"/>
      <c r="D184" s="293"/>
      <c r="E184" s="293"/>
      <c r="F184" s="322"/>
      <c r="G184" s="326"/>
    </row>
    <row r="185" spans="1:7" x14ac:dyDescent="0.25">
      <c r="A185" s="332">
        <v>2.2200000000000002</v>
      </c>
      <c r="B185" s="325"/>
      <c r="C185" s="320" t="s">
        <v>1278</v>
      </c>
      <c r="D185" s="293" t="s">
        <v>1279</v>
      </c>
      <c r="E185" s="293">
        <v>1</v>
      </c>
      <c r="F185" s="322"/>
      <c r="G185" s="291"/>
    </row>
    <row r="186" spans="1:7" x14ac:dyDescent="0.25">
      <c r="A186" s="324"/>
      <c r="B186" s="325"/>
      <c r="C186" s="292"/>
      <c r="D186" s="293"/>
      <c r="E186" s="293"/>
      <c r="F186" s="322"/>
      <c r="G186" s="326"/>
    </row>
    <row r="187" spans="1:7" x14ac:dyDescent="0.25">
      <c r="A187" s="332">
        <v>2.23</v>
      </c>
      <c r="B187" s="325"/>
      <c r="C187" s="320" t="s">
        <v>1284</v>
      </c>
      <c r="D187" s="293"/>
      <c r="E187" s="293"/>
      <c r="F187" s="322"/>
      <c r="G187" s="326"/>
    </row>
    <row r="188" spans="1:7" ht="39.6" x14ac:dyDescent="0.25">
      <c r="A188" s="324" t="s">
        <v>1280</v>
      </c>
      <c r="B188" s="325"/>
      <c r="C188" s="342" t="s">
        <v>1283</v>
      </c>
      <c r="D188" s="350" t="s">
        <v>94</v>
      </c>
      <c r="E188" s="350">
        <v>1</v>
      </c>
      <c r="F188" s="322"/>
      <c r="G188" s="326"/>
    </row>
    <row r="189" spans="1:7" x14ac:dyDescent="0.25">
      <c r="A189" s="324"/>
      <c r="B189" s="325"/>
      <c r="C189" s="292"/>
      <c r="D189" s="293"/>
      <c r="E189" s="293"/>
      <c r="F189" s="322"/>
      <c r="G189" s="326"/>
    </row>
    <row r="190" spans="1:7" x14ac:dyDescent="0.25">
      <c r="A190" s="332">
        <v>2.2400000000000002</v>
      </c>
      <c r="B190" s="325"/>
      <c r="C190" s="320" t="s">
        <v>1288</v>
      </c>
      <c r="D190" s="293"/>
      <c r="E190" s="293"/>
      <c r="F190" s="322"/>
      <c r="G190" s="326"/>
    </row>
    <row r="191" spans="1:7" ht="26.4" x14ac:dyDescent="0.25">
      <c r="A191" s="324"/>
      <c r="B191" s="325"/>
      <c r="C191" s="351" t="s">
        <v>1294</v>
      </c>
      <c r="D191" s="344"/>
      <c r="E191" s="345"/>
      <c r="F191" s="346"/>
      <c r="G191" s="347"/>
    </row>
    <row r="192" spans="1:7" x14ac:dyDescent="0.25">
      <c r="A192" s="324"/>
      <c r="B192" s="325"/>
      <c r="C192" s="343" t="s">
        <v>1295</v>
      </c>
      <c r="D192" s="344" t="s">
        <v>1285</v>
      </c>
      <c r="E192" s="345"/>
      <c r="F192" s="346"/>
      <c r="G192" s="347"/>
    </row>
    <row r="193" spans="1:7" x14ac:dyDescent="0.25">
      <c r="A193" s="324" t="s">
        <v>1290</v>
      </c>
      <c r="B193" s="325"/>
      <c r="C193" s="343" t="s">
        <v>1296</v>
      </c>
      <c r="D193" s="344" t="s">
        <v>94</v>
      </c>
      <c r="E193" s="345">
        <v>1</v>
      </c>
      <c r="F193" s="348" t="s">
        <v>1286</v>
      </c>
      <c r="G193" s="347">
        <v>35000</v>
      </c>
    </row>
    <row r="194" spans="1:7" x14ac:dyDescent="0.25">
      <c r="A194" s="324"/>
      <c r="B194" s="325"/>
      <c r="C194" s="343" t="s">
        <v>1297</v>
      </c>
      <c r="D194" s="344"/>
      <c r="E194" s="345"/>
      <c r="F194" s="348"/>
      <c r="G194" s="347"/>
    </row>
    <row r="195" spans="1:7" x14ac:dyDescent="0.25">
      <c r="A195" s="332"/>
      <c r="B195" s="325"/>
      <c r="C195" s="343"/>
      <c r="D195" s="344"/>
      <c r="E195" s="345"/>
      <c r="F195" s="346"/>
      <c r="G195" s="347"/>
    </row>
    <row r="196" spans="1:7" x14ac:dyDescent="0.25">
      <c r="A196" s="324" t="s">
        <v>1289</v>
      </c>
      <c r="B196" s="325"/>
      <c r="C196" s="343" t="s">
        <v>1287</v>
      </c>
      <c r="D196" s="344" t="s">
        <v>188</v>
      </c>
      <c r="E196" s="345">
        <f>G193</f>
        <v>35000</v>
      </c>
      <c r="F196" s="346"/>
      <c r="G196" s="349"/>
    </row>
    <row r="197" spans="1:7" x14ac:dyDescent="0.25">
      <c r="A197" s="324"/>
      <c r="B197" s="325"/>
      <c r="C197" s="292"/>
      <c r="D197" s="293"/>
      <c r="E197" s="293"/>
      <c r="F197" s="322"/>
      <c r="G197" s="326"/>
    </row>
    <row r="198" spans="1:7" x14ac:dyDescent="0.25">
      <c r="A198" s="324"/>
      <c r="B198" s="325"/>
      <c r="C198" s="292"/>
      <c r="D198" s="293"/>
      <c r="E198" s="293"/>
      <c r="F198" s="322"/>
      <c r="G198" s="326"/>
    </row>
    <row r="199" spans="1:7" x14ac:dyDescent="0.25">
      <c r="A199" s="324"/>
      <c r="B199" s="325"/>
      <c r="C199" s="292"/>
      <c r="D199" s="293"/>
      <c r="E199" s="293"/>
      <c r="F199" s="322"/>
      <c r="G199" s="326"/>
    </row>
    <row r="200" spans="1:7" x14ac:dyDescent="0.25">
      <c r="A200" s="324"/>
      <c r="B200" s="325"/>
      <c r="C200" s="292"/>
      <c r="D200" s="293"/>
      <c r="E200" s="293"/>
      <c r="F200" s="322"/>
      <c r="G200" s="326"/>
    </row>
    <row r="201" spans="1:7" x14ac:dyDescent="0.25">
      <c r="A201" s="324"/>
      <c r="B201" s="325"/>
      <c r="C201" s="292"/>
      <c r="D201" s="293"/>
      <c r="E201" s="293"/>
      <c r="F201" s="322"/>
      <c r="G201" s="326"/>
    </row>
    <row r="202" spans="1:7" x14ac:dyDescent="0.25">
      <c r="A202" s="324"/>
      <c r="B202" s="325"/>
      <c r="C202" s="292"/>
      <c r="D202" s="293"/>
      <c r="E202" s="293"/>
      <c r="F202" s="322"/>
      <c r="G202" s="326"/>
    </row>
    <row r="203" spans="1:7" x14ac:dyDescent="0.25">
      <c r="A203" s="324"/>
      <c r="B203" s="325"/>
      <c r="C203" s="292"/>
      <c r="D203" s="293"/>
      <c r="E203" s="293"/>
      <c r="F203" s="322"/>
      <c r="G203" s="326"/>
    </row>
    <row r="204" spans="1:7" x14ac:dyDescent="0.25">
      <c r="A204" s="324"/>
      <c r="B204" s="325"/>
      <c r="C204" s="292"/>
      <c r="D204" s="293"/>
      <c r="E204" s="293"/>
      <c r="F204" s="322"/>
      <c r="G204" s="326"/>
    </row>
    <row r="205" spans="1:7" x14ac:dyDescent="0.25">
      <c r="A205" s="324"/>
      <c r="B205" s="325"/>
      <c r="C205" s="292"/>
      <c r="D205" s="293"/>
      <c r="E205" s="293"/>
      <c r="F205" s="322"/>
      <c r="G205" s="326"/>
    </row>
    <row r="206" spans="1:7" x14ac:dyDescent="0.25">
      <c r="A206" s="324"/>
      <c r="B206" s="325"/>
      <c r="C206" s="292"/>
      <c r="D206" s="293"/>
      <c r="E206" s="293"/>
      <c r="F206" s="322"/>
      <c r="G206" s="326"/>
    </row>
    <row r="207" spans="1:7" x14ac:dyDescent="0.25">
      <c r="A207" s="324"/>
      <c r="B207" s="325"/>
      <c r="C207" s="292"/>
      <c r="D207" s="293"/>
      <c r="E207" s="293"/>
      <c r="F207" s="322"/>
      <c r="G207" s="291"/>
    </row>
    <row r="208" spans="1:7" x14ac:dyDescent="0.25">
      <c r="A208" s="324"/>
      <c r="B208" s="325"/>
      <c r="C208" s="292"/>
      <c r="D208" s="293"/>
      <c r="E208" s="293"/>
      <c r="F208" s="322"/>
      <c r="G208" s="326"/>
    </row>
    <row r="209" spans="1:7" x14ac:dyDescent="0.25">
      <c r="A209" s="332"/>
      <c r="B209" s="325"/>
      <c r="C209" s="320"/>
      <c r="D209" s="293"/>
      <c r="E209" s="293"/>
      <c r="F209" s="322"/>
      <c r="G209" s="291"/>
    </row>
    <row r="210" spans="1:7" x14ac:dyDescent="0.25">
      <c r="A210" s="324"/>
      <c r="B210" s="325"/>
      <c r="C210" s="292"/>
      <c r="D210" s="293"/>
      <c r="E210" s="293"/>
      <c r="F210" s="322"/>
      <c r="G210" s="326"/>
    </row>
    <row r="211" spans="1:7" x14ac:dyDescent="0.25">
      <c r="A211" s="332"/>
      <c r="B211" s="325"/>
      <c r="C211" s="320"/>
      <c r="D211" s="293"/>
      <c r="E211" s="293"/>
      <c r="F211" s="322"/>
      <c r="G211" s="326"/>
    </row>
    <row r="212" spans="1:7" ht="13.8" thickBot="1" x14ac:dyDescent="0.3">
      <c r="A212" s="324"/>
      <c r="B212" s="325"/>
      <c r="C212" s="292"/>
      <c r="D212" s="293"/>
      <c r="E212" s="293"/>
      <c r="F212" s="322"/>
      <c r="G212" s="326"/>
    </row>
    <row r="213" spans="1:7" ht="14.4" thickTop="1" thickBot="1" x14ac:dyDescent="0.35">
      <c r="A213" s="334" t="s">
        <v>1281</v>
      </c>
      <c r="B213" s="315"/>
      <c r="C213" s="315"/>
      <c r="D213" s="315"/>
      <c r="E213" s="315"/>
      <c r="F213" s="316"/>
      <c r="G213" s="329"/>
    </row>
    <row r="214" spans="1:7" ht="13.8" thickTop="1" x14ac:dyDescent="0.25"/>
    <row r="359" spans="1:12" s="250" customFormat="1" x14ac:dyDescent="0.25">
      <c r="A359" s="313"/>
      <c r="B359" s="249"/>
      <c r="C359" s="335"/>
      <c r="D359" s="336"/>
      <c r="F359" s="251"/>
      <c r="G359" s="318"/>
      <c r="H359" s="252"/>
      <c r="I359" s="252"/>
      <c r="J359" s="252"/>
      <c r="K359" s="252"/>
      <c r="L359" s="252"/>
    </row>
    <row r="362" spans="1:12" s="250" customFormat="1" x14ac:dyDescent="0.25">
      <c r="A362" s="313"/>
      <c r="B362" s="249"/>
      <c r="C362" s="335"/>
      <c r="D362" s="336"/>
      <c r="F362" s="251"/>
      <c r="G362" s="318"/>
      <c r="H362" s="252"/>
      <c r="I362" s="252"/>
      <c r="J362" s="252"/>
      <c r="K362" s="252"/>
      <c r="L362" s="252"/>
    </row>
  </sheetData>
  <mergeCells count="1">
    <mergeCell ref="C171:F171"/>
  </mergeCells>
  <pageMargins left="0.59055118110236227" right="0.39370078740157483" top="0.78740157480314965" bottom="0.78740157480314965" header="0.39370078740157483" footer="0.39370078740157483"/>
  <pageSetup paperSize="9" firstPageNumber="35" orientation="portrait" useFirstPageNumber="1" r:id="rId1"/>
  <headerFooter alignWithMargins="0">
    <oddHeader xml:space="preserve">&amp;LDesign, construction, refurbishment and upgrade of exisitng building facility and installation of sweet potato yoghurt processing machinery for Kgarose Kgaros Pty Ltd at Seshego Industrial Park, in Polokwane 
&amp;R
</oddHeader>
    <oddFooter>&amp;LContract
Part C2: Pricing Data&amp;CC&amp;Pof C122&amp;RC2.2
Bills of Quantities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8"/>
  <sheetViews>
    <sheetView workbookViewId="0">
      <selection activeCell="A11" sqref="A11"/>
    </sheetView>
  </sheetViews>
  <sheetFormatPr defaultRowHeight="14.4" x14ac:dyDescent="0.3"/>
  <cols>
    <col min="1" max="1" width="15.5546875" customWidth="1"/>
    <col min="3" max="3" width="11.5546875" customWidth="1"/>
    <col min="4" max="4" width="16.5546875" customWidth="1"/>
    <col min="9" max="9" width="62" bestFit="1" customWidth="1"/>
  </cols>
  <sheetData>
    <row r="1" spans="1:9" x14ac:dyDescent="0.3">
      <c r="A1" t="s">
        <v>46</v>
      </c>
      <c r="B1" t="s">
        <v>45</v>
      </c>
      <c r="C1" t="s">
        <v>35</v>
      </c>
      <c r="D1" t="s">
        <v>43</v>
      </c>
      <c r="E1" t="s">
        <v>34</v>
      </c>
      <c r="F1" t="s">
        <v>44</v>
      </c>
      <c r="I1" t="str">
        <f>CONCATENATE(A1,", ",B1," ",C1," ",D1," ",E1," ",F1)</f>
        <v>50 mm Universal Flange, 20 m³/h  500 micron disc filter complete with backwash valve and controller</v>
      </c>
    </row>
    <row r="2" spans="1:9" x14ac:dyDescent="0.3">
      <c r="A2" t="s">
        <v>40</v>
      </c>
      <c r="B2" t="s">
        <v>41</v>
      </c>
      <c r="C2" t="s">
        <v>36</v>
      </c>
      <c r="D2" t="s">
        <v>43</v>
      </c>
      <c r="E2" t="s">
        <v>34</v>
      </c>
      <c r="F2" t="s">
        <v>44</v>
      </c>
      <c r="I2" t="str">
        <f t="shared" ref="I2:I5" si="0">CONCATENATE(A2,", ",B2," ",C2," ",D2," ",E2," ",F2)</f>
        <v>80 mm Universal Flange, 50 m³/h  300 micron disc filter complete with backwash valve and controller</v>
      </c>
    </row>
    <row r="3" spans="1:9" x14ac:dyDescent="0.3">
      <c r="A3" t="s">
        <v>40</v>
      </c>
      <c r="B3" t="s">
        <v>41</v>
      </c>
      <c r="C3" t="s">
        <v>37</v>
      </c>
      <c r="D3" t="s">
        <v>43</v>
      </c>
      <c r="E3" t="s">
        <v>34</v>
      </c>
      <c r="F3" t="s">
        <v>44</v>
      </c>
      <c r="I3" t="str">
        <f t="shared" si="0"/>
        <v>80 mm Universal Flange, 50 m³/h  200 micron disc filter complete with backwash valve and controller</v>
      </c>
    </row>
    <row r="4" spans="1:9" x14ac:dyDescent="0.3">
      <c r="A4" t="s">
        <v>40</v>
      </c>
      <c r="B4" t="s">
        <v>42</v>
      </c>
      <c r="C4" t="s">
        <v>38</v>
      </c>
      <c r="D4" t="s">
        <v>43</v>
      </c>
      <c r="E4" t="s">
        <v>34</v>
      </c>
      <c r="F4" t="s">
        <v>44</v>
      </c>
      <c r="I4" t="str">
        <f t="shared" si="0"/>
        <v>80 mm Universal Flange, 300 m³/h  130 micron disc filter complete with backwash valve and controller</v>
      </c>
    </row>
    <row r="5" spans="1:9" x14ac:dyDescent="0.3">
      <c r="A5" t="s">
        <v>40</v>
      </c>
      <c r="B5" t="s">
        <v>42</v>
      </c>
      <c r="C5" t="s">
        <v>39</v>
      </c>
      <c r="D5" t="s">
        <v>43</v>
      </c>
      <c r="E5" t="s">
        <v>34</v>
      </c>
      <c r="F5" t="s">
        <v>44</v>
      </c>
      <c r="I5" t="str">
        <f t="shared" si="0"/>
        <v>80 mm Universal Flange, 300 m³/h  100 micron disc filter complete with backwash valve and controller</v>
      </c>
    </row>
    <row r="6" spans="1:9" x14ac:dyDescent="0.3">
      <c r="A6" t="s">
        <v>40</v>
      </c>
    </row>
    <row r="7" spans="1:9" x14ac:dyDescent="0.3">
      <c r="A7" t="s">
        <v>40</v>
      </c>
    </row>
    <row r="11" spans="1:9" x14ac:dyDescent="0.3">
      <c r="A11" t="s">
        <v>47</v>
      </c>
    </row>
    <row r="12" spans="1:9" x14ac:dyDescent="0.3">
      <c r="A12" t="s">
        <v>48</v>
      </c>
    </row>
    <row r="13" spans="1:9" x14ac:dyDescent="0.3">
      <c r="A13" t="s">
        <v>49</v>
      </c>
    </row>
    <row r="14" spans="1:9" x14ac:dyDescent="0.3">
      <c r="A14" t="s">
        <v>50</v>
      </c>
    </row>
    <row r="15" spans="1:9" x14ac:dyDescent="0.3">
      <c r="A15" t="s">
        <v>51</v>
      </c>
    </row>
    <row r="16" spans="1:9" x14ac:dyDescent="0.3">
      <c r="A16" t="s">
        <v>52</v>
      </c>
    </row>
    <row r="17" spans="1:1" x14ac:dyDescent="0.3">
      <c r="A17" t="s">
        <v>53</v>
      </c>
    </row>
    <row r="18" spans="1:1" x14ac:dyDescent="0.3">
      <c r="A18" t="s">
        <v>54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Summary </vt:lpstr>
      <vt:lpstr>Planning &amp; Design</vt:lpstr>
      <vt:lpstr>PG</vt:lpstr>
      <vt:lpstr>Earthworks</vt:lpstr>
      <vt:lpstr>Building</vt:lpstr>
      <vt:lpstr>Electricals &amp; Plumning</vt:lpstr>
      <vt:lpstr>Energy </vt:lpstr>
      <vt:lpstr>Pumps &amp; Controllers</vt:lpstr>
      <vt:lpstr>Borehole</vt:lpstr>
      <vt:lpstr>Sheet2</vt:lpstr>
      <vt:lpstr>Earthworks!Print_Area</vt:lpstr>
      <vt:lpstr>'Electricals &amp; Plumning'!Print_Area</vt:lpstr>
      <vt:lpstr>'Pumps &amp; Controllers'!Print_Area</vt:lpstr>
      <vt:lpstr>Building!Print_Titles</vt:lpstr>
      <vt:lpstr>'Electricals &amp; Plumning'!Print_Titles</vt:lpstr>
      <vt:lpstr>PG!Print_Titles</vt:lpstr>
      <vt:lpstr>'Planning &amp; Design'!Print_Titles</vt:lpstr>
      <vt:lpstr>'Pumps &amp; Controllers'!Print_Titles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Mailula Joseph Matome</dc:creator>
  <cp:lastModifiedBy>Suzan Mabeba</cp:lastModifiedBy>
  <cp:lastPrinted>2025-04-04T13:23:06Z</cp:lastPrinted>
  <dcterms:created xsi:type="dcterms:W3CDTF">2018-04-20T08:27:05Z</dcterms:created>
  <dcterms:modified xsi:type="dcterms:W3CDTF">2025-07-23T19:11:54Z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b9aa72-9e79-41c5-9bd6-2f3f518ff48e_Enabled">
    <vt:lpwstr>true</vt:lpwstr>
  </property>
  <property fmtid="{D5CDD505-2E9C-101B-9397-08002B2CF9AE}" pid="3" name="MSIP_Label_adb9aa72-9e79-41c5-9bd6-2f3f518ff48e_SetDate">
    <vt:lpwstr>2023-12-08T09:52:42Z</vt:lpwstr>
  </property>
  <property fmtid="{D5CDD505-2E9C-101B-9397-08002B2CF9AE}" pid="4" name="MSIP_Label_adb9aa72-9e79-41c5-9bd6-2f3f518ff48e_Method">
    <vt:lpwstr>Standard</vt:lpwstr>
  </property>
  <property fmtid="{D5CDD505-2E9C-101B-9397-08002B2CF9AE}" pid="5" name="MSIP_Label_adb9aa72-9e79-41c5-9bd6-2f3f518ff48e_Name">
    <vt:lpwstr>General Information</vt:lpwstr>
  </property>
  <property fmtid="{D5CDD505-2E9C-101B-9397-08002B2CF9AE}" pid="6" name="MSIP_Label_adb9aa72-9e79-41c5-9bd6-2f3f518ff48e_SiteId">
    <vt:lpwstr>426bbd26-2751-4e0c-9db9-6e1cf7718a26</vt:lpwstr>
  </property>
  <property fmtid="{D5CDD505-2E9C-101B-9397-08002B2CF9AE}" pid="7" name="MSIP_Label_adb9aa72-9e79-41c5-9bd6-2f3f518ff48e_ActionId">
    <vt:lpwstr>d7ef20dd-d8d9-44ac-9964-5386965db804</vt:lpwstr>
  </property>
  <property fmtid="{D5CDD505-2E9C-101B-9397-08002B2CF9AE}" pid="8" name="MSIP_Label_adb9aa72-9e79-41c5-9bd6-2f3f518ff48e_ContentBits">
    <vt:lpwstr>0</vt:lpwstr>
  </property>
</Properties>
</file>