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nieuwenhuizen\Desktop\"/>
    </mc:Choice>
  </mc:AlternateContent>
  <bookViews>
    <workbookView xWindow="0" yWindow="0" windowWidth="23040" windowHeight="9075" tabRatio="653"/>
  </bookViews>
  <sheets>
    <sheet name="Cover Sheet" sheetId="33" r:id="rId1"/>
    <sheet name="Frances Baard District" sheetId="36" r:id="rId2"/>
    <sheet name="Other Districts" sheetId="37" r:id="rId3"/>
    <sheet name="Electronic Sec Systems &amp; Armed" sheetId="39" r:id="rId4"/>
    <sheet name="Total Pricing" sheetId="38" r:id="rId5"/>
  </sheets>
  <definedNames>
    <definedName name="AA">#REF!</definedName>
    <definedName name="Answers_to_Template4_Q">#REF!</definedName>
    <definedName name="Cost_Changes">#REF!</definedName>
    <definedName name="EE">#REF!</definedName>
    <definedName name="Names_cells">#REF!</definedName>
    <definedName name="_xlnm.Print_Area" localSheetId="0">'Cover Sheet'!$A$1:$M$42</definedName>
    <definedName name="_xlnm.Print_Area" localSheetId="1">'Frances Baard District'!$A$1:$F$79</definedName>
    <definedName name="_xlnm.Print_Area" localSheetId="2">'Other Districts'!$A$1:$F$74</definedName>
    <definedName name="_xlnm.Print_Area" localSheetId="4">'Total Pricing'!$A$1:$E$43</definedName>
    <definedName name="QQ">#REF!</definedName>
    <definedName name="RR">#REF!</definedName>
    <definedName name="SS">#REF!</definedName>
    <definedName name="TOTAL_E">#REF!</definedName>
    <definedName name="TOTAL_I">#REF!</definedName>
    <definedName name="TOTAL_M">#REF!</definedName>
    <definedName name="TT">#REF!</definedName>
    <definedName name="WW">#REF!</definedName>
    <definedName name="XX">#REF!</definedName>
    <definedName name="Years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D73" i="36" l="1"/>
  <c r="D74" i="36"/>
  <c r="E74" i="36" s="1"/>
  <c r="F74" i="36" s="1"/>
  <c r="D72" i="36"/>
  <c r="E72" i="36" s="1"/>
  <c r="F72" i="36" s="1"/>
  <c r="A75" i="36"/>
  <c r="E73" i="36"/>
  <c r="F73" i="36" s="1"/>
  <c r="D75" i="36"/>
  <c r="E75" i="36" l="1"/>
  <c r="F75" i="36"/>
  <c r="G54" i="39" l="1"/>
  <c r="H54" i="39" s="1"/>
  <c r="I54" i="39" s="1"/>
  <c r="G53" i="39"/>
  <c r="H53" i="39" s="1"/>
  <c r="I53" i="39" s="1"/>
  <c r="G52" i="39"/>
  <c r="H52" i="39" s="1"/>
  <c r="I52" i="39" s="1"/>
  <c r="G51" i="39"/>
  <c r="H51" i="39" s="1"/>
  <c r="I51" i="39" s="1"/>
  <c r="G50" i="39"/>
  <c r="H50" i="39" s="1"/>
  <c r="I50" i="39" s="1"/>
  <c r="G45" i="39"/>
  <c r="H45" i="39" s="1"/>
  <c r="I45" i="39" s="1"/>
  <c r="G44" i="39"/>
  <c r="H44" i="39" s="1"/>
  <c r="I44" i="39" s="1"/>
  <c r="G43" i="39"/>
  <c r="H43" i="39" s="1"/>
  <c r="I43" i="39" s="1"/>
  <c r="G38" i="39"/>
  <c r="H38" i="39" s="1"/>
  <c r="I38" i="39" s="1"/>
  <c r="G37" i="39"/>
  <c r="H37" i="39" s="1"/>
  <c r="I37" i="39" s="1"/>
  <c r="G32" i="39"/>
  <c r="H32" i="39" s="1"/>
  <c r="I32" i="39" s="1"/>
  <c r="G31" i="39"/>
  <c r="H31" i="39" s="1"/>
  <c r="I31" i="39" s="1"/>
  <c r="G30" i="39"/>
  <c r="H30" i="39" s="1"/>
  <c r="I30" i="39" s="1"/>
  <c r="G25" i="39"/>
  <c r="H25" i="39" s="1"/>
  <c r="I25" i="39" s="1"/>
  <c r="G24" i="39"/>
  <c r="H24" i="39" s="1"/>
  <c r="I24" i="39" s="1"/>
  <c r="G23" i="39"/>
  <c r="H23" i="39" s="1"/>
  <c r="I23" i="39" s="1"/>
  <c r="G22" i="39"/>
  <c r="H22" i="39" s="1"/>
  <c r="I22" i="39" s="1"/>
  <c r="G21" i="39"/>
  <c r="H21" i="39" s="1"/>
  <c r="I21" i="39" s="1"/>
  <c r="G20" i="39"/>
  <c r="H20" i="39" s="1"/>
  <c r="I20" i="39" s="1"/>
  <c r="G19" i="39"/>
  <c r="H19" i="39" s="1"/>
  <c r="I19" i="39" s="1"/>
  <c r="G18" i="39"/>
  <c r="H18" i="39" s="1"/>
  <c r="I18" i="39" s="1"/>
  <c r="G17" i="39"/>
  <c r="H17" i="39" s="1"/>
  <c r="I17" i="39" s="1"/>
  <c r="G16" i="39"/>
  <c r="H16" i="39" s="1"/>
  <c r="I16" i="39" s="1"/>
  <c r="G12" i="39"/>
  <c r="H12" i="39" s="1"/>
  <c r="I12" i="39" s="1"/>
  <c r="G11" i="39"/>
  <c r="H11" i="39" s="1"/>
  <c r="I11" i="39" s="1"/>
  <c r="G15" i="39"/>
  <c r="H15" i="39" s="1"/>
  <c r="I15" i="39" s="1"/>
  <c r="G14" i="39"/>
  <c r="H14" i="39" s="1"/>
  <c r="I14" i="39" s="1"/>
  <c r="G13" i="39"/>
  <c r="H13" i="39" s="1"/>
  <c r="I13" i="39" s="1"/>
  <c r="G10" i="39"/>
  <c r="H10" i="39" s="1"/>
  <c r="I10" i="39" s="1"/>
  <c r="G9" i="39"/>
  <c r="H9" i="39" s="1"/>
  <c r="I9" i="39" s="1"/>
  <c r="D67" i="36" l="1"/>
  <c r="E67" i="36" s="1"/>
  <c r="F67" i="36" s="1"/>
  <c r="D66" i="36"/>
  <c r="E66" i="36" s="1"/>
  <c r="F66" i="36" s="1"/>
  <c r="D61" i="36"/>
  <c r="E61" i="36" s="1"/>
  <c r="F61" i="36" s="1"/>
  <c r="D59" i="36"/>
  <c r="E59" i="36" s="1"/>
  <c r="F59" i="36" s="1"/>
  <c r="D60" i="36"/>
  <c r="E60" i="36" s="1"/>
  <c r="F60" i="36" s="1"/>
  <c r="D58" i="36"/>
  <c r="E58" i="36" s="1"/>
  <c r="F58" i="36" s="1"/>
  <c r="D52" i="36"/>
  <c r="E52" i="36" s="1"/>
  <c r="F52" i="36" s="1"/>
  <c r="D53" i="36"/>
  <c r="E53" i="36" s="1"/>
  <c r="F53" i="36" s="1"/>
  <c r="D51" i="36"/>
  <c r="E51" i="36" s="1"/>
  <c r="F51" i="36" s="1"/>
  <c r="D46" i="36"/>
  <c r="E46" i="36" s="1"/>
  <c r="F46" i="36" s="1"/>
  <c r="D45" i="36"/>
  <c r="E45" i="36" s="1"/>
  <c r="F45" i="36" s="1"/>
  <c r="D39" i="36"/>
  <c r="E39" i="36" s="1"/>
  <c r="F39" i="36" s="1"/>
  <c r="D40" i="36"/>
  <c r="E40" i="36" s="1"/>
  <c r="F40" i="36" s="1"/>
  <c r="D38" i="36"/>
  <c r="E38" i="36" s="1"/>
  <c r="F38" i="36" s="1"/>
  <c r="D32" i="36"/>
  <c r="E32" i="36" s="1"/>
  <c r="F32" i="36" s="1"/>
  <c r="D33" i="36"/>
  <c r="E33" i="36" s="1"/>
  <c r="F33" i="36" s="1"/>
  <c r="D31" i="36"/>
  <c r="E31" i="36" s="1"/>
  <c r="F31" i="36" s="1"/>
  <c r="D26" i="36"/>
  <c r="E26" i="36" s="1"/>
  <c r="F26" i="36" s="1"/>
  <c r="D20" i="36"/>
  <c r="E20" i="36" s="1"/>
  <c r="F20" i="36" s="1"/>
  <c r="D21" i="36"/>
  <c r="E21" i="36" s="1"/>
  <c r="F21" i="36" s="1"/>
  <c r="D19" i="36"/>
  <c r="E19" i="36" s="1"/>
  <c r="F19" i="36" s="1"/>
  <c r="D13" i="36"/>
  <c r="E13" i="36" s="1"/>
  <c r="F13" i="36" s="1"/>
  <c r="D14" i="36"/>
  <c r="E14" i="36" s="1"/>
  <c r="F14" i="36" s="1"/>
  <c r="D12" i="36"/>
  <c r="E12" i="36" s="1"/>
  <c r="F12" i="36" s="1"/>
  <c r="D5" i="36"/>
  <c r="E5" i="36" s="1"/>
  <c r="F5" i="36" s="1"/>
  <c r="D6" i="36"/>
  <c r="E6" i="36" s="1"/>
  <c r="F6" i="36" s="1"/>
  <c r="D66" i="37"/>
  <c r="E66" i="37" s="1"/>
  <c r="F66" i="37" s="1"/>
  <c r="D60" i="37"/>
  <c r="E60" i="37" s="1"/>
  <c r="F60" i="37" s="1"/>
  <c r="D55" i="37"/>
  <c r="E55" i="37" s="1"/>
  <c r="F55" i="37" s="1"/>
  <c r="D50" i="37"/>
  <c r="E50" i="37" s="1"/>
  <c r="F50" i="37" s="1"/>
  <c r="E45" i="37"/>
  <c r="F45" i="37" s="1"/>
  <c r="D45" i="37"/>
  <c r="D40" i="37"/>
  <c r="E40" i="37" s="1"/>
  <c r="F40" i="37" s="1"/>
  <c r="D34" i="37"/>
  <c r="E34" i="37" s="1"/>
  <c r="F34" i="37" s="1"/>
  <c r="D35" i="37"/>
  <c r="E35" i="37" s="1"/>
  <c r="F35" i="37" s="1"/>
  <c r="D33" i="37"/>
  <c r="E33" i="37" s="1"/>
  <c r="F33" i="37" s="1"/>
  <c r="D27" i="37"/>
  <c r="E27" i="37" s="1"/>
  <c r="F27" i="37" s="1"/>
  <c r="D28" i="37"/>
  <c r="E28" i="37" s="1"/>
  <c r="F28" i="37" s="1"/>
  <c r="D26" i="37"/>
  <c r="E26" i="37" s="1"/>
  <c r="F26" i="37" s="1"/>
  <c r="D20" i="37"/>
  <c r="E20" i="37" s="1"/>
  <c r="F20" i="37" s="1"/>
  <c r="D21" i="37"/>
  <c r="E21" i="37" s="1"/>
  <c r="F21" i="37" s="1"/>
  <c r="D19" i="37"/>
  <c r="E19" i="37" s="1"/>
  <c r="F19" i="37" s="1"/>
  <c r="D13" i="37"/>
  <c r="E13" i="37" s="1"/>
  <c r="F13" i="37" s="1"/>
  <c r="D14" i="37"/>
  <c r="E14" i="37" s="1"/>
  <c r="F14" i="37" s="1"/>
  <c r="D12" i="37"/>
  <c r="E12" i="37" s="1"/>
  <c r="F12" i="37" s="1"/>
  <c r="G5" i="39"/>
  <c r="H5" i="39" s="1"/>
  <c r="I5" i="39" s="1"/>
  <c r="G6" i="39"/>
  <c r="H6" i="39" s="1"/>
  <c r="I6" i="39" s="1"/>
  <c r="G7" i="39"/>
  <c r="H7" i="39" s="1"/>
  <c r="I7" i="39" s="1"/>
  <c r="G8" i="39"/>
  <c r="H8" i="39" s="1"/>
  <c r="I8" i="39" s="1"/>
  <c r="D5" i="37"/>
  <c r="D6" i="37"/>
  <c r="D15" i="37" l="1"/>
  <c r="E15" i="37"/>
  <c r="F15" i="37"/>
  <c r="G4" i="39"/>
  <c r="D4" i="37"/>
  <c r="D4" i="36"/>
  <c r="H4" i="39" l="1"/>
  <c r="I4" i="39" s="1"/>
  <c r="G55" i="39" l="1"/>
  <c r="H55" i="39" s="1"/>
  <c r="I55" i="39" s="1"/>
  <c r="G39" i="39"/>
  <c r="H46" i="39"/>
  <c r="I46" i="39"/>
  <c r="G46" i="39"/>
  <c r="I26" i="39"/>
  <c r="G26" i="39"/>
  <c r="G33" i="39"/>
  <c r="H26" i="39"/>
  <c r="H33" i="39"/>
  <c r="A67" i="37"/>
  <c r="A61" i="37"/>
  <c r="A56" i="37"/>
  <c r="A51" i="37"/>
  <c r="A46" i="37"/>
  <c r="A41" i="37"/>
  <c r="A73" i="37" l="1"/>
  <c r="E11" i="38"/>
  <c r="D61" i="37"/>
  <c r="D67" i="37"/>
  <c r="D51" i="37"/>
  <c r="D56" i="37"/>
  <c r="D46" i="37"/>
  <c r="D41" i="37"/>
  <c r="H39" i="39"/>
  <c r="E12" i="38" s="1"/>
  <c r="I39" i="39"/>
  <c r="I33" i="39"/>
  <c r="E6" i="37"/>
  <c r="F6" i="37" s="1"/>
  <c r="E5" i="37"/>
  <c r="F5" i="37" s="1"/>
  <c r="E4" i="37"/>
  <c r="F4" i="37" s="1"/>
  <c r="E4" i="36"/>
  <c r="F4" i="36" s="1"/>
  <c r="A22" i="36"/>
  <c r="A27" i="36"/>
  <c r="A34" i="36"/>
  <c r="A41" i="36"/>
  <c r="A47" i="36"/>
  <c r="A54" i="36"/>
  <c r="A62" i="36"/>
  <c r="A68" i="36"/>
  <c r="A7" i="36"/>
  <c r="A15" i="36"/>
  <c r="A77" i="36" l="1"/>
  <c r="A69" i="37" s="1"/>
  <c r="E13" i="38"/>
  <c r="E14" i="38" s="1"/>
  <c r="E67" i="37"/>
  <c r="F67" i="37"/>
  <c r="F61" i="37"/>
  <c r="E61" i="37"/>
  <c r="E56" i="37"/>
  <c r="F56" i="37"/>
  <c r="E51" i="37"/>
  <c r="F51" i="37"/>
  <c r="E46" i="37"/>
  <c r="F46" i="37"/>
  <c r="F41" i="37"/>
  <c r="E41" i="37"/>
  <c r="A36" i="37"/>
  <c r="A29" i="37"/>
  <c r="A22" i="37"/>
  <c r="A15" i="37"/>
  <c r="A7" i="37"/>
  <c r="A70" i="37" l="1"/>
  <c r="A71" i="37"/>
  <c r="A74" i="37" s="1"/>
  <c r="E68" i="36"/>
  <c r="F68" i="36"/>
  <c r="D68" i="36"/>
  <c r="D22" i="37"/>
  <c r="D29" i="37"/>
  <c r="D36" i="37"/>
  <c r="F7" i="37"/>
  <c r="E7" i="37"/>
  <c r="D7" i="37"/>
  <c r="D7" i="36"/>
  <c r="D54" i="36"/>
  <c r="D62" i="36"/>
  <c r="F54" i="36"/>
  <c r="E54" i="36"/>
  <c r="D34" i="36"/>
  <c r="E62" i="36"/>
  <c r="F47" i="36"/>
  <c r="E47" i="36"/>
  <c r="D47" i="36"/>
  <c r="F41" i="36"/>
  <c r="E41" i="36"/>
  <c r="D41" i="36"/>
  <c r="E34" i="36"/>
  <c r="F34" i="36"/>
  <c r="D27" i="36"/>
  <c r="E22" i="36"/>
  <c r="D22" i="36"/>
  <c r="F22" i="36"/>
  <c r="F15" i="36"/>
  <c r="E15" i="36"/>
  <c r="D15" i="36"/>
  <c r="E7" i="36"/>
  <c r="E3" i="38" l="1"/>
  <c r="F62" i="36"/>
  <c r="E36" i="37"/>
  <c r="F36" i="37"/>
  <c r="E29" i="37"/>
  <c r="F29" i="37"/>
  <c r="E22" i="37"/>
  <c r="F22" i="37"/>
  <c r="E27" i="36"/>
  <c r="F27" i="36"/>
  <c r="F7" i="36"/>
  <c r="E4" i="38" l="1"/>
  <c r="E5" i="38"/>
  <c r="E6" i="38" l="1"/>
  <c r="D22" i="38" s="1"/>
</calcChain>
</file>

<file path=xl/sharedStrings.xml><?xml version="1.0" encoding="utf-8"?>
<sst xmlns="http://schemas.openxmlformats.org/spreadsheetml/2006/main" count="419" uniqueCount="168">
  <si>
    <t>BIDDER NAME</t>
  </si>
  <si>
    <t>RFP NO:</t>
  </si>
  <si>
    <t>RFP NAME:</t>
  </si>
  <si>
    <t>PRICE INSTRUCTIONS</t>
  </si>
  <si>
    <t>1.  STRUCTURE OF THE TENDER</t>
  </si>
  <si>
    <t>Signature</t>
  </si>
  <si>
    <t>Date</t>
  </si>
  <si>
    <t>DEPARTMENT OF SPORT, ARTS AND CULTURE</t>
  </si>
  <si>
    <t>…………………………………………………………………………………………………………………………………...</t>
  </si>
  <si>
    <t>………………………………………..</t>
  </si>
  <si>
    <t>…………………………..</t>
  </si>
  <si>
    <t xml:space="preserve">I, the undersigned (Full name and surname) </t>
  </si>
  <si>
    <t>NO. OF SECURITY GUARDS</t>
  </si>
  <si>
    <t>SHIFTS PER MONTH</t>
  </si>
  <si>
    <t>TOTAL</t>
  </si>
  <si>
    <t>YEAR 1</t>
  </si>
  <si>
    <t>YEAR 2</t>
  </si>
  <si>
    <t>YEAR 3</t>
  </si>
  <si>
    <t>OFFICE OF THE MEC</t>
  </si>
  <si>
    <t>YEAR 1 TOTAL</t>
  </si>
  <si>
    <t>YEAR 2 TOTAL</t>
  </si>
  <si>
    <t>YEAR 3 TOTAL</t>
  </si>
  <si>
    <t>TOTAL COSTS FOR THREE (3) YEARS</t>
  </si>
  <si>
    <t>(Form of Offer and Acceptance).</t>
  </si>
  <si>
    <t>7. ZFM DISTRICT - SUPERVISOR</t>
  </si>
  <si>
    <t>NO. OF SECURITY SUPERVISOR</t>
  </si>
  <si>
    <t>1. FRANCES BAARD DISTRICT - GRADE C/D/E</t>
  </si>
  <si>
    <t>APPOINTMENT OF A SERVICE PROVIDER TO RENDER PHYSICAL SECURITY SERVICES AND ELECTRONIC SECURITY SYSTEMS FOR THE DEPARTMENT FOR THE PERIOD OF THREE (3) YEARS</t>
  </si>
  <si>
    <t>2. PIXLEY KA SEME DISTRICT - GRADE C/D/E</t>
  </si>
  <si>
    <t>3. ZFM DISTRICT - GRADE C/D/E</t>
  </si>
  <si>
    <t>3.2 STERNHAM LIBRARY GROBLERSHOOP - GRADE C/D/E</t>
  </si>
  <si>
    <t>3.1 SANDILE PRESENT (ZFM DISTRICT OFFICE UPINGTON )</t>
  </si>
  <si>
    <t>BASEPRICE PER SECURITY SUPERVISOR</t>
  </si>
  <si>
    <t>SPECIFICATIONS FOR ELECTRONIC SECURITY SYSTEMS AND 24 HOURS ARMED RESPONSE</t>
  </si>
  <si>
    <t>Library Name</t>
  </si>
  <si>
    <t>Description</t>
  </si>
  <si>
    <t>Location</t>
  </si>
  <si>
    <t>Local Municipality</t>
  </si>
  <si>
    <t xml:space="preserve">Type of Services Required </t>
  </si>
  <si>
    <t>FRANCES BAARD DISTRICT</t>
  </si>
  <si>
    <t>Homevale</t>
  </si>
  <si>
    <t xml:space="preserve">Public Library </t>
  </si>
  <si>
    <t>Homevale, Kimberley</t>
  </si>
  <si>
    <t>Sol Plaatje</t>
  </si>
  <si>
    <t>Greenpoint</t>
  </si>
  <si>
    <t>RC Elliot</t>
  </si>
  <si>
    <t>Public Library</t>
  </si>
  <si>
    <t>Florianville</t>
  </si>
  <si>
    <t xml:space="preserve">Robert Sobukwe </t>
  </si>
  <si>
    <t xml:space="preserve">Building </t>
  </si>
  <si>
    <t xml:space="preserve">Kimberley </t>
  </si>
  <si>
    <t>Head Office</t>
  </si>
  <si>
    <t>Offices</t>
  </si>
  <si>
    <t>Library Depot</t>
  </si>
  <si>
    <t>Depot</t>
  </si>
  <si>
    <t xml:space="preserve">Provincial Archives </t>
  </si>
  <si>
    <t xml:space="preserve">Archives </t>
  </si>
  <si>
    <t>Kimberley</t>
  </si>
  <si>
    <t>Barkley West Library</t>
  </si>
  <si>
    <t>Barkley West</t>
  </si>
  <si>
    <t xml:space="preserve">Dikgatlong </t>
  </si>
  <si>
    <t>Northern Cape Theater</t>
  </si>
  <si>
    <t>Theatre</t>
  </si>
  <si>
    <t>Warrento Cultural Resort</t>
  </si>
  <si>
    <t>Resort</t>
  </si>
  <si>
    <t>Warrenton</t>
  </si>
  <si>
    <t>Magareng</t>
  </si>
  <si>
    <t>PHYSICAL SECURITY SERVICES - PRICING STRUCTURE FOR THE THREE (3) YEARS</t>
  </si>
  <si>
    <t>NAMAKWA DISTRICT</t>
  </si>
  <si>
    <t xml:space="preserve">Carolusberg/Sisonke new library </t>
  </si>
  <si>
    <t>Carolusberg</t>
  </si>
  <si>
    <t>Nama Khoi</t>
  </si>
  <si>
    <t xml:space="preserve">Kamasies </t>
  </si>
  <si>
    <t>Kamasies</t>
  </si>
  <si>
    <t>Kamiesberg</t>
  </si>
  <si>
    <t xml:space="preserve">Betty Peters Library </t>
  </si>
  <si>
    <t>Nababeep</t>
  </si>
  <si>
    <t xml:space="preserve">Nama khoi </t>
  </si>
  <si>
    <t>JTG DISTRICT</t>
  </si>
  <si>
    <t>Churchill</t>
  </si>
  <si>
    <t xml:space="preserve">Joe Morolong </t>
  </si>
  <si>
    <t xml:space="preserve">Kuruman/MS Kitchen Study </t>
  </si>
  <si>
    <t>Study Library</t>
  </si>
  <si>
    <t>Kuruman</t>
  </si>
  <si>
    <t>Gasegonyana</t>
  </si>
  <si>
    <t>ZFM DISTRICT</t>
  </si>
  <si>
    <t>Anna Kamfer/Askham</t>
  </si>
  <si>
    <t>Askham</t>
  </si>
  <si>
    <t>Dawid Kruiper</t>
  </si>
  <si>
    <t xml:space="preserve">Sandile Present Library </t>
  </si>
  <si>
    <t xml:space="preserve">Upington </t>
  </si>
  <si>
    <t>Jacky Greeff</t>
  </si>
  <si>
    <t xml:space="preserve">Louisvale </t>
  </si>
  <si>
    <t>PIXLEY KA SEME DISTRICT</t>
  </si>
  <si>
    <t>Hector Pieterson</t>
  </si>
  <si>
    <t>Norvalspont</t>
  </si>
  <si>
    <t>Umsobomvu</t>
  </si>
  <si>
    <t>Noxolo Eunice Mphinda</t>
  </si>
  <si>
    <t>Noupoort</t>
  </si>
  <si>
    <t>Ntskikelo Tida</t>
  </si>
  <si>
    <t>Richmond</t>
  </si>
  <si>
    <t>Ubuntu</t>
  </si>
  <si>
    <t>Petrusville/Izak September</t>
  </si>
  <si>
    <t xml:space="preserve">Petrusville </t>
  </si>
  <si>
    <t>Renosterberg</t>
  </si>
  <si>
    <t>PKS District Stack Area</t>
  </si>
  <si>
    <t>PKS District Library</t>
  </si>
  <si>
    <t>De Aar</t>
  </si>
  <si>
    <t>Emthanjeni</t>
  </si>
  <si>
    <t xml:space="preserve">BASE PRICE </t>
  </si>
  <si>
    <t xml:space="preserve">Certify that the information as provided in the table above is true and correct </t>
  </si>
  <si>
    <t>(to be recalculated by the Bidder), and understood the above document in full.</t>
  </si>
  <si>
    <t>1.1 MERVIN J ERLANK SPORT PRECINCT (HEAD OFFICE)</t>
  </si>
  <si>
    <t>1.2 MINISTRY</t>
  </si>
  <si>
    <t>1.3 MAYIBUYE CENTRE</t>
  </si>
  <si>
    <t>1.4 ARCHIVES REPOSITORY</t>
  </si>
  <si>
    <t>1.5 NC THEATRE</t>
  </si>
  <si>
    <t>1.6 AR ABASS STADIUM</t>
  </si>
  <si>
    <t>1.7 BARKLEY WEST LIBRARY</t>
  </si>
  <si>
    <t>1.8 WARRENTON CULTURAL RESORT</t>
  </si>
  <si>
    <t>1.10 RITCHIE LIBRARY</t>
  </si>
  <si>
    <t>2.1 LUKHANYISWENI LIBRARY PHILLIPSTOWN</t>
  </si>
  <si>
    <t>4. NAMAKWA DISTRICT OFFICE (BESGSIG) - GRADE C/D/E</t>
  </si>
  <si>
    <t>5.1 JTG DISTRICT TSINENG LIBRARY - GRADE C/D/E</t>
  </si>
  <si>
    <t>5.2 JTG DISTRICT CHURCHILL LIBRARY - GRADE C/D/E</t>
  </si>
  <si>
    <t>6. JTG DISTRICT - SUPERVISOR</t>
  </si>
  <si>
    <t>8. NAMAKWA DISTRICT - SUPERVISOR</t>
  </si>
  <si>
    <t>9. PIXLEY KA SEME DISTRICT - SUPERVISOR</t>
  </si>
  <si>
    <t>10. FRANCES BAARD DISTRICT - SUPERVISOR</t>
  </si>
  <si>
    <t>PUBLIC LIABILITY INSURANCE FOR THREE (3) YEARS</t>
  </si>
  <si>
    <t>BASEPRICE PER SECURITY GUARDS P/M</t>
  </si>
  <si>
    <t>BASE PRICE P/M</t>
  </si>
  <si>
    <t>PRICE THAT WILL BE USED FOR EVALUATION PURPOSES</t>
  </si>
  <si>
    <t>1.1 The financial response template consists of the following sheets:</t>
  </si>
  <si>
    <t>2.  INSTRUCTIONS FOR COMPLETION OF EXCEL SPREADSHEETS</t>
  </si>
  <si>
    <t>2.1 Complete Bidders Name - Highlighted in green</t>
  </si>
  <si>
    <t>Maintenance fee for biometric service</t>
  </si>
  <si>
    <t>Maintenance fee for surveillance cameras</t>
  </si>
  <si>
    <t>Ministry</t>
  </si>
  <si>
    <t>ONLY DAY TIME</t>
  </si>
  <si>
    <t>DAY &amp; NIGHT</t>
  </si>
  <si>
    <t>Total Security Officers - Frances Baard District</t>
  </si>
  <si>
    <t>Total Security Officers - Other Districts</t>
  </si>
  <si>
    <t>Overall Total</t>
  </si>
  <si>
    <t>Total Security Supervisors</t>
  </si>
  <si>
    <t>Total Security Officers</t>
  </si>
  <si>
    <t>BASEPRICE PER SECURITY GUARDS</t>
  </si>
  <si>
    <t>Total Number</t>
  </si>
  <si>
    <t>ONCE OFF INSTALLATION OF ALARM SYSTEMS, MOTION DETECTORS, BIOMETRIC SYSTEMS</t>
  </si>
  <si>
    <t>CLOCKING SYSTEM/S AND SURVEILLANCE CAMERAS</t>
  </si>
  <si>
    <t>1.9 LIBRARY SERVICES DEPO (HEAD OFFICE)</t>
  </si>
  <si>
    <t>Nights/Weekends &amp; Holidays</t>
  </si>
  <si>
    <t>1.11 FRANCES BAARD DISTRICT OFFICE (MASIZA PRIMARY SCHOOL)</t>
  </si>
  <si>
    <t xml:space="preserve">Off site monitoring fees: Alarm system, motion sensors and 24 armed response </t>
  </si>
  <si>
    <t>ANNEXURE H</t>
  </si>
  <si>
    <t>PRICING SCHEDULE</t>
  </si>
  <si>
    <t>1.1.1 Frances Baard District;</t>
  </si>
  <si>
    <t>1.1.2 Other Districts;</t>
  </si>
  <si>
    <r>
      <t xml:space="preserve">2.2 Frances Baard District - Column C, Category: Base price </t>
    </r>
    <r>
      <rPr>
        <b/>
        <sz val="11"/>
        <rFont val="Arial"/>
        <family val="2"/>
      </rPr>
      <t>(highlighted in green)</t>
    </r>
    <r>
      <rPr>
        <sz val="11"/>
        <rFont val="Arial"/>
        <family val="2"/>
      </rPr>
      <t xml:space="preserve"> per security guard per month will be used as input cells.  The bidder will insert his/her price per month </t>
    </r>
    <r>
      <rPr>
        <sz val="11"/>
        <color rgb="FFFF0000"/>
        <rFont val="Arial"/>
        <family val="2"/>
      </rPr>
      <t>(all inclusive)</t>
    </r>
  </si>
  <si>
    <r>
      <t xml:space="preserve">2.4 Electronic Security Systems, 24 Armed Response, Surveillance Cameras and Motion Detectors - Column F, Category: Base price  </t>
    </r>
    <r>
      <rPr>
        <b/>
        <sz val="11"/>
        <rFont val="Arial"/>
        <family val="2"/>
      </rPr>
      <t>(highlighted in green)</t>
    </r>
    <r>
      <rPr>
        <sz val="11"/>
        <rFont val="Arial"/>
        <family val="2"/>
      </rPr>
      <t xml:space="preserve"> per service type per month will be used as input cells.  The bidder will insert his/her price per month</t>
    </r>
    <r>
      <rPr>
        <sz val="11"/>
        <color rgb="FFFF0000"/>
        <rFont val="Arial"/>
        <family val="2"/>
      </rPr>
      <t xml:space="preserve"> (all inclusive)</t>
    </r>
  </si>
  <si>
    <r>
      <t xml:space="preserve">2.5 Total Pricing - Column E17, Include the price </t>
    </r>
    <r>
      <rPr>
        <b/>
        <sz val="11"/>
        <rFont val="Arial"/>
        <family val="2"/>
      </rPr>
      <t>(highlighted in green)</t>
    </r>
    <r>
      <rPr>
        <sz val="11"/>
        <rFont val="Arial"/>
        <family val="2"/>
      </rPr>
      <t xml:space="preserve"> for the </t>
    </r>
    <r>
      <rPr>
        <b/>
        <sz val="11"/>
        <rFont val="Arial"/>
        <family val="2"/>
      </rPr>
      <t>once off</t>
    </r>
    <r>
      <rPr>
        <sz val="11"/>
        <rFont val="Arial"/>
        <family val="2"/>
      </rPr>
      <t xml:space="preserve"> installation of alarm systems, motion detectors, biometric systems, clocking systems and surveillance cameras. </t>
    </r>
  </si>
  <si>
    <r>
      <t xml:space="preserve">2.6 Total Pricing - Column E19, Include the price </t>
    </r>
    <r>
      <rPr>
        <b/>
        <sz val="11"/>
        <rFont val="Arial"/>
        <family val="2"/>
      </rPr>
      <t>(highlighted in green)</t>
    </r>
    <r>
      <rPr>
        <sz val="11"/>
        <rFont val="Arial"/>
        <family val="2"/>
      </rPr>
      <t xml:space="preserve"> for public liability insurance for a period of three (3) years.  The sheet with automatically calculate all the pricing.</t>
    </r>
  </si>
  <si>
    <r>
      <t xml:space="preserve">2.3 Other Districts - Column C, Category: Base price  </t>
    </r>
    <r>
      <rPr>
        <b/>
        <sz val="11"/>
        <rFont val="Arial"/>
        <family val="2"/>
      </rPr>
      <t>(highlighted in green)</t>
    </r>
    <r>
      <rPr>
        <sz val="11"/>
        <rFont val="Arial"/>
        <family val="2"/>
      </rPr>
      <t xml:space="preserve"> per security guard per month will be used as input cells.  The bidder will insert his/her price per month </t>
    </r>
    <r>
      <rPr>
        <sz val="11"/>
        <color rgb="FFFF0000"/>
        <rFont val="Arial"/>
        <family val="2"/>
      </rPr>
      <t>(all inclusive)</t>
    </r>
  </si>
  <si>
    <t>24 HOURS ARMED RESPONSE, MOTION DETECTORS, BIOMETRIC SYSTEMS &amp; SURVEILLANCE CAMERAS - PRICING STRUCTURE FOR THE THREE (3) YEARS</t>
  </si>
  <si>
    <t>1.1.3 Twenty four (24) hours Armed Response, Motion Detectors, Biometric Systems and Surveillance Cameras;</t>
  </si>
  <si>
    <t>1.1.4 Total Pricing.</t>
  </si>
  <si>
    <r>
      <t xml:space="preserve">This spreadsheet for </t>
    </r>
    <r>
      <rPr>
        <b/>
        <sz val="11"/>
        <color rgb="FF00B0F0"/>
        <rFont val="Arial"/>
        <family val="2"/>
      </rPr>
      <t xml:space="preserve">BID NCDSAC-002-2025/26 </t>
    </r>
    <r>
      <rPr>
        <sz val="11"/>
        <rFont val="Arial"/>
        <family val="2"/>
      </rPr>
      <t xml:space="preserve">contains the financial response templates for the bid. The bid pricing submission/schedule instructions in this document must be read in conjunction with instructions or notes embedded in the various tabs of spreadsheet (Pricing Schedule).  </t>
    </r>
  </si>
  <si>
    <r>
      <t xml:space="preserve">2.7 Column E22, Overall pricing for three (3) years to be used for evaluation of the bid </t>
    </r>
    <r>
      <rPr>
        <b/>
        <sz val="11"/>
        <rFont val="Arial"/>
        <family val="2"/>
      </rPr>
      <t>(highlighted in red).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</si>
</sst>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&quot;#,##0.00;\-&quot;R&quot;#,##0.00"/>
    <numFmt numFmtId="165" formatCode="_ &quot;R&quot;\ * #,##0.00_ ;_ &quot;R&quot;\ * \-#,##0.00_ ;_ &quot;R&quot;\ * &quot;-&quot;??_ ;_ @_ "/>
    <numFmt numFmtId="166" formatCode="&quot;R&quot;#,##0.00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color rgb="FF00B0F0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6">
    <xf numFmtId="0" fontId="0" fillId="0" borderId="0" xfId="0"/>
    <xf numFmtId="0" fontId="3" fillId="2" borderId="0" xfId="0" applyFont="1" applyFill="1" applyBorder="1"/>
    <xf numFmtId="0" fontId="3" fillId="0" borderId="0" xfId="0" applyFont="1"/>
    <xf numFmtId="164" fontId="3" fillId="0" borderId="1" xfId="0" applyNumberFormat="1" applyFont="1" applyFill="1" applyBorder="1"/>
    <xf numFmtId="165" fontId="3" fillId="0" borderId="1" xfId="1" applyFont="1" applyFill="1" applyBorder="1"/>
    <xf numFmtId="0" fontId="0" fillId="2" borderId="0" xfId="0" applyFill="1" applyBorder="1"/>
    <xf numFmtId="0" fontId="0" fillId="0" borderId="0" xfId="0" applyBorder="1"/>
    <xf numFmtId="0" fontId="6" fillId="0" borderId="0" xfId="0" applyFont="1" applyBorder="1"/>
    <xf numFmtId="0" fontId="12" fillId="0" borderId="0" xfId="0" applyFont="1"/>
    <xf numFmtId="0" fontId="9" fillId="0" borderId="0" xfId="0" applyFont="1"/>
    <xf numFmtId="164" fontId="12" fillId="0" borderId="0" xfId="0" applyNumberFormat="1" applyFont="1"/>
    <xf numFmtId="164" fontId="9" fillId="0" borderId="0" xfId="0" applyNumberFormat="1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0" fillId="0" borderId="0" xfId="0" applyFill="1"/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 wrapText="1"/>
    </xf>
    <xf numFmtId="164" fontId="3" fillId="0" borderId="19" xfId="0" applyNumberFormat="1" applyFont="1" applyFill="1" applyBorder="1"/>
    <xf numFmtId="165" fontId="3" fillId="0" borderId="19" xfId="1" applyFont="1" applyFill="1" applyBorder="1"/>
    <xf numFmtId="165" fontId="3" fillId="0" borderId="20" xfId="1" applyFont="1" applyFill="1" applyBorder="1"/>
    <xf numFmtId="165" fontId="3" fillId="0" borderId="22" xfId="1" applyFont="1" applyFill="1" applyBorder="1"/>
    <xf numFmtId="0" fontId="3" fillId="0" borderId="21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 wrapText="1"/>
    </xf>
    <xf numFmtId="164" fontId="3" fillId="0" borderId="17" xfId="0" applyNumberFormat="1" applyFont="1" applyFill="1" applyBorder="1"/>
    <xf numFmtId="165" fontId="3" fillId="0" borderId="17" xfId="1" applyFont="1" applyFill="1" applyBorder="1"/>
    <xf numFmtId="165" fontId="3" fillId="0" borderId="24" xfId="1" applyFont="1" applyFill="1" applyBorder="1"/>
    <xf numFmtId="0" fontId="2" fillId="0" borderId="0" xfId="0" applyFont="1" applyFill="1" applyBorder="1" applyAlignment="1">
      <alignment horizontal="center" wrapText="1"/>
    </xf>
    <xf numFmtId="164" fontId="2" fillId="0" borderId="29" xfId="0" applyNumberFormat="1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justify" vertical="center"/>
    </xf>
    <xf numFmtId="0" fontId="2" fillId="0" borderId="16" xfId="0" applyFont="1" applyFill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164" fontId="2" fillId="0" borderId="33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9" fillId="0" borderId="34" xfId="0" applyNumberFormat="1" applyFont="1" applyBorder="1"/>
    <xf numFmtId="164" fontId="2" fillId="0" borderId="26" xfId="0" applyNumberFormat="1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3" fillId="0" borderId="12" xfId="0" applyNumberFormat="1" applyFont="1" applyFill="1" applyBorder="1"/>
    <xf numFmtId="165" fontId="3" fillId="0" borderId="12" xfId="1" applyFont="1" applyFill="1" applyBorder="1"/>
    <xf numFmtId="165" fontId="3" fillId="0" borderId="13" xfId="1" applyFont="1" applyFill="1" applyBorder="1"/>
    <xf numFmtId="0" fontId="2" fillId="0" borderId="36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166" fontId="0" fillId="0" borderId="0" xfId="0" applyNumberFormat="1" applyFill="1"/>
    <xf numFmtId="166" fontId="3" fillId="0" borderId="0" xfId="0" applyNumberFormat="1" applyFont="1" applyFill="1"/>
    <xf numFmtId="165" fontId="2" fillId="0" borderId="29" xfId="1" applyFont="1" applyFill="1" applyBorder="1"/>
    <xf numFmtId="0" fontId="2" fillId="4" borderId="9" xfId="0" applyFont="1" applyFill="1" applyBorder="1" applyAlignment="1">
      <alignment horizontal="center" wrapText="1"/>
    </xf>
    <xf numFmtId="0" fontId="6" fillId="0" borderId="0" xfId="0" applyFont="1" applyBorder="1"/>
    <xf numFmtId="0" fontId="2" fillId="0" borderId="18" xfId="0" applyFont="1" applyFill="1" applyBorder="1" applyAlignment="1">
      <alignment horizontal="center"/>
    </xf>
    <xf numFmtId="0" fontId="3" fillId="0" borderId="2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2" fillId="0" borderId="7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justify" vertical="center"/>
    </xf>
    <xf numFmtId="0" fontId="2" fillId="0" borderId="17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justify" vertical="center"/>
    </xf>
    <xf numFmtId="0" fontId="2" fillId="0" borderId="12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justify" vertical="center" wrapText="1"/>
    </xf>
    <xf numFmtId="0" fontId="2" fillId="0" borderId="4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18" xfId="0" applyFont="1" applyFill="1" applyBorder="1" applyAlignment="1">
      <alignment horizontal="justify" vertical="center" wrapText="1"/>
    </xf>
    <xf numFmtId="0" fontId="3" fillId="0" borderId="21" xfId="0" applyFont="1" applyFill="1" applyBorder="1" applyAlignment="1">
      <alignment horizontal="justify" vertical="center" wrapText="1"/>
    </xf>
    <xf numFmtId="0" fontId="3" fillId="0" borderId="21" xfId="0" applyFont="1" applyFill="1" applyBorder="1" applyAlignment="1">
      <alignment horizontal="justify" vertical="center"/>
    </xf>
    <xf numFmtId="0" fontId="2" fillId="0" borderId="39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2" fillId="0" borderId="7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20" xfId="0" applyFont="1" applyFill="1" applyBorder="1"/>
    <xf numFmtId="0" fontId="3" fillId="0" borderId="24" xfId="0" applyFont="1" applyFill="1" applyBorder="1"/>
    <xf numFmtId="0" fontId="3" fillId="0" borderId="7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42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left"/>
    </xf>
    <xf numFmtId="0" fontId="3" fillId="0" borderId="42" xfId="0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164" fontId="9" fillId="4" borderId="34" xfId="0" applyNumberFormat="1" applyFont="1" applyFill="1" applyBorder="1"/>
    <xf numFmtId="164" fontId="9" fillId="4" borderId="0" xfId="0" applyNumberFormat="1" applyFont="1" applyFill="1"/>
    <xf numFmtId="0" fontId="0" fillId="2" borderId="2" xfId="0" applyFill="1" applyBorder="1"/>
    <xf numFmtId="0" fontId="0" fillId="2" borderId="6" xfId="0" applyFill="1" applyBorder="1"/>
    <xf numFmtId="0" fontId="0" fillId="2" borderId="3" xfId="0" applyFill="1" applyBorder="1"/>
    <xf numFmtId="0" fontId="0" fillId="2" borderId="43" xfId="0" applyFill="1" applyBorder="1"/>
    <xf numFmtId="0" fontId="0" fillId="2" borderId="44" xfId="0" applyFill="1" applyBorder="1"/>
    <xf numFmtId="0" fontId="5" fillId="2" borderId="43" xfId="0" applyFont="1" applyFill="1" applyBorder="1"/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4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44" xfId="0" applyFont="1" applyFill="1" applyBorder="1" applyAlignment="1">
      <alignment horizontal="left" wrapText="1"/>
    </xf>
    <xf numFmtId="0" fontId="6" fillId="0" borderId="45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horizontal="left" wrapText="1"/>
    </xf>
    <xf numFmtId="0" fontId="6" fillId="0" borderId="46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6" fillId="2" borderId="43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44" xfId="0" applyFont="1" applyFill="1" applyBorder="1" applyAlignment="1">
      <alignment horizontal="left" wrapText="1"/>
    </xf>
    <xf numFmtId="0" fontId="8" fillId="2" borderId="43" xfId="0" applyFont="1" applyFill="1" applyBorder="1" applyAlignment="1">
      <alignment wrapText="1"/>
    </xf>
    <xf numFmtId="0" fontId="8" fillId="2" borderId="44" xfId="0" applyFont="1" applyFill="1" applyBorder="1" applyAlignment="1">
      <alignment wrapText="1"/>
    </xf>
    <xf numFmtId="0" fontId="4" fillId="2" borderId="43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44" xfId="0" applyFont="1" applyFill="1" applyBorder="1" applyAlignment="1">
      <alignment wrapText="1"/>
    </xf>
    <xf numFmtId="0" fontId="14" fillId="2" borderId="43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44" xfId="0" applyFont="1" applyFill="1" applyBorder="1" applyAlignment="1">
      <alignment wrapText="1"/>
    </xf>
    <xf numFmtId="0" fontId="6" fillId="2" borderId="43" xfId="0" applyFont="1" applyFill="1" applyBorder="1" applyAlignment="1">
      <alignment wrapText="1"/>
    </xf>
    <xf numFmtId="0" fontId="6" fillId="2" borderId="44" xfId="0" applyFont="1" applyFill="1" applyBorder="1" applyAlignment="1">
      <alignment wrapText="1"/>
    </xf>
    <xf numFmtId="0" fontId="9" fillId="2" borderId="44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2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32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 wrapText="1"/>
    </xf>
    <xf numFmtId="0" fontId="2" fillId="4" borderId="27" xfId="0" applyFont="1" applyFill="1" applyBorder="1" applyAlignment="1">
      <alignment horizontal="center" wrapText="1"/>
    </xf>
    <xf numFmtId="0" fontId="2" fillId="4" borderId="36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165" fontId="10" fillId="2" borderId="4" xfId="1" applyFont="1" applyFill="1" applyBorder="1" applyAlignment="1">
      <alignment horizontal="center" vertical="center"/>
    </xf>
    <xf numFmtId="165" fontId="10" fillId="2" borderId="25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4</xdr:col>
      <xdr:colOff>349249</xdr:colOff>
      <xdr:row>10</xdr:row>
      <xdr:rowOff>31750</xdr:rowOff>
    </xdr:to>
    <xdr:pic>
      <xdr:nvPicPr>
        <xdr:cNvPr id="3" name="Picture 2" descr="NC Coat of Arms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49"/>
          <a:ext cx="2804582" cy="1735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view="pageBreakPreview" zoomScaleNormal="90" zoomScaleSheetLayoutView="100" workbookViewId="0">
      <selection activeCell="C17" sqref="C17"/>
    </sheetView>
  </sheetViews>
  <sheetFormatPr defaultColWidth="9.140625" defaultRowHeight="12.75" x14ac:dyDescent="0.2"/>
  <cols>
    <col min="1" max="11" width="9.140625" style="6"/>
    <col min="12" max="12" width="10.42578125" style="6" customWidth="1"/>
    <col min="13" max="13" width="9.140625" style="6"/>
    <col min="14" max="14" width="55.42578125" style="6" customWidth="1"/>
    <col min="15" max="16384" width="9.140625" style="6"/>
  </cols>
  <sheetData>
    <row r="1" spans="1:13" x14ac:dyDescent="0.2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3" ht="18" x14ac:dyDescent="0.25">
      <c r="A2" s="117"/>
      <c r="B2" s="5"/>
      <c r="C2" s="5"/>
      <c r="D2" s="5"/>
      <c r="E2" s="5"/>
      <c r="F2" s="5"/>
      <c r="G2" s="5"/>
      <c r="H2" s="120" t="s">
        <v>154</v>
      </c>
      <c r="I2" s="120"/>
      <c r="J2" s="120"/>
      <c r="K2" s="120"/>
      <c r="L2" s="120"/>
      <c r="M2" s="118"/>
    </row>
    <row r="3" spans="1:13" ht="18" x14ac:dyDescent="0.25">
      <c r="A3" s="117"/>
      <c r="B3" s="5"/>
      <c r="C3" s="5"/>
      <c r="D3" s="5"/>
      <c r="E3" s="5"/>
      <c r="F3" s="5"/>
      <c r="G3" s="120" t="s">
        <v>23</v>
      </c>
      <c r="H3" s="120"/>
      <c r="I3" s="120"/>
      <c r="J3" s="120"/>
      <c r="K3" s="120"/>
      <c r="L3" s="120"/>
      <c r="M3" s="145"/>
    </row>
    <row r="4" spans="1:13" x14ac:dyDescent="0.2">
      <c r="A4" s="11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8"/>
    </row>
    <row r="5" spans="1:13" x14ac:dyDescent="0.2">
      <c r="A5" s="11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18"/>
    </row>
    <row r="6" spans="1:13" x14ac:dyDescent="0.2">
      <c r="A6" s="11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18"/>
    </row>
    <row r="7" spans="1:13" x14ac:dyDescent="0.2">
      <c r="A7" s="11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18"/>
    </row>
    <row r="8" spans="1:13" x14ac:dyDescent="0.2">
      <c r="A8" s="11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18"/>
    </row>
    <row r="9" spans="1:13" x14ac:dyDescent="0.2">
      <c r="A9" s="11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18"/>
    </row>
    <row r="10" spans="1:13" x14ac:dyDescent="0.2">
      <c r="A10" s="11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18"/>
    </row>
    <row r="11" spans="1:13" x14ac:dyDescent="0.2">
      <c r="A11" s="117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18"/>
    </row>
    <row r="12" spans="1:13" x14ac:dyDescent="0.2">
      <c r="A12" s="11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18"/>
    </row>
    <row r="13" spans="1:13" x14ac:dyDescent="0.2">
      <c r="A13" s="11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18"/>
    </row>
    <row r="14" spans="1:13" ht="20.25" x14ac:dyDescent="0.3">
      <c r="A14" s="146" t="s">
        <v>155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8"/>
    </row>
    <row r="15" spans="1:13" x14ac:dyDescent="0.2">
      <c r="A15" s="11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18"/>
    </row>
    <row r="16" spans="1:13" x14ac:dyDescent="0.2">
      <c r="A16" s="11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18"/>
    </row>
    <row r="17" spans="1:13" ht="33" customHeight="1" x14ac:dyDescent="0.3">
      <c r="A17" s="119" t="s">
        <v>1</v>
      </c>
      <c r="B17" s="5"/>
      <c r="C17" s="5"/>
      <c r="D17" s="5"/>
      <c r="E17" s="149" t="s">
        <v>7</v>
      </c>
      <c r="F17" s="149"/>
      <c r="G17" s="149"/>
      <c r="H17" s="149"/>
      <c r="I17" s="149"/>
      <c r="J17" s="149"/>
      <c r="K17" s="149"/>
      <c r="L17" s="149"/>
      <c r="M17" s="118"/>
    </row>
    <row r="18" spans="1:13" ht="15" x14ac:dyDescent="0.2">
      <c r="A18" s="117"/>
      <c r="B18" s="5"/>
      <c r="C18" s="5"/>
      <c r="D18" s="5"/>
      <c r="E18" s="1"/>
      <c r="F18" s="1"/>
      <c r="G18" s="1"/>
      <c r="H18" s="1"/>
      <c r="I18" s="1"/>
      <c r="J18" s="1"/>
      <c r="K18" s="1"/>
      <c r="L18" s="1"/>
      <c r="M18" s="118"/>
    </row>
    <row r="19" spans="1:13" ht="46.5" customHeight="1" x14ac:dyDescent="0.3">
      <c r="A19" s="119" t="s">
        <v>2</v>
      </c>
      <c r="B19" s="5"/>
      <c r="C19" s="5"/>
      <c r="D19" s="5"/>
      <c r="E19" s="150" t="s">
        <v>27</v>
      </c>
      <c r="F19" s="150"/>
      <c r="G19" s="150"/>
      <c r="H19" s="150"/>
      <c r="I19" s="150"/>
      <c r="J19" s="150"/>
      <c r="K19" s="150"/>
      <c r="L19" s="150"/>
      <c r="M19" s="118"/>
    </row>
    <row r="20" spans="1:13" ht="15" x14ac:dyDescent="0.2">
      <c r="A20" s="117"/>
      <c r="B20" s="5"/>
      <c r="C20" s="5"/>
      <c r="D20" s="5"/>
      <c r="E20" s="1"/>
      <c r="F20" s="1"/>
      <c r="G20" s="1"/>
      <c r="H20" s="1"/>
      <c r="I20" s="1"/>
      <c r="J20" s="1"/>
      <c r="K20" s="1"/>
      <c r="L20" s="1"/>
      <c r="M20" s="118"/>
    </row>
    <row r="21" spans="1:13" ht="45.75" customHeight="1" x14ac:dyDescent="0.3">
      <c r="A21" s="119" t="s">
        <v>0</v>
      </c>
      <c r="B21" s="5"/>
      <c r="C21" s="5"/>
      <c r="D21" s="5"/>
      <c r="E21" s="151"/>
      <c r="F21" s="151"/>
      <c r="G21" s="151"/>
      <c r="H21" s="151"/>
      <c r="I21" s="151"/>
      <c r="J21" s="151"/>
      <c r="K21" s="151"/>
      <c r="L21" s="151"/>
      <c r="M21" s="118"/>
    </row>
    <row r="22" spans="1:13" x14ac:dyDescent="0.2">
      <c r="A22" s="11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18"/>
    </row>
    <row r="23" spans="1:13" x14ac:dyDescent="0.2">
      <c r="A23" s="11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118"/>
    </row>
    <row r="24" spans="1:13" ht="20.25" x14ac:dyDescent="0.3">
      <c r="A24" s="146" t="s">
        <v>3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8"/>
    </row>
    <row r="25" spans="1:13" x14ac:dyDescent="0.2">
      <c r="A25" s="11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18"/>
    </row>
    <row r="26" spans="1:13" s="7" customFormat="1" ht="15" x14ac:dyDescent="0.25">
      <c r="A26" s="137" t="s">
        <v>4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</row>
    <row r="27" spans="1:13" s="7" customFormat="1" ht="45" customHeight="1" x14ac:dyDescent="0.2">
      <c r="A27" s="143" t="s">
        <v>166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44"/>
    </row>
    <row r="28" spans="1:13" s="7" customFormat="1" ht="14.25" x14ac:dyDescent="0.2">
      <c r="A28" s="143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44"/>
    </row>
    <row r="29" spans="1:13" s="7" customFormat="1" ht="15" x14ac:dyDescent="0.25">
      <c r="A29" s="137" t="s">
        <v>133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9"/>
    </row>
    <row r="30" spans="1:13" s="7" customFormat="1" ht="14.25" x14ac:dyDescent="0.2">
      <c r="A30" s="135" t="s">
        <v>156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6"/>
    </row>
    <row r="31" spans="1:13" s="7" customFormat="1" ht="14.25" x14ac:dyDescent="0.2">
      <c r="A31" s="135" t="s">
        <v>157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6"/>
    </row>
    <row r="32" spans="1:13" s="7" customFormat="1" ht="14.25" x14ac:dyDescent="0.2">
      <c r="A32" s="135" t="s">
        <v>164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6"/>
    </row>
    <row r="33" spans="1:13" s="7" customFormat="1" ht="14.25" x14ac:dyDescent="0.2">
      <c r="A33" s="135" t="s">
        <v>165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6"/>
    </row>
    <row r="34" spans="1:13" s="7" customFormat="1" ht="16.149999999999999" customHeight="1" x14ac:dyDescent="0.25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9"/>
    </row>
    <row r="35" spans="1:13" s="7" customFormat="1" ht="15.6" customHeight="1" x14ac:dyDescent="0.25">
      <c r="A35" s="140" t="s">
        <v>134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2"/>
    </row>
    <row r="36" spans="1:13" s="7" customFormat="1" ht="19.5" customHeight="1" x14ac:dyDescent="0.2">
      <c r="A36" s="143" t="s">
        <v>135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44"/>
    </row>
    <row r="37" spans="1:13" s="7" customFormat="1" ht="38.25" customHeight="1" x14ac:dyDescent="0.2">
      <c r="A37" s="132" t="s">
        <v>158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4"/>
    </row>
    <row r="38" spans="1:13" s="7" customFormat="1" ht="38.25" customHeight="1" x14ac:dyDescent="0.2">
      <c r="A38" s="132" t="s">
        <v>162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4"/>
    </row>
    <row r="39" spans="1:13" s="7" customFormat="1" ht="43.5" customHeight="1" x14ac:dyDescent="0.2">
      <c r="A39" s="132" t="s">
        <v>159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4"/>
    </row>
    <row r="40" spans="1:13" s="76" customFormat="1" ht="31.5" customHeight="1" x14ac:dyDescent="0.2">
      <c r="A40" s="123" t="s">
        <v>160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5"/>
    </row>
    <row r="41" spans="1:13" s="7" customFormat="1" ht="36" customHeight="1" x14ac:dyDescent="0.2">
      <c r="A41" s="123" t="s">
        <v>161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5"/>
    </row>
    <row r="42" spans="1:13" s="7" customFormat="1" ht="20.25" customHeight="1" thickBot="1" x14ac:dyDescent="0.3">
      <c r="A42" s="126" t="s">
        <v>167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8"/>
    </row>
    <row r="43" spans="1:13" s="7" customFormat="1" ht="14.25" x14ac:dyDescent="0.2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</row>
    <row r="44" spans="1:13" s="7" customFormat="1" ht="14.25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</row>
    <row r="45" spans="1:13" s="7" customFormat="1" ht="21.75" customHeight="1" x14ac:dyDescent="0.2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</row>
    <row r="46" spans="1:13" s="7" customFormat="1" ht="15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s="7" customFormat="1" ht="14.25" x14ac:dyDescent="0.2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</row>
  </sheetData>
  <mergeCells count="29">
    <mergeCell ref="G3:M3"/>
    <mergeCell ref="A32:M32"/>
    <mergeCell ref="A14:M14"/>
    <mergeCell ref="E17:L17"/>
    <mergeCell ref="E19:L19"/>
    <mergeCell ref="E21:L21"/>
    <mergeCell ref="A24:M24"/>
    <mergeCell ref="A26:M26"/>
    <mergeCell ref="A27:M27"/>
    <mergeCell ref="A28:M28"/>
    <mergeCell ref="A29:M29"/>
    <mergeCell ref="A30:M30"/>
    <mergeCell ref="A31:M31"/>
    <mergeCell ref="H2:L2"/>
    <mergeCell ref="A46:M46"/>
    <mergeCell ref="A47:M47"/>
    <mergeCell ref="A41:M41"/>
    <mergeCell ref="A42:M42"/>
    <mergeCell ref="A43:M43"/>
    <mergeCell ref="A44:M44"/>
    <mergeCell ref="A45:M45"/>
    <mergeCell ref="A38:M38"/>
    <mergeCell ref="A39:M39"/>
    <mergeCell ref="A33:M33"/>
    <mergeCell ref="A34:M34"/>
    <mergeCell ref="A35:M35"/>
    <mergeCell ref="A36:M36"/>
    <mergeCell ref="A37:M37"/>
    <mergeCell ref="A40:M40"/>
  </mergeCells>
  <printOptions horizontalCentered="1"/>
  <pageMargins left="0.511811023622047" right="0.118110236220472" top="0.74803149606299202" bottom="0.74803149606299202" header="0.31496062992126" footer="0.31496062992126"/>
  <pageSetup paperSize="9" scale="82" fitToHeight="18" orientation="portrait" r:id="rId1"/>
  <headerFooter>
    <oddFooter>&amp;L&amp;D&amp;C&amp;P of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view="pageBreakPreview" topLeftCell="A61" zoomScaleSheetLayoutView="100" workbookViewId="0">
      <selection activeCell="B44" sqref="B44"/>
    </sheetView>
  </sheetViews>
  <sheetFormatPr defaultColWidth="9.140625" defaultRowHeight="15" x14ac:dyDescent="0.2"/>
  <cols>
    <col min="1" max="1" width="25.7109375" style="26" customWidth="1"/>
    <col min="2" max="2" width="23.42578125" style="26" bestFit="1" customWidth="1"/>
    <col min="3" max="3" width="28.7109375" style="26" bestFit="1" customWidth="1"/>
    <col min="4" max="4" width="14.5703125" style="26" bestFit="1" customWidth="1"/>
    <col min="5" max="6" width="16.140625" style="26" bestFit="1" customWidth="1"/>
    <col min="7" max="16384" width="9.140625" style="26"/>
  </cols>
  <sheetData>
    <row r="1" spans="1:7" ht="16.5" thickBot="1" x14ac:dyDescent="0.3">
      <c r="A1" s="158" t="s">
        <v>26</v>
      </c>
      <c r="B1" s="159"/>
      <c r="C1" s="159"/>
      <c r="D1" s="159"/>
      <c r="E1" s="159"/>
      <c r="F1" s="160"/>
    </row>
    <row r="2" spans="1:7" ht="30" customHeight="1" thickBot="1" x14ac:dyDescent="0.3">
      <c r="A2" s="161" t="s">
        <v>112</v>
      </c>
      <c r="B2" s="162"/>
      <c r="C2" s="163"/>
      <c r="D2" s="155" t="s">
        <v>14</v>
      </c>
      <c r="E2" s="156"/>
      <c r="F2" s="157"/>
      <c r="G2" s="27"/>
    </row>
    <row r="3" spans="1:7" ht="32.25" thickBot="1" x14ac:dyDescent="0.3">
      <c r="A3" s="19" t="s">
        <v>12</v>
      </c>
      <c r="B3" s="20" t="s">
        <v>13</v>
      </c>
      <c r="C3" s="75" t="s">
        <v>130</v>
      </c>
      <c r="D3" s="22" t="s">
        <v>15</v>
      </c>
      <c r="E3" s="22" t="s">
        <v>16</v>
      </c>
      <c r="F3" s="23" t="s">
        <v>17</v>
      </c>
    </row>
    <row r="4" spans="1:7" x14ac:dyDescent="0.2">
      <c r="A4" s="59">
        <v>3</v>
      </c>
      <c r="B4" s="60">
        <v>1</v>
      </c>
      <c r="C4" s="37">
        <v>0</v>
      </c>
      <c r="D4" s="37">
        <f>A4*B4*C4*12</f>
        <v>0</v>
      </c>
      <c r="E4" s="38">
        <f>(D4*5%)+D4</f>
        <v>0</v>
      </c>
      <c r="F4" s="39">
        <f>(E4*5%)+E4</f>
        <v>0</v>
      </c>
    </row>
    <row r="5" spans="1:7" x14ac:dyDescent="0.2">
      <c r="A5" s="61">
        <v>3</v>
      </c>
      <c r="B5" s="24">
        <v>1</v>
      </c>
      <c r="C5" s="3">
        <v>0</v>
      </c>
      <c r="D5" s="3">
        <f t="shared" ref="D5:D6" si="0">A5*B5*C5*12</f>
        <v>0</v>
      </c>
      <c r="E5" s="4">
        <f t="shared" ref="E5:F5" si="1">(D5*5%)+D5</f>
        <v>0</v>
      </c>
      <c r="F5" s="40">
        <f t="shared" si="1"/>
        <v>0</v>
      </c>
    </row>
    <row r="6" spans="1:7" ht="15.75" thickBot="1" x14ac:dyDescent="0.25">
      <c r="A6" s="62">
        <v>3</v>
      </c>
      <c r="B6" s="63">
        <v>1</v>
      </c>
      <c r="C6" s="45">
        <v>0</v>
      </c>
      <c r="D6" s="45">
        <f t="shared" si="0"/>
        <v>0</v>
      </c>
      <c r="E6" s="46">
        <f t="shared" ref="E6:F6" si="2">(D6*5%)+D6</f>
        <v>0</v>
      </c>
      <c r="F6" s="47">
        <f t="shared" si="2"/>
        <v>0</v>
      </c>
    </row>
    <row r="7" spans="1:7" ht="16.5" thickBot="1" x14ac:dyDescent="0.3">
      <c r="A7" s="25">
        <f>SUM(A4:A6)</f>
        <v>9</v>
      </c>
      <c r="D7" s="58">
        <f>SUM(D4:D6)</f>
        <v>0</v>
      </c>
      <c r="E7" s="58">
        <f>SUM(E4:E6)</f>
        <v>0</v>
      </c>
      <c r="F7" s="58">
        <f>SUM(F4:F6)</f>
        <v>0</v>
      </c>
    </row>
    <row r="8" spans="1:7" ht="15.75" thickBot="1" x14ac:dyDescent="0.25"/>
    <row r="9" spans="1:7" ht="16.5" thickBot="1" x14ac:dyDescent="0.3">
      <c r="A9" s="158" t="s">
        <v>113</v>
      </c>
      <c r="B9" s="159"/>
      <c r="C9" s="159"/>
      <c r="D9" s="159"/>
      <c r="E9" s="159"/>
      <c r="F9" s="160"/>
    </row>
    <row r="10" spans="1:7" ht="16.5" thickBot="1" x14ac:dyDescent="0.3">
      <c r="A10" s="152" t="s">
        <v>18</v>
      </c>
      <c r="B10" s="153"/>
      <c r="C10" s="154"/>
      <c r="D10" s="155" t="s">
        <v>14</v>
      </c>
      <c r="E10" s="156"/>
      <c r="F10" s="157"/>
    </row>
    <row r="11" spans="1:7" ht="32.25" thickBot="1" x14ac:dyDescent="0.3">
      <c r="A11" s="19" t="s">
        <v>12</v>
      </c>
      <c r="B11" s="20" t="s">
        <v>13</v>
      </c>
      <c r="C11" s="75" t="s">
        <v>130</v>
      </c>
      <c r="D11" s="22" t="s">
        <v>15</v>
      </c>
      <c r="E11" s="22" t="s">
        <v>16</v>
      </c>
      <c r="F11" s="23" t="s">
        <v>17</v>
      </c>
    </row>
    <row r="12" spans="1:7" x14ac:dyDescent="0.2">
      <c r="A12" s="59">
        <v>2</v>
      </c>
      <c r="B12" s="60">
        <v>1</v>
      </c>
      <c r="C12" s="37">
        <v>0</v>
      </c>
      <c r="D12" s="37">
        <f t="shared" ref="D12" si="3">A12*B12*C12*12</f>
        <v>0</v>
      </c>
      <c r="E12" s="38">
        <f t="shared" ref="E12:F12" si="4">(D12*5%)+D12</f>
        <v>0</v>
      </c>
      <c r="F12" s="39">
        <f t="shared" si="4"/>
        <v>0</v>
      </c>
    </row>
    <row r="13" spans="1:7" x14ac:dyDescent="0.2">
      <c r="A13" s="61">
        <v>2</v>
      </c>
      <c r="B13" s="24">
        <v>1</v>
      </c>
      <c r="C13" s="3">
        <v>0</v>
      </c>
      <c r="D13" s="3">
        <f t="shared" ref="D13:D14" si="5">A13*B13*C13*12</f>
        <v>0</v>
      </c>
      <c r="E13" s="4">
        <f t="shared" ref="E13:F13" si="6">(D13*5%)+D13</f>
        <v>0</v>
      </c>
      <c r="F13" s="40">
        <f t="shared" si="6"/>
        <v>0</v>
      </c>
    </row>
    <row r="14" spans="1:7" ht="15.75" thickBot="1" x14ac:dyDescent="0.25">
      <c r="A14" s="62">
        <v>2</v>
      </c>
      <c r="B14" s="63">
        <v>1</v>
      </c>
      <c r="C14" s="45">
        <v>0</v>
      </c>
      <c r="D14" s="45">
        <f t="shared" si="5"/>
        <v>0</v>
      </c>
      <c r="E14" s="46">
        <f t="shared" ref="E14:F14" si="7">(D14*5%)+D14</f>
        <v>0</v>
      </c>
      <c r="F14" s="47">
        <f t="shared" si="7"/>
        <v>0</v>
      </c>
    </row>
    <row r="15" spans="1:7" ht="16.5" thickBot="1" x14ac:dyDescent="0.3">
      <c r="A15" s="25">
        <f>SUM(A12:A14)</f>
        <v>6</v>
      </c>
      <c r="D15" s="58">
        <f>SUM(D12:D14)</f>
        <v>0</v>
      </c>
      <c r="E15" s="58">
        <f t="shared" ref="E15" si="8">SUM(E12:E14)</f>
        <v>0</v>
      </c>
      <c r="F15" s="58">
        <f t="shared" ref="F15" si="9">SUM(F12:F14)</f>
        <v>0</v>
      </c>
    </row>
    <row r="16" spans="1:7" ht="15.75" thickBot="1" x14ac:dyDescent="0.25"/>
    <row r="17" spans="1:6" ht="16.5" thickBot="1" x14ac:dyDescent="0.3">
      <c r="A17" s="152" t="s">
        <v>114</v>
      </c>
      <c r="B17" s="153"/>
      <c r="C17" s="154"/>
      <c r="D17" s="155" t="s">
        <v>14</v>
      </c>
      <c r="E17" s="156"/>
      <c r="F17" s="157"/>
    </row>
    <row r="18" spans="1:6" ht="32.25" thickBot="1" x14ac:dyDescent="0.3">
      <c r="A18" s="19" t="s">
        <v>12</v>
      </c>
      <c r="B18" s="20" t="s">
        <v>13</v>
      </c>
      <c r="C18" s="75" t="s">
        <v>130</v>
      </c>
      <c r="D18" s="22" t="s">
        <v>15</v>
      </c>
      <c r="E18" s="22" t="s">
        <v>16</v>
      </c>
      <c r="F18" s="23" t="s">
        <v>17</v>
      </c>
    </row>
    <row r="19" spans="1:6" x14ac:dyDescent="0.2">
      <c r="A19" s="59">
        <v>3</v>
      </c>
      <c r="B19" s="60">
        <v>1</v>
      </c>
      <c r="C19" s="37">
        <v>0</v>
      </c>
      <c r="D19" s="37">
        <f t="shared" ref="D19" si="10">A19*B19*C19*12</f>
        <v>0</v>
      </c>
      <c r="E19" s="38">
        <f t="shared" ref="E19:F19" si="11">(D19*5%)+D19</f>
        <v>0</v>
      </c>
      <c r="F19" s="39">
        <f t="shared" si="11"/>
        <v>0</v>
      </c>
    </row>
    <row r="20" spans="1:6" x14ac:dyDescent="0.2">
      <c r="A20" s="61">
        <v>3</v>
      </c>
      <c r="B20" s="24">
        <v>1</v>
      </c>
      <c r="C20" s="3">
        <v>0</v>
      </c>
      <c r="D20" s="3">
        <f t="shared" ref="D20:D21" si="12">A20*B20*C20*12</f>
        <v>0</v>
      </c>
      <c r="E20" s="4">
        <f t="shared" ref="E20:F20" si="13">(D20*5%)+D20</f>
        <v>0</v>
      </c>
      <c r="F20" s="40">
        <f t="shared" si="13"/>
        <v>0</v>
      </c>
    </row>
    <row r="21" spans="1:6" ht="15.75" thickBot="1" x14ac:dyDescent="0.25">
      <c r="A21" s="62">
        <v>3</v>
      </c>
      <c r="B21" s="63">
        <v>1</v>
      </c>
      <c r="C21" s="45">
        <v>0</v>
      </c>
      <c r="D21" s="45">
        <f t="shared" si="12"/>
        <v>0</v>
      </c>
      <c r="E21" s="46">
        <f t="shared" ref="E21:F21" si="14">(D21*5%)+D21</f>
        <v>0</v>
      </c>
      <c r="F21" s="47">
        <f t="shared" si="14"/>
        <v>0</v>
      </c>
    </row>
    <row r="22" spans="1:6" ht="16.5" thickBot="1" x14ac:dyDescent="0.3">
      <c r="A22" s="25">
        <f>SUM(A19:A21)</f>
        <v>9</v>
      </c>
      <c r="D22" s="58">
        <f>SUM(D19:D21)</f>
        <v>0</v>
      </c>
      <c r="E22" s="58">
        <f t="shared" ref="E22" si="15">SUM(E19:E21)</f>
        <v>0</v>
      </c>
      <c r="F22" s="58">
        <f t="shared" ref="F22" si="16">SUM(F19:F21)</f>
        <v>0</v>
      </c>
    </row>
    <row r="23" spans="1:6" ht="15.75" thickBot="1" x14ac:dyDescent="0.25"/>
    <row r="24" spans="1:6" ht="16.5" thickBot="1" x14ac:dyDescent="0.3">
      <c r="A24" s="152" t="s">
        <v>115</v>
      </c>
      <c r="B24" s="153"/>
      <c r="C24" s="154"/>
      <c r="D24" s="155" t="s">
        <v>14</v>
      </c>
      <c r="E24" s="156"/>
      <c r="F24" s="157"/>
    </row>
    <row r="25" spans="1:6" ht="32.25" thickBot="1" x14ac:dyDescent="0.3">
      <c r="A25" s="19" t="s">
        <v>12</v>
      </c>
      <c r="B25" s="20" t="s">
        <v>139</v>
      </c>
      <c r="C25" s="75" t="s">
        <v>130</v>
      </c>
      <c r="D25" s="22" t="s">
        <v>15</v>
      </c>
      <c r="E25" s="22" t="s">
        <v>16</v>
      </c>
      <c r="F25" s="23" t="s">
        <v>17</v>
      </c>
    </row>
    <row r="26" spans="1:6" ht="15.75" thickBot="1" x14ac:dyDescent="0.25">
      <c r="A26" s="64">
        <v>1</v>
      </c>
      <c r="B26" s="65">
        <v>1</v>
      </c>
      <c r="C26" s="66">
        <v>0</v>
      </c>
      <c r="D26" s="66">
        <f t="shared" ref="D26" si="17">A26*B26*C26*12</f>
        <v>0</v>
      </c>
      <c r="E26" s="67">
        <f t="shared" ref="E26:F26" si="18">(D26*5%)+D26</f>
        <v>0</v>
      </c>
      <c r="F26" s="68">
        <f t="shared" si="18"/>
        <v>0</v>
      </c>
    </row>
    <row r="27" spans="1:6" ht="16.5" thickBot="1" x14ac:dyDescent="0.3">
      <c r="A27" s="25">
        <f>SUM(A26:A26)</f>
        <v>1</v>
      </c>
      <c r="D27" s="58">
        <f>SUM(D26:D26)</f>
        <v>0</v>
      </c>
      <c r="E27" s="58">
        <f>SUM(E26:E26)</f>
        <v>0</v>
      </c>
      <c r="F27" s="58">
        <f>SUM(F26:F26)</f>
        <v>0</v>
      </c>
    </row>
    <row r="28" spans="1:6" ht="15.75" thickBot="1" x14ac:dyDescent="0.25"/>
    <row r="29" spans="1:6" ht="16.5" thickBot="1" x14ac:dyDescent="0.3">
      <c r="A29" s="152" t="s">
        <v>116</v>
      </c>
      <c r="B29" s="153"/>
      <c r="C29" s="154"/>
      <c r="D29" s="155" t="s">
        <v>14</v>
      </c>
      <c r="E29" s="156"/>
      <c r="F29" s="157"/>
    </row>
    <row r="30" spans="1:6" ht="32.25" thickBot="1" x14ac:dyDescent="0.3">
      <c r="A30" s="19" t="s">
        <v>12</v>
      </c>
      <c r="B30" s="20" t="s">
        <v>13</v>
      </c>
      <c r="C30" s="75" t="s">
        <v>130</v>
      </c>
      <c r="D30" s="22" t="s">
        <v>15</v>
      </c>
      <c r="E30" s="22" t="s">
        <v>16</v>
      </c>
      <c r="F30" s="23" t="s">
        <v>17</v>
      </c>
    </row>
    <row r="31" spans="1:6" x14ac:dyDescent="0.2">
      <c r="A31" s="59">
        <v>2</v>
      </c>
      <c r="B31" s="60">
        <v>1</v>
      </c>
      <c r="C31" s="37">
        <v>0</v>
      </c>
      <c r="D31" s="37">
        <f t="shared" ref="D31" si="19">A31*B31*C31*12</f>
        <v>0</v>
      </c>
      <c r="E31" s="38">
        <f t="shared" ref="E31:F31" si="20">(D31*5%)+D31</f>
        <v>0</v>
      </c>
      <c r="F31" s="39">
        <f t="shared" si="20"/>
        <v>0</v>
      </c>
    </row>
    <row r="32" spans="1:6" x14ac:dyDescent="0.2">
      <c r="A32" s="61">
        <v>2</v>
      </c>
      <c r="B32" s="24">
        <v>1</v>
      </c>
      <c r="C32" s="3">
        <v>0</v>
      </c>
      <c r="D32" s="3">
        <f t="shared" ref="D32:D33" si="21">A32*B32*C32*12</f>
        <v>0</v>
      </c>
      <c r="E32" s="4">
        <f t="shared" ref="E32:F32" si="22">(D32*5%)+D32</f>
        <v>0</v>
      </c>
      <c r="F32" s="40">
        <f t="shared" si="22"/>
        <v>0</v>
      </c>
    </row>
    <row r="33" spans="1:6" ht="15.75" thickBot="1" x14ac:dyDescent="0.25">
      <c r="A33" s="62">
        <v>2</v>
      </c>
      <c r="B33" s="63">
        <v>1</v>
      </c>
      <c r="C33" s="45">
        <v>0</v>
      </c>
      <c r="D33" s="45">
        <f t="shared" si="21"/>
        <v>0</v>
      </c>
      <c r="E33" s="46">
        <f t="shared" ref="E33:F33" si="23">(D33*5%)+D33</f>
        <v>0</v>
      </c>
      <c r="F33" s="47">
        <f t="shared" si="23"/>
        <v>0</v>
      </c>
    </row>
    <row r="34" spans="1:6" ht="16.5" thickBot="1" x14ac:dyDescent="0.3">
      <c r="A34" s="25">
        <f>SUM(A31:A33)</f>
        <v>6</v>
      </c>
      <c r="D34" s="58">
        <f>SUM(D31:D33)</f>
        <v>0</v>
      </c>
      <c r="E34" s="58">
        <f t="shared" ref="E34" si="24">SUM(E31:E33)</f>
        <v>0</v>
      </c>
      <c r="F34" s="58">
        <f t="shared" ref="F34" si="25">SUM(F31:F33)</f>
        <v>0</v>
      </c>
    </row>
    <row r="35" spans="1:6" ht="15.75" thickBot="1" x14ac:dyDescent="0.25"/>
    <row r="36" spans="1:6" ht="16.5" thickBot="1" x14ac:dyDescent="0.3">
      <c r="A36" s="152" t="s">
        <v>117</v>
      </c>
      <c r="B36" s="153"/>
      <c r="C36" s="154"/>
      <c r="D36" s="155" t="s">
        <v>14</v>
      </c>
      <c r="E36" s="156"/>
      <c r="F36" s="157"/>
    </row>
    <row r="37" spans="1:6" ht="32.25" thickBot="1" x14ac:dyDescent="0.3">
      <c r="A37" s="19" t="s">
        <v>12</v>
      </c>
      <c r="B37" s="20" t="s">
        <v>13</v>
      </c>
      <c r="C37" s="75" t="s">
        <v>130</v>
      </c>
      <c r="D37" s="22" t="s">
        <v>15</v>
      </c>
      <c r="E37" s="22" t="s">
        <v>16</v>
      </c>
      <c r="F37" s="23" t="s">
        <v>17</v>
      </c>
    </row>
    <row r="38" spans="1:6" x14ac:dyDescent="0.2">
      <c r="A38" s="59">
        <v>2</v>
      </c>
      <c r="B38" s="60">
        <v>1</v>
      </c>
      <c r="C38" s="37">
        <v>0</v>
      </c>
      <c r="D38" s="37">
        <f t="shared" ref="D38" si="26">A38*B38*C38*12</f>
        <v>0</v>
      </c>
      <c r="E38" s="38">
        <f t="shared" ref="E38:F38" si="27">(D38*5%)+D38</f>
        <v>0</v>
      </c>
      <c r="F38" s="39">
        <f t="shared" si="27"/>
        <v>0</v>
      </c>
    </row>
    <row r="39" spans="1:6" x14ac:dyDescent="0.2">
      <c r="A39" s="61">
        <v>2</v>
      </c>
      <c r="B39" s="24">
        <v>1</v>
      </c>
      <c r="C39" s="3">
        <v>0</v>
      </c>
      <c r="D39" s="3">
        <f t="shared" ref="D39:D40" si="28">A39*B39*C39*12</f>
        <v>0</v>
      </c>
      <c r="E39" s="4">
        <f t="shared" ref="E39:F39" si="29">(D39*5%)+D39</f>
        <v>0</v>
      </c>
      <c r="F39" s="40">
        <f t="shared" si="29"/>
        <v>0</v>
      </c>
    </row>
    <row r="40" spans="1:6" ht="15.75" thickBot="1" x14ac:dyDescent="0.25">
      <c r="A40" s="62">
        <v>2</v>
      </c>
      <c r="B40" s="63">
        <v>1</v>
      </c>
      <c r="C40" s="45">
        <v>0</v>
      </c>
      <c r="D40" s="45">
        <f t="shared" si="28"/>
        <v>0</v>
      </c>
      <c r="E40" s="46">
        <f t="shared" ref="E40:F40" si="30">(D40*5%)+D40</f>
        <v>0</v>
      </c>
      <c r="F40" s="47">
        <f t="shared" si="30"/>
        <v>0</v>
      </c>
    </row>
    <row r="41" spans="1:6" ht="16.5" thickBot="1" x14ac:dyDescent="0.3">
      <c r="A41" s="25">
        <f>SUM(A38:A40)</f>
        <v>6</v>
      </c>
      <c r="D41" s="58">
        <f>SUM(D38:D40)</f>
        <v>0</v>
      </c>
      <c r="E41" s="58">
        <f>SUM(E38:E40)</f>
        <v>0</v>
      </c>
      <c r="F41" s="58">
        <f>SUM(F38:F40)</f>
        <v>0</v>
      </c>
    </row>
    <row r="42" spans="1:6" ht="15.75" thickBot="1" x14ac:dyDescent="0.25"/>
    <row r="43" spans="1:6" ht="16.5" thickBot="1" x14ac:dyDescent="0.3">
      <c r="A43" s="152" t="s">
        <v>118</v>
      </c>
      <c r="B43" s="153"/>
      <c r="C43" s="154"/>
      <c r="D43" s="155" t="s">
        <v>14</v>
      </c>
      <c r="E43" s="156"/>
      <c r="F43" s="157"/>
    </row>
    <row r="44" spans="1:6" ht="32.25" thickBot="1" x14ac:dyDescent="0.3">
      <c r="A44" s="19" t="s">
        <v>12</v>
      </c>
      <c r="B44" s="110" t="s">
        <v>151</v>
      </c>
      <c r="C44" s="21" t="s">
        <v>130</v>
      </c>
      <c r="D44" s="22" t="s">
        <v>15</v>
      </c>
      <c r="E44" s="22" t="s">
        <v>16</v>
      </c>
      <c r="F44" s="23" t="s">
        <v>17</v>
      </c>
    </row>
    <row r="45" spans="1:6" x14ac:dyDescent="0.2">
      <c r="A45" s="59">
        <v>1</v>
      </c>
      <c r="B45" s="60">
        <v>1</v>
      </c>
      <c r="C45" s="37">
        <v>0</v>
      </c>
      <c r="D45" s="37">
        <f t="shared" ref="D45" si="31">A45*B45*C45*12</f>
        <v>0</v>
      </c>
      <c r="E45" s="38">
        <f t="shared" ref="E45:F46" si="32">(D45*5%)+D45</f>
        <v>0</v>
      </c>
      <c r="F45" s="39">
        <f t="shared" si="32"/>
        <v>0</v>
      </c>
    </row>
    <row r="46" spans="1:6" ht="15.75" thickBot="1" x14ac:dyDescent="0.25">
      <c r="A46" s="62">
        <v>1</v>
      </c>
      <c r="B46" s="63">
        <v>1</v>
      </c>
      <c r="C46" s="45">
        <v>0</v>
      </c>
      <c r="D46" s="45">
        <f t="shared" ref="D46" si="33">A46*B46*C46*12</f>
        <v>0</v>
      </c>
      <c r="E46" s="46">
        <f t="shared" si="32"/>
        <v>0</v>
      </c>
      <c r="F46" s="47">
        <f t="shared" si="32"/>
        <v>0</v>
      </c>
    </row>
    <row r="47" spans="1:6" ht="16.5" thickBot="1" x14ac:dyDescent="0.3">
      <c r="A47" s="25">
        <f>SUM(A45:A46)</f>
        <v>2</v>
      </c>
      <c r="D47" s="58">
        <f>SUM(D45:D46)</f>
        <v>0</v>
      </c>
      <c r="E47" s="58">
        <f>SUM(E45:E46)</f>
        <v>0</v>
      </c>
      <c r="F47" s="58">
        <f>SUM(F45:F46)</f>
        <v>0</v>
      </c>
    </row>
    <row r="48" spans="1:6" ht="15.75" thickBot="1" x14ac:dyDescent="0.25"/>
    <row r="49" spans="1:6" ht="16.5" thickBot="1" x14ac:dyDescent="0.3">
      <c r="A49" s="152" t="s">
        <v>119</v>
      </c>
      <c r="B49" s="153"/>
      <c r="C49" s="154"/>
      <c r="D49" s="155" t="s">
        <v>14</v>
      </c>
      <c r="E49" s="156"/>
      <c r="F49" s="157"/>
    </row>
    <row r="50" spans="1:6" ht="32.25" thickBot="1" x14ac:dyDescent="0.3">
      <c r="A50" s="19" t="s">
        <v>12</v>
      </c>
      <c r="B50" s="20" t="s">
        <v>13</v>
      </c>
      <c r="C50" s="75" t="s">
        <v>130</v>
      </c>
      <c r="D50" s="22" t="s">
        <v>15</v>
      </c>
      <c r="E50" s="22" t="s">
        <v>16</v>
      </c>
      <c r="F50" s="23" t="s">
        <v>17</v>
      </c>
    </row>
    <row r="51" spans="1:6" x14ac:dyDescent="0.2">
      <c r="A51" s="59">
        <v>2</v>
      </c>
      <c r="B51" s="60">
        <v>1</v>
      </c>
      <c r="C51" s="37">
        <v>0</v>
      </c>
      <c r="D51" s="37">
        <f t="shared" ref="D51" si="34">A51*B51*C51*12</f>
        <v>0</v>
      </c>
      <c r="E51" s="38">
        <f t="shared" ref="E51:F51" si="35">(D51*5%)+D51</f>
        <v>0</v>
      </c>
      <c r="F51" s="39">
        <f t="shared" si="35"/>
        <v>0</v>
      </c>
    </row>
    <row r="52" spans="1:6" x14ac:dyDescent="0.2">
      <c r="A52" s="61">
        <v>2</v>
      </c>
      <c r="B52" s="24">
        <v>1</v>
      </c>
      <c r="C52" s="3">
        <v>0</v>
      </c>
      <c r="D52" s="3">
        <f t="shared" ref="D52:D53" si="36">A52*B52*C52*12</f>
        <v>0</v>
      </c>
      <c r="E52" s="4">
        <f t="shared" ref="E52:F52" si="37">(D52*5%)+D52</f>
        <v>0</v>
      </c>
      <c r="F52" s="40">
        <f t="shared" si="37"/>
        <v>0</v>
      </c>
    </row>
    <row r="53" spans="1:6" ht="15.75" thickBot="1" x14ac:dyDescent="0.25">
      <c r="A53" s="62">
        <v>1</v>
      </c>
      <c r="B53" s="63">
        <v>1</v>
      </c>
      <c r="C53" s="45">
        <v>0</v>
      </c>
      <c r="D53" s="45">
        <f t="shared" si="36"/>
        <v>0</v>
      </c>
      <c r="E53" s="46">
        <f t="shared" ref="E53:F53" si="38">(D53*5%)+D53</f>
        <v>0</v>
      </c>
      <c r="F53" s="47">
        <f t="shared" si="38"/>
        <v>0</v>
      </c>
    </row>
    <row r="54" spans="1:6" ht="16.5" thickBot="1" x14ac:dyDescent="0.3">
      <c r="A54" s="25">
        <f>SUM(A51:A53)</f>
        <v>5</v>
      </c>
      <c r="D54" s="58">
        <f>SUM(D51:D53)</f>
        <v>0</v>
      </c>
      <c r="E54" s="58">
        <f t="shared" ref="E54" si="39">SUM(E51:E53)</f>
        <v>0</v>
      </c>
      <c r="F54" s="58">
        <f t="shared" ref="F54" si="40">SUM(F51:F53)</f>
        <v>0</v>
      </c>
    </row>
    <row r="55" spans="1:6" ht="15.75" thickBot="1" x14ac:dyDescent="0.25"/>
    <row r="56" spans="1:6" ht="16.5" thickBot="1" x14ac:dyDescent="0.3">
      <c r="A56" s="152" t="s">
        <v>150</v>
      </c>
      <c r="B56" s="153"/>
      <c r="C56" s="154"/>
      <c r="D56" s="155" t="s">
        <v>14</v>
      </c>
      <c r="E56" s="156"/>
      <c r="F56" s="157"/>
    </row>
    <row r="57" spans="1:6" ht="32.25" thickBot="1" x14ac:dyDescent="0.3">
      <c r="A57" s="19" t="s">
        <v>12</v>
      </c>
      <c r="B57" s="20" t="s">
        <v>13</v>
      </c>
      <c r="C57" s="75" t="s">
        <v>130</v>
      </c>
      <c r="D57" s="22" t="s">
        <v>15</v>
      </c>
      <c r="E57" s="22" t="s">
        <v>16</v>
      </c>
      <c r="F57" s="23" t="s">
        <v>17</v>
      </c>
    </row>
    <row r="58" spans="1:6" x14ac:dyDescent="0.2">
      <c r="A58" s="59">
        <v>2</v>
      </c>
      <c r="B58" s="60">
        <v>1</v>
      </c>
      <c r="C58" s="37">
        <v>0</v>
      </c>
      <c r="D58" s="37">
        <f t="shared" ref="D58" si="41">A58*B58*C58*12</f>
        <v>0</v>
      </c>
      <c r="E58" s="38">
        <f t="shared" ref="E58:F58" si="42">(D58*5%)+D58</f>
        <v>0</v>
      </c>
      <c r="F58" s="39">
        <f t="shared" si="42"/>
        <v>0</v>
      </c>
    </row>
    <row r="59" spans="1:6" x14ac:dyDescent="0.2">
      <c r="A59" s="61">
        <v>2</v>
      </c>
      <c r="B59" s="24">
        <v>1</v>
      </c>
      <c r="C59" s="3">
        <v>0</v>
      </c>
      <c r="D59" s="3">
        <f t="shared" ref="D59:D61" si="43">A59*B59*C59*12</f>
        <v>0</v>
      </c>
      <c r="E59" s="4">
        <f t="shared" ref="E59:F59" si="44">(D59*5%)+D59</f>
        <v>0</v>
      </c>
      <c r="F59" s="40">
        <f t="shared" si="44"/>
        <v>0</v>
      </c>
    </row>
    <row r="60" spans="1:6" x14ac:dyDescent="0.2">
      <c r="A60" s="61">
        <v>2</v>
      </c>
      <c r="B60" s="24">
        <v>1</v>
      </c>
      <c r="C60" s="3">
        <v>0</v>
      </c>
      <c r="D60" s="3">
        <f t="shared" si="43"/>
        <v>0</v>
      </c>
      <c r="E60" s="4">
        <f t="shared" ref="E60:F61" si="45">(D60*5%)+D60</f>
        <v>0</v>
      </c>
      <c r="F60" s="40">
        <f t="shared" si="45"/>
        <v>0</v>
      </c>
    </row>
    <row r="61" spans="1:6" ht="15.75" thickBot="1" x14ac:dyDescent="0.25">
      <c r="A61" s="62">
        <v>1</v>
      </c>
      <c r="B61" s="63">
        <v>1</v>
      </c>
      <c r="C61" s="45">
        <v>0</v>
      </c>
      <c r="D61" s="45">
        <f t="shared" si="43"/>
        <v>0</v>
      </c>
      <c r="E61" s="46">
        <f t="shared" si="45"/>
        <v>0</v>
      </c>
      <c r="F61" s="47">
        <f t="shared" si="45"/>
        <v>0</v>
      </c>
    </row>
    <row r="62" spans="1:6" ht="16.5" thickBot="1" x14ac:dyDescent="0.3">
      <c r="A62" s="25">
        <f>SUM(A58:A61)</f>
        <v>7</v>
      </c>
      <c r="D62" s="58">
        <f>SUM(D58:D61)</f>
        <v>0</v>
      </c>
      <c r="E62" s="58">
        <f>SUM(E58:E61)</f>
        <v>0</v>
      </c>
      <c r="F62" s="58">
        <f>SUM(F58:F61)</f>
        <v>0</v>
      </c>
    </row>
    <row r="63" spans="1:6" ht="15.75" thickBot="1" x14ac:dyDescent="0.25"/>
    <row r="64" spans="1:6" ht="16.5" thickBot="1" x14ac:dyDescent="0.3">
      <c r="A64" s="152" t="s">
        <v>120</v>
      </c>
      <c r="B64" s="153"/>
      <c r="C64" s="154"/>
      <c r="D64" s="155" t="s">
        <v>14</v>
      </c>
      <c r="E64" s="156"/>
      <c r="F64" s="157"/>
    </row>
    <row r="65" spans="1:6" ht="32.25" thickBot="1" x14ac:dyDescent="0.3">
      <c r="A65" s="19" t="s">
        <v>12</v>
      </c>
      <c r="B65" s="110" t="s">
        <v>151</v>
      </c>
      <c r="C65" s="75" t="s">
        <v>130</v>
      </c>
      <c r="D65" s="22" t="s">
        <v>15</v>
      </c>
      <c r="E65" s="22" t="s">
        <v>16</v>
      </c>
      <c r="F65" s="23" t="s">
        <v>17</v>
      </c>
    </row>
    <row r="66" spans="1:6" x14ac:dyDescent="0.2">
      <c r="A66" s="59">
        <v>1</v>
      </c>
      <c r="B66" s="60">
        <v>1</v>
      </c>
      <c r="C66" s="37">
        <v>0</v>
      </c>
      <c r="D66" s="37">
        <f t="shared" ref="D66" si="46">A66*B66*C66*12</f>
        <v>0</v>
      </c>
      <c r="E66" s="38">
        <f t="shared" ref="E66:F67" si="47">(D66*5%)+D66</f>
        <v>0</v>
      </c>
      <c r="F66" s="39">
        <f t="shared" si="47"/>
        <v>0</v>
      </c>
    </row>
    <row r="67" spans="1:6" ht="15.75" thickBot="1" x14ac:dyDescent="0.25">
      <c r="A67" s="62">
        <v>1</v>
      </c>
      <c r="B67" s="63">
        <v>1</v>
      </c>
      <c r="C67" s="45">
        <v>0</v>
      </c>
      <c r="D67" s="45">
        <f t="shared" ref="D67" si="48">A67*B67*C67*12</f>
        <v>0</v>
      </c>
      <c r="E67" s="46">
        <f t="shared" si="47"/>
        <v>0</v>
      </c>
      <c r="F67" s="47">
        <f t="shared" si="47"/>
        <v>0</v>
      </c>
    </row>
    <row r="68" spans="1:6" ht="16.5" thickBot="1" x14ac:dyDescent="0.3">
      <c r="A68" s="25">
        <f>SUM(A66:A67)</f>
        <v>2</v>
      </c>
      <c r="D68" s="58">
        <f>SUM(D66:D67)</f>
        <v>0</v>
      </c>
      <c r="E68" s="58">
        <f>SUM(E66:E67)</f>
        <v>0</v>
      </c>
      <c r="F68" s="58">
        <f>SUM(F66:F67)</f>
        <v>0</v>
      </c>
    </row>
    <row r="69" spans="1:6" ht="15.75" thickBot="1" x14ac:dyDescent="0.25"/>
    <row r="70" spans="1:6" ht="16.5" thickBot="1" x14ac:dyDescent="0.3">
      <c r="A70" s="164" t="s">
        <v>152</v>
      </c>
      <c r="B70" s="165"/>
      <c r="C70" s="166"/>
      <c r="D70" s="155" t="s">
        <v>14</v>
      </c>
      <c r="E70" s="156"/>
      <c r="F70" s="157"/>
    </row>
    <row r="71" spans="1:6" ht="32.25" thickBot="1" x14ac:dyDescent="0.3">
      <c r="A71" s="19" t="s">
        <v>12</v>
      </c>
      <c r="B71" s="20" t="s">
        <v>13</v>
      </c>
      <c r="C71" s="75" t="s">
        <v>146</v>
      </c>
      <c r="D71" s="22" t="s">
        <v>15</v>
      </c>
      <c r="E71" s="22" t="s">
        <v>16</v>
      </c>
      <c r="F71" s="23" t="s">
        <v>17</v>
      </c>
    </row>
    <row r="72" spans="1:6" x14ac:dyDescent="0.2">
      <c r="A72" s="59">
        <v>2</v>
      </c>
      <c r="B72" s="60">
        <v>1</v>
      </c>
      <c r="C72" s="37">
        <v>0</v>
      </c>
      <c r="D72" s="37">
        <f t="shared" ref="D72:D74" si="49">A72*B72*C72*12</f>
        <v>0</v>
      </c>
      <c r="E72" s="38">
        <f t="shared" ref="E72" si="50">(D72*5%)+D72</f>
        <v>0</v>
      </c>
      <c r="F72" s="39">
        <f t="shared" ref="F72" si="51">(E72*5%)+E72</f>
        <v>0</v>
      </c>
    </row>
    <row r="73" spans="1:6" x14ac:dyDescent="0.2">
      <c r="A73" s="61">
        <v>2</v>
      </c>
      <c r="B73" s="24">
        <v>1</v>
      </c>
      <c r="C73" s="3">
        <v>0</v>
      </c>
      <c r="D73" s="3">
        <f t="shared" si="49"/>
        <v>0</v>
      </c>
      <c r="E73" s="4">
        <f t="shared" ref="E73:F74" si="52">(D73*5%)+D73</f>
        <v>0</v>
      </c>
      <c r="F73" s="40">
        <f t="shared" si="52"/>
        <v>0</v>
      </c>
    </row>
    <row r="74" spans="1:6" ht="15.75" thickBot="1" x14ac:dyDescent="0.25">
      <c r="A74" s="62">
        <v>2</v>
      </c>
      <c r="B74" s="63">
        <v>1</v>
      </c>
      <c r="C74" s="45">
        <v>0</v>
      </c>
      <c r="D74" s="45">
        <f t="shared" si="49"/>
        <v>0</v>
      </c>
      <c r="E74" s="46">
        <f t="shared" si="52"/>
        <v>0</v>
      </c>
      <c r="F74" s="47">
        <f t="shared" si="52"/>
        <v>0</v>
      </c>
    </row>
    <row r="75" spans="1:6" ht="16.5" thickBot="1" x14ac:dyDescent="0.3">
      <c r="A75" s="25">
        <f>SUM(A72:A74)</f>
        <v>6</v>
      </c>
      <c r="D75" s="58">
        <f>SUM(D72:D74)</f>
        <v>0</v>
      </c>
      <c r="E75" s="58">
        <f>SUM(E72:E74)</f>
        <v>0</v>
      </c>
      <c r="F75" s="58">
        <f>SUM(F72:F74)</f>
        <v>0</v>
      </c>
    </row>
    <row r="77" spans="1:6" ht="15.75" x14ac:dyDescent="0.25">
      <c r="A77" s="25">
        <f>A7+A15+A22+A27+A34+A41+A47+A54+A62+A68+A75</f>
        <v>59</v>
      </c>
      <c r="B77" s="25" t="s">
        <v>145</v>
      </c>
      <c r="D77" s="73"/>
    </row>
  </sheetData>
  <mergeCells count="24">
    <mergeCell ref="A70:C70"/>
    <mergeCell ref="D70:F70"/>
    <mergeCell ref="A64:C64"/>
    <mergeCell ref="D64:F64"/>
    <mergeCell ref="A10:C10"/>
    <mergeCell ref="D10:F10"/>
    <mergeCell ref="A17:C17"/>
    <mergeCell ref="D17:F17"/>
    <mergeCell ref="A29:C29"/>
    <mergeCell ref="D29:F29"/>
    <mergeCell ref="A36:C36"/>
    <mergeCell ref="D36:F36"/>
    <mergeCell ref="A43:C43"/>
    <mergeCell ref="D43:F43"/>
    <mergeCell ref="A49:C49"/>
    <mergeCell ref="D49:F49"/>
    <mergeCell ref="A56:C56"/>
    <mergeCell ref="D56:F56"/>
    <mergeCell ref="A1:F1"/>
    <mergeCell ref="D2:F2"/>
    <mergeCell ref="A2:C2"/>
    <mergeCell ref="A9:F9"/>
    <mergeCell ref="A24:C24"/>
    <mergeCell ref="D24:F24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view="pageBreakPreview" zoomScaleSheetLayoutView="100" workbookViewId="0">
      <selection activeCell="I20" sqref="I20"/>
    </sheetView>
  </sheetViews>
  <sheetFormatPr defaultColWidth="8.85546875" defaultRowHeight="12.75" x14ac:dyDescent="0.2"/>
  <cols>
    <col min="1" max="1" width="24.42578125" style="18" customWidth="1"/>
    <col min="2" max="2" width="25.5703125" style="18" customWidth="1"/>
    <col min="3" max="3" width="25.85546875" style="18" customWidth="1"/>
    <col min="4" max="4" width="13.42578125" style="18" bestFit="1" customWidth="1"/>
    <col min="5" max="6" width="14.85546875" style="18" bestFit="1" customWidth="1"/>
    <col min="7" max="16384" width="8.85546875" style="18"/>
  </cols>
  <sheetData>
    <row r="1" spans="1:6" ht="16.5" thickBot="1" x14ac:dyDescent="0.3">
      <c r="A1" s="158" t="s">
        <v>28</v>
      </c>
      <c r="B1" s="159"/>
      <c r="C1" s="159"/>
      <c r="D1" s="159"/>
      <c r="E1" s="159"/>
      <c r="F1" s="160"/>
    </row>
    <row r="2" spans="1:6" ht="16.5" thickBot="1" x14ac:dyDescent="0.3">
      <c r="A2" s="152" t="s">
        <v>121</v>
      </c>
      <c r="B2" s="153"/>
      <c r="C2" s="154"/>
      <c r="D2" s="155" t="s">
        <v>14</v>
      </c>
      <c r="E2" s="156"/>
      <c r="F2" s="157"/>
    </row>
    <row r="3" spans="1:6" ht="48" thickBot="1" x14ac:dyDescent="0.3">
      <c r="A3" s="19" t="s">
        <v>12</v>
      </c>
      <c r="B3" s="110" t="s">
        <v>151</v>
      </c>
      <c r="C3" s="75" t="s">
        <v>130</v>
      </c>
      <c r="D3" s="22" t="s">
        <v>15</v>
      </c>
      <c r="E3" s="22" t="s">
        <v>16</v>
      </c>
      <c r="F3" s="23" t="s">
        <v>17</v>
      </c>
    </row>
    <row r="4" spans="1:6" ht="15" x14ac:dyDescent="0.2">
      <c r="A4" s="59">
        <v>1</v>
      </c>
      <c r="B4" s="60">
        <v>1</v>
      </c>
      <c r="C4" s="37">
        <v>0</v>
      </c>
      <c r="D4" s="37">
        <f>A4*B4*C4*12</f>
        <v>0</v>
      </c>
      <c r="E4" s="38">
        <f>(D4*5%)+D4</f>
        <v>0</v>
      </c>
      <c r="F4" s="39">
        <f>(E4*5%)+E4</f>
        <v>0</v>
      </c>
    </row>
    <row r="5" spans="1:6" ht="15" x14ac:dyDescent="0.2">
      <c r="A5" s="61">
        <v>1</v>
      </c>
      <c r="B5" s="24">
        <v>1</v>
      </c>
      <c r="C5" s="3">
        <v>0</v>
      </c>
      <c r="D5" s="3">
        <f t="shared" ref="D5:D6" si="0">A5*B5*C5*12</f>
        <v>0</v>
      </c>
      <c r="E5" s="4">
        <f t="shared" ref="E5:F6" si="1">(D5*5%)+D5</f>
        <v>0</v>
      </c>
      <c r="F5" s="40">
        <f t="shared" si="1"/>
        <v>0</v>
      </c>
    </row>
    <row r="6" spans="1:6" ht="15.75" thickBot="1" x14ac:dyDescent="0.25">
      <c r="A6" s="62">
        <v>1</v>
      </c>
      <c r="B6" s="63">
        <v>1</v>
      </c>
      <c r="C6" s="45">
        <v>0</v>
      </c>
      <c r="D6" s="45">
        <f t="shared" si="0"/>
        <v>0</v>
      </c>
      <c r="E6" s="46">
        <f t="shared" si="1"/>
        <v>0</v>
      </c>
      <c r="F6" s="47">
        <f t="shared" si="1"/>
        <v>0</v>
      </c>
    </row>
    <row r="7" spans="1:6" ht="16.5" thickBot="1" x14ac:dyDescent="0.3">
      <c r="A7" s="25">
        <f>SUM(A4:A6)</f>
        <v>3</v>
      </c>
      <c r="B7" s="26"/>
      <c r="C7" s="26"/>
      <c r="D7" s="58">
        <f>SUM(D4:D6)</f>
        <v>0</v>
      </c>
      <c r="E7" s="58">
        <f>SUM(E4:E6)</f>
        <v>0</v>
      </c>
      <c r="F7" s="58">
        <f>SUM(F4:F6)</f>
        <v>0</v>
      </c>
    </row>
    <row r="8" spans="1:6" ht="15.75" thickBot="1" x14ac:dyDescent="0.25">
      <c r="A8" s="26"/>
      <c r="B8" s="26"/>
      <c r="C8" s="26"/>
      <c r="D8" s="26"/>
      <c r="E8" s="26"/>
      <c r="F8" s="26"/>
    </row>
    <row r="9" spans="1:6" ht="16.5" thickBot="1" x14ac:dyDescent="0.3">
      <c r="A9" s="158" t="s">
        <v>29</v>
      </c>
      <c r="B9" s="159"/>
      <c r="C9" s="159"/>
      <c r="D9" s="159"/>
      <c r="E9" s="159"/>
      <c r="F9" s="160"/>
    </row>
    <row r="10" spans="1:6" ht="16.5" thickBot="1" x14ac:dyDescent="0.3">
      <c r="A10" s="152" t="s">
        <v>31</v>
      </c>
      <c r="B10" s="153"/>
      <c r="C10" s="154"/>
      <c r="D10" s="155" t="s">
        <v>14</v>
      </c>
      <c r="E10" s="156"/>
      <c r="F10" s="157"/>
    </row>
    <row r="11" spans="1:6" ht="48" thickBot="1" x14ac:dyDescent="0.3">
      <c r="A11" s="19" t="s">
        <v>12</v>
      </c>
      <c r="B11" s="20" t="s">
        <v>139</v>
      </c>
      <c r="C11" s="75" t="s">
        <v>130</v>
      </c>
      <c r="D11" s="22" t="s">
        <v>15</v>
      </c>
      <c r="E11" s="22" t="s">
        <v>16</v>
      </c>
      <c r="F11" s="23" t="s">
        <v>17</v>
      </c>
    </row>
    <row r="12" spans="1:6" ht="15" x14ac:dyDescent="0.2">
      <c r="A12" s="59">
        <v>1</v>
      </c>
      <c r="B12" s="60">
        <v>1</v>
      </c>
      <c r="C12" s="37">
        <v>0</v>
      </c>
      <c r="D12" s="37">
        <f t="shared" ref="D12" si="2">A12*B12*C12*12</f>
        <v>0</v>
      </c>
      <c r="E12" s="38">
        <f t="shared" ref="E12" si="3">(D12*5%)+D12</f>
        <v>0</v>
      </c>
      <c r="F12" s="39">
        <f t="shared" ref="F12" si="4">(E12*5%)+E12</f>
        <v>0</v>
      </c>
    </row>
    <row r="13" spans="1:6" ht="15" x14ac:dyDescent="0.2">
      <c r="A13" s="61">
        <v>1</v>
      </c>
      <c r="B13" s="24">
        <v>1</v>
      </c>
      <c r="C13" s="3">
        <v>0</v>
      </c>
      <c r="D13" s="3">
        <f t="shared" ref="D13:D14" si="5">A13*B13*C13*12</f>
        <v>0</v>
      </c>
      <c r="E13" s="4">
        <f t="shared" ref="E13:E14" si="6">(D13*5%)+D13</f>
        <v>0</v>
      </c>
      <c r="F13" s="40">
        <f t="shared" ref="F13:F14" si="7">(E13*5%)+E13</f>
        <v>0</v>
      </c>
    </row>
    <row r="14" spans="1:6" ht="15.75" thickBot="1" x14ac:dyDescent="0.25">
      <c r="A14" s="62">
        <v>1</v>
      </c>
      <c r="B14" s="63">
        <v>1</v>
      </c>
      <c r="C14" s="45">
        <v>0</v>
      </c>
      <c r="D14" s="45">
        <f t="shared" si="5"/>
        <v>0</v>
      </c>
      <c r="E14" s="46">
        <f t="shared" si="6"/>
        <v>0</v>
      </c>
      <c r="F14" s="47">
        <f t="shared" si="7"/>
        <v>0</v>
      </c>
    </row>
    <row r="15" spans="1:6" ht="16.5" thickBot="1" x14ac:dyDescent="0.3">
      <c r="A15" s="25">
        <f>SUM(A12:A14)</f>
        <v>3</v>
      </c>
      <c r="B15" s="26"/>
      <c r="C15" s="26"/>
      <c r="D15" s="58">
        <f>SUM(D12:D14)</f>
        <v>0</v>
      </c>
      <c r="E15" s="58">
        <f>SUM(E12:E14)</f>
        <v>0</v>
      </c>
      <c r="F15" s="58">
        <f>SUM(F12:F14)</f>
        <v>0</v>
      </c>
    </row>
    <row r="16" spans="1:6" ht="13.5" thickBot="1" x14ac:dyDescent="0.25"/>
    <row r="17" spans="1:6" ht="16.5" thickBot="1" x14ac:dyDescent="0.3">
      <c r="A17" s="152" t="s">
        <v>30</v>
      </c>
      <c r="B17" s="153"/>
      <c r="C17" s="154"/>
      <c r="D17" s="155" t="s">
        <v>14</v>
      </c>
      <c r="E17" s="156"/>
      <c r="F17" s="157"/>
    </row>
    <row r="18" spans="1:6" ht="48" thickBot="1" x14ac:dyDescent="0.3">
      <c r="A18" s="19" t="s">
        <v>12</v>
      </c>
      <c r="B18" s="20" t="s">
        <v>13</v>
      </c>
      <c r="C18" s="75" t="s">
        <v>130</v>
      </c>
      <c r="D18" s="22" t="s">
        <v>15</v>
      </c>
      <c r="E18" s="22" t="s">
        <v>16</v>
      </c>
      <c r="F18" s="23" t="s">
        <v>17</v>
      </c>
    </row>
    <row r="19" spans="1:6" ht="15" x14ac:dyDescent="0.2">
      <c r="A19" s="59">
        <v>1</v>
      </c>
      <c r="B19" s="60">
        <v>1</v>
      </c>
      <c r="C19" s="37">
        <v>0</v>
      </c>
      <c r="D19" s="37">
        <f t="shared" ref="D19" si="8">A19*B19*C19*12</f>
        <v>0</v>
      </c>
      <c r="E19" s="38">
        <f t="shared" ref="E19" si="9">(D19*5%)+D19</f>
        <v>0</v>
      </c>
      <c r="F19" s="39">
        <f t="shared" ref="F19" si="10">(E19*5%)+E19</f>
        <v>0</v>
      </c>
    </row>
    <row r="20" spans="1:6" ht="15" x14ac:dyDescent="0.2">
      <c r="A20" s="61">
        <v>2</v>
      </c>
      <c r="B20" s="24">
        <v>1</v>
      </c>
      <c r="C20" s="3">
        <v>0</v>
      </c>
      <c r="D20" s="3">
        <f t="shared" ref="D20:D21" si="11">A20*B20*C20*12</f>
        <v>0</v>
      </c>
      <c r="E20" s="4">
        <f t="shared" ref="E20:E21" si="12">(D20*5%)+D20</f>
        <v>0</v>
      </c>
      <c r="F20" s="40">
        <f t="shared" ref="F20:F21" si="13">(E20*5%)+E20</f>
        <v>0</v>
      </c>
    </row>
    <row r="21" spans="1:6" ht="15.75" thickBot="1" x14ac:dyDescent="0.25">
      <c r="A21" s="62">
        <v>1</v>
      </c>
      <c r="B21" s="63">
        <v>1</v>
      </c>
      <c r="C21" s="45">
        <v>0</v>
      </c>
      <c r="D21" s="45">
        <f t="shared" si="11"/>
        <v>0</v>
      </c>
      <c r="E21" s="46">
        <f t="shared" si="12"/>
        <v>0</v>
      </c>
      <c r="F21" s="47">
        <f t="shared" si="13"/>
        <v>0</v>
      </c>
    </row>
    <row r="22" spans="1:6" ht="16.5" thickBot="1" x14ac:dyDescent="0.3">
      <c r="A22" s="25">
        <f>SUM(A19:A21)</f>
        <v>4</v>
      </c>
      <c r="B22" s="26"/>
      <c r="C22" s="26"/>
      <c r="D22" s="58">
        <f>SUM(D19:D21)</f>
        <v>0</v>
      </c>
      <c r="E22" s="58">
        <f>SUM(E19:E21)</f>
        <v>0</v>
      </c>
      <c r="F22" s="58">
        <f>SUM(F19:F21)</f>
        <v>0</v>
      </c>
    </row>
    <row r="23" spans="1:6" ht="13.5" thickBot="1" x14ac:dyDescent="0.25"/>
    <row r="24" spans="1:6" ht="16.5" thickBot="1" x14ac:dyDescent="0.3">
      <c r="A24" s="152" t="s">
        <v>122</v>
      </c>
      <c r="B24" s="153"/>
      <c r="C24" s="154"/>
      <c r="D24" s="155" t="s">
        <v>14</v>
      </c>
      <c r="E24" s="156"/>
      <c r="F24" s="157"/>
    </row>
    <row r="25" spans="1:6" ht="48" thickBot="1" x14ac:dyDescent="0.3">
      <c r="A25" s="19" t="s">
        <v>12</v>
      </c>
      <c r="B25" s="20" t="s">
        <v>13</v>
      </c>
      <c r="C25" s="75" t="s">
        <v>130</v>
      </c>
      <c r="D25" s="22" t="s">
        <v>15</v>
      </c>
      <c r="E25" s="22" t="s">
        <v>16</v>
      </c>
      <c r="F25" s="23" t="s">
        <v>17</v>
      </c>
    </row>
    <row r="26" spans="1:6" ht="15" x14ac:dyDescent="0.2">
      <c r="A26" s="59">
        <v>1</v>
      </c>
      <c r="B26" s="60">
        <v>1</v>
      </c>
      <c r="C26" s="37">
        <v>0</v>
      </c>
      <c r="D26" s="37">
        <f t="shared" ref="D26" si="14">A26*B26*C26*12</f>
        <v>0</v>
      </c>
      <c r="E26" s="38">
        <f t="shared" ref="E26" si="15">(D26*5%)+D26</f>
        <v>0</v>
      </c>
      <c r="F26" s="39">
        <f t="shared" ref="F26" si="16">(E26*5%)+E26</f>
        <v>0</v>
      </c>
    </row>
    <row r="27" spans="1:6" ht="15" x14ac:dyDescent="0.2">
      <c r="A27" s="61">
        <v>2</v>
      </c>
      <c r="B27" s="24">
        <v>1</v>
      </c>
      <c r="C27" s="3">
        <v>0</v>
      </c>
      <c r="D27" s="3">
        <f t="shared" ref="D27:D28" si="17">A27*B27*C27*12</f>
        <v>0</v>
      </c>
      <c r="E27" s="4">
        <f t="shared" ref="E27:E28" si="18">(D27*5%)+D27</f>
        <v>0</v>
      </c>
      <c r="F27" s="40">
        <f t="shared" ref="F27:F28" si="19">(E27*5%)+E27</f>
        <v>0</v>
      </c>
    </row>
    <row r="28" spans="1:6" ht="15.75" thickBot="1" x14ac:dyDescent="0.25">
      <c r="A28" s="62">
        <v>1</v>
      </c>
      <c r="B28" s="63">
        <v>1</v>
      </c>
      <c r="C28" s="45">
        <v>0</v>
      </c>
      <c r="D28" s="45">
        <f t="shared" si="17"/>
        <v>0</v>
      </c>
      <c r="E28" s="46">
        <f t="shared" si="18"/>
        <v>0</v>
      </c>
      <c r="F28" s="47">
        <f t="shared" si="19"/>
        <v>0</v>
      </c>
    </row>
    <row r="29" spans="1:6" ht="16.5" thickBot="1" x14ac:dyDescent="0.3">
      <c r="A29" s="25">
        <f>SUM(A26:A28)</f>
        <v>4</v>
      </c>
      <c r="B29" s="26"/>
      <c r="C29" s="26"/>
      <c r="D29" s="58">
        <f>SUM(D26:D28)</f>
        <v>0</v>
      </c>
      <c r="E29" s="58">
        <f>SUM(E26:E28)</f>
        <v>0</v>
      </c>
      <c r="F29" s="58">
        <f>SUM(F26:F28)</f>
        <v>0</v>
      </c>
    </row>
    <row r="30" spans="1:6" ht="13.5" thickBot="1" x14ac:dyDescent="0.25"/>
    <row r="31" spans="1:6" ht="16.5" thickBot="1" x14ac:dyDescent="0.3">
      <c r="A31" s="152" t="s">
        <v>123</v>
      </c>
      <c r="B31" s="153"/>
      <c r="C31" s="154"/>
      <c r="D31" s="155" t="s">
        <v>14</v>
      </c>
      <c r="E31" s="156"/>
      <c r="F31" s="157"/>
    </row>
    <row r="32" spans="1:6" ht="48" thickBot="1" x14ac:dyDescent="0.3">
      <c r="A32" s="19" t="s">
        <v>12</v>
      </c>
      <c r="B32" s="111" t="s">
        <v>140</v>
      </c>
      <c r="C32" s="75" t="s">
        <v>130</v>
      </c>
      <c r="D32" s="22" t="s">
        <v>15</v>
      </c>
      <c r="E32" s="22" t="s">
        <v>16</v>
      </c>
      <c r="F32" s="23" t="s">
        <v>17</v>
      </c>
    </row>
    <row r="33" spans="1:6" ht="15" x14ac:dyDescent="0.2">
      <c r="A33" s="59">
        <v>1</v>
      </c>
      <c r="B33" s="60">
        <v>1</v>
      </c>
      <c r="C33" s="37">
        <v>0</v>
      </c>
      <c r="D33" s="37">
        <f t="shared" ref="D33" si="20">A33*B33*C33*12</f>
        <v>0</v>
      </c>
      <c r="E33" s="38">
        <f t="shared" ref="E33" si="21">(D33*5%)+D33</f>
        <v>0</v>
      </c>
      <c r="F33" s="39">
        <f t="shared" ref="F33" si="22">(E33*5%)+E33</f>
        <v>0</v>
      </c>
    </row>
    <row r="34" spans="1:6" ht="15" x14ac:dyDescent="0.2">
      <c r="A34" s="61">
        <v>1</v>
      </c>
      <c r="B34" s="24">
        <v>1</v>
      </c>
      <c r="C34" s="3">
        <v>0</v>
      </c>
      <c r="D34" s="3">
        <f t="shared" ref="D34:D35" si="23">A34*B34*C34*12</f>
        <v>0</v>
      </c>
      <c r="E34" s="4">
        <f t="shared" ref="E34:E35" si="24">(D34*5%)+D34</f>
        <v>0</v>
      </c>
      <c r="F34" s="40">
        <f t="shared" ref="F34:F35" si="25">(E34*5%)+E34</f>
        <v>0</v>
      </c>
    </row>
    <row r="35" spans="1:6" ht="15.75" thickBot="1" x14ac:dyDescent="0.25">
      <c r="A35" s="62">
        <v>1</v>
      </c>
      <c r="B35" s="63">
        <v>1</v>
      </c>
      <c r="C35" s="45">
        <v>0</v>
      </c>
      <c r="D35" s="45">
        <f t="shared" si="23"/>
        <v>0</v>
      </c>
      <c r="E35" s="46">
        <f t="shared" si="24"/>
        <v>0</v>
      </c>
      <c r="F35" s="47">
        <f t="shared" si="25"/>
        <v>0</v>
      </c>
    </row>
    <row r="36" spans="1:6" ht="16.5" thickBot="1" x14ac:dyDescent="0.3">
      <c r="A36" s="25">
        <f>SUM(A32:A35)</f>
        <v>3</v>
      </c>
      <c r="B36" s="26"/>
      <c r="C36" s="26"/>
      <c r="D36" s="58">
        <f>SUM(D33:D35)</f>
        <v>0</v>
      </c>
      <c r="E36" s="58">
        <f>SUM(E33:E35)</f>
        <v>0</v>
      </c>
      <c r="F36" s="58">
        <f>SUM(F33:F35)</f>
        <v>0</v>
      </c>
    </row>
    <row r="37" spans="1:6" ht="13.5" thickBot="1" x14ac:dyDescent="0.25"/>
    <row r="38" spans="1:6" ht="16.5" thickBot="1" x14ac:dyDescent="0.3">
      <c r="A38" s="152" t="s">
        <v>124</v>
      </c>
      <c r="B38" s="153"/>
      <c r="C38" s="154"/>
      <c r="D38" s="155" t="s">
        <v>14</v>
      </c>
      <c r="E38" s="156"/>
      <c r="F38" s="157"/>
    </row>
    <row r="39" spans="1:6" ht="48" thickBot="1" x14ac:dyDescent="0.3">
      <c r="A39" s="19" t="s">
        <v>12</v>
      </c>
      <c r="B39" s="20" t="s">
        <v>139</v>
      </c>
      <c r="C39" s="75" t="s">
        <v>130</v>
      </c>
      <c r="D39" s="22" t="s">
        <v>15</v>
      </c>
      <c r="E39" s="22" t="s">
        <v>16</v>
      </c>
      <c r="F39" s="23" t="s">
        <v>17</v>
      </c>
    </row>
    <row r="40" spans="1:6" ht="15.75" thickBot="1" x14ac:dyDescent="0.25">
      <c r="A40" s="64">
        <v>1</v>
      </c>
      <c r="B40" s="65">
        <v>1</v>
      </c>
      <c r="C40" s="66">
        <v>0</v>
      </c>
      <c r="D40" s="66">
        <f t="shared" ref="D40" si="26">A40*B40*C40*12</f>
        <v>0</v>
      </c>
      <c r="E40" s="67">
        <f t="shared" ref="E40" si="27">(D40*5%)+D40</f>
        <v>0</v>
      </c>
      <c r="F40" s="68">
        <f t="shared" ref="F40" si="28">(E40*5%)+E40</f>
        <v>0</v>
      </c>
    </row>
    <row r="41" spans="1:6" ht="16.5" thickBot="1" x14ac:dyDescent="0.3">
      <c r="A41" s="25">
        <f>SUM(A39:A40)</f>
        <v>1</v>
      </c>
      <c r="B41" s="26"/>
      <c r="C41" s="26"/>
      <c r="D41" s="58">
        <f>SUM(D40:D40)</f>
        <v>0</v>
      </c>
      <c r="E41" s="58">
        <f>SUM(E40:E40)</f>
        <v>0</v>
      </c>
      <c r="F41" s="58">
        <f>SUM(F40:F40)</f>
        <v>0</v>
      </c>
    </row>
    <row r="42" spans="1:6" ht="13.5" thickBot="1" x14ac:dyDescent="0.25"/>
    <row r="43" spans="1:6" ht="16.5" thickBot="1" x14ac:dyDescent="0.3">
      <c r="A43" s="152" t="s">
        <v>125</v>
      </c>
      <c r="B43" s="153"/>
      <c r="C43" s="154"/>
      <c r="D43" s="155" t="s">
        <v>14</v>
      </c>
      <c r="E43" s="156"/>
      <c r="F43" s="157"/>
    </row>
    <row r="44" spans="1:6" ht="48" thickBot="1" x14ac:dyDescent="0.3">
      <c r="A44" s="19" t="s">
        <v>25</v>
      </c>
      <c r="B44" s="20" t="s">
        <v>13</v>
      </c>
      <c r="C44" s="75" t="s">
        <v>32</v>
      </c>
      <c r="D44" s="22" t="s">
        <v>15</v>
      </c>
      <c r="E44" s="22" t="s">
        <v>16</v>
      </c>
      <c r="F44" s="23" t="s">
        <v>17</v>
      </c>
    </row>
    <row r="45" spans="1:6" ht="15.75" thickBot="1" x14ac:dyDescent="0.25">
      <c r="A45" s="64">
        <v>1</v>
      </c>
      <c r="B45" s="65">
        <v>1</v>
      </c>
      <c r="C45" s="66">
        <v>0</v>
      </c>
      <c r="D45" s="66">
        <f t="shared" ref="D45" si="29">A45*B45*C45*12</f>
        <v>0</v>
      </c>
      <c r="E45" s="67">
        <f t="shared" ref="E45" si="30">(D45*5%)+D45</f>
        <v>0</v>
      </c>
      <c r="F45" s="68">
        <f t="shared" ref="F45" si="31">(E45*5%)+E45</f>
        <v>0</v>
      </c>
    </row>
    <row r="46" spans="1:6" ht="16.5" thickBot="1" x14ac:dyDescent="0.3">
      <c r="A46" s="25">
        <f>SUM(A44:A45)</f>
        <v>1</v>
      </c>
      <c r="B46" s="26"/>
      <c r="C46" s="26"/>
      <c r="D46" s="58">
        <f>SUM(D45:D45)</f>
        <v>0</v>
      </c>
      <c r="E46" s="58">
        <f>SUM(E45:E45)</f>
        <v>0</v>
      </c>
      <c r="F46" s="58">
        <f>SUM(F45:F45)</f>
        <v>0</v>
      </c>
    </row>
    <row r="47" spans="1:6" ht="13.5" thickBot="1" x14ac:dyDescent="0.25"/>
    <row r="48" spans="1:6" ht="16.5" thickBot="1" x14ac:dyDescent="0.3">
      <c r="A48" s="152" t="s">
        <v>24</v>
      </c>
      <c r="B48" s="153"/>
      <c r="C48" s="154"/>
      <c r="D48" s="155" t="s">
        <v>14</v>
      </c>
      <c r="E48" s="156"/>
      <c r="F48" s="157"/>
    </row>
    <row r="49" spans="1:6" ht="48" thickBot="1" x14ac:dyDescent="0.3">
      <c r="A49" s="19" t="s">
        <v>25</v>
      </c>
      <c r="B49" s="20" t="s">
        <v>13</v>
      </c>
      <c r="C49" s="75" t="s">
        <v>32</v>
      </c>
      <c r="D49" s="22" t="s">
        <v>15</v>
      </c>
      <c r="E49" s="22" t="s">
        <v>16</v>
      </c>
      <c r="F49" s="23" t="s">
        <v>17</v>
      </c>
    </row>
    <row r="50" spans="1:6" ht="15.75" thickBot="1" x14ac:dyDescent="0.25">
      <c r="A50" s="64">
        <v>1</v>
      </c>
      <c r="B50" s="65">
        <v>1</v>
      </c>
      <c r="C50" s="66">
        <v>0</v>
      </c>
      <c r="D50" s="66">
        <f t="shared" ref="D50" si="32">A50*B50*C50*12</f>
        <v>0</v>
      </c>
      <c r="E50" s="67">
        <f t="shared" ref="E50" si="33">(D50*5%)+D50</f>
        <v>0</v>
      </c>
      <c r="F50" s="68">
        <f t="shared" ref="F50" si="34">(E50*5%)+E50</f>
        <v>0</v>
      </c>
    </row>
    <row r="51" spans="1:6" ht="16.5" thickBot="1" x14ac:dyDescent="0.3">
      <c r="A51" s="25">
        <f>SUM(A49:A50)</f>
        <v>1</v>
      </c>
      <c r="B51" s="26"/>
      <c r="C51" s="26"/>
      <c r="D51" s="58">
        <f>SUM(D50:D50)</f>
        <v>0</v>
      </c>
      <c r="E51" s="58">
        <f>SUM(E50:E50)</f>
        <v>0</v>
      </c>
      <c r="F51" s="58">
        <f>SUM(F50:F50)</f>
        <v>0</v>
      </c>
    </row>
    <row r="52" spans="1:6" ht="13.5" thickBot="1" x14ac:dyDescent="0.25"/>
    <row r="53" spans="1:6" ht="16.5" thickBot="1" x14ac:dyDescent="0.3">
      <c r="A53" s="152" t="s">
        <v>126</v>
      </c>
      <c r="B53" s="153"/>
      <c r="C53" s="154"/>
      <c r="D53" s="155" t="s">
        <v>14</v>
      </c>
      <c r="E53" s="156"/>
      <c r="F53" s="157"/>
    </row>
    <row r="54" spans="1:6" ht="48" thickBot="1" x14ac:dyDescent="0.3">
      <c r="A54" s="19" t="s">
        <v>25</v>
      </c>
      <c r="B54" s="20" t="s">
        <v>13</v>
      </c>
      <c r="C54" s="75" t="s">
        <v>32</v>
      </c>
      <c r="D54" s="22" t="s">
        <v>15</v>
      </c>
      <c r="E54" s="22" t="s">
        <v>16</v>
      </c>
      <c r="F54" s="23" t="s">
        <v>17</v>
      </c>
    </row>
    <row r="55" spans="1:6" ht="15.75" thickBot="1" x14ac:dyDescent="0.25">
      <c r="A55" s="64">
        <v>1</v>
      </c>
      <c r="B55" s="65">
        <v>1</v>
      </c>
      <c r="C55" s="66">
        <v>0</v>
      </c>
      <c r="D55" s="66">
        <f t="shared" ref="D55" si="35">A55*B55*C55*12</f>
        <v>0</v>
      </c>
      <c r="E55" s="67">
        <f t="shared" ref="E55" si="36">(D55*5%)+D55</f>
        <v>0</v>
      </c>
      <c r="F55" s="68">
        <f t="shared" ref="F55" si="37">(E55*5%)+E55</f>
        <v>0</v>
      </c>
    </row>
    <row r="56" spans="1:6" ht="16.5" thickBot="1" x14ac:dyDescent="0.3">
      <c r="A56" s="25">
        <f>SUM(A54:A55)</f>
        <v>1</v>
      </c>
      <c r="B56" s="26"/>
      <c r="C56" s="26"/>
      <c r="D56" s="58">
        <f>SUM(D55:D55)</f>
        <v>0</v>
      </c>
      <c r="E56" s="58">
        <f>SUM(E55:E55)</f>
        <v>0</v>
      </c>
      <c r="F56" s="58">
        <f>SUM(F55:F55)</f>
        <v>0</v>
      </c>
    </row>
    <row r="57" spans="1:6" ht="13.5" thickBot="1" x14ac:dyDescent="0.25"/>
    <row r="58" spans="1:6" ht="16.5" thickBot="1" x14ac:dyDescent="0.3">
      <c r="A58" s="152" t="s">
        <v>127</v>
      </c>
      <c r="B58" s="153"/>
      <c r="C58" s="154"/>
      <c r="D58" s="155" t="s">
        <v>14</v>
      </c>
      <c r="E58" s="156"/>
      <c r="F58" s="157"/>
    </row>
    <row r="59" spans="1:6" ht="48" thickBot="1" x14ac:dyDescent="0.3">
      <c r="A59" s="19" t="s">
        <v>25</v>
      </c>
      <c r="B59" s="20" t="s">
        <v>13</v>
      </c>
      <c r="C59" s="75" t="s">
        <v>32</v>
      </c>
      <c r="D59" s="22" t="s">
        <v>15</v>
      </c>
      <c r="E59" s="22" t="s">
        <v>16</v>
      </c>
      <c r="F59" s="23" t="s">
        <v>17</v>
      </c>
    </row>
    <row r="60" spans="1:6" ht="15.75" thickBot="1" x14ac:dyDescent="0.25">
      <c r="A60" s="64">
        <v>1</v>
      </c>
      <c r="B60" s="65">
        <v>1</v>
      </c>
      <c r="C60" s="66">
        <v>0</v>
      </c>
      <c r="D60" s="66">
        <f t="shared" ref="D60" si="38">A60*B60*C60*12</f>
        <v>0</v>
      </c>
      <c r="E60" s="67">
        <f t="shared" ref="E60" si="39">(D60*5%)+D60</f>
        <v>0</v>
      </c>
      <c r="F60" s="68">
        <f t="shared" ref="F60" si="40">(E60*5%)+E60</f>
        <v>0</v>
      </c>
    </row>
    <row r="61" spans="1:6" ht="16.5" thickBot="1" x14ac:dyDescent="0.3">
      <c r="A61" s="25">
        <f>SUM(A59:A60)</f>
        <v>1</v>
      </c>
      <c r="B61" s="26"/>
      <c r="C61" s="26"/>
      <c r="D61" s="58">
        <f>SUM(D60:D60)</f>
        <v>0</v>
      </c>
      <c r="E61" s="58">
        <f>SUM(E60:E60)</f>
        <v>0</v>
      </c>
      <c r="F61" s="58">
        <f>SUM(F60:F60)</f>
        <v>0</v>
      </c>
    </row>
    <row r="63" spans="1:6" ht="13.5" thickBot="1" x14ac:dyDescent="0.25"/>
    <row r="64" spans="1:6" ht="16.5" thickBot="1" x14ac:dyDescent="0.3">
      <c r="A64" s="152" t="s">
        <v>128</v>
      </c>
      <c r="B64" s="153"/>
      <c r="C64" s="154"/>
      <c r="D64" s="155" t="s">
        <v>14</v>
      </c>
      <c r="E64" s="156"/>
      <c r="F64" s="157"/>
    </row>
    <row r="65" spans="1:6" ht="48" thickBot="1" x14ac:dyDescent="0.3">
      <c r="A65" s="19" t="s">
        <v>25</v>
      </c>
      <c r="B65" s="20" t="s">
        <v>13</v>
      </c>
      <c r="C65" s="75" t="s">
        <v>32</v>
      </c>
      <c r="D65" s="22" t="s">
        <v>15</v>
      </c>
      <c r="E65" s="22" t="s">
        <v>16</v>
      </c>
      <c r="F65" s="23" t="s">
        <v>17</v>
      </c>
    </row>
    <row r="66" spans="1:6" ht="15.75" thickBot="1" x14ac:dyDescent="0.25">
      <c r="A66" s="64">
        <v>1</v>
      </c>
      <c r="B66" s="65">
        <v>1</v>
      </c>
      <c r="C66" s="66">
        <v>0</v>
      </c>
      <c r="D66" s="66">
        <f t="shared" ref="D66" si="41">A66*B66*C66*12</f>
        <v>0</v>
      </c>
      <c r="E66" s="67">
        <f t="shared" ref="E66" si="42">(D66*5%)+D66</f>
        <v>0</v>
      </c>
      <c r="F66" s="68">
        <f t="shared" ref="F66" si="43">(E66*5%)+E66</f>
        <v>0</v>
      </c>
    </row>
    <row r="67" spans="1:6" ht="16.5" thickBot="1" x14ac:dyDescent="0.3">
      <c r="A67" s="25">
        <f>SUM(A65:A66)</f>
        <v>1</v>
      </c>
      <c r="B67" s="26"/>
      <c r="C67" s="26"/>
      <c r="D67" s="58">
        <f>SUM(D66:D66)</f>
        <v>0</v>
      </c>
      <c r="E67" s="58">
        <f>SUM(E66:E66)</f>
        <v>0</v>
      </c>
      <c r="F67" s="58">
        <f>SUM(F66:F66)</f>
        <v>0</v>
      </c>
    </row>
    <row r="68" spans="1:6" ht="13.5" thickBot="1" x14ac:dyDescent="0.25"/>
    <row r="69" spans="1:6" ht="24.75" customHeight="1" x14ac:dyDescent="0.25">
      <c r="A69" s="77">
        <f>'Frances Baard District'!A77</f>
        <v>59</v>
      </c>
      <c r="B69" s="97" t="s">
        <v>141</v>
      </c>
      <c r="C69" s="102"/>
    </row>
    <row r="70" spans="1:6" ht="26.25" customHeight="1" thickBot="1" x14ac:dyDescent="0.3">
      <c r="A70" s="98">
        <f>A7+A15+A22+A29+A36+A41</f>
        <v>18</v>
      </c>
      <c r="B70" s="99" t="s">
        <v>142</v>
      </c>
      <c r="C70" s="103"/>
    </row>
    <row r="71" spans="1:6" ht="26.25" customHeight="1" thickBot="1" x14ac:dyDescent="0.3">
      <c r="A71" s="80">
        <f>SUM(A69:A70)</f>
        <v>77</v>
      </c>
      <c r="B71" s="100" t="s">
        <v>143</v>
      </c>
      <c r="C71" s="104"/>
      <c r="D71" s="72"/>
    </row>
    <row r="72" spans="1:6" ht="15.75" x14ac:dyDescent="0.25">
      <c r="A72" s="105"/>
      <c r="B72" s="106"/>
      <c r="C72" s="89"/>
      <c r="D72" s="72"/>
    </row>
    <row r="73" spans="1:6" ht="15.75" x14ac:dyDescent="0.25">
      <c r="A73" s="105">
        <f>A46+A51+A56+A61+A67</f>
        <v>5</v>
      </c>
      <c r="B73" s="101" t="s">
        <v>144</v>
      </c>
      <c r="C73" s="89"/>
    </row>
    <row r="74" spans="1:6" ht="28.5" customHeight="1" thickBot="1" x14ac:dyDescent="0.3">
      <c r="A74" s="107">
        <f>A71+A73</f>
        <v>82</v>
      </c>
      <c r="B74" s="108" t="s">
        <v>147</v>
      </c>
      <c r="C74" s="109"/>
    </row>
    <row r="75" spans="1:6" x14ac:dyDescent="0.2">
      <c r="D75" s="72"/>
    </row>
  </sheetData>
  <mergeCells count="24">
    <mergeCell ref="A2:C2"/>
    <mergeCell ref="D2:F2"/>
    <mergeCell ref="A1:F1"/>
    <mergeCell ref="A9:F9"/>
    <mergeCell ref="A10:C10"/>
    <mergeCell ref="D10:F10"/>
    <mergeCell ref="A17:C17"/>
    <mergeCell ref="D17:F17"/>
    <mergeCell ref="A24:C24"/>
    <mergeCell ref="D24:F24"/>
    <mergeCell ref="A31:C31"/>
    <mergeCell ref="D31:F31"/>
    <mergeCell ref="A38:C38"/>
    <mergeCell ref="D38:F38"/>
    <mergeCell ref="A43:C43"/>
    <mergeCell ref="D43:F43"/>
    <mergeCell ref="A48:C48"/>
    <mergeCell ref="D48:F48"/>
    <mergeCell ref="A53:C53"/>
    <mergeCell ref="D53:F53"/>
    <mergeCell ref="A58:C58"/>
    <mergeCell ref="D58:F58"/>
    <mergeCell ref="A64:C64"/>
    <mergeCell ref="D64:F64"/>
  </mergeCells>
  <pageMargins left="0.7" right="0.7" top="0.75" bottom="0.75" header="0.3" footer="0.3"/>
  <pageSetup scale="48" orientation="portrait" horizontalDpi="1200" verticalDpi="1200" r:id="rId1"/>
  <rowBreaks count="1" manualBreakCount="1">
    <brk id="5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zoomScale="90" zoomScaleSheetLayoutView="90" workbookViewId="0">
      <selection activeCell="C73" sqref="C73"/>
    </sheetView>
  </sheetViews>
  <sheetFormatPr defaultColWidth="8.85546875" defaultRowHeight="15" x14ac:dyDescent="0.2"/>
  <cols>
    <col min="1" max="1" width="23.42578125" style="2" customWidth="1"/>
    <col min="2" max="2" width="14.7109375" style="2" bestFit="1" customWidth="1"/>
    <col min="3" max="3" width="21.85546875" style="2" bestFit="1" customWidth="1"/>
    <col min="4" max="4" width="20.140625" style="2" bestFit="1" customWidth="1"/>
    <col min="5" max="5" width="35" style="2" customWidth="1"/>
    <col min="6" max="6" width="11.85546875" style="26" customWidth="1"/>
    <col min="7" max="7" width="13.140625" style="26" bestFit="1" customWidth="1"/>
    <col min="8" max="9" width="14.5703125" style="2" bestFit="1" customWidth="1"/>
    <col min="10" max="16384" width="8.85546875" style="2"/>
  </cols>
  <sheetData>
    <row r="1" spans="1:9" ht="16.5" thickBot="1" x14ac:dyDescent="0.3">
      <c r="A1" s="155" t="s">
        <v>33</v>
      </c>
      <c r="B1" s="156"/>
      <c r="C1" s="156"/>
      <c r="D1" s="156"/>
      <c r="E1" s="156"/>
      <c r="F1" s="156"/>
      <c r="G1" s="156"/>
      <c r="H1" s="156"/>
      <c r="I1" s="157"/>
    </row>
    <row r="2" spans="1:9" ht="16.5" thickBot="1" x14ac:dyDescent="0.3">
      <c r="A2" s="169" t="s">
        <v>39</v>
      </c>
      <c r="B2" s="170"/>
      <c r="C2" s="170"/>
      <c r="D2" s="170"/>
      <c r="E2" s="171"/>
      <c r="F2" s="174" t="s">
        <v>131</v>
      </c>
      <c r="G2" s="167" t="s">
        <v>14</v>
      </c>
      <c r="H2" s="167"/>
      <c r="I2" s="168"/>
    </row>
    <row r="3" spans="1:9" ht="32.25" thickBot="1" x14ac:dyDescent="0.3">
      <c r="A3" s="94" t="s">
        <v>34</v>
      </c>
      <c r="B3" s="95" t="s">
        <v>35</v>
      </c>
      <c r="C3" s="95" t="s">
        <v>36</v>
      </c>
      <c r="D3" s="95" t="s">
        <v>37</v>
      </c>
      <c r="E3" s="96" t="s">
        <v>38</v>
      </c>
      <c r="F3" s="175"/>
      <c r="G3" s="70" t="s">
        <v>15</v>
      </c>
      <c r="H3" s="70" t="s">
        <v>16</v>
      </c>
      <c r="I3" s="71" t="s">
        <v>17</v>
      </c>
    </row>
    <row r="4" spans="1:9" ht="45" x14ac:dyDescent="0.2">
      <c r="A4" s="90" t="s">
        <v>40</v>
      </c>
      <c r="B4" s="36" t="s">
        <v>41</v>
      </c>
      <c r="C4" s="36" t="s">
        <v>42</v>
      </c>
      <c r="D4" s="36" t="s">
        <v>43</v>
      </c>
      <c r="E4" s="36" t="s">
        <v>153</v>
      </c>
      <c r="F4" s="37">
        <v>0</v>
      </c>
      <c r="G4" s="37">
        <f>F4*12</f>
        <v>0</v>
      </c>
      <c r="H4" s="38">
        <f>(G4*5%)+G4</f>
        <v>0</v>
      </c>
      <c r="I4" s="39">
        <f>(H4*5%)+H4</f>
        <v>0</v>
      </c>
    </row>
    <row r="5" spans="1:9" ht="45" x14ac:dyDescent="0.2">
      <c r="A5" s="91" t="s">
        <v>44</v>
      </c>
      <c r="B5" s="33" t="s">
        <v>41</v>
      </c>
      <c r="C5" s="33" t="s">
        <v>44</v>
      </c>
      <c r="D5" s="33" t="s">
        <v>43</v>
      </c>
      <c r="E5" s="33" t="s">
        <v>153</v>
      </c>
      <c r="F5" s="3">
        <v>0</v>
      </c>
      <c r="G5" s="3">
        <f t="shared" ref="G5:G8" si="0">F5*12</f>
        <v>0</v>
      </c>
      <c r="H5" s="4">
        <f t="shared" ref="H5:I5" si="1">(G5*5%)+G5</f>
        <v>0</v>
      </c>
      <c r="I5" s="40">
        <f t="shared" si="1"/>
        <v>0</v>
      </c>
    </row>
    <row r="6" spans="1:9" ht="45" x14ac:dyDescent="0.2">
      <c r="A6" s="92" t="s">
        <v>45</v>
      </c>
      <c r="B6" s="79" t="s">
        <v>46</v>
      </c>
      <c r="C6" s="79" t="s">
        <v>47</v>
      </c>
      <c r="D6" s="79" t="s">
        <v>43</v>
      </c>
      <c r="E6" s="33" t="s">
        <v>153</v>
      </c>
      <c r="F6" s="3">
        <v>0</v>
      </c>
      <c r="G6" s="3">
        <f t="shared" si="0"/>
        <v>0</v>
      </c>
      <c r="H6" s="4">
        <f t="shared" ref="H6:I6" si="2">(G6*5%)+G6</f>
        <v>0</v>
      </c>
      <c r="I6" s="40">
        <f t="shared" si="2"/>
        <v>0</v>
      </c>
    </row>
    <row r="7" spans="1:9" ht="45" x14ac:dyDescent="0.2">
      <c r="A7" s="92" t="s">
        <v>48</v>
      </c>
      <c r="B7" s="79" t="s">
        <v>49</v>
      </c>
      <c r="C7" s="79" t="s">
        <v>50</v>
      </c>
      <c r="D7" s="79" t="s">
        <v>43</v>
      </c>
      <c r="E7" s="33" t="s">
        <v>153</v>
      </c>
      <c r="F7" s="3">
        <v>0</v>
      </c>
      <c r="G7" s="3">
        <f t="shared" si="0"/>
        <v>0</v>
      </c>
      <c r="H7" s="4">
        <f t="shared" ref="H7:I7" si="3">(G7*5%)+G7</f>
        <v>0</v>
      </c>
      <c r="I7" s="40">
        <f t="shared" si="3"/>
        <v>0</v>
      </c>
    </row>
    <row r="8" spans="1:9" ht="45" x14ac:dyDescent="0.2">
      <c r="A8" s="176" t="s">
        <v>51</v>
      </c>
      <c r="B8" s="173" t="s">
        <v>52</v>
      </c>
      <c r="C8" s="173" t="s">
        <v>50</v>
      </c>
      <c r="D8" s="173" t="s">
        <v>43</v>
      </c>
      <c r="E8" s="33" t="s">
        <v>153</v>
      </c>
      <c r="F8" s="3">
        <v>0</v>
      </c>
      <c r="G8" s="3">
        <f t="shared" si="0"/>
        <v>0</v>
      </c>
      <c r="H8" s="4">
        <f t="shared" ref="H8:I8" si="4">(G8*5%)+G8</f>
        <v>0</v>
      </c>
      <c r="I8" s="40">
        <f t="shared" si="4"/>
        <v>0</v>
      </c>
    </row>
    <row r="9" spans="1:9" ht="30" x14ac:dyDescent="0.2">
      <c r="A9" s="176"/>
      <c r="B9" s="173"/>
      <c r="C9" s="173"/>
      <c r="D9" s="173"/>
      <c r="E9" s="33" t="s">
        <v>136</v>
      </c>
      <c r="F9" s="3">
        <v>0</v>
      </c>
      <c r="G9" s="3">
        <f t="shared" ref="G9:G13" si="5">F9*12</f>
        <v>0</v>
      </c>
      <c r="H9" s="4">
        <f t="shared" ref="H9:H13" si="6">(G9*5%)+G9</f>
        <v>0</v>
      </c>
      <c r="I9" s="40">
        <f t="shared" ref="I9:I13" si="7">(H9*5%)+H9</f>
        <v>0</v>
      </c>
    </row>
    <row r="10" spans="1:9" ht="30" x14ac:dyDescent="0.2">
      <c r="A10" s="176"/>
      <c r="B10" s="173"/>
      <c r="C10" s="173"/>
      <c r="D10" s="173"/>
      <c r="E10" s="33" t="s">
        <v>137</v>
      </c>
      <c r="F10" s="3">
        <v>0</v>
      </c>
      <c r="G10" s="3">
        <f t="shared" si="5"/>
        <v>0</v>
      </c>
      <c r="H10" s="4">
        <f t="shared" si="6"/>
        <v>0</v>
      </c>
      <c r="I10" s="40">
        <f t="shared" si="7"/>
        <v>0</v>
      </c>
    </row>
    <row r="11" spans="1:9" ht="30" x14ac:dyDescent="0.2">
      <c r="A11" s="172" t="s">
        <v>138</v>
      </c>
      <c r="B11" s="173" t="s">
        <v>52</v>
      </c>
      <c r="C11" s="173" t="s">
        <v>57</v>
      </c>
      <c r="D11" s="173" t="s">
        <v>43</v>
      </c>
      <c r="E11" s="33" t="s">
        <v>136</v>
      </c>
      <c r="F11" s="3">
        <v>0</v>
      </c>
      <c r="G11" s="3">
        <f t="shared" ref="G11:G12" si="8">F11*12</f>
        <v>0</v>
      </c>
      <c r="H11" s="4">
        <f t="shared" ref="H11:H12" si="9">(G11*5%)+G11</f>
        <v>0</v>
      </c>
      <c r="I11" s="40">
        <f t="shared" ref="I11:I12" si="10">(H11*5%)+H11</f>
        <v>0</v>
      </c>
    </row>
    <row r="12" spans="1:9" ht="30" x14ac:dyDescent="0.2">
      <c r="A12" s="172"/>
      <c r="B12" s="173"/>
      <c r="C12" s="173"/>
      <c r="D12" s="173"/>
      <c r="E12" s="33" t="s">
        <v>137</v>
      </c>
      <c r="F12" s="3">
        <v>0</v>
      </c>
      <c r="G12" s="3">
        <f t="shared" si="8"/>
        <v>0</v>
      </c>
      <c r="H12" s="4">
        <f t="shared" si="9"/>
        <v>0</v>
      </c>
      <c r="I12" s="40">
        <f t="shared" si="10"/>
        <v>0</v>
      </c>
    </row>
    <row r="13" spans="1:9" ht="45" customHeight="1" x14ac:dyDescent="0.2">
      <c r="A13" s="172" t="s">
        <v>53</v>
      </c>
      <c r="B13" s="173" t="s">
        <v>54</v>
      </c>
      <c r="C13" s="173" t="s">
        <v>50</v>
      </c>
      <c r="D13" s="173" t="s">
        <v>43</v>
      </c>
      <c r="E13" s="33" t="s">
        <v>153</v>
      </c>
      <c r="F13" s="3">
        <v>0</v>
      </c>
      <c r="G13" s="3">
        <f t="shared" si="5"/>
        <v>0</v>
      </c>
      <c r="H13" s="4">
        <f t="shared" si="6"/>
        <v>0</v>
      </c>
      <c r="I13" s="40">
        <f t="shared" si="7"/>
        <v>0</v>
      </c>
    </row>
    <row r="14" spans="1:9" ht="30" x14ac:dyDescent="0.2">
      <c r="A14" s="172"/>
      <c r="B14" s="173"/>
      <c r="C14" s="173"/>
      <c r="D14" s="173"/>
      <c r="E14" s="33" t="s">
        <v>136</v>
      </c>
      <c r="F14" s="3">
        <v>0</v>
      </c>
      <c r="G14" s="3">
        <f t="shared" ref="G14:G16" si="11">F14*12</f>
        <v>0</v>
      </c>
      <c r="H14" s="4">
        <f t="shared" ref="H14:H16" si="12">(G14*5%)+G14</f>
        <v>0</v>
      </c>
      <c r="I14" s="40">
        <f t="shared" ref="I14:I16" si="13">(H14*5%)+H14</f>
        <v>0</v>
      </c>
    </row>
    <row r="15" spans="1:9" ht="30" x14ac:dyDescent="0.2">
      <c r="A15" s="172"/>
      <c r="B15" s="173"/>
      <c r="C15" s="173"/>
      <c r="D15" s="173"/>
      <c r="E15" s="33" t="s">
        <v>137</v>
      </c>
      <c r="F15" s="3">
        <v>0</v>
      </c>
      <c r="G15" s="3">
        <f t="shared" si="11"/>
        <v>0</v>
      </c>
      <c r="H15" s="4">
        <f t="shared" si="12"/>
        <v>0</v>
      </c>
      <c r="I15" s="40">
        <f t="shared" si="13"/>
        <v>0</v>
      </c>
    </row>
    <row r="16" spans="1:9" ht="45" x14ac:dyDescent="0.2">
      <c r="A16" s="184" t="s">
        <v>55</v>
      </c>
      <c r="B16" s="173" t="s">
        <v>56</v>
      </c>
      <c r="C16" s="173" t="s">
        <v>57</v>
      </c>
      <c r="D16" s="173" t="s">
        <v>43</v>
      </c>
      <c r="E16" s="33" t="s">
        <v>153</v>
      </c>
      <c r="F16" s="3">
        <v>0</v>
      </c>
      <c r="G16" s="3">
        <f t="shared" si="11"/>
        <v>0</v>
      </c>
      <c r="H16" s="4">
        <f t="shared" si="12"/>
        <v>0</v>
      </c>
      <c r="I16" s="40">
        <f t="shared" si="13"/>
        <v>0</v>
      </c>
    </row>
    <row r="17" spans="1:9" ht="30" x14ac:dyDescent="0.2">
      <c r="A17" s="184"/>
      <c r="B17" s="173"/>
      <c r="C17" s="173"/>
      <c r="D17" s="173"/>
      <c r="E17" s="33" t="s">
        <v>136</v>
      </c>
      <c r="F17" s="3">
        <v>0</v>
      </c>
      <c r="G17" s="3">
        <f t="shared" ref="G17:G19" si="14">F17*12</f>
        <v>0</v>
      </c>
      <c r="H17" s="4">
        <f t="shared" ref="H17:H19" si="15">(G17*5%)+G17</f>
        <v>0</v>
      </c>
      <c r="I17" s="40">
        <f t="shared" ref="I17:I19" si="16">(H17*5%)+H17</f>
        <v>0</v>
      </c>
    </row>
    <row r="18" spans="1:9" ht="30" x14ac:dyDescent="0.2">
      <c r="A18" s="184"/>
      <c r="B18" s="173"/>
      <c r="C18" s="173"/>
      <c r="D18" s="173"/>
      <c r="E18" s="33" t="s">
        <v>137</v>
      </c>
      <c r="F18" s="3">
        <v>0</v>
      </c>
      <c r="G18" s="3">
        <f t="shared" si="14"/>
        <v>0</v>
      </c>
      <c r="H18" s="4">
        <f t="shared" si="15"/>
        <v>0</v>
      </c>
      <c r="I18" s="40">
        <f t="shared" si="16"/>
        <v>0</v>
      </c>
    </row>
    <row r="19" spans="1:9" ht="45" x14ac:dyDescent="0.2">
      <c r="A19" s="184" t="s">
        <v>58</v>
      </c>
      <c r="B19" s="173" t="s">
        <v>46</v>
      </c>
      <c r="C19" s="173" t="s">
        <v>59</v>
      </c>
      <c r="D19" s="173" t="s">
        <v>60</v>
      </c>
      <c r="E19" s="33" t="s">
        <v>153</v>
      </c>
      <c r="F19" s="3">
        <v>0</v>
      </c>
      <c r="G19" s="3">
        <f t="shared" si="14"/>
        <v>0</v>
      </c>
      <c r="H19" s="4">
        <f t="shared" si="15"/>
        <v>0</v>
      </c>
      <c r="I19" s="40">
        <f t="shared" si="16"/>
        <v>0</v>
      </c>
    </row>
    <row r="20" spans="1:9" ht="30" x14ac:dyDescent="0.2">
      <c r="A20" s="184"/>
      <c r="B20" s="173"/>
      <c r="C20" s="173"/>
      <c r="D20" s="173"/>
      <c r="E20" s="33" t="s">
        <v>136</v>
      </c>
      <c r="F20" s="3">
        <v>0</v>
      </c>
      <c r="G20" s="3">
        <f t="shared" ref="G20:G22" si="17">F20*12</f>
        <v>0</v>
      </c>
      <c r="H20" s="4">
        <f t="shared" ref="H20:H22" si="18">(G20*5%)+G20</f>
        <v>0</v>
      </c>
      <c r="I20" s="40">
        <f t="shared" ref="I20:I22" si="19">(H20*5%)+H20</f>
        <v>0</v>
      </c>
    </row>
    <row r="21" spans="1:9" ht="30" x14ac:dyDescent="0.2">
      <c r="A21" s="184"/>
      <c r="B21" s="173"/>
      <c r="C21" s="173"/>
      <c r="D21" s="173"/>
      <c r="E21" s="33" t="s">
        <v>137</v>
      </c>
      <c r="F21" s="3">
        <v>0</v>
      </c>
      <c r="G21" s="3">
        <f t="shared" si="17"/>
        <v>0</v>
      </c>
      <c r="H21" s="4">
        <f t="shared" si="18"/>
        <v>0</v>
      </c>
      <c r="I21" s="40">
        <f t="shared" si="19"/>
        <v>0</v>
      </c>
    </row>
    <row r="22" spans="1:9" ht="45" x14ac:dyDescent="0.2">
      <c r="A22" s="183" t="s">
        <v>61</v>
      </c>
      <c r="B22" s="173" t="s">
        <v>62</v>
      </c>
      <c r="C22" s="173" t="s">
        <v>57</v>
      </c>
      <c r="D22" s="173" t="s">
        <v>43</v>
      </c>
      <c r="E22" s="33" t="s">
        <v>153</v>
      </c>
      <c r="F22" s="3">
        <v>0</v>
      </c>
      <c r="G22" s="3">
        <f t="shared" si="17"/>
        <v>0</v>
      </c>
      <c r="H22" s="4">
        <f t="shared" si="18"/>
        <v>0</v>
      </c>
      <c r="I22" s="40">
        <f t="shared" si="19"/>
        <v>0</v>
      </c>
    </row>
    <row r="23" spans="1:9" ht="30" x14ac:dyDescent="0.2">
      <c r="A23" s="183"/>
      <c r="B23" s="173"/>
      <c r="C23" s="173"/>
      <c r="D23" s="173"/>
      <c r="E23" s="33" t="s">
        <v>136</v>
      </c>
      <c r="F23" s="3">
        <v>0</v>
      </c>
      <c r="G23" s="3">
        <f t="shared" ref="G23:G24" si="20">F23*12</f>
        <v>0</v>
      </c>
      <c r="H23" s="4">
        <f t="shared" ref="H23:H24" si="21">(G23*5%)+G23</f>
        <v>0</v>
      </c>
      <c r="I23" s="40">
        <f t="shared" ref="I23:I24" si="22">(H23*5%)+H23</f>
        <v>0</v>
      </c>
    </row>
    <row r="24" spans="1:9" ht="30" x14ac:dyDescent="0.2">
      <c r="A24" s="183"/>
      <c r="B24" s="173"/>
      <c r="C24" s="173"/>
      <c r="D24" s="173"/>
      <c r="E24" s="33" t="s">
        <v>137</v>
      </c>
      <c r="F24" s="3">
        <v>0</v>
      </c>
      <c r="G24" s="3">
        <f t="shared" si="20"/>
        <v>0</v>
      </c>
      <c r="H24" s="4">
        <f t="shared" si="21"/>
        <v>0</v>
      </c>
      <c r="I24" s="40">
        <f t="shared" si="22"/>
        <v>0</v>
      </c>
    </row>
    <row r="25" spans="1:9" ht="30.75" thickBot="1" x14ac:dyDescent="0.25">
      <c r="A25" s="42" t="s">
        <v>63</v>
      </c>
      <c r="B25" s="43" t="s">
        <v>64</v>
      </c>
      <c r="C25" s="43" t="s">
        <v>65</v>
      </c>
      <c r="D25" s="43" t="s">
        <v>66</v>
      </c>
      <c r="E25" s="44" t="s">
        <v>137</v>
      </c>
      <c r="F25" s="45">
        <v>0</v>
      </c>
      <c r="G25" s="45">
        <f t="shared" ref="G25" si="23">F25*12</f>
        <v>0</v>
      </c>
      <c r="H25" s="46">
        <f t="shared" ref="H25" si="24">(G25*5%)+G25</f>
        <v>0</v>
      </c>
      <c r="I25" s="47">
        <f t="shared" ref="I25" si="25">(H25*5%)+H25</f>
        <v>0</v>
      </c>
    </row>
    <row r="26" spans="1:9" ht="16.5" thickBot="1" x14ac:dyDescent="0.3">
      <c r="A26" s="28"/>
      <c r="B26" s="28"/>
      <c r="C26" s="28"/>
      <c r="D26" s="28"/>
      <c r="E26" s="29"/>
      <c r="F26" s="30"/>
      <c r="G26" s="49">
        <f>SUM(G4:G25)</f>
        <v>0</v>
      </c>
      <c r="H26" s="49">
        <f>SUM(H4:H25)</f>
        <v>0</v>
      </c>
      <c r="I26" s="49">
        <f>SUM(I4:I25)</f>
        <v>0</v>
      </c>
    </row>
    <row r="27" spans="1:9" ht="16.5" thickBot="1" x14ac:dyDescent="0.3">
      <c r="A27" s="28"/>
      <c r="B27" s="28"/>
      <c r="C27" s="28"/>
      <c r="D27" s="28"/>
      <c r="E27" s="29"/>
      <c r="F27" s="30"/>
      <c r="G27" s="31"/>
      <c r="H27" s="31"/>
      <c r="I27" s="32"/>
    </row>
    <row r="28" spans="1:9" ht="16.149999999999999" customHeight="1" thickBot="1" x14ac:dyDescent="0.3">
      <c r="A28" s="158" t="s">
        <v>68</v>
      </c>
      <c r="B28" s="159"/>
      <c r="C28" s="159"/>
      <c r="D28" s="159"/>
      <c r="E28" s="160"/>
      <c r="F28" s="177" t="s">
        <v>109</v>
      </c>
      <c r="G28" s="158" t="s">
        <v>14</v>
      </c>
      <c r="H28" s="159"/>
      <c r="I28" s="160"/>
    </row>
    <row r="29" spans="1:9" ht="32.25" thickBot="1" x14ac:dyDescent="0.3">
      <c r="A29" s="51" t="s">
        <v>34</v>
      </c>
      <c r="B29" s="51" t="s">
        <v>35</v>
      </c>
      <c r="C29" s="51" t="s">
        <v>36</v>
      </c>
      <c r="D29" s="51" t="s">
        <v>37</v>
      </c>
      <c r="E29" s="52" t="s">
        <v>38</v>
      </c>
      <c r="F29" s="178"/>
      <c r="G29" s="50" t="s">
        <v>15</v>
      </c>
      <c r="H29" s="22" t="s">
        <v>16</v>
      </c>
      <c r="I29" s="23" t="s">
        <v>17</v>
      </c>
    </row>
    <row r="30" spans="1:9" ht="45" x14ac:dyDescent="0.2">
      <c r="A30" s="53" t="s">
        <v>69</v>
      </c>
      <c r="B30" s="35" t="s">
        <v>41</v>
      </c>
      <c r="C30" s="35" t="s">
        <v>70</v>
      </c>
      <c r="D30" s="35" t="s">
        <v>71</v>
      </c>
      <c r="E30" s="36" t="s">
        <v>153</v>
      </c>
      <c r="F30" s="37">
        <v>0</v>
      </c>
      <c r="G30" s="37">
        <f t="shared" ref="G30:G32" si="26">F30*12</f>
        <v>0</v>
      </c>
      <c r="H30" s="38">
        <f t="shared" ref="H30:H32" si="27">(G30*5%)+G30</f>
        <v>0</v>
      </c>
      <c r="I30" s="39">
        <f t="shared" ref="I30:I32" si="28">(H30*5%)+H30</f>
        <v>0</v>
      </c>
    </row>
    <row r="31" spans="1:9" ht="45" x14ac:dyDescent="0.2">
      <c r="A31" s="78" t="s">
        <v>72</v>
      </c>
      <c r="B31" s="79" t="s">
        <v>41</v>
      </c>
      <c r="C31" s="79" t="s">
        <v>73</v>
      </c>
      <c r="D31" s="79" t="s">
        <v>74</v>
      </c>
      <c r="E31" s="33" t="s">
        <v>153</v>
      </c>
      <c r="F31" s="3">
        <v>0</v>
      </c>
      <c r="G31" s="3">
        <f t="shared" si="26"/>
        <v>0</v>
      </c>
      <c r="H31" s="4">
        <f t="shared" si="27"/>
        <v>0</v>
      </c>
      <c r="I31" s="40">
        <f t="shared" si="28"/>
        <v>0</v>
      </c>
    </row>
    <row r="32" spans="1:9" ht="45.75" thickBot="1" x14ac:dyDescent="0.25">
      <c r="A32" s="42" t="s">
        <v>75</v>
      </c>
      <c r="B32" s="43" t="s">
        <v>46</v>
      </c>
      <c r="C32" s="43" t="s">
        <v>76</v>
      </c>
      <c r="D32" s="43" t="s">
        <v>77</v>
      </c>
      <c r="E32" s="44" t="s">
        <v>153</v>
      </c>
      <c r="F32" s="45">
        <v>0</v>
      </c>
      <c r="G32" s="45">
        <f t="shared" si="26"/>
        <v>0</v>
      </c>
      <c r="H32" s="46">
        <f t="shared" si="27"/>
        <v>0</v>
      </c>
      <c r="I32" s="47">
        <f t="shared" si="28"/>
        <v>0</v>
      </c>
    </row>
    <row r="33" spans="1:9" ht="16.5" thickBot="1" x14ac:dyDescent="0.3">
      <c r="A33" s="28"/>
      <c r="B33" s="28"/>
      <c r="C33" s="28"/>
      <c r="D33" s="28"/>
      <c r="E33" s="29"/>
      <c r="F33" s="30"/>
      <c r="G33" s="49">
        <f>SUM(G30:G32)</f>
        <v>0</v>
      </c>
      <c r="H33" s="49">
        <f t="shared" ref="H33:I33" si="29">SUM(H30:H32)</f>
        <v>0</v>
      </c>
      <c r="I33" s="49">
        <f t="shared" si="29"/>
        <v>0</v>
      </c>
    </row>
    <row r="34" spans="1:9" ht="16.5" thickBot="1" x14ac:dyDescent="0.3">
      <c r="A34" s="28"/>
      <c r="B34" s="28"/>
      <c r="C34" s="28"/>
      <c r="D34" s="28"/>
      <c r="E34" s="29"/>
      <c r="F34" s="30"/>
      <c r="G34" s="31"/>
      <c r="H34" s="31"/>
      <c r="I34" s="32"/>
    </row>
    <row r="35" spans="1:9" ht="16.149999999999999" customHeight="1" thickBot="1" x14ac:dyDescent="0.3">
      <c r="A35" s="169" t="s">
        <v>78</v>
      </c>
      <c r="B35" s="170"/>
      <c r="C35" s="170"/>
      <c r="D35" s="170"/>
      <c r="E35" s="171"/>
      <c r="F35" s="177" t="s">
        <v>109</v>
      </c>
      <c r="G35" s="179" t="s">
        <v>14</v>
      </c>
      <c r="H35" s="167"/>
      <c r="I35" s="168"/>
    </row>
    <row r="36" spans="1:9" ht="32.25" thickBot="1" x14ac:dyDescent="0.3">
      <c r="A36" s="94" t="s">
        <v>34</v>
      </c>
      <c r="B36" s="95" t="s">
        <v>35</v>
      </c>
      <c r="C36" s="95" t="s">
        <v>36</v>
      </c>
      <c r="D36" s="95" t="s">
        <v>37</v>
      </c>
      <c r="E36" s="96" t="s">
        <v>38</v>
      </c>
      <c r="F36" s="178"/>
      <c r="G36" s="69" t="s">
        <v>15</v>
      </c>
      <c r="H36" s="70" t="s">
        <v>16</v>
      </c>
      <c r="I36" s="71" t="s">
        <v>17</v>
      </c>
    </row>
    <row r="37" spans="1:9" ht="45" x14ac:dyDescent="0.2">
      <c r="A37" s="34" t="s">
        <v>79</v>
      </c>
      <c r="B37" s="35" t="s">
        <v>41</v>
      </c>
      <c r="C37" s="35" t="s">
        <v>79</v>
      </c>
      <c r="D37" s="35" t="s">
        <v>80</v>
      </c>
      <c r="E37" s="36" t="s">
        <v>153</v>
      </c>
      <c r="F37" s="37">
        <v>0</v>
      </c>
      <c r="G37" s="37">
        <f t="shared" ref="G37:G38" si="30">F37*12</f>
        <v>0</v>
      </c>
      <c r="H37" s="38">
        <f t="shared" ref="H37:H38" si="31">(G37*5%)+G37</f>
        <v>0</v>
      </c>
      <c r="I37" s="39">
        <f t="shared" ref="I37:I38" si="32">(H37*5%)+H37</f>
        <v>0</v>
      </c>
    </row>
    <row r="38" spans="1:9" ht="45.75" thickBot="1" x14ac:dyDescent="0.25">
      <c r="A38" s="54" t="s">
        <v>81</v>
      </c>
      <c r="B38" s="43" t="s">
        <v>82</v>
      </c>
      <c r="C38" s="43" t="s">
        <v>83</v>
      </c>
      <c r="D38" s="43" t="s">
        <v>84</v>
      </c>
      <c r="E38" s="44" t="s">
        <v>153</v>
      </c>
      <c r="F38" s="45">
        <v>0</v>
      </c>
      <c r="G38" s="45">
        <f t="shared" si="30"/>
        <v>0</v>
      </c>
      <c r="H38" s="46">
        <f t="shared" si="31"/>
        <v>0</v>
      </c>
      <c r="I38" s="47">
        <f t="shared" si="32"/>
        <v>0</v>
      </c>
    </row>
    <row r="39" spans="1:9" ht="16.5" thickBot="1" x14ac:dyDescent="0.3">
      <c r="A39" s="28"/>
      <c r="B39" s="28"/>
      <c r="C39" s="28"/>
      <c r="D39" s="28"/>
      <c r="E39" s="29"/>
      <c r="F39" s="30"/>
      <c r="G39" s="49">
        <f>SUM(G36:G38)</f>
        <v>0</v>
      </c>
      <c r="H39" s="49">
        <f t="shared" ref="H39" si="33">SUM(H36:H38)</f>
        <v>0</v>
      </c>
      <c r="I39" s="49">
        <f t="shared" ref="I39" si="34">SUM(I36:I38)</f>
        <v>0</v>
      </c>
    </row>
    <row r="40" spans="1:9" ht="16.5" thickBot="1" x14ac:dyDescent="0.3">
      <c r="A40" s="28"/>
      <c r="B40" s="28"/>
      <c r="C40" s="28"/>
      <c r="D40" s="28"/>
      <c r="E40" s="29"/>
      <c r="F40" s="30"/>
      <c r="G40" s="31"/>
      <c r="H40" s="31"/>
      <c r="I40" s="32"/>
    </row>
    <row r="41" spans="1:9" ht="16.5" thickBot="1" x14ac:dyDescent="0.3">
      <c r="A41" s="169" t="s">
        <v>85</v>
      </c>
      <c r="B41" s="170"/>
      <c r="C41" s="170"/>
      <c r="D41" s="170"/>
      <c r="E41" s="171"/>
      <c r="F41" s="177" t="s">
        <v>109</v>
      </c>
      <c r="G41" s="179" t="s">
        <v>14</v>
      </c>
      <c r="H41" s="167"/>
      <c r="I41" s="168"/>
    </row>
    <row r="42" spans="1:9" ht="35.450000000000003" customHeight="1" thickBot="1" x14ac:dyDescent="0.3">
      <c r="A42" s="84" t="s">
        <v>34</v>
      </c>
      <c r="B42" s="85" t="s">
        <v>35</v>
      </c>
      <c r="C42" s="85" t="s">
        <v>36</v>
      </c>
      <c r="D42" s="85" t="s">
        <v>37</v>
      </c>
      <c r="E42" s="86" t="s">
        <v>38</v>
      </c>
      <c r="F42" s="180"/>
      <c r="G42" s="87" t="s">
        <v>15</v>
      </c>
      <c r="H42" s="82" t="s">
        <v>16</v>
      </c>
      <c r="I42" s="83" t="s">
        <v>17</v>
      </c>
    </row>
    <row r="43" spans="1:9" ht="45.75" thickBot="1" x14ac:dyDescent="0.25">
      <c r="A43" s="53" t="s">
        <v>86</v>
      </c>
      <c r="B43" s="36" t="s">
        <v>46</v>
      </c>
      <c r="C43" s="36" t="s">
        <v>87</v>
      </c>
      <c r="D43" s="36" t="s">
        <v>88</v>
      </c>
      <c r="E43" s="36" t="s">
        <v>153</v>
      </c>
      <c r="F43" s="37">
        <v>0</v>
      </c>
      <c r="G43" s="37">
        <f t="shared" ref="G43:G44" si="35">F43*12</f>
        <v>0</v>
      </c>
      <c r="H43" s="38">
        <f t="shared" ref="H43:H44" si="36">(G43*5%)+G43</f>
        <v>0</v>
      </c>
      <c r="I43" s="39">
        <f t="shared" ref="I43:I44" si="37">(H43*5%)+H43</f>
        <v>0</v>
      </c>
    </row>
    <row r="44" spans="1:9" ht="45.75" thickBot="1" x14ac:dyDescent="0.25">
      <c r="A44" s="41" t="s">
        <v>89</v>
      </c>
      <c r="B44" s="33" t="s">
        <v>41</v>
      </c>
      <c r="C44" s="33" t="s">
        <v>90</v>
      </c>
      <c r="D44" s="33" t="s">
        <v>88</v>
      </c>
      <c r="E44" s="36" t="s">
        <v>153</v>
      </c>
      <c r="F44" s="3">
        <v>0</v>
      </c>
      <c r="G44" s="3">
        <f t="shared" si="35"/>
        <v>0</v>
      </c>
      <c r="H44" s="4">
        <f t="shared" si="36"/>
        <v>0</v>
      </c>
      <c r="I44" s="40">
        <f t="shared" si="37"/>
        <v>0</v>
      </c>
    </row>
    <row r="45" spans="1:9" ht="45.75" thickBot="1" x14ac:dyDescent="0.25">
      <c r="A45" s="54" t="s">
        <v>91</v>
      </c>
      <c r="B45" s="44" t="s">
        <v>46</v>
      </c>
      <c r="C45" s="44" t="s">
        <v>92</v>
      </c>
      <c r="D45" s="44" t="s">
        <v>88</v>
      </c>
      <c r="E45" s="36" t="s">
        <v>153</v>
      </c>
      <c r="F45" s="45">
        <v>0</v>
      </c>
      <c r="G45" s="45">
        <f t="shared" ref="G45" si="38">F45*12</f>
        <v>0</v>
      </c>
      <c r="H45" s="46">
        <f t="shared" ref="H45" si="39">(G45*5%)+G45</f>
        <v>0</v>
      </c>
      <c r="I45" s="47">
        <f t="shared" ref="I45" si="40">(H45*5%)+H45</f>
        <v>0</v>
      </c>
    </row>
    <row r="46" spans="1:9" ht="16.5" thickBot="1" x14ac:dyDescent="0.3">
      <c r="F46" s="48"/>
      <c r="G46" s="55">
        <f>SUM(G43:G45)</f>
        <v>0</v>
      </c>
      <c r="H46" s="49">
        <f t="shared" ref="H46" si="41">SUM(H43:H45)</f>
        <v>0</v>
      </c>
      <c r="I46" s="49">
        <f t="shared" ref="I46" si="42">SUM(I43:I45)</f>
        <v>0</v>
      </c>
    </row>
    <row r="47" spans="1:9" ht="15.75" thickBot="1" x14ac:dyDescent="0.25"/>
    <row r="48" spans="1:9" ht="16.5" thickBot="1" x14ac:dyDescent="0.3">
      <c r="A48" s="169" t="s">
        <v>93</v>
      </c>
      <c r="B48" s="170"/>
      <c r="C48" s="170"/>
      <c r="D48" s="170"/>
      <c r="E48" s="171"/>
      <c r="F48" s="181" t="s">
        <v>109</v>
      </c>
      <c r="G48" s="167" t="s">
        <v>14</v>
      </c>
      <c r="H48" s="167"/>
      <c r="I48" s="168"/>
    </row>
    <row r="49" spans="1:9" ht="32.25" thickBot="1" x14ac:dyDescent="0.3">
      <c r="A49" s="93" t="s">
        <v>34</v>
      </c>
      <c r="B49" s="81" t="s">
        <v>35</v>
      </c>
      <c r="C49" s="81" t="s">
        <v>36</v>
      </c>
      <c r="D49" s="81" t="s">
        <v>37</v>
      </c>
      <c r="E49" s="88" t="s">
        <v>38</v>
      </c>
      <c r="F49" s="182"/>
      <c r="G49" s="70" t="s">
        <v>15</v>
      </c>
      <c r="H49" s="70" t="s">
        <v>16</v>
      </c>
      <c r="I49" s="71" t="s">
        <v>17</v>
      </c>
    </row>
    <row r="50" spans="1:9" ht="45" x14ac:dyDescent="0.2">
      <c r="A50" s="34" t="s">
        <v>94</v>
      </c>
      <c r="B50" s="35" t="s">
        <v>41</v>
      </c>
      <c r="C50" s="35" t="s">
        <v>95</v>
      </c>
      <c r="D50" s="35" t="s">
        <v>96</v>
      </c>
      <c r="E50" s="36" t="s">
        <v>153</v>
      </c>
      <c r="F50" s="37">
        <v>0</v>
      </c>
      <c r="G50" s="37">
        <f t="shared" ref="G50:G51" si="43">F50*12</f>
        <v>0</v>
      </c>
      <c r="H50" s="38">
        <f t="shared" ref="H50:H51" si="44">(G50*5%)+G50</f>
        <v>0</v>
      </c>
      <c r="I50" s="39">
        <f t="shared" ref="I50:I51" si="45">(H50*5%)+H50</f>
        <v>0</v>
      </c>
    </row>
    <row r="51" spans="1:9" ht="45" x14ac:dyDescent="0.2">
      <c r="A51" s="78" t="s">
        <v>97</v>
      </c>
      <c r="B51" s="79" t="s">
        <v>41</v>
      </c>
      <c r="C51" s="79" t="s">
        <v>98</v>
      </c>
      <c r="D51" s="79" t="s">
        <v>96</v>
      </c>
      <c r="E51" s="33" t="s">
        <v>153</v>
      </c>
      <c r="F51" s="3">
        <v>0</v>
      </c>
      <c r="G51" s="3">
        <f t="shared" si="43"/>
        <v>0</v>
      </c>
      <c r="H51" s="4">
        <f t="shared" si="44"/>
        <v>0</v>
      </c>
      <c r="I51" s="40">
        <f t="shared" si="45"/>
        <v>0</v>
      </c>
    </row>
    <row r="52" spans="1:9" ht="45" x14ac:dyDescent="0.2">
      <c r="A52" s="78" t="s">
        <v>99</v>
      </c>
      <c r="B52" s="79" t="s">
        <v>46</v>
      </c>
      <c r="C52" s="79" t="s">
        <v>100</v>
      </c>
      <c r="D52" s="79" t="s">
        <v>101</v>
      </c>
      <c r="E52" s="33" t="s">
        <v>153</v>
      </c>
      <c r="F52" s="3">
        <v>0</v>
      </c>
      <c r="G52" s="3">
        <f t="shared" ref="G52:G54" si="46">F52*12</f>
        <v>0</v>
      </c>
      <c r="H52" s="4">
        <f t="shared" ref="H52:H54" si="47">(G52*5%)+G52</f>
        <v>0</v>
      </c>
      <c r="I52" s="40">
        <f t="shared" ref="I52:I54" si="48">(H52*5%)+H52</f>
        <v>0</v>
      </c>
    </row>
    <row r="53" spans="1:9" ht="45" x14ac:dyDescent="0.2">
      <c r="A53" s="41" t="s">
        <v>102</v>
      </c>
      <c r="B53" s="79" t="s">
        <v>41</v>
      </c>
      <c r="C53" s="33" t="s">
        <v>103</v>
      </c>
      <c r="D53" s="79" t="s">
        <v>104</v>
      </c>
      <c r="E53" s="33" t="s">
        <v>153</v>
      </c>
      <c r="F53" s="3">
        <v>0</v>
      </c>
      <c r="G53" s="3">
        <f t="shared" si="46"/>
        <v>0</v>
      </c>
      <c r="H53" s="4">
        <f t="shared" si="47"/>
        <v>0</v>
      </c>
      <c r="I53" s="40">
        <f t="shared" si="48"/>
        <v>0</v>
      </c>
    </row>
    <row r="54" spans="1:9" ht="45.75" thickBot="1" x14ac:dyDescent="0.25">
      <c r="A54" s="42" t="s">
        <v>105</v>
      </c>
      <c r="B54" s="43" t="s">
        <v>106</v>
      </c>
      <c r="C54" s="43" t="s">
        <v>107</v>
      </c>
      <c r="D54" s="43" t="s">
        <v>108</v>
      </c>
      <c r="E54" s="44" t="s">
        <v>153</v>
      </c>
      <c r="F54" s="45">
        <v>0</v>
      </c>
      <c r="G54" s="45">
        <f t="shared" si="46"/>
        <v>0</v>
      </c>
      <c r="H54" s="46">
        <f t="shared" si="47"/>
        <v>0</v>
      </c>
      <c r="I54" s="47">
        <f t="shared" si="48"/>
        <v>0</v>
      </c>
    </row>
    <row r="55" spans="1:9" ht="16.5" thickBot="1" x14ac:dyDescent="0.3">
      <c r="G55" s="58">
        <f>SUM(G50:G54)</f>
        <v>0</v>
      </c>
      <c r="H55" s="74">
        <f t="shared" ref="H55:I55" si="49">(G55*5%)+G55</f>
        <v>0</v>
      </c>
      <c r="I55" s="74">
        <f t="shared" si="49"/>
        <v>0</v>
      </c>
    </row>
  </sheetData>
  <mergeCells count="40">
    <mergeCell ref="A13:A15"/>
    <mergeCell ref="A22:A24"/>
    <mergeCell ref="B22:B24"/>
    <mergeCell ref="C22:C24"/>
    <mergeCell ref="D22:D24"/>
    <mergeCell ref="A16:A18"/>
    <mergeCell ref="B16:B18"/>
    <mergeCell ref="C16:C18"/>
    <mergeCell ref="D16:D18"/>
    <mergeCell ref="A19:A21"/>
    <mergeCell ref="B19:B21"/>
    <mergeCell ref="C19:C21"/>
    <mergeCell ref="D19:D21"/>
    <mergeCell ref="B13:B15"/>
    <mergeCell ref="C13:C15"/>
    <mergeCell ref="D13:D15"/>
    <mergeCell ref="G48:I48"/>
    <mergeCell ref="A28:E28"/>
    <mergeCell ref="A35:E35"/>
    <mergeCell ref="A41:E41"/>
    <mergeCell ref="F28:F29"/>
    <mergeCell ref="G28:I28"/>
    <mergeCell ref="F35:F36"/>
    <mergeCell ref="G35:I35"/>
    <mergeCell ref="G41:I41"/>
    <mergeCell ref="F41:F42"/>
    <mergeCell ref="A48:E48"/>
    <mergeCell ref="F48:F49"/>
    <mergeCell ref="A1:I1"/>
    <mergeCell ref="G2:I2"/>
    <mergeCell ref="A2:E2"/>
    <mergeCell ref="A11:A12"/>
    <mergeCell ref="B11:B12"/>
    <mergeCell ref="C11:C12"/>
    <mergeCell ref="D11:D12"/>
    <mergeCell ref="F2:F3"/>
    <mergeCell ref="A8:A10"/>
    <mergeCell ref="B8:B10"/>
    <mergeCell ref="C8:C10"/>
    <mergeCell ref="D8:D10"/>
  </mergeCells>
  <pageMargins left="0.7" right="0.7" top="0.75" bottom="0.75" header="0.3" footer="0.3"/>
  <pageSetup scale="50" orientation="portrait" r:id="rId1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BreakPreview" zoomScaleSheetLayoutView="100" workbookViewId="0">
      <selection activeCell="C7" sqref="C7"/>
    </sheetView>
  </sheetViews>
  <sheetFormatPr defaultColWidth="8.7109375" defaultRowHeight="18" x14ac:dyDescent="0.25"/>
  <cols>
    <col min="1" max="1" width="8.7109375" style="8"/>
    <col min="2" max="2" width="45.85546875" style="8" customWidth="1"/>
    <col min="3" max="3" width="29.5703125" style="8" customWidth="1"/>
    <col min="4" max="4" width="8.140625" style="8" customWidth="1"/>
    <col min="5" max="5" width="36" style="8" customWidth="1"/>
    <col min="6" max="16384" width="8.7109375" style="8"/>
  </cols>
  <sheetData>
    <row r="1" spans="1:5" ht="18.75" thickBot="1" x14ac:dyDescent="0.3">
      <c r="A1" s="189" t="s">
        <v>67</v>
      </c>
      <c r="B1" s="190"/>
      <c r="C1" s="190"/>
      <c r="D1" s="190"/>
      <c r="E1" s="190"/>
    </row>
    <row r="3" spans="1:5" x14ac:dyDescent="0.25">
      <c r="A3" s="9" t="s">
        <v>19</v>
      </c>
      <c r="E3" s="10">
        <f>'Frances Baard District'!D7+'Frances Baard District'!D15+'Frances Baard District'!D22+'Frances Baard District'!D27+'Frances Baard District'!D34+'Frances Baard District'!D41+'Frances Baard District'!D47+'Frances Baard District'!D54+'Frances Baard District'!D62+'Frances Baard District'!D68+'Other Districts'!D7+'Other Districts'!D15+'Other Districts'!D22+'Other Districts'!D29+'Other Districts'!D36+'Other Districts'!D41+'Other Districts'!D46+'Other Districts'!D51+'Other Districts'!D56+'Other Districts'!D61+'Other Districts'!D67+'Frances Baard District'!D75</f>
        <v>0</v>
      </c>
    </row>
    <row r="4" spans="1:5" x14ac:dyDescent="0.25">
      <c r="A4" s="9" t="s">
        <v>20</v>
      </c>
      <c r="E4" s="10">
        <f>'Frances Baard District'!E7+'Frances Baard District'!E15+'Frances Baard District'!E22+'Frances Baard District'!E27+'Frances Baard District'!E34+'Frances Baard District'!E41+'Frances Baard District'!E47+'Frances Baard District'!E54+'Frances Baard District'!E62+'Frances Baard District'!E68+'Other Districts'!E7+'Other Districts'!E15+'Other Districts'!E22+'Other Districts'!E29+'Other Districts'!E36+'Other Districts'!E41+'Other Districts'!E46+'Other Districts'!E51+'Other Districts'!E56+'Other Districts'!E61+'Other Districts'!E67+'Frances Baard District'!E75</f>
        <v>0</v>
      </c>
    </row>
    <row r="5" spans="1:5" x14ac:dyDescent="0.25">
      <c r="A5" s="9" t="s">
        <v>21</v>
      </c>
      <c r="E5" s="10">
        <f>'Frances Baard District'!F7+'Frances Baard District'!F15+'Frances Baard District'!F22+'Frances Baard District'!F27+'Frances Baard District'!F34+'Frances Baard District'!F41+'Frances Baard District'!F47+'Frances Baard District'!F54+'Frances Baard District'!F62+'Frances Baard District'!F68+'Other Districts'!F7+'Other Districts'!F15+'Other Districts'!F22+'Other Districts'!F29+'Other Districts'!F36+'Other Districts'!F41+'Other Districts'!F46+'Other Districts'!F51+'Other Districts'!F56+'Other Districts'!F61+'Other Districts'!F67+'Frances Baard District'!F75</f>
        <v>0</v>
      </c>
    </row>
    <row r="6" spans="1:5" x14ac:dyDescent="0.25">
      <c r="A6" s="9" t="s">
        <v>22</v>
      </c>
      <c r="E6" s="57">
        <f>SUM(E3:E5)</f>
        <v>0</v>
      </c>
    </row>
    <row r="7" spans="1:5" x14ac:dyDescent="0.25">
      <c r="A7" s="9"/>
      <c r="E7" s="11"/>
    </row>
    <row r="8" spans="1:5" ht="18.75" thickBot="1" x14ac:dyDescent="0.3">
      <c r="A8" s="9"/>
      <c r="E8" s="11"/>
    </row>
    <row r="9" spans="1:5" ht="43.5" customHeight="1" thickBot="1" x14ac:dyDescent="0.3">
      <c r="A9" s="191" t="s">
        <v>163</v>
      </c>
      <c r="B9" s="192"/>
      <c r="C9" s="192"/>
      <c r="D9" s="192"/>
      <c r="E9" s="193"/>
    </row>
    <row r="10" spans="1:5" x14ac:dyDescent="0.25">
      <c r="A10" s="56"/>
      <c r="B10" s="56"/>
      <c r="C10" s="56"/>
      <c r="D10" s="56"/>
      <c r="E10" s="56"/>
    </row>
    <row r="11" spans="1:5" x14ac:dyDescent="0.25">
      <c r="A11" s="9" t="s">
        <v>19</v>
      </c>
      <c r="E11" s="10">
        <f>'Electronic Sec Systems &amp; Armed'!G26+'Electronic Sec Systems &amp; Armed'!G33+'Electronic Sec Systems &amp; Armed'!G39+'Electronic Sec Systems &amp; Armed'!G46+'Electronic Sec Systems &amp; Armed'!G55</f>
        <v>0</v>
      </c>
    </row>
    <row r="12" spans="1:5" x14ac:dyDescent="0.25">
      <c r="A12" s="9" t="s">
        <v>20</v>
      </c>
      <c r="E12" s="10">
        <f>'Electronic Sec Systems &amp; Armed'!H26+'Electronic Sec Systems &amp; Armed'!H33+'Electronic Sec Systems &amp; Armed'!H39+'Electronic Sec Systems &amp; Armed'!H46+'Electronic Sec Systems &amp; Armed'!H55</f>
        <v>0</v>
      </c>
    </row>
    <row r="13" spans="1:5" x14ac:dyDescent="0.25">
      <c r="A13" s="9" t="s">
        <v>21</v>
      </c>
      <c r="E13" s="10">
        <f>'Electronic Sec Systems &amp; Armed'!I26+'Electronic Sec Systems &amp; Armed'!I33+'Electronic Sec Systems &amp; Armed'!I39+'Electronic Sec Systems &amp; Armed'!I46+'Electronic Sec Systems &amp; Armed'!I55</f>
        <v>0</v>
      </c>
    </row>
    <row r="14" spans="1:5" x14ac:dyDescent="0.25">
      <c r="A14" s="9" t="s">
        <v>22</v>
      </c>
      <c r="E14" s="57">
        <f>SUM(E11:E13)</f>
        <v>0</v>
      </c>
    </row>
    <row r="15" spans="1:5" x14ac:dyDescent="0.25">
      <c r="A15" s="9"/>
      <c r="E15" s="11"/>
    </row>
    <row r="16" spans="1:5" x14ac:dyDescent="0.25">
      <c r="A16" s="9" t="s">
        <v>148</v>
      </c>
    </row>
    <row r="17" spans="1:5" x14ac:dyDescent="0.25">
      <c r="A17" s="9" t="s">
        <v>149</v>
      </c>
      <c r="E17" s="113">
        <v>0</v>
      </c>
    </row>
    <row r="18" spans="1:5" x14ac:dyDescent="0.25">
      <c r="A18" s="9"/>
    </row>
    <row r="19" spans="1:5" x14ac:dyDescent="0.25">
      <c r="A19" s="9" t="s">
        <v>129</v>
      </c>
      <c r="E19" s="112">
        <v>0</v>
      </c>
    </row>
    <row r="21" spans="1:5" ht="18.75" thickBot="1" x14ac:dyDescent="0.3"/>
    <row r="22" spans="1:5" ht="45.75" customHeight="1" thickBot="1" x14ac:dyDescent="0.3">
      <c r="A22" s="185" t="s">
        <v>132</v>
      </c>
      <c r="B22" s="186"/>
      <c r="C22" s="187"/>
      <c r="D22" s="194">
        <f>E6+E14+E17+E19</f>
        <v>0</v>
      </c>
      <c r="E22" s="195"/>
    </row>
    <row r="26" spans="1:5" x14ac:dyDescent="0.25">
      <c r="A26" s="17" t="s">
        <v>11</v>
      </c>
      <c r="B26" s="12"/>
      <c r="C26" s="13"/>
      <c r="D26" s="12"/>
      <c r="E26" s="12"/>
    </row>
    <row r="27" spans="1:5" x14ac:dyDescent="0.25">
      <c r="A27" s="12"/>
      <c r="B27" s="12"/>
      <c r="C27" s="13"/>
      <c r="D27" s="12"/>
      <c r="E27" s="12"/>
    </row>
    <row r="28" spans="1:5" x14ac:dyDescent="0.25">
      <c r="A28" s="12"/>
      <c r="B28" s="12"/>
      <c r="C28" s="13"/>
      <c r="D28" s="12"/>
      <c r="E28" s="12"/>
    </row>
    <row r="29" spans="1:5" x14ac:dyDescent="0.25">
      <c r="A29" s="14" t="s">
        <v>8</v>
      </c>
      <c r="B29" s="15"/>
      <c r="C29" s="16"/>
      <c r="D29" s="188"/>
      <c r="E29" s="188"/>
    </row>
    <row r="30" spans="1:5" x14ac:dyDescent="0.25">
      <c r="A30" s="16"/>
      <c r="B30" s="16"/>
      <c r="C30" s="16"/>
      <c r="D30" s="16"/>
      <c r="E30" s="16"/>
    </row>
    <row r="31" spans="1:5" x14ac:dyDescent="0.25">
      <c r="A31" s="16" t="s">
        <v>110</v>
      </c>
      <c r="B31" s="16"/>
      <c r="C31" s="16"/>
      <c r="D31" s="16"/>
      <c r="E31" s="16"/>
    </row>
    <row r="32" spans="1:5" x14ac:dyDescent="0.25">
      <c r="A32" s="8" t="s">
        <v>111</v>
      </c>
    </row>
    <row r="38" spans="1:4" x14ac:dyDescent="0.25">
      <c r="A38" s="8" t="s">
        <v>9</v>
      </c>
      <c r="D38" s="8" t="s">
        <v>10</v>
      </c>
    </row>
    <row r="39" spans="1:4" x14ac:dyDescent="0.25">
      <c r="A39" s="8" t="s">
        <v>5</v>
      </c>
      <c r="D39" s="8" t="s">
        <v>6</v>
      </c>
    </row>
  </sheetData>
  <mergeCells count="5">
    <mergeCell ref="A22:C22"/>
    <mergeCell ref="D29:E29"/>
    <mergeCell ref="A1:E1"/>
    <mergeCell ref="A9:E9"/>
    <mergeCell ref="D22:E22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Cover Sheet</vt:lpstr>
      <vt:lpstr>Frances Baard District</vt:lpstr>
      <vt:lpstr>Other Districts</vt:lpstr>
      <vt:lpstr>Electronic Sec Systems &amp; Armed</vt:lpstr>
      <vt:lpstr>Total Pricing</vt:lpstr>
      <vt:lpstr>'Cover Sheet'!Print_Area</vt:lpstr>
      <vt:lpstr>'Frances Baard District'!Print_Area</vt:lpstr>
      <vt:lpstr>'Other Districts'!Print_Area</vt:lpstr>
      <vt:lpstr>'Total Pricing'!Print_Area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hnieuwenhuizen</cp:lastModifiedBy>
  <cp:lastPrinted>2025-07-31T14:34:38Z</cp:lastPrinted>
  <dcterms:created xsi:type="dcterms:W3CDTF">2007-09-21T10:17:54Z</dcterms:created>
  <dcterms:modified xsi:type="dcterms:W3CDTF">2025-08-07T13:13:33Z</dcterms:modified>
</cp:coreProperties>
</file>