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filterPrivacy="1" defaultThemeVersion="124226"/>
  <xr:revisionPtr revIDLastSave="0" documentId="8_{A93F358D-1989-41A4-A29D-28B4E16B0AC2}" xr6:coauthVersionLast="46" xr6:coauthVersionMax="46" xr10:uidLastSave="{00000000-0000-0000-0000-000000000000}"/>
  <bookViews>
    <workbookView xWindow="-120" yWindow="-120" windowWidth="29040" windowHeight="15990" tabRatio="779" firstSheet="1" activeTab="4" xr2:uid="{00000000-000D-0000-FFFF-FFFF00000000}"/>
  </bookViews>
  <sheets>
    <sheet name="Evaluation" sheetId="35" state="hidden" r:id="rId1"/>
    <sheet name="PricingSchedule - Fixed" sheetId="40" r:id="rId2"/>
    <sheet name="ServiceTemplate" sheetId="43" state="hidden" r:id="rId3"/>
    <sheet name="Template" sheetId="49" state="hidden" r:id="rId4"/>
    <sheet name="PricingSchedule - Variable" sheetId="54" r:id="rId5"/>
    <sheet name="References" sheetId="51" r:id="rId6"/>
    <sheet name="Network Services" sheetId="10" r:id="rId7"/>
    <sheet name="Security Services" sheetId="26" r:id="rId8"/>
    <sheet name="Hosting Services" sheetId="30" r:id="rId9"/>
    <sheet name="Microsoft 365" sheetId="38" r:id="rId10"/>
    <sheet name="Telephony Services" sheetId="39" r:id="rId11"/>
    <sheet name="MimeCast" sheetId="11" r:id="rId12"/>
    <sheet name="ERP Dynamics 365" sheetId="53" r:id="rId13"/>
    <sheet name="Managed Support Services" sheetId="33" r:id="rId14"/>
    <sheet name="Locations" sheetId="44" r:id="rId15"/>
  </sheets>
  <definedNames>
    <definedName name="__xlnm.Print_Area_1">#REF!</definedName>
    <definedName name="__xlnm.Print_Area_13">#REF!</definedName>
    <definedName name="__xlnm.Print_Area_2">#REF!</definedName>
    <definedName name="__xlnm.Print_Area_3">#REF!</definedName>
    <definedName name="__xlnm.Print_Area_4">#REF!</definedName>
    <definedName name="__xlnm.Print_Area_5">#REF!</definedName>
    <definedName name="__xlnm.Print_Area_6">#REF!</definedName>
    <definedName name="__xlnm.Print_Area_7">#REF!</definedName>
    <definedName name="__xlnm.Print_Area_8">#REF!</definedName>
    <definedName name="__xlnm.Print_Area_9">#REF!</definedName>
    <definedName name="__xlnm.Print_Titles_1">#REF!</definedName>
    <definedName name="__xlnm.Print_Titles_10" localSheetId="8">#REF!</definedName>
    <definedName name="__xlnm.Print_Titles_10" localSheetId="13">#REF!</definedName>
    <definedName name="__xlnm.Print_Titles_10" localSheetId="5">#REF!</definedName>
    <definedName name="__xlnm.Print_Titles_10">#REF!</definedName>
    <definedName name="_Hlt436488385_10">#N/A</definedName>
    <definedName name="_xlnm.Print_Area" localSheetId="7">'Security Services'!$A$1:$F$32</definedName>
    <definedName name="Validity_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0" i="51" l="1"/>
  <c r="I9" i="51"/>
  <c r="I8" i="51"/>
  <c r="I7" i="51"/>
  <c r="I6" i="51"/>
  <c r="I5" i="51"/>
  <c r="I4" i="51"/>
  <c r="I3" i="51"/>
  <c r="H10" i="51"/>
  <c r="H9" i="51"/>
  <c r="H8" i="51"/>
  <c r="H7" i="51"/>
  <c r="H6" i="51"/>
  <c r="H5" i="51"/>
  <c r="H4" i="51"/>
  <c r="H3" i="51"/>
  <c r="I11" i="51" l="1"/>
  <c r="G4" i="33"/>
  <c r="C14" i="35"/>
  <c r="G21" i="53" l="1"/>
  <c r="G20" i="53"/>
  <c r="G19" i="53"/>
  <c r="G18" i="53"/>
  <c r="G17" i="53"/>
  <c r="G16" i="53"/>
  <c r="G15" i="53"/>
  <c r="G14" i="53"/>
  <c r="G13" i="53"/>
  <c r="G12" i="53"/>
  <c r="G11" i="53"/>
  <c r="G10" i="53"/>
  <c r="G9" i="53"/>
  <c r="G8" i="53"/>
  <c r="G7" i="53"/>
  <c r="G6" i="53"/>
  <c r="G5" i="53"/>
  <c r="G4" i="53"/>
  <c r="G4" i="10"/>
  <c r="G8" i="11"/>
  <c r="G6" i="11"/>
  <c r="G5" i="11"/>
  <c r="G18" i="39"/>
  <c r="G17" i="39"/>
  <c r="G16" i="39"/>
  <c r="G15" i="39"/>
  <c r="G14" i="39"/>
  <c r="G13" i="39"/>
  <c r="G12" i="39"/>
  <c r="G11" i="39"/>
  <c r="G10" i="39"/>
  <c r="G8" i="39"/>
  <c r="G7" i="39"/>
  <c r="G6" i="39"/>
  <c r="G5" i="39"/>
  <c r="G8" i="38"/>
  <c r="G6" i="38"/>
  <c r="G5" i="38"/>
  <c r="G15" i="30"/>
  <c r="G14" i="30"/>
  <c r="G12" i="30"/>
  <c r="G11" i="30"/>
  <c r="G10" i="30"/>
  <c r="G9" i="30"/>
  <c r="G8" i="30"/>
  <c r="G6" i="30"/>
  <c r="G5" i="30"/>
  <c r="G7" i="26"/>
  <c r="G6" i="26"/>
  <c r="G5" i="26"/>
  <c r="G4" i="26"/>
  <c r="G22" i="26"/>
  <c r="G21" i="26"/>
  <c r="G20" i="26"/>
  <c r="G19" i="26"/>
  <c r="G18" i="26"/>
  <c r="G17" i="26"/>
  <c r="G16" i="26"/>
  <c r="G15" i="26"/>
  <c r="G14" i="26"/>
  <c r="G13" i="26"/>
  <c r="G12" i="26"/>
  <c r="G11" i="26"/>
  <c r="G10" i="26"/>
  <c r="G9" i="26"/>
  <c r="G29" i="26"/>
  <c r="G28" i="26"/>
  <c r="G27" i="26"/>
  <c r="G26" i="26"/>
  <c r="G25" i="26"/>
  <c r="G21" i="10"/>
  <c r="G33" i="10"/>
  <c r="G32" i="10"/>
  <c r="G31" i="10"/>
  <c r="G29" i="10"/>
  <c r="G28" i="10"/>
  <c r="G27" i="10"/>
  <c r="G26" i="10"/>
  <c r="G24" i="10"/>
  <c r="G23" i="10"/>
  <c r="G22" i="10"/>
  <c r="G18" i="10"/>
  <c r="G17" i="10"/>
  <c r="G16" i="10"/>
  <c r="G15" i="10"/>
  <c r="G14" i="10"/>
  <c r="G13" i="10"/>
  <c r="G12" i="10"/>
  <c r="G11" i="10"/>
  <c r="G10" i="10"/>
  <c r="G9" i="10"/>
  <c r="G7" i="10"/>
  <c r="G6" i="10"/>
  <c r="G5" i="10"/>
  <c r="G4" i="11"/>
  <c r="G4" i="39"/>
  <c r="G4" i="38"/>
  <c r="G4" i="30"/>
  <c r="G24" i="26"/>
  <c r="G24" i="33"/>
  <c r="G23" i="33"/>
  <c r="G21" i="33"/>
  <c r="G20" i="33"/>
  <c r="G19" i="33"/>
  <c r="G18" i="33"/>
  <c r="G16" i="33"/>
  <c r="G15" i="33"/>
  <c r="G14" i="33"/>
  <c r="G12" i="33"/>
  <c r="G10" i="33"/>
  <c r="G9" i="33"/>
  <c r="G8" i="33"/>
  <c r="G7" i="33"/>
  <c r="G6" i="33"/>
  <c r="G23" i="53" l="1"/>
  <c r="G24" i="53" s="1"/>
  <c r="D12" i="35" s="1"/>
  <c r="E12" i="35" s="1"/>
  <c r="G35" i="10"/>
  <c r="G36" i="10" s="1"/>
  <c r="D6" i="35" s="1"/>
  <c r="G10" i="11"/>
  <c r="G11" i="11" s="1"/>
  <c r="D11" i="35" s="1"/>
  <c r="G20" i="39"/>
  <c r="G21" i="39" s="1"/>
  <c r="D10" i="35" s="1"/>
  <c r="G31" i="26"/>
  <c r="G32" i="26" s="1"/>
  <c r="D7" i="35" s="1"/>
  <c r="G10" i="38"/>
  <c r="G11" i="38" s="1"/>
  <c r="D9" i="35" s="1"/>
  <c r="G17" i="30"/>
  <c r="G18" i="30" s="1"/>
  <c r="D8" i="35" s="1"/>
  <c r="G26" i="33" l="1"/>
  <c r="G27" i="33" s="1"/>
  <c r="D13" i="35" s="1"/>
  <c r="H12" i="51" l="1"/>
  <c r="H13" i="51" l="1"/>
  <c r="D5" i="35" s="1"/>
  <c r="E5" i="35" s="1"/>
  <c r="E9" i="35"/>
  <c r="E8" i="35"/>
  <c r="E7" i="35"/>
  <c r="E6" i="35"/>
  <c r="E10" i="35"/>
  <c r="E11" i="35"/>
  <c r="E13" i="35"/>
  <c r="E14" i="35" l="1"/>
</calcChain>
</file>

<file path=xl/sharedStrings.xml><?xml version="1.0" encoding="utf-8"?>
<sst xmlns="http://schemas.openxmlformats.org/spreadsheetml/2006/main" count="614" uniqueCount="235">
  <si>
    <t>No</t>
  </si>
  <si>
    <t>Comment</t>
  </si>
  <si>
    <t>Support hours</t>
  </si>
  <si>
    <t>Log support calls with a helpdesk by email, phone or service portal</t>
  </si>
  <si>
    <t>First-time fix rate</t>
  </si>
  <si>
    <t>This is of paramount importance to provide an ongoing high standard of up-time. The minimum first-time fix rate will not be lower than 95%, as measured over any quarterly period</t>
  </si>
  <si>
    <t>Response times</t>
  </si>
  <si>
    <t>Training</t>
  </si>
  <si>
    <t>Product training is required on-site within one working day of installation</t>
  </si>
  <si>
    <t>Refresher training is required on-site for new staff, where product use is below expectations or unreasonable down-time occurs</t>
  </si>
  <si>
    <t>The training outlined above is about running products effectively and is free of charge</t>
  </si>
  <si>
    <t>Staff</t>
  </si>
  <si>
    <t>All staff delivering maintenance, support or training will be fully trained for the work they are undertaking and will have direct access to manufacturers’ current technical manuals and support services</t>
  </si>
  <si>
    <t>Please add additional info if required</t>
  </si>
  <si>
    <t>Receive remote support via the network where this is specifically authorised and facilitated by the W&amp;R SETA network and IT security staff</t>
  </si>
  <si>
    <t>Provide specialist IT telephone, remote access and field support when requested by the W&amp;R SETA</t>
  </si>
  <si>
    <t>The W&amp;R SETA may require extended service hours, be that for weekends, public holidays, 7x24, 5x24 or other additional hours, which will be agreed between the W&amp;R SETA and the successful tenderer and may involve extra costs</t>
  </si>
  <si>
    <t>All field staff must be vetted, instructed and trained by the successful tenderer to ensure that W&amp;R SETAs’ security, safety and confidentiality requirements are met in full by the successful tenderer’s staff at all times. Successful tenderers are obliged to ensure that all staff has been security vetted and approved to Criminal Records Bureau relevant standards or similar.</t>
  </si>
  <si>
    <t>Item</t>
  </si>
  <si>
    <t>Compliant (y/N)</t>
  </si>
  <si>
    <t xml:space="preserve">Submission Requirement(s) </t>
  </si>
  <si>
    <t>Weight</t>
  </si>
  <si>
    <t xml:space="preserve">Total Score </t>
  </si>
  <si>
    <t xml:space="preserve">Note: </t>
  </si>
  <si>
    <t>Service Name</t>
  </si>
  <si>
    <t>ID</t>
  </si>
  <si>
    <t>Volumes</t>
  </si>
  <si>
    <t>Specification</t>
  </si>
  <si>
    <t>Features</t>
  </si>
  <si>
    <t>Mandatory</t>
  </si>
  <si>
    <r>
      <t>·</t>
    </r>
    <r>
      <rPr>
        <sz val="7"/>
        <color theme="1"/>
        <rFont val="Times New Roman"/>
        <family val="1"/>
      </rPr>
      <t xml:space="preserve">      </t>
    </r>
    <r>
      <rPr>
        <sz val="11"/>
        <color rgb="FF000000"/>
        <rFont val="Arial"/>
        <family val="2"/>
      </rPr>
      <t>Evidence of Accreditation with the proposed IT infrastructure and Networks partner</t>
    </r>
  </si>
  <si>
    <r>
      <t>·</t>
    </r>
    <r>
      <rPr>
        <sz val="7"/>
        <color theme="1"/>
        <rFont val="Times New Roman"/>
        <family val="1"/>
      </rPr>
      <t xml:space="preserve">      </t>
    </r>
    <r>
      <rPr>
        <sz val="11"/>
        <color rgb="FF000000"/>
        <rFont val="Arial"/>
        <family val="2"/>
      </rPr>
      <t>The IT Infrastructure</t>
    </r>
    <r>
      <rPr>
        <b/>
        <sz val="11"/>
        <color rgb="FF000000"/>
        <rFont val="Arial"/>
        <family val="2"/>
      </rPr>
      <t xml:space="preserve"> </t>
    </r>
    <r>
      <rPr>
        <sz val="11"/>
        <color rgb="FF000000"/>
        <rFont val="Arial"/>
        <family val="2"/>
      </rPr>
      <t>provider should be at least an accredited Tier 2 IT network provider which will provide assurance on the network.</t>
    </r>
  </si>
  <si>
    <r>
      <t>·</t>
    </r>
    <r>
      <rPr>
        <sz val="7"/>
        <color theme="1"/>
        <rFont val="Times New Roman"/>
        <family val="1"/>
      </rPr>
      <t xml:space="preserve">      </t>
    </r>
    <r>
      <rPr>
        <sz val="11"/>
        <color rgb="FF000000"/>
        <rFont val="Arial"/>
        <family val="2"/>
      </rPr>
      <t>The IT network provider should provide a network diagnosis and troubleshooting tool for resolving connectivity issues, including the following:</t>
    </r>
  </si>
  <si>
    <r>
      <t>o</t>
    </r>
    <r>
      <rPr>
        <sz val="7"/>
        <color theme="1"/>
        <rFont val="Times New Roman"/>
        <family val="1"/>
      </rPr>
      <t xml:space="preserve">   </t>
    </r>
    <r>
      <rPr>
        <sz val="11"/>
        <color rgb="FF000000"/>
        <rFont val="Arial"/>
        <family val="2"/>
      </rPr>
      <t xml:space="preserve">Bandwidth Management </t>
    </r>
  </si>
  <si>
    <r>
      <t>o</t>
    </r>
    <r>
      <rPr>
        <sz val="7"/>
        <color theme="1"/>
        <rFont val="Times New Roman"/>
        <family val="1"/>
      </rPr>
      <t xml:space="preserve">   </t>
    </r>
    <r>
      <rPr>
        <sz val="11"/>
        <color rgb="FF000000"/>
        <rFont val="Arial"/>
        <family val="2"/>
      </rPr>
      <t>Network Security Management</t>
    </r>
  </si>
  <si>
    <r>
      <t>o</t>
    </r>
    <r>
      <rPr>
        <sz val="7"/>
        <color theme="1"/>
        <rFont val="Times New Roman"/>
        <family val="1"/>
      </rPr>
      <t xml:space="preserve">   </t>
    </r>
    <r>
      <rPr>
        <sz val="11"/>
        <color rgb="FF000000"/>
        <rFont val="Arial"/>
        <family val="2"/>
      </rPr>
      <t>Access Management</t>
    </r>
  </si>
  <si>
    <r>
      <t>o</t>
    </r>
    <r>
      <rPr>
        <sz val="7"/>
        <color theme="1"/>
        <rFont val="Times New Roman"/>
        <family val="1"/>
      </rPr>
      <t xml:space="preserve">   </t>
    </r>
    <r>
      <rPr>
        <sz val="11"/>
        <color rgb="FF000000"/>
        <rFont val="Arial"/>
        <family val="2"/>
      </rPr>
      <t xml:space="preserve">Remote Access Support </t>
    </r>
  </si>
  <si>
    <r>
      <t>o</t>
    </r>
    <r>
      <rPr>
        <sz val="7"/>
        <color theme="1"/>
        <rFont val="Times New Roman"/>
        <family val="1"/>
      </rPr>
      <t xml:space="preserve">   </t>
    </r>
    <r>
      <rPr>
        <sz val="11"/>
        <color rgb="FF000000"/>
        <rFont val="Arial"/>
        <family val="2"/>
      </rPr>
      <t>Internet Access</t>
    </r>
  </si>
  <si>
    <r>
      <t>o</t>
    </r>
    <r>
      <rPr>
        <sz val="7"/>
        <color theme="1"/>
        <rFont val="Times New Roman"/>
        <family val="1"/>
      </rPr>
      <t xml:space="preserve">   </t>
    </r>
    <r>
      <rPr>
        <sz val="11"/>
        <color rgb="FF000000"/>
        <rFont val="Arial"/>
        <family val="2"/>
      </rPr>
      <t>Intranet Access.</t>
    </r>
  </si>
  <si>
    <r>
      <t>o</t>
    </r>
    <r>
      <rPr>
        <sz val="7"/>
        <color theme="1"/>
        <rFont val="Times New Roman"/>
        <family val="1"/>
      </rPr>
      <t xml:space="preserve">   </t>
    </r>
    <r>
      <rPr>
        <sz val="11"/>
        <color rgb="FF000000"/>
        <rFont val="Arial"/>
        <family val="2"/>
      </rPr>
      <t xml:space="preserve">Unified Communications enablement like Video Conferencing </t>
    </r>
  </si>
  <si>
    <r>
      <t>·</t>
    </r>
    <r>
      <rPr>
        <sz val="7"/>
        <color theme="1"/>
        <rFont val="Times New Roman"/>
        <family val="1"/>
      </rPr>
      <t xml:space="preserve">      </t>
    </r>
    <r>
      <rPr>
        <sz val="11"/>
        <color rgb="FF000000"/>
        <rFont val="Arial"/>
        <family val="2"/>
      </rPr>
      <t>The IT hosting facility should provide firewall protection, backup and restore of hosted systems, 24/7 monitoring, spam filtering and malware removal. The security of hosted applications must be guaranteed (including amongst others):</t>
    </r>
  </si>
  <si>
    <r>
      <t>o</t>
    </r>
    <r>
      <rPr>
        <sz val="7"/>
        <color theme="1"/>
        <rFont val="Times New Roman"/>
        <family val="1"/>
      </rPr>
      <t xml:space="preserve">   </t>
    </r>
    <r>
      <rPr>
        <sz val="11"/>
        <color rgb="FF000000"/>
        <rFont val="Arial"/>
        <family val="2"/>
      </rPr>
      <t>Server and Database Support</t>
    </r>
  </si>
  <si>
    <r>
      <t>§</t>
    </r>
    <r>
      <rPr>
        <sz val="7"/>
        <color theme="1"/>
        <rFont val="Times New Roman"/>
        <family val="1"/>
      </rPr>
      <t xml:space="preserve">  </t>
    </r>
    <r>
      <rPr>
        <sz val="11"/>
        <color rgb="FF000000"/>
        <rFont val="Arial"/>
        <family val="2"/>
      </rPr>
      <t>Server Support  Database Support &amp; Administration</t>
    </r>
  </si>
  <si>
    <r>
      <t>o</t>
    </r>
    <r>
      <rPr>
        <sz val="7"/>
        <color theme="1"/>
        <rFont val="Times New Roman"/>
        <family val="1"/>
      </rPr>
      <t xml:space="preserve">   </t>
    </r>
    <r>
      <rPr>
        <sz val="11"/>
        <color rgb="FF000000"/>
        <rFont val="Arial"/>
        <family val="2"/>
      </rPr>
      <t>Hosting and Storage Services / Capacity Management</t>
    </r>
  </si>
  <si>
    <r>
      <t>§</t>
    </r>
    <r>
      <rPr>
        <sz val="7"/>
        <color theme="1"/>
        <rFont val="Times New Roman"/>
        <family val="1"/>
      </rPr>
      <t xml:space="preserve">  </t>
    </r>
    <r>
      <rPr>
        <sz val="11"/>
        <color rgb="FF000000"/>
        <rFont val="Arial"/>
        <family val="2"/>
      </rPr>
      <t>Storage space requirements &amp; Hosting Services</t>
    </r>
  </si>
  <si>
    <r>
      <t>o</t>
    </r>
    <r>
      <rPr>
        <sz val="7"/>
        <color theme="1"/>
        <rFont val="Times New Roman"/>
        <family val="1"/>
      </rPr>
      <t xml:space="preserve">   </t>
    </r>
    <r>
      <rPr>
        <sz val="11"/>
        <color rgb="FF000000"/>
        <rFont val="Arial"/>
        <family val="2"/>
      </rPr>
      <t>Security Services</t>
    </r>
  </si>
  <si>
    <r>
      <t>§</t>
    </r>
    <r>
      <rPr>
        <sz val="7"/>
        <color theme="1"/>
        <rFont val="Times New Roman"/>
        <family val="1"/>
      </rPr>
      <t xml:space="preserve">  </t>
    </r>
    <r>
      <rPr>
        <sz val="11"/>
        <color rgb="FF000000"/>
        <rFont val="Arial"/>
        <family val="2"/>
      </rPr>
      <t xml:space="preserve">Workstation virus management </t>
    </r>
  </si>
  <si>
    <r>
      <t>§</t>
    </r>
    <r>
      <rPr>
        <sz val="7"/>
        <color theme="1"/>
        <rFont val="Times New Roman"/>
        <family val="1"/>
      </rPr>
      <t xml:space="preserve">  </t>
    </r>
    <r>
      <rPr>
        <sz val="11"/>
        <color rgb="FF000000"/>
        <rFont val="Arial"/>
        <family val="2"/>
      </rPr>
      <t xml:space="preserve">Workstation security management </t>
    </r>
  </si>
  <si>
    <r>
      <t>o</t>
    </r>
    <r>
      <rPr>
        <sz val="7"/>
        <color theme="1"/>
        <rFont val="Times New Roman"/>
        <family val="1"/>
      </rPr>
      <t xml:space="preserve">   </t>
    </r>
    <r>
      <rPr>
        <sz val="11"/>
        <color rgb="FF000000"/>
        <rFont val="Arial"/>
        <family val="2"/>
      </rPr>
      <t>Incident Management</t>
    </r>
  </si>
  <si>
    <r>
      <t>·</t>
    </r>
    <r>
      <rPr>
        <sz val="7"/>
        <color theme="1"/>
        <rFont val="Times New Roman"/>
        <family val="1"/>
      </rPr>
      <t xml:space="preserve">      </t>
    </r>
    <r>
      <rPr>
        <sz val="11"/>
        <color rgb="FF000000"/>
        <rFont val="Arial"/>
        <family val="2"/>
      </rPr>
      <t>Previous relevant experience supported by portfolio of work of a project of a similar scale (Hosting services and network provisioning)</t>
    </r>
  </si>
  <si>
    <r>
      <t>·</t>
    </r>
    <r>
      <rPr>
        <sz val="7"/>
        <color theme="1"/>
        <rFont val="Times New Roman"/>
        <family val="1"/>
      </rPr>
      <t xml:space="preserve">      </t>
    </r>
    <r>
      <rPr>
        <sz val="11"/>
        <color rgb="FF000000"/>
        <rFont val="Arial"/>
        <family val="2"/>
      </rPr>
      <t xml:space="preserve">Evidence of a minimum of three (3) contactable references not older than five (5) years (Hosting services and network provisioning) </t>
    </r>
  </si>
  <si>
    <r>
      <t>·</t>
    </r>
    <r>
      <rPr>
        <sz val="7"/>
        <color theme="1"/>
        <rFont val="Times New Roman"/>
        <family val="1"/>
      </rPr>
      <t xml:space="preserve">      </t>
    </r>
    <r>
      <rPr>
        <sz val="11"/>
        <color rgb="FF000000"/>
        <rFont val="Arial"/>
        <family val="2"/>
      </rPr>
      <t>Service Provider must be in operation for a minimum of five (5) years providing similar scale project, support and maintenance.</t>
    </r>
  </si>
  <si>
    <r>
      <t>·</t>
    </r>
    <r>
      <rPr>
        <sz val="7"/>
        <color theme="1"/>
        <rFont val="Times New Roman"/>
        <family val="1"/>
      </rPr>
      <t xml:space="preserve">      </t>
    </r>
    <r>
      <rPr>
        <sz val="11"/>
        <color rgb="FF000000"/>
        <rFont val="Arial"/>
        <family val="2"/>
      </rPr>
      <t>In-house infrastructure to host the required services (Secure hosted facility provide assurance of data security)</t>
    </r>
  </si>
  <si>
    <r>
      <t>·</t>
    </r>
    <r>
      <rPr>
        <sz val="7"/>
        <color theme="1"/>
        <rFont val="Times New Roman"/>
        <family val="1"/>
      </rPr>
      <t xml:space="preserve">      </t>
    </r>
    <r>
      <rPr>
        <sz val="11"/>
        <color rgb="FF000000"/>
        <rFont val="Arial"/>
        <family val="2"/>
      </rPr>
      <t>Detailed CV’s (Including Certification aligned to the System) and outline of team complement which will include the following resources:</t>
    </r>
  </si>
  <si>
    <r>
      <t>o</t>
    </r>
    <r>
      <rPr>
        <sz val="7"/>
        <color theme="1"/>
        <rFont val="Times New Roman"/>
        <family val="1"/>
      </rPr>
      <t xml:space="preserve">   </t>
    </r>
    <r>
      <rPr>
        <sz val="11"/>
        <color rgb="FF000000"/>
        <rFont val="Arial"/>
        <family val="2"/>
      </rPr>
      <t>Management of a data centre</t>
    </r>
  </si>
  <si>
    <r>
      <t>o</t>
    </r>
    <r>
      <rPr>
        <sz val="7"/>
        <color theme="1"/>
        <rFont val="Times New Roman"/>
        <family val="1"/>
      </rPr>
      <t xml:space="preserve">   </t>
    </r>
    <r>
      <rPr>
        <sz val="11"/>
        <color rgb="FF000000"/>
        <rFont val="Arial"/>
        <family val="2"/>
      </rPr>
      <t>Managing a tier2 network provider</t>
    </r>
  </si>
  <si>
    <t>W&amp;RSETA Regional Office in Kimberly, Northern Cape</t>
  </si>
  <si>
    <t>W&amp;RSETA Regional Office in Century City, Western Cape</t>
  </si>
  <si>
    <t>Firewall</t>
  </si>
  <si>
    <t>Backup and Restore</t>
  </si>
  <si>
    <t>Geographic number portability</t>
  </si>
  <si>
    <t>VPN</t>
  </si>
  <si>
    <t>Categories</t>
  </si>
  <si>
    <t>Evaluation</t>
  </si>
  <si>
    <t>From time to time broader training may be required on-site where the W&amp;R SETA is willing to organise suitable groups of interested users.</t>
  </si>
  <si>
    <t>Yes</t>
  </si>
  <si>
    <t xml:space="preserve">Dedicated, Uncontended Fibre or Microwave internet links for access links to sites </t>
  </si>
  <si>
    <t xml:space="preserve">The network should be scalable enough to accommodate converged telephony services. </t>
  </si>
  <si>
    <t>APN</t>
  </si>
  <si>
    <t>Automatic failover from primary to secondary link to ensure high availabillity</t>
  </si>
  <si>
    <t xml:space="preserve">The network services should facilitate connectivity for the entire W&amp;RSETA including Head Office and Regional Offices. </t>
  </si>
  <si>
    <t xml:space="preserve">The W&amp;RSETA requires Software-Defined(SD) WAN , its security and throughput (of the network) should be guaranteed and supported by a quality of service (QOS) provisioning, catering for dynamic capacity demand. </t>
  </si>
  <si>
    <t>The interconnected links between the regional offices and the Head Office should be non-internet lines and one internet breakout as part of network managed service.</t>
  </si>
  <si>
    <t xml:space="preserve">Connectivity between remote sites and the MCN should be via Internet Protocol Security (IP-SEC) tunnels over the dedicated, uncontended internet available at each site.  </t>
  </si>
  <si>
    <t>Broadband Internet links should be used as back-up in the event of failure of a primary link or for load balancing.</t>
  </si>
  <si>
    <t>General Conditions</t>
  </si>
  <si>
    <t>WAN Connectivity Services</t>
  </si>
  <si>
    <t>Mobile Connectivity Services</t>
  </si>
  <si>
    <t>Data Manager</t>
  </si>
  <si>
    <t>Manage data quotas per Mobile Station International Subscriber Directory Number (MSISDN) i.e. to split their monthly APN data bundle per MSISDN</t>
  </si>
  <si>
    <t>Proactively manage abuse of the APN</t>
  </si>
  <si>
    <t>Provision of an APN to provide secure connectivity to Business informatiion and applications</t>
  </si>
  <si>
    <t>National coverage</t>
  </si>
  <si>
    <t>Proxy like functionality to block/allow access to individuals and groups to Internet Sites</t>
  </si>
  <si>
    <t>SIM Cards and Routers</t>
  </si>
  <si>
    <t>Provision of SIM Cards that can be used in all type of Smartphones and/or routers and laptops</t>
  </si>
  <si>
    <t>Replacement of faulty cards at no charge</t>
  </si>
  <si>
    <t>Support in setup and installation of SIM cards and Routers</t>
  </si>
  <si>
    <t>Proof</t>
  </si>
  <si>
    <t>Policy based routing</t>
  </si>
  <si>
    <t>WAN optimisation</t>
  </si>
  <si>
    <t>Central Management</t>
  </si>
  <si>
    <t>Traffic shaping</t>
  </si>
  <si>
    <t>Reporting and analytics</t>
  </si>
  <si>
    <t>Application control</t>
  </si>
  <si>
    <t>Database security</t>
  </si>
  <si>
    <t>Vulneraability management</t>
  </si>
  <si>
    <t>Web Filtering</t>
  </si>
  <si>
    <t>Intrusion Prevention</t>
  </si>
  <si>
    <t>General Requirements</t>
  </si>
  <si>
    <t>Value</t>
  </si>
  <si>
    <t>Access resources behind the firewall remotely and securely using native SSL VPN</t>
  </si>
  <si>
    <t>Connect from virtually any operating system</t>
  </si>
  <si>
    <t>Reporting functionality</t>
  </si>
  <si>
    <t>Two-factor authentication</t>
  </si>
  <si>
    <t>Authentication methods RADIUS, LDAP, Active Directory</t>
  </si>
  <si>
    <t>Encryption Algorithm DES, Triple DES, ARCFOUR, SSL</t>
  </si>
  <si>
    <t>General</t>
  </si>
  <si>
    <t>Score 
(Lower =1 , 
Same = 2, 
More =3)</t>
  </si>
  <si>
    <t>References</t>
  </si>
  <si>
    <t>Mimecaset</t>
  </si>
  <si>
    <t xml:space="preserve">The hosting should be flexible enough to cater for the organisation’s growing needs and must be able to provide for dynamic storage and server availability.  </t>
  </si>
  <si>
    <t>VOIP</t>
  </si>
  <si>
    <t>Telephone Services</t>
  </si>
  <si>
    <t>The W&amp;RSETA seeks a converged telephone service for the organisation. This will include a service that connects all W&amp;RSETA Offices to cloud based Office365 telephone system</t>
  </si>
  <si>
    <t>Video conferencing</t>
  </si>
  <si>
    <t>Teleconferencing</t>
  </si>
  <si>
    <t>Score (Yes =1 , No = 0)</t>
  </si>
  <si>
    <t>Mimecast</t>
  </si>
  <si>
    <t>Score</t>
  </si>
  <si>
    <t>Reference 1</t>
  </si>
  <si>
    <t>Reference 2</t>
  </si>
  <si>
    <t>Reference 3</t>
  </si>
  <si>
    <t>% Compliance</t>
  </si>
  <si>
    <t>Total Score</t>
  </si>
  <si>
    <t>Weighted Score</t>
  </si>
  <si>
    <t>VAT (15%)</t>
  </si>
  <si>
    <t>Monthly Cost</t>
  </si>
  <si>
    <t>Service Management</t>
  </si>
  <si>
    <t>SubTotal - Monthly cost</t>
  </si>
  <si>
    <t>M3M4</t>
  </si>
  <si>
    <t>As per the evaluation sheet</t>
  </si>
  <si>
    <t>Part B</t>
  </si>
  <si>
    <t>Monthly/weekly/daily reports on capacity and availabilty will be required</t>
  </si>
  <si>
    <t>Portal access to review configurations</t>
  </si>
  <si>
    <t>Portal access to add/modify/delete users accounts where appliccable</t>
  </si>
  <si>
    <t>IT Infrastructure Hosting (IaaS)</t>
  </si>
  <si>
    <t>Provision of a management portal for the configuration of IP'address ranges, static or dynamic addressing and authentication techniques</t>
  </si>
  <si>
    <t xml:space="preserve">Hosted IP PABX </t>
  </si>
  <si>
    <t>Porting of Telkom telephone numbers to VOIP</t>
  </si>
  <si>
    <t>Provision of Teams Compatible Headsets</t>
  </si>
  <si>
    <t>Provision, setup and configuration of Teams Compatible Boardroom and receptionist Handsets</t>
  </si>
  <si>
    <t>W&amp;RSETA Head Office in Centurion</t>
  </si>
  <si>
    <t>W&amp;RSETA Regional Office in East London, Eastern Cape</t>
  </si>
  <si>
    <t>W&amp;RSETA Regional Office in Bloemfontein, Free State</t>
  </si>
  <si>
    <t>W&amp;RSETA Regional Office in Hatfield, Pretoria</t>
  </si>
  <si>
    <t>W&amp;RSETA Regional Office in Woodmead, Johannesburg</t>
  </si>
  <si>
    <t>W&amp;RSETA Regional Office in Musgrave, KwaZulu Natal</t>
  </si>
  <si>
    <t>W&amp;RSETA Regional Office in Polokwane, Limpopo</t>
  </si>
  <si>
    <t>W&amp;RSETA Regional Office in Emalahleni, Mpumalanga</t>
  </si>
  <si>
    <t>W&amp;RSETA Regional Office in Rustenburg, North West</t>
  </si>
  <si>
    <t>No of Units</t>
  </si>
  <si>
    <t>Unit Description</t>
  </si>
  <si>
    <t xml:space="preserve"> SD-WAN devices for creation of a secure, reliable WAN allowing site to site communication</t>
  </si>
  <si>
    <t xml:space="preserve"> At the proposed W&amp;RSETA Data Centre, a Master Control Node (MCN) should be deployed to create and manage routing paths between W&amp;RSETA sites. </t>
  </si>
  <si>
    <t>Integration into Microsoft Teams</t>
  </si>
  <si>
    <t>Provision of dongle's/routers for SIM Cards to be used</t>
  </si>
  <si>
    <t>Detailed usage reports</t>
  </si>
  <si>
    <t>Detailed Reports to include source, destination, port, protocol</t>
  </si>
  <si>
    <t>Detailed usage reports to include from number, to number and duration of call</t>
  </si>
  <si>
    <t>Services</t>
  </si>
  <si>
    <t>Project Management Costs</t>
  </si>
  <si>
    <t>Services and Line Items description</t>
  </si>
  <si>
    <t>Once-off Cost</t>
  </si>
  <si>
    <t>YEAR 1</t>
  </si>
  <si>
    <t>YEAR 2</t>
  </si>
  <si>
    <t>YEAR 3</t>
  </si>
  <si>
    <t>YEAR 4</t>
  </si>
  <si>
    <t>YEAR 5</t>
  </si>
  <si>
    <t>Sub Total - Yearly cost</t>
  </si>
  <si>
    <t>Total - Yearly cost</t>
  </si>
  <si>
    <t>Total - 5 years</t>
  </si>
  <si>
    <t>Migration Costs</t>
  </si>
  <si>
    <t>Other Costs</t>
  </si>
  <si>
    <t>Managed Support Services</t>
  </si>
  <si>
    <t>Security Services</t>
  </si>
  <si>
    <t>Hosting Services</t>
  </si>
  <si>
    <t>At a minimum, maintenance and support hours will cover 08:00 to 17:00 Monday to Thursday and 08:00 - 16:00 on Friday, excluding public holidays.</t>
  </si>
  <si>
    <t>Monthly/Weekly/Daily reports on calls logged/resolved/open must be available to client</t>
  </si>
  <si>
    <t>Response time is defined as the time from the W&amp;R SETA first places a call, to when the support engineer starts working on the problem.</t>
  </si>
  <si>
    <t>The response times will vary according to the Priority of the call being logged.</t>
  </si>
  <si>
    <t>There will be a detailed escalation and reporting procedure for when the response time is not achieved and for when first-time fix is not achieved</t>
  </si>
  <si>
    <t>Disaster Recovery as a Service must duplicate the Production Environment</t>
  </si>
  <si>
    <t>Load balancing features must be made available</t>
  </si>
  <si>
    <t>The backup solution must be able to backup and restore onsite servers, hosted servers, end user devices and Office365</t>
  </si>
  <si>
    <r>
      <rPr>
        <sz val="7"/>
        <color theme="1"/>
        <rFont val="Times New Roman"/>
        <family val="1"/>
      </rPr>
      <t xml:space="preserve"> </t>
    </r>
    <r>
      <rPr>
        <sz val="11"/>
        <color theme="1"/>
        <rFont val="Arial"/>
        <family val="2"/>
      </rPr>
      <t>A REDSTOR backup and restore solution must be provided</t>
    </r>
  </si>
  <si>
    <t>All Software Licenses for IaaS must be included</t>
  </si>
  <si>
    <t>A DMZ must be created for external facing systems</t>
  </si>
  <si>
    <t>Weighting</t>
  </si>
  <si>
    <t>(Low = 1, Med - 3, High - 5)</t>
  </si>
  <si>
    <t>Provision and unblock users on the APN</t>
  </si>
  <si>
    <t>Anti-Virus</t>
  </si>
  <si>
    <t>Anti-Spam</t>
  </si>
  <si>
    <t>Web Security</t>
  </si>
  <si>
    <t>IP Reputation</t>
  </si>
  <si>
    <t>Day to day Maintenance and support of the D365 system</t>
  </si>
  <si>
    <t>Upgrade Services</t>
  </si>
  <si>
    <t>Change requests for new functionality</t>
  </si>
  <si>
    <t>Software Maintenance services</t>
  </si>
  <si>
    <t>Incident management</t>
  </si>
  <si>
    <t>Microsoft updates</t>
  </si>
  <si>
    <t>Quarterly review and reporting</t>
  </si>
  <si>
    <t>Problem management</t>
  </si>
  <si>
    <t>Microsoft updates impact assessment</t>
  </si>
  <si>
    <t>Environment management</t>
  </si>
  <si>
    <t>Advanced reporting</t>
  </si>
  <si>
    <t>Comprehensive transition management</t>
  </si>
  <si>
    <t>Proactive monitoring &amp; optimisation</t>
  </si>
  <si>
    <t>Regression testing</t>
  </si>
  <si>
    <t>Service requests</t>
  </si>
  <si>
    <t>User access management</t>
  </si>
  <si>
    <t>Enhanced governance &amp; regular onsite visits</t>
  </si>
  <si>
    <t>Dynamics 365</t>
  </si>
  <si>
    <t>Bidder must be Microsoft Dynamics 365 certified</t>
  </si>
  <si>
    <t>Office 365</t>
  </si>
  <si>
    <t>Network Services</t>
  </si>
  <si>
    <t>Telephony Services</t>
  </si>
  <si>
    <t>ERP Dynamics 365</t>
  </si>
  <si>
    <t>Max Score</t>
  </si>
  <si>
    <t>Note:</t>
  </si>
  <si>
    <t>Service</t>
  </si>
  <si>
    <t>Variable price items per service must be shown in the format above.</t>
  </si>
  <si>
    <t>Where unit price is based on Volumes (No of Units) provide the unit price and matching volume for each volume range</t>
  </si>
  <si>
    <t>Unit Price</t>
  </si>
  <si>
    <t>Microsoft 365</t>
  </si>
  <si>
    <t>1.     Bidders who receive less than 80% per service tower will not be evaluated further.</t>
  </si>
  <si>
    <t xml:space="preserve">2.     Service Providers might be invited to present their proposals to the W&amp;RSETA. </t>
  </si>
  <si>
    <t>3.     The W&amp;RSETA reserves the right to award or not award this service to the successful bidder.</t>
  </si>
  <si>
    <t>4.     Bidders who receive less than 80% average for all service towers will not be evaluated further.</t>
  </si>
  <si>
    <t>A reference must be provided per Service Tower that are of similar size and scope of this Tender.</t>
  </si>
  <si>
    <t>Notes:</t>
  </si>
  <si>
    <t>NOTE</t>
  </si>
  <si>
    <t>2. The Bidder must select yes or no in the Compliant column. A No selection indicates that the Bidder does not meet the requirement.</t>
  </si>
  <si>
    <t>1. The Bidder must provide a comment or a reference in the Proof column, from which the evaluator can verify compliancy. If no Proof is provided the evaluator will mark the item as Non-compliant.</t>
  </si>
  <si>
    <t>Microsoft 365 A5 Subscription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</si>
</sst>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_ * #,##0.00_ ;_ * \-#,##0.00_ ;_ * \-??_ ;_ @_ "/>
    <numFmt numFmtId="165" formatCode="#,##0.00;[Red]\(#,##0.00\)"/>
    <numFmt numFmtId="166" formatCode="#,##0.000;[Red]\(#,##0.000\)"/>
    <numFmt numFmtId="167" formatCode="#,##0.0000;[Red]\(#,##0.0000\)"/>
    <numFmt numFmtId="168" formatCode="mmmm\-yy"/>
    <numFmt numFmtId="169" formatCode="#,##0.0000_);\(#,##0.0000\)"/>
    <numFmt numFmtId="170" formatCode="0.0000%"/>
    <numFmt numFmtId="171" formatCode="#,##0&quot; F&quot;;[Red]\-#,##0&quot; F&quot;"/>
    <numFmt numFmtId="172" formatCode="#,##0.00&quot; F&quot;;\-#,##0.00&quot; F&quot;"/>
    <numFmt numFmtId="173" formatCode="m/d"/>
    <numFmt numFmtId="174" formatCode="#,##0\£_);\(#,##0&quot;£)&quot;"/>
  </numFmts>
  <fonts count="4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color indexed="8"/>
      <name val="Arial"/>
      <family val="2"/>
    </font>
    <font>
      <sz val="10"/>
      <name val="Mangal"/>
      <family val="2"/>
    </font>
    <font>
      <sz val="8"/>
      <name val="Arial"/>
      <family val="2"/>
    </font>
    <font>
      <b/>
      <sz val="12"/>
      <name val="Arial"/>
      <family val="2"/>
    </font>
    <font>
      <sz val="8"/>
      <color indexed="10"/>
      <name val="Arial Narrow"/>
      <family val="2"/>
    </font>
    <font>
      <b/>
      <sz val="11"/>
      <name val="Calibri"/>
      <family val="2"/>
      <scheme val="minor"/>
    </font>
    <font>
      <sz val="11"/>
      <color theme="1"/>
      <name val="Arial"/>
      <family val="2"/>
    </font>
    <font>
      <b/>
      <sz val="11"/>
      <color theme="1"/>
      <name val="Arial"/>
      <family val="2"/>
    </font>
    <font>
      <b/>
      <sz val="11"/>
      <color rgb="FF000000"/>
      <name val="Arial"/>
      <family val="2"/>
    </font>
    <font>
      <sz val="7"/>
      <color theme="1"/>
      <name val="Times New Roman"/>
      <family val="1"/>
    </font>
    <font>
      <sz val="11"/>
      <color theme="1"/>
      <name val="Symbol"/>
      <family val="1"/>
      <charset val="2"/>
    </font>
    <font>
      <sz val="11"/>
      <color rgb="FF000000"/>
      <name val="Arial"/>
      <family val="2"/>
    </font>
    <font>
      <sz val="11"/>
      <color theme="1"/>
      <name val="Courier New"/>
      <family val="3"/>
    </font>
    <font>
      <sz val="11"/>
      <color theme="1"/>
      <name val="Wingdings"/>
      <charset val="2"/>
    </font>
    <font>
      <b/>
      <u/>
      <sz val="11"/>
      <color theme="1"/>
      <name val="Arial"/>
      <family val="2"/>
    </font>
    <font>
      <b/>
      <sz val="11"/>
      <name val="Arial"/>
      <family val="2"/>
    </font>
    <font>
      <sz val="11"/>
      <color indexed="8"/>
      <name val="Arial"/>
      <family val="2"/>
    </font>
    <font>
      <sz val="11"/>
      <name val="Arial"/>
      <family val="2"/>
    </font>
    <font>
      <sz val="8"/>
      <name val="Calibri"/>
      <family val="2"/>
      <scheme val="minor"/>
    </font>
    <font>
      <b/>
      <sz val="9"/>
      <name val="Arial"/>
      <family val="2"/>
    </font>
    <font>
      <b/>
      <sz val="8"/>
      <name val="Arial"/>
      <family val="2"/>
    </font>
    <font>
      <sz val="11"/>
      <color rgb="FFFF000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44"/>
      </patternFill>
    </fill>
    <fill>
      <patternFill patternType="solid">
        <fgColor indexed="26"/>
        <bgColor indexed="9"/>
      </patternFill>
    </fill>
    <fill>
      <patternFill patternType="solid">
        <fgColor rgb="FFFFFFFF"/>
        <bgColor indexed="64"/>
      </patternFill>
    </fill>
    <fill>
      <patternFill patternType="solid">
        <fgColor rgb="FFF2F2F2"/>
        <bgColor indexed="64"/>
      </patternFill>
    </fill>
    <fill>
      <patternFill patternType="solid">
        <fgColor theme="6" tint="0.39997558519241921"/>
        <bgColor indexed="64"/>
      </patternFill>
    </fill>
    <fill>
      <patternFill patternType="solid">
        <fgColor rgb="FF92D050"/>
        <bgColor indexed="64"/>
      </patternFill>
    </fill>
  </fills>
  <borders count="5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medium">
        <color indexed="8"/>
      </top>
      <bottom style="medium">
        <color indexed="8"/>
      </bottom>
      <diagonal/>
    </border>
    <border>
      <left/>
      <right/>
      <top style="thin">
        <color indexed="8"/>
      </top>
      <bottom style="thin">
        <color indexed="8"/>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9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xf numFmtId="0" fontId="18" fillId="0" borderId="0"/>
    <xf numFmtId="164" fontId="18" fillId="0" borderId="0" applyFill="0" applyBorder="0" applyAlignment="0"/>
    <xf numFmtId="165" fontId="18" fillId="0" borderId="0" applyFill="0" applyBorder="0" applyAlignment="0"/>
    <xf numFmtId="166" fontId="18" fillId="0" borderId="0" applyFill="0" applyBorder="0" applyAlignment="0"/>
    <xf numFmtId="167" fontId="18" fillId="0" borderId="0" applyFill="0" applyBorder="0" applyAlignment="0"/>
    <xf numFmtId="168" fontId="18" fillId="0" borderId="0" applyFill="0" applyBorder="0" applyAlignment="0"/>
    <xf numFmtId="164" fontId="18" fillId="0" borderId="0" applyFill="0" applyBorder="0" applyAlignment="0"/>
    <xf numFmtId="169" fontId="18" fillId="0" borderId="0" applyFill="0" applyBorder="0" applyAlignment="0"/>
    <xf numFmtId="165" fontId="18" fillId="0" borderId="0" applyFill="0" applyBorder="0" applyAlignment="0"/>
    <xf numFmtId="170" fontId="18" fillId="0" borderId="0"/>
    <xf numFmtId="170" fontId="18" fillId="0" borderId="0"/>
    <xf numFmtId="170" fontId="18" fillId="0" borderId="0"/>
    <xf numFmtId="170" fontId="18" fillId="0" borderId="0"/>
    <xf numFmtId="170" fontId="18" fillId="0" borderId="0"/>
    <xf numFmtId="170" fontId="18" fillId="0" borderId="0"/>
    <xf numFmtId="170" fontId="18" fillId="0" borderId="0"/>
    <xf numFmtId="170" fontId="18" fillId="0" borderId="0"/>
    <xf numFmtId="164" fontId="20" fillId="0" borderId="0" applyFill="0" applyBorder="0" applyAlignment="0" applyProtection="0"/>
    <xf numFmtId="165" fontId="20" fillId="0" borderId="0" applyFill="0" applyBorder="0" applyAlignment="0" applyProtection="0"/>
    <xf numFmtId="14" fontId="19" fillId="0" borderId="0" applyFill="0" applyBorder="0" applyAlignment="0"/>
    <xf numFmtId="164" fontId="18" fillId="0" borderId="0" applyFill="0" applyBorder="0" applyAlignment="0"/>
    <xf numFmtId="165" fontId="18" fillId="0" borderId="0" applyFill="0" applyBorder="0" applyAlignment="0"/>
    <xf numFmtId="164" fontId="18" fillId="0" borderId="0" applyFill="0" applyBorder="0" applyAlignment="0"/>
    <xf numFmtId="169" fontId="18" fillId="0" borderId="0" applyFill="0" applyBorder="0" applyAlignment="0"/>
    <xf numFmtId="165" fontId="18" fillId="0" borderId="0" applyFill="0" applyBorder="0" applyAlignment="0"/>
    <xf numFmtId="0" fontId="21" fillId="33" borderId="0" applyNumberFormat="0" applyBorder="0" applyAlignment="0" applyProtection="0"/>
    <xf numFmtId="0" fontId="22" fillId="0" borderId="11" applyNumberFormat="0" applyAlignment="0" applyProtection="0"/>
    <xf numFmtId="0" fontId="22" fillId="0" borderId="12">
      <alignment horizontal="left" vertical="center"/>
    </xf>
    <xf numFmtId="0" fontId="21" fillId="34" borderId="0" applyNumberFormat="0" applyBorder="0" applyAlignment="0" applyProtection="0"/>
    <xf numFmtId="164" fontId="18" fillId="0" borderId="0" applyFill="0" applyBorder="0" applyAlignment="0"/>
    <xf numFmtId="165" fontId="18" fillId="0" borderId="0" applyFill="0" applyBorder="0" applyAlignment="0"/>
    <xf numFmtId="164" fontId="18" fillId="0" borderId="0" applyFill="0" applyBorder="0" applyAlignment="0"/>
    <xf numFmtId="169" fontId="18" fillId="0" borderId="0" applyFill="0" applyBorder="0" applyAlignment="0"/>
    <xf numFmtId="165" fontId="18" fillId="0" borderId="0" applyFill="0" applyBorder="0" applyAlignment="0"/>
    <xf numFmtId="171" fontId="18" fillId="0" borderId="0"/>
    <xf numFmtId="0" fontId="18" fillId="0" borderId="0"/>
    <xf numFmtId="0" fontId="18" fillId="0" borderId="0"/>
    <xf numFmtId="168" fontId="20" fillId="0" borderId="0" applyFill="0" applyBorder="0" applyAlignment="0" applyProtection="0"/>
    <xf numFmtId="172" fontId="20" fillId="0" borderId="0" applyFill="0" applyBorder="0" applyAlignment="0" applyProtection="0"/>
    <xf numFmtId="10" fontId="20" fillId="0" borderId="0" applyFill="0" applyBorder="0" applyAlignment="0" applyProtection="0"/>
    <xf numFmtId="164" fontId="18" fillId="0" borderId="0" applyFill="0" applyBorder="0" applyAlignment="0"/>
    <xf numFmtId="165" fontId="18" fillId="0" borderId="0" applyFill="0" applyBorder="0" applyAlignment="0"/>
    <xf numFmtId="164" fontId="18" fillId="0" borderId="0" applyFill="0" applyBorder="0" applyAlignment="0"/>
    <xf numFmtId="169" fontId="18" fillId="0" borderId="0" applyFill="0" applyBorder="0" applyAlignment="0"/>
    <xf numFmtId="165" fontId="18" fillId="0" borderId="0" applyFill="0" applyBorder="0" applyAlignment="0"/>
    <xf numFmtId="0" fontId="21" fillId="0" borderId="0"/>
    <xf numFmtId="0" fontId="21" fillId="0" borderId="0"/>
    <xf numFmtId="0" fontId="21" fillId="0" borderId="0"/>
    <xf numFmtId="0" fontId="21" fillId="0" borderId="0"/>
    <xf numFmtId="0" fontId="21" fillId="0" borderId="0"/>
    <xf numFmtId="49" fontId="19" fillId="0" borderId="0" applyFill="0" applyBorder="0" applyAlignment="0"/>
    <xf numFmtId="173" fontId="18" fillId="0" borderId="0" applyFill="0" applyBorder="0" applyAlignment="0"/>
    <xf numFmtId="174" fontId="18" fillId="0" borderId="0" applyFill="0" applyBorder="0" applyAlignment="0"/>
    <xf numFmtId="0" fontId="23" fillId="0" borderId="0">
      <alignment vertical="top"/>
    </xf>
    <xf numFmtId="9" fontId="1" fillId="0" borderId="0" applyFont="0" applyFill="0" applyBorder="0" applyAlignment="0" applyProtection="0"/>
  </cellStyleXfs>
  <cellXfs count="201">
    <xf numFmtId="0" fontId="0" fillId="0" borderId="0" xfId="0"/>
    <xf numFmtId="0" fontId="17" fillId="9" borderId="10" xfId="18" applyFont="1" applyBorder="1" applyAlignment="1">
      <alignment vertical="center"/>
    </xf>
    <xf numFmtId="0" fontId="0" fillId="0" borderId="0" xfId="0" applyFont="1" applyAlignment="1">
      <alignment vertical="center"/>
    </xf>
    <xf numFmtId="0" fontId="0" fillId="0" borderId="0" xfId="0" applyAlignment="1">
      <alignment vertical="center"/>
    </xf>
    <xf numFmtId="0" fontId="25" fillId="0" borderId="0" xfId="0" applyFont="1" applyAlignment="1">
      <alignment vertical="center"/>
    </xf>
    <xf numFmtId="0" fontId="25" fillId="0" borderId="0" xfId="0" applyFont="1" applyAlignment="1">
      <alignment horizontal="justify" vertical="center"/>
    </xf>
    <xf numFmtId="0" fontId="26" fillId="0" borderId="0" xfId="0" applyFont="1" applyAlignment="1">
      <alignment horizontal="justify" vertical="center"/>
    </xf>
    <xf numFmtId="0" fontId="26" fillId="0" borderId="0" xfId="0" applyFont="1" applyAlignment="1">
      <alignment vertical="center" wrapText="1"/>
    </xf>
    <xf numFmtId="0" fontId="0" fillId="0" borderId="10" xfId="0" applyFont="1" applyBorder="1" applyAlignment="1">
      <alignment vertical="center"/>
    </xf>
    <xf numFmtId="0" fontId="16" fillId="0" borderId="0" xfId="0" applyFont="1" applyAlignment="1">
      <alignment vertical="center"/>
    </xf>
    <xf numFmtId="49" fontId="0" fillId="0" borderId="0" xfId="0" applyNumberFormat="1" applyFont="1" applyAlignment="1">
      <alignment vertical="center"/>
    </xf>
    <xf numFmtId="49" fontId="24" fillId="0" borderId="10" xfId="42" applyNumberFormat="1" applyFont="1" applyBorder="1" applyAlignment="1" applyProtection="1">
      <alignment vertical="center"/>
      <protection locked="0"/>
    </xf>
    <xf numFmtId="0" fontId="24" fillId="0" borderId="10" xfId="43" applyFont="1" applyBorder="1" applyAlignment="1" applyProtection="1">
      <alignment horizontal="center" vertical="center"/>
      <protection locked="0"/>
    </xf>
    <xf numFmtId="0" fontId="29" fillId="35" borderId="14" xfId="0" applyFont="1" applyFill="1" applyBorder="1" applyAlignment="1">
      <alignment horizontal="justify" vertical="center"/>
    </xf>
    <xf numFmtId="0" fontId="31" fillId="35" borderId="14" xfId="0" applyFont="1" applyFill="1" applyBorder="1" applyAlignment="1">
      <alignment horizontal="justify" vertical="center"/>
    </xf>
    <xf numFmtId="0" fontId="31" fillId="35" borderId="13" xfId="0" applyFont="1" applyFill="1" applyBorder="1" applyAlignment="1">
      <alignment horizontal="justify" vertical="center"/>
    </xf>
    <xf numFmtId="0" fontId="32" fillId="35" borderId="14" xfId="0" applyFont="1" applyFill="1" applyBorder="1" applyAlignment="1">
      <alignment horizontal="justify" vertical="center"/>
    </xf>
    <xf numFmtId="0" fontId="29" fillId="35" borderId="13" xfId="0" applyFont="1" applyFill="1" applyBorder="1" applyAlignment="1">
      <alignment horizontal="justify" vertical="center"/>
    </xf>
    <xf numFmtId="0" fontId="25" fillId="0" borderId="0" xfId="0" applyFont="1" applyAlignment="1"/>
    <xf numFmtId="0" fontId="33" fillId="0" borderId="0" xfId="0" applyFont="1" applyAlignment="1">
      <alignment horizontal="justify" vertical="center"/>
    </xf>
    <xf numFmtId="0" fontId="25" fillId="0" borderId="10" xfId="0" applyFont="1" applyBorder="1" applyAlignment="1">
      <alignment horizontal="justify" vertical="center"/>
    </xf>
    <xf numFmtId="0" fontId="25" fillId="35" borderId="10" xfId="0" applyFont="1" applyFill="1" applyBorder="1" applyAlignment="1">
      <alignment vertical="center"/>
    </xf>
    <xf numFmtId="0" fontId="26" fillId="36" borderId="17" xfId="0" applyFont="1" applyFill="1" applyBorder="1" applyAlignment="1">
      <alignment horizontal="justify" vertical="center"/>
    </xf>
    <xf numFmtId="0" fontId="27" fillId="36" borderId="17" xfId="0" applyFont="1" applyFill="1" applyBorder="1" applyAlignment="1">
      <alignment horizontal="justify" vertical="center"/>
    </xf>
    <xf numFmtId="0" fontId="25" fillId="0" borderId="15" xfId="0" applyFont="1" applyBorder="1" applyAlignment="1"/>
    <xf numFmtId="0" fontId="25" fillId="0" borderId="0" xfId="0" applyFont="1" applyAlignment="1" applyProtection="1">
      <alignment horizontal="center" vertical="top"/>
      <protection locked="0"/>
    </xf>
    <xf numFmtId="0" fontId="25" fillId="0" borderId="10" xfId="0" applyFont="1" applyBorder="1" applyAlignment="1">
      <alignment vertical="center" wrapText="1"/>
    </xf>
    <xf numFmtId="0" fontId="25" fillId="0" borderId="0" xfId="0" applyFont="1" applyAlignment="1">
      <alignment vertical="center" wrapText="1"/>
    </xf>
    <xf numFmtId="49" fontId="25" fillId="0" borderId="0" xfId="0" applyNumberFormat="1" applyFont="1" applyAlignment="1">
      <alignment vertical="top" wrapText="1"/>
    </xf>
    <xf numFmtId="0" fontId="35" fillId="0" borderId="10" xfId="80" applyNumberFormat="1" applyFont="1" applyFill="1" applyBorder="1" applyAlignment="1" applyProtection="1">
      <alignment horizontal="left" vertical="top"/>
      <protection locked="0"/>
    </xf>
    <xf numFmtId="2" fontId="25" fillId="0" borderId="10" xfId="0" applyNumberFormat="1" applyFont="1" applyBorder="1" applyAlignment="1">
      <alignment horizontal="left" vertical="center" wrapText="1"/>
    </xf>
    <xf numFmtId="2" fontId="34" fillId="37" borderId="10" xfId="18" applyNumberFormat="1" applyFont="1" applyFill="1" applyBorder="1" applyAlignment="1">
      <alignment horizontal="left" vertical="center" wrapText="1"/>
    </xf>
    <xf numFmtId="0" fontId="34" fillId="0" borderId="0" xfId="0" applyFont="1" applyAlignment="1">
      <alignment vertical="center" wrapText="1"/>
    </xf>
    <xf numFmtId="0" fontId="25" fillId="0" borderId="10" xfId="0" applyFont="1" applyBorder="1" applyAlignment="1">
      <alignment horizontal="justify" vertical="center" wrapText="1"/>
    </xf>
    <xf numFmtId="2" fontId="25" fillId="0" borderId="10" xfId="0" applyNumberFormat="1" applyFont="1" applyBorder="1" applyAlignment="1">
      <alignment horizontal="left" vertical="center"/>
    </xf>
    <xf numFmtId="0" fontId="36" fillId="0" borderId="0" xfId="0" applyFont="1" applyAlignment="1"/>
    <xf numFmtId="2" fontId="36" fillId="37" borderId="10" xfId="0" applyNumberFormat="1" applyFont="1" applyFill="1" applyBorder="1" applyAlignment="1">
      <alignment horizontal="left" vertical="center"/>
    </xf>
    <xf numFmtId="0" fontId="36" fillId="0" borderId="0" xfId="0" applyFont="1" applyAlignment="1">
      <alignment vertical="center"/>
    </xf>
    <xf numFmtId="2" fontId="36" fillId="0" borderId="10" xfId="0" applyNumberFormat="1" applyFont="1" applyBorder="1" applyAlignment="1">
      <alignment horizontal="left" vertical="center"/>
    </xf>
    <xf numFmtId="49" fontId="25" fillId="0" borderId="10" xfId="79" applyNumberFormat="1" applyFont="1" applyFill="1" applyBorder="1" applyAlignment="1">
      <alignment horizontal="left" vertical="top" wrapText="1"/>
    </xf>
    <xf numFmtId="49" fontId="36" fillId="0" borderId="0" xfId="0" applyNumberFormat="1" applyFont="1" applyAlignment="1">
      <alignment vertical="center"/>
    </xf>
    <xf numFmtId="0" fontId="0" fillId="0" borderId="10" xfId="0" applyBorder="1"/>
    <xf numFmtId="0" fontId="36" fillId="0" borderId="10" xfId="0" applyFont="1" applyBorder="1" applyAlignment="1">
      <alignment horizontal="left" vertical="center" wrapText="1"/>
    </xf>
    <xf numFmtId="9" fontId="25" fillId="0" borderId="0" xfId="98" applyFont="1" applyAlignment="1"/>
    <xf numFmtId="0" fontId="25" fillId="0" borderId="10" xfId="0" applyFont="1" applyBorder="1" applyAlignment="1">
      <alignment horizontal="center"/>
    </xf>
    <xf numFmtId="9" fontId="25" fillId="0" borderId="10" xfId="98" applyFont="1" applyBorder="1" applyAlignment="1">
      <alignment horizontal="center"/>
    </xf>
    <xf numFmtId="0" fontId="25" fillId="0" borderId="0" xfId="0" applyFont="1" applyAlignment="1">
      <alignment horizontal="center"/>
    </xf>
    <xf numFmtId="9" fontId="30" fillId="35" borderId="15" xfId="0" applyNumberFormat="1" applyFont="1" applyFill="1" applyBorder="1" applyAlignment="1">
      <alignment horizontal="center" vertical="center"/>
    </xf>
    <xf numFmtId="0" fontId="27" fillId="36" borderId="17" xfId="0" applyFont="1" applyFill="1" applyBorder="1" applyAlignment="1">
      <alignment horizontal="center" vertical="center"/>
    </xf>
    <xf numFmtId="0" fontId="25" fillId="0" borderId="0" xfId="0" applyFont="1" applyAlignment="1">
      <alignment horizontal="center" vertical="center"/>
    </xf>
    <xf numFmtId="1" fontId="25" fillId="0" borderId="15" xfId="98" applyNumberFormat="1" applyFont="1" applyBorder="1" applyAlignment="1">
      <alignment horizontal="center" vertical="center"/>
    </xf>
    <xf numFmtId="1" fontId="25" fillId="0" borderId="10" xfId="98" applyNumberFormat="1" applyFont="1" applyBorder="1" applyAlignment="1">
      <alignment horizontal="center" vertical="center"/>
    </xf>
    <xf numFmtId="9" fontId="27" fillId="36" borderId="17" xfId="98" applyFont="1" applyFill="1" applyBorder="1" applyAlignment="1">
      <alignment horizontal="center" wrapText="1"/>
    </xf>
    <xf numFmtId="9" fontId="25" fillId="0" borderId="36" xfId="98" applyFont="1" applyBorder="1" applyAlignment="1"/>
    <xf numFmtId="9" fontId="30" fillId="35" borderId="10" xfId="0" applyNumberFormat="1" applyFont="1" applyFill="1" applyBorder="1" applyAlignment="1">
      <alignment horizontal="center" vertical="center"/>
    </xf>
    <xf numFmtId="9" fontId="25" fillId="0" borderId="25" xfId="98" applyFont="1" applyBorder="1" applyAlignment="1"/>
    <xf numFmtId="0" fontId="27" fillId="35" borderId="37" xfId="0" applyFont="1" applyFill="1" applyBorder="1" applyAlignment="1">
      <alignment vertical="center"/>
    </xf>
    <xf numFmtId="0" fontId="27" fillId="35" borderId="38" xfId="0" applyFont="1" applyFill="1" applyBorder="1" applyAlignment="1">
      <alignment vertical="center"/>
    </xf>
    <xf numFmtId="1" fontId="27" fillId="35" borderId="38" xfId="98" applyNumberFormat="1" applyFont="1" applyFill="1" applyBorder="1" applyAlignment="1">
      <alignment horizontal="center" vertical="center"/>
    </xf>
    <xf numFmtId="0" fontId="27" fillId="35" borderId="38" xfId="0" applyFont="1" applyFill="1" applyBorder="1" applyAlignment="1">
      <alignment horizontal="center" vertical="center"/>
    </xf>
    <xf numFmtId="9" fontId="25" fillId="0" borderId="39" xfId="98" applyFont="1" applyBorder="1" applyAlignment="1"/>
    <xf numFmtId="0" fontId="25" fillId="35" borderId="32" xfId="0" applyFont="1" applyFill="1" applyBorder="1" applyAlignment="1">
      <alignment vertical="center"/>
    </xf>
    <xf numFmtId="9" fontId="25" fillId="0" borderId="33" xfId="98" applyFont="1" applyBorder="1" applyAlignment="1"/>
    <xf numFmtId="0" fontId="0" fillId="0" borderId="0" xfId="0" applyAlignment="1">
      <alignment vertical="center" wrapText="1"/>
    </xf>
    <xf numFmtId="0" fontId="25" fillId="0" borderId="10" xfId="0" applyFont="1" applyBorder="1" applyAlignment="1"/>
    <xf numFmtId="0" fontId="34" fillId="0" borderId="0" xfId="0" applyFont="1" applyAlignment="1">
      <alignment vertical="center"/>
    </xf>
    <xf numFmtId="0" fontId="36" fillId="0" borderId="10" xfId="43" applyFont="1" applyBorder="1" applyAlignment="1" applyProtection="1">
      <alignment horizontal="center" vertical="center"/>
      <protection locked="0"/>
    </xf>
    <xf numFmtId="0" fontId="25" fillId="0" borderId="0" xfId="0" applyFont="1" applyAlignment="1">
      <alignment wrapText="1"/>
    </xf>
    <xf numFmtId="0" fontId="25" fillId="0" borderId="0" xfId="0" applyFont="1" applyAlignment="1">
      <alignment horizontal="center" vertical="top"/>
    </xf>
    <xf numFmtId="0" fontId="26" fillId="0" borderId="0" xfId="0" applyFont="1" applyAlignment="1"/>
    <xf numFmtId="0" fontId="36" fillId="0" borderId="10" xfId="0" applyFont="1" applyBorder="1" applyAlignment="1">
      <alignment horizontal="justify" vertical="center" wrapText="1"/>
    </xf>
    <xf numFmtId="0" fontId="36" fillId="0" borderId="0" xfId="0" applyFont="1" applyAlignment="1">
      <alignment wrapText="1"/>
    </xf>
    <xf numFmtId="0" fontId="25" fillId="0" borderId="0" xfId="0" applyFont="1" applyAlignment="1">
      <alignment horizontal="center" vertical="top" wrapText="1"/>
    </xf>
    <xf numFmtId="0" fontId="25" fillId="0" borderId="0" xfId="0" applyFont="1"/>
    <xf numFmtId="2" fontId="34" fillId="38" borderId="10" xfId="18" applyNumberFormat="1" applyFont="1" applyFill="1" applyBorder="1" applyAlignment="1">
      <alignment horizontal="left" vertical="center"/>
    </xf>
    <xf numFmtId="2" fontId="34" fillId="38" borderId="26" xfId="18" applyNumberFormat="1" applyFont="1" applyFill="1" applyBorder="1" applyAlignment="1">
      <alignment horizontal="left" vertical="center"/>
    </xf>
    <xf numFmtId="2" fontId="36" fillId="0" borderId="10" xfId="18" applyNumberFormat="1" applyFont="1" applyFill="1" applyBorder="1" applyAlignment="1">
      <alignment horizontal="left" vertical="center"/>
    </xf>
    <xf numFmtId="0" fontId="25" fillId="0" borderId="10" xfId="0" applyFont="1" applyFill="1" applyBorder="1"/>
    <xf numFmtId="2" fontId="34" fillId="38" borderId="22" xfId="18" applyNumberFormat="1" applyFont="1" applyFill="1" applyBorder="1" applyAlignment="1">
      <alignment horizontal="left" vertical="center"/>
    </xf>
    <xf numFmtId="2" fontId="34" fillId="38" borderId="34" xfId="18" applyNumberFormat="1" applyFont="1" applyFill="1" applyBorder="1" applyAlignment="1">
      <alignment horizontal="left" vertical="center"/>
    </xf>
    <xf numFmtId="2" fontId="34" fillId="38" borderId="18" xfId="18" applyNumberFormat="1" applyFont="1" applyFill="1" applyBorder="1" applyAlignment="1">
      <alignment horizontal="left" vertical="center"/>
    </xf>
    <xf numFmtId="2" fontId="34" fillId="38" borderId="24" xfId="18" applyNumberFormat="1" applyFont="1" applyFill="1" applyBorder="1" applyAlignment="1">
      <alignment horizontal="left" vertical="center"/>
    </xf>
    <xf numFmtId="2" fontId="34" fillId="38" borderId="25" xfId="18" applyNumberFormat="1" applyFont="1" applyFill="1" applyBorder="1" applyAlignment="1">
      <alignment horizontal="left" vertical="center"/>
    </xf>
    <xf numFmtId="0" fontId="25" fillId="0" borderId="17" xfId="0" applyFont="1" applyFill="1" applyBorder="1"/>
    <xf numFmtId="0" fontId="25" fillId="0" borderId="16" xfId="0" applyFont="1" applyFill="1" applyBorder="1"/>
    <xf numFmtId="0" fontId="25" fillId="0" borderId="10" xfId="0" applyFont="1" applyBorder="1"/>
    <xf numFmtId="0" fontId="25" fillId="0" borderId="29" xfId="0" applyFont="1" applyFill="1" applyBorder="1"/>
    <xf numFmtId="0" fontId="25" fillId="0" borderId="25" xfId="0" applyFont="1" applyFill="1" applyBorder="1"/>
    <xf numFmtId="0" fontId="25" fillId="38" borderId="18" xfId="0" applyFont="1" applyFill="1" applyBorder="1"/>
    <xf numFmtId="2" fontId="34" fillId="0" borderId="24" xfId="18" applyNumberFormat="1" applyFont="1" applyFill="1" applyBorder="1" applyAlignment="1">
      <alignment horizontal="left" vertical="center"/>
    </xf>
    <xf numFmtId="2" fontId="36" fillId="0" borderId="25" xfId="18" applyNumberFormat="1" applyFont="1" applyFill="1" applyBorder="1" applyAlignment="1">
      <alignment horizontal="left" vertical="center"/>
    </xf>
    <xf numFmtId="2" fontId="34" fillId="0" borderId="24" xfId="18" applyNumberFormat="1" applyFont="1" applyFill="1" applyBorder="1" applyAlignment="1">
      <alignment vertical="center"/>
    </xf>
    <xf numFmtId="2" fontId="34" fillId="0" borderId="21" xfId="18" applyNumberFormat="1" applyFont="1" applyFill="1" applyBorder="1" applyAlignment="1">
      <alignment vertical="center"/>
    </xf>
    <xf numFmtId="0" fontId="25" fillId="0" borderId="36" xfId="0" applyFont="1" applyFill="1" applyBorder="1"/>
    <xf numFmtId="0" fontId="33" fillId="0" borderId="43" xfId="0" applyFont="1" applyBorder="1" applyAlignment="1"/>
    <xf numFmtId="0" fontId="25" fillId="0" borderId="10" xfId="0" applyFont="1" applyBorder="1" applyAlignment="1">
      <alignment horizontal="left" vertical="center"/>
    </xf>
    <xf numFmtId="2" fontId="25" fillId="0" borderId="10" xfId="0" applyNumberFormat="1" applyFont="1" applyFill="1" applyBorder="1" applyAlignment="1">
      <alignment horizontal="left" vertical="center"/>
    </xf>
    <xf numFmtId="0" fontId="29" fillId="0" borderId="10" xfId="0" applyFont="1" applyFill="1" applyBorder="1" applyAlignment="1">
      <alignment horizontal="left" vertical="center"/>
    </xf>
    <xf numFmtId="0" fontId="25" fillId="0" borderId="0" xfId="0" applyFont="1" applyFill="1" applyAlignment="1"/>
    <xf numFmtId="0" fontId="34" fillId="0" borderId="0" xfId="0" applyFont="1" applyFill="1" applyAlignment="1">
      <alignment vertical="center" wrapText="1"/>
    </xf>
    <xf numFmtId="0" fontId="26" fillId="0" borderId="10" xfId="0" applyFont="1" applyFill="1" applyBorder="1" applyAlignment="1">
      <alignment horizontal="center" vertical="center" wrapText="1"/>
    </xf>
    <xf numFmtId="49" fontId="35" fillId="0" borderId="10" xfId="80" applyNumberFormat="1" applyFont="1" applyFill="1" applyBorder="1" applyAlignment="1" applyProtection="1">
      <alignment horizontal="left" vertical="top" wrapText="1"/>
    </xf>
    <xf numFmtId="0" fontId="34" fillId="0" borderId="10" xfId="43" applyFont="1" applyFill="1" applyBorder="1" applyAlignment="1" applyProtection="1">
      <alignment horizontal="center" vertical="center"/>
      <protection locked="0"/>
    </xf>
    <xf numFmtId="49" fontId="25" fillId="0" borderId="10" xfId="80" applyNumberFormat="1" applyFont="1" applyFill="1" applyBorder="1" applyAlignment="1" applyProtection="1">
      <alignment horizontal="left" vertical="top" wrapText="1"/>
    </xf>
    <xf numFmtId="0" fontId="34" fillId="0" borderId="10" xfId="43" applyFont="1" applyFill="1" applyBorder="1" applyAlignment="1" applyProtection="1">
      <alignment horizontal="center" vertical="center" wrapText="1"/>
      <protection locked="0"/>
    </xf>
    <xf numFmtId="49" fontId="25" fillId="0" borderId="10" xfId="80" applyNumberFormat="1" applyFont="1" applyFill="1" applyBorder="1" applyAlignment="1">
      <alignment horizontal="left" vertical="top" wrapText="1"/>
    </xf>
    <xf numFmtId="49" fontId="36" fillId="0" borderId="10" xfId="80" applyNumberFormat="1" applyFont="1" applyFill="1" applyBorder="1" applyAlignment="1">
      <alignment horizontal="left" vertical="top" wrapText="1"/>
    </xf>
    <xf numFmtId="49" fontId="26" fillId="0" borderId="10" xfId="0" applyNumberFormat="1" applyFont="1" applyFill="1" applyBorder="1" applyAlignment="1">
      <alignment horizontal="right" vertical="top" wrapText="1"/>
    </xf>
    <xf numFmtId="0" fontId="36" fillId="0" borderId="10" xfId="0" applyFont="1" applyFill="1" applyBorder="1" applyAlignment="1">
      <alignment horizontal="center"/>
    </xf>
    <xf numFmtId="9" fontId="36" fillId="0" borderId="10" xfId="98" applyFont="1" applyFill="1" applyBorder="1" applyAlignment="1">
      <alignment horizontal="center"/>
    </xf>
    <xf numFmtId="0" fontId="25" fillId="0" borderId="0" xfId="0" applyFont="1" applyFill="1" applyAlignment="1" applyProtection="1">
      <alignment horizontal="center" vertical="top"/>
      <protection locked="0"/>
    </xf>
    <xf numFmtId="49" fontId="25" fillId="0" borderId="0" xfId="0" applyNumberFormat="1" applyFont="1" applyFill="1" applyAlignment="1">
      <alignment vertical="top" wrapText="1"/>
    </xf>
    <xf numFmtId="0" fontId="25" fillId="0" borderId="0" xfId="0" applyFont="1" applyFill="1" applyAlignment="1">
      <alignment horizontal="center"/>
    </xf>
    <xf numFmtId="49" fontId="36" fillId="0" borderId="0" xfId="0" applyNumberFormat="1" applyFont="1" applyFill="1" applyAlignment="1">
      <alignment horizontal="center" vertical="center" wrapText="1"/>
    </xf>
    <xf numFmtId="0" fontId="36" fillId="0" borderId="0" xfId="0" applyFont="1" applyFill="1" applyAlignment="1">
      <alignment horizontal="center"/>
    </xf>
    <xf numFmtId="2" fontId="39" fillId="38" borderId="10" xfId="18" applyNumberFormat="1" applyFont="1" applyFill="1" applyBorder="1" applyAlignment="1">
      <alignment horizontal="center" vertical="center" wrapText="1"/>
    </xf>
    <xf numFmtId="2" fontId="34" fillId="38" borderId="10" xfId="18" applyNumberFormat="1" applyFont="1" applyFill="1" applyBorder="1" applyAlignment="1">
      <alignment horizontal="left" vertical="center" wrapText="1"/>
    </xf>
    <xf numFmtId="2" fontId="34" fillId="38" borderId="10" xfId="18" applyNumberFormat="1" applyFont="1" applyFill="1" applyBorder="1" applyAlignment="1">
      <alignment horizontal="center" vertical="center" wrapText="1"/>
    </xf>
    <xf numFmtId="2" fontId="25" fillId="38" borderId="10" xfId="0" applyNumberFormat="1" applyFont="1" applyFill="1" applyBorder="1" applyAlignment="1">
      <alignment horizontal="left" vertical="center" wrapText="1"/>
    </xf>
    <xf numFmtId="0" fontId="26" fillId="38" borderId="10" xfId="0" applyFont="1" applyFill="1" applyBorder="1" applyAlignment="1">
      <alignment vertical="center" wrapText="1"/>
    </xf>
    <xf numFmtId="0" fontId="26" fillId="38" borderId="10" xfId="0" applyFont="1" applyFill="1" applyBorder="1" applyAlignment="1">
      <alignment horizontal="center" vertical="center" wrapText="1"/>
    </xf>
    <xf numFmtId="2" fontId="34" fillId="38" borderId="10" xfId="18" applyNumberFormat="1" applyFont="1" applyFill="1" applyBorder="1" applyAlignment="1">
      <alignment horizontal="center" vertical="center"/>
    </xf>
    <xf numFmtId="2" fontId="34" fillId="38" borderId="10" xfId="18" applyNumberFormat="1" applyFont="1" applyFill="1" applyBorder="1" applyAlignment="1">
      <alignment vertical="center" wrapText="1"/>
    </xf>
    <xf numFmtId="2" fontId="38" fillId="38" borderId="10" xfId="18" applyNumberFormat="1" applyFont="1" applyFill="1" applyBorder="1" applyAlignment="1">
      <alignment horizontal="center" vertical="center" wrapText="1"/>
    </xf>
    <xf numFmtId="0" fontId="34" fillId="38" borderId="10" xfId="0" applyFont="1" applyFill="1" applyBorder="1" applyAlignment="1">
      <alignment vertical="center" wrapText="1"/>
    </xf>
    <xf numFmtId="0" fontId="25" fillId="38" borderId="10" xfId="0" applyFont="1" applyFill="1" applyBorder="1" applyAlignment="1" applyProtection="1">
      <alignment horizontal="center" vertical="top"/>
      <protection locked="0"/>
    </xf>
    <xf numFmtId="2" fontId="26" fillId="38" borderId="10" xfId="0" applyNumberFormat="1" applyFont="1" applyFill="1" applyBorder="1" applyAlignment="1">
      <alignment horizontal="left" vertical="center" wrapText="1"/>
    </xf>
    <xf numFmtId="2" fontId="26" fillId="0" borderId="10" xfId="0" applyNumberFormat="1" applyFont="1" applyBorder="1" applyAlignment="1">
      <alignment horizontal="left" vertical="center" wrapText="1"/>
    </xf>
    <xf numFmtId="2" fontId="26" fillId="0" borderId="0" xfId="0" applyNumberFormat="1" applyFont="1" applyAlignment="1">
      <alignment horizontal="left" vertical="center" wrapText="1"/>
    </xf>
    <xf numFmtId="49" fontId="26" fillId="0" borderId="10" xfId="0" applyNumberFormat="1" applyFont="1" applyFill="1" applyBorder="1" applyAlignment="1">
      <alignment horizontal="center" vertical="top" wrapText="1"/>
    </xf>
    <xf numFmtId="2" fontId="36" fillId="38" borderId="10" xfId="0" applyNumberFormat="1" applyFont="1" applyFill="1" applyBorder="1" applyAlignment="1">
      <alignment horizontal="left" vertical="center"/>
    </xf>
    <xf numFmtId="0" fontId="34" fillId="38" borderId="10" xfId="0" applyFont="1" applyFill="1" applyBorder="1" applyAlignment="1">
      <alignment vertical="center"/>
    </xf>
    <xf numFmtId="0" fontId="34" fillId="38" borderId="10" xfId="0" applyFont="1" applyFill="1" applyBorder="1" applyAlignment="1">
      <alignment horizontal="center" vertical="center"/>
    </xf>
    <xf numFmtId="0" fontId="36" fillId="0" borderId="10" xfId="43" applyFont="1" applyFill="1" applyBorder="1" applyAlignment="1" applyProtection="1">
      <alignment horizontal="center" vertical="center"/>
      <protection locked="0"/>
    </xf>
    <xf numFmtId="0" fontId="25" fillId="0" borderId="10" xfId="0" applyFont="1" applyFill="1" applyBorder="1" applyAlignment="1">
      <alignment horizontal="center" vertical="center" wrapText="1"/>
    </xf>
    <xf numFmtId="0" fontId="36" fillId="0" borderId="10" xfId="43" applyFont="1" applyFill="1" applyBorder="1" applyAlignment="1" applyProtection="1">
      <alignment horizontal="center" vertical="center" wrapText="1"/>
      <protection locked="0"/>
    </xf>
    <xf numFmtId="0" fontId="36" fillId="38" borderId="10" xfId="0" applyFont="1" applyFill="1" applyBorder="1" applyAlignment="1">
      <alignment horizontal="center" vertical="center"/>
    </xf>
    <xf numFmtId="0" fontId="25" fillId="38" borderId="10" xfId="0" applyFont="1" applyFill="1" applyBorder="1" applyAlignment="1">
      <alignment horizontal="center" vertical="center" wrapText="1"/>
    </xf>
    <xf numFmtId="2" fontId="25" fillId="38" borderId="10" xfId="0" applyNumberFormat="1" applyFont="1" applyFill="1" applyBorder="1" applyAlignment="1">
      <alignment horizontal="left" vertical="center"/>
    </xf>
    <xf numFmtId="0" fontId="26" fillId="38" borderId="10" xfId="0" applyFont="1" applyFill="1" applyBorder="1" applyAlignment="1">
      <alignment vertical="center"/>
    </xf>
    <xf numFmtId="0" fontId="26" fillId="38" borderId="18" xfId="0" applyFont="1" applyFill="1" applyBorder="1" applyAlignment="1">
      <alignment vertical="center"/>
    </xf>
    <xf numFmtId="49" fontId="26" fillId="0" borderId="10" xfId="0" applyNumberFormat="1" applyFont="1" applyFill="1" applyBorder="1" applyAlignment="1">
      <alignment horizontal="center" vertical="center" wrapText="1"/>
    </xf>
    <xf numFmtId="0" fontId="36" fillId="0" borderId="10" xfId="0" applyFont="1" applyFill="1" applyBorder="1" applyAlignment="1">
      <alignment horizontal="center" vertical="center"/>
    </xf>
    <xf numFmtId="0" fontId="36" fillId="0" borderId="0" xfId="0" applyFont="1" applyFill="1" applyAlignment="1">
      <alignment horizontal="center" vertical="center"/>
    </xf>
    <xf numFmtId="2" fontId="39" fillId="38" borderId="10" xfId="18" applyNumberFormat="1" applyFont="1" applyFill="1" applyBorder="1" applyAlignment="1">
      <alignment horizontal="center" vertical="center"/>
    </xf>
    <xf numFmtId="0" fontId="26" fillId="38" borderId="10" xfId="0" applyFont="1" applyFill="1" applyBorder="1" applyAlignment="1">
      <alignment horizontal="center" vertical="center"/>
    </xf>
    <xf numFmtId="49" fontId="26" fillId="0" borderId="10" xfId="0" applyNumberFormat="1" applyFont="1" applyFill="1" applyBorder="1" applyAlignment="1">
      <alignment horizontal="center" vertical="center"/>
    </xf>
    <xf numFmtId="1" fontId="25" fillId="0" borderId="52" xfId="98" applyNumberFormat="1" applyFont="1" applyBorder="1" applyAlignment="1">
      <alignment horizontal="center" vertical="center"/>
    </xf>
    <xf numFmtId="9" fontId="30" fillId="35" borderId="52" xfId="0" applyNumberFormat="1" applyFont="1" applyFill="1" applyBorder="1" applyAlignment="1">
      <alignment horizontal="center" vertical="center"/>
    </xf>
    <xf numFmtId="0" fontId="40" fillId="0" borderId="10" xfId="0" applyFont="1" applyFill="1" applyBorder="1" applyAlignment="1">
      <alignment horizontal="center"/>
    </xf>
    <xf numFmtId="49" fontId="26" fillId="38" borderId="19" xfId="0" applyNumberFormat="1" applyFont="1" applyFill="1" applyBorder="1" applyAlignment="1">
      <alignment horizontal="right" vertical="top" wrapText="1"/>
    </xf>
    <xf numFmtId="2" fontId="34" fillId="38" borderId="10" xfId="18" applyNumberFormat="1" applyFont="1" applyFill="1" applyBorder="1" applyAlignment="1">
      <alignment horizontal="left" vertical="center"/>
    </xf>
    <xf numFmtId="0" fontId="25" fillId="0" borderId="10" xfId="0" applyFont="1" applyBorder="1" applyAlignment="1">
      <alignment horizontal="center" vertical="center"/>
    </xf>
    <xf numFmtId="2" fontId="34" fillId="38" borderId="19" xfId="18" applyNumberFormat="1" applyFont="1" applyFill="1" applyBorder="1" applyAlignment="1">
      <alignment horizontal="left" vertical="center"/>
    </xf>
    <xf numFmtId="2" fontId="34" fillId="0" borderId="19" xfId="18" applyNumberFormat="1" applyFont="1" applyFill="1" applyBorder="1" applyAlignment="1">
      <alignment vertical="center"/>
    </xf>
    <xf numFmtId="2" fontId="34" fillId="0" borderId="53" xfId="18" applyNumberFormat="1" applyFont="1" applyFill="1" applyBorder="1" applyAlignment="1">
      <alignment vertical="center"/>
    </xf>
    <xf numFmtId="2" fontId="34" fillId="0" borderId="55" xfId="18" applyNumberFormat="1" applyFont="1" applyFill="1" applyBorder="1" applyAlignment="1">
      <alignment vertical="center"/>
    </xf>
    <xf numFmtId="0" fontId="25" fillId="0" borderId="54" xfId="0" applyFont="1" applyFill="1" applyBorder="1"/>
    <xf numFmtId="0" fontId="26" fillId="0" borderId="0" xfId="0" applyFont="1"/>
    <xf numFmtId="2" fontId="34" fillId="38" borderId="56" xfId="18" applyNumberFormat="1" applyFont="1" applyFill="1" applyBorder="1" applyAlignment="1">
      <alignment horizontal="left" vertical="center"/>
    </xf>
    <xf numFmtId="2" fontId="34" fillId="0" borderId="56" xfId="18" applyNumberFormat="1" applyFont="1" applyFill="1" applyBorder="1" applyAlignment="1">
      <alignment horizontal="left" vertical="center"/>
    </xf>
    <xf numFmtId="2" fontId="34" fillId="0" borderId="57" xfId="18" applyNumberFormat="1" applyFont="1" applyFill="1" applyBorder="1" applyAlignment="1">
      <alignment horizontal="left" vertical="center"/>
    </xf>
    <xf numFmtId="49" fontId="26" fillId="0" borderId="0" xfId="0" applyNumberFormat="1" applyFont="1" applyAlignment="1">
      <alignment vertical="top"/>
    </xf>
    <xf numFmtId="0" fontId="25" fillId="0" borderId="0" xfId="0" applyFont="1" applyAlignment="1">
      <alignment horizontal="left" vertical="center" wrapText="1"/>
    </xf>
    <xf numFmtId="0" fontId="27" fillId="37" borderId="40" xfId="0" applyFont="1" applyFill="1" applyBorder="1" applyAlignment="1">
      <alignment horizontal="left" vertical="center"/>
    </xf>
    <xf numFmtId="0" fontId="27" fillId="37" borderId="41" xfId="0" applyFont="1" applyFill="1" applyBorder="1" applyAlignment="1">
      <alignment horizontal="left" vertical="center"/>
    </xf>
    <xf numFmtId="0" fontId="27" fillId="37" borderId="42" xfId="0" applyFont="1" applyFill="1" applyBorder="1" applyAlignment="1">
      <alignment horizontal="left" vertical="center"/>
    </xf>
    <xf numFmtId="0" fontId="25" fillId="0" borderId="51" xfId="0" applyFont="1" applyBorder="1" applyAlignment="1">
      <alignment horizontal="center"/>
    </xf>
    <xf numFmtId="0" fontId="25" fillId="0" borderId="38" xfId="0" applyFont="1" applyBorder="1" applyAlignment="1">
      <alignment horizontal="center"/>
    </xf>
    <xf numFmtId="0" fontId="25" fillId="0" borderId="39" xfId="0" applyFont="1" applyBorder="1" applyAlignment="1">
      <alignment horizontal="center"/>
    </xf>
    <xf numFmtId="0" fontId="25" fillId="0" borderId="41" xfId="0" applyFont="1" applyBorder="1" applyAlignment="1">
      <alignment horizontal="center"/>
    </xf>
    <xf numFmtId="0" fontId="26" fillId="38" borderId="22" xfId="0" applyFont="1" applyFill="1" applyBorder="1" applyAlignment="1">
      <alignment horizontal="center"/>
    </xf>
    <xf numFmtId="0" fontId="26" fillId="38" borderId="44" xfId="0" applyFont="1" applyFill="1" applyBorder="1" applyAlignment="1">
      <alignment horizontal="center"/>
    </xf>
    <xf numFmtId="0" fontId="26" fillId="38" borderId="23" xfId="0" applyFont="1" applyFill="1" applyBorder="1" applyAlignment="1">
      <alignment horizontal="center"/>
    </xf>
    <xf numFmtId="2" fontId="34" fillId="0" borderId="30" xfId="18" applyNumberFormat="1" applyFont="1" applyFill="1" applyBorder="1" applyAlignment="1">
      <alignment horizontal="center" vertical="center"/>
    </xf>
    <xf numFmtId="2" fontId="34" fillId="0" borderId="31" xfId="18" applyNumberFormat="1" applyFont="1" applyFill="1" applyBorder="1" applyAlignment="1">
      <alignment horizontal="center" vertical="center"/>
    </xf>
    <xf numFmtId="2" fontId="34" fillId="0" borderId="45" xfId="18" applyNumberFormat="1" applyFont="1" applyFill="1" applyBorder="1" applyAlignment="1">
      <alignment horizontal="center" vertical="center"/>
    </xf>
    <xf numFmtId="2" fontId="34" fillId="0" borderId="28" xfId="18" applyNumberFormat="1" applyFont="1" applyFill="1" applyBorder="1" applyAlignment="1">
      <alignment horizontal="center" vertical="center"/>
    </xf>
    <xf numFmtId="2" fontId="34" fillId="0" borderId="0" xfId="18" applyNumberFormat="1" applyFont="1" applyFill="1" applyBorder="1" applyAlignment="1">
      <alignment horizontal="center" vertical="center"/>
    </xf>
    <xf numFmtId="2" fontId="34" fillId="0" borderId="46" xfId="18" applyNumberFormat="1" applyFont="1" applyFill="1" applyBorder="1" applyAlignment="1">
      <alignment horizontal="center" vertical="center"/>
    </xf>
    <xf numFmtId="2" fontId="34" fillId="0" borderId="47" xfId="18" applyNumberFormat="1" applyFont="1" applyFill="1" applyBorder="1" applyAlignment="1">
      <alignment horizontal="center" vertical="center"/>
    </xf>
    <xf numFmtId="2" fontId="34" fillId="0" borderId="48" xfId="18" applyNumberFormat="1" applyFont="1" applyFill="1" applyBorder="1" applyAlignment="1">
      <alignment horizontal="center" vertical="center"/>
    </xf>
    <xf numFmtId="2" fontId="34" fillId="0" borderId="49" xfId="18" applyNumberFormat="1" applyFont="1" applyFill="1" applyBorder="1" applyAlignment="1">
      <alignment horizontal="center" vertical="center"/>
    </xf>
    <xf numFmtId="0" fontId="25" fillId="0" borderId="18" xfId="0" applyFont="1" applyFill="1" applyBorder="1" applyAlignment="1">
      <alignment horizontal="center"/>
    </xf>
    <xf numFmtId="0" fontId="25" fillId="0" borderId="27" xfId="0" applyFont="1" applyFill="1" applyBorder="1" applyAlignment="1">
      <alignment horizontal="center"/>
    </xf>
    <xf numFmtId="0" fontId="25" fillId="0" borderId="50" xfId="0" applyFont="1" applyFill="1" applyBorder="1" applyAlignment="1">
      <alignment horizontal="center"/>
    </xf>
    <xf numFmtId="0" fontId="25" fillId="0" borderId="35" xfId="0" applyFont="1" applyFill="1" applyBorder="1" applyAlignment="1">
      <alignment horizontal="center"/>
    </xf>
    <xf numFmtId="2" fontId="34" fillId="37" borderId="10" xfId="18" applyNumberFormat="1" applyFont="1" applyFill="1" applyBorder="1" applyAlignment="1">
      <alignment horizontal="left" vertical="center" wrapText="1"/>
    </xf>
    <xf numFmtId="2" fontId="34" fillId="37" borderId="10" xfId="0" applyNumberFormat="1" applyFont="1" applyFill="1" applyBorder="1" applyAlignment="1">
      <alignment horizontal="left" vertical="center"/>
    </xf>
    <xf numFmtId="0" fontId="34" fillId="37" borderId="10" xfId="0" applyFont="1" applyFill="1" applyBorder="1" applyAlignment="1">
      <alignment horizontal="left" vertical="center"/>
    </xf>
    <xf numFmtId="49" fontId="26" fillId="38" borderId="18" xfId="0" applyNumberFormat="1" applyFont="1" applyFill="1" applyBorder="1" applyAlignment="1">
      <alignment horizontal="right" vertical="top" wrapText="1"/>
    </xf>
    <xf numFmtId="49" fontId="26" fillId="38" borderId="20" xfId="0" applyNumberFormat="1" applyFont="1" applyFill="1" applyBorder="1" applyAlignment="1">
      <alignment horizontal="right" vertical="top" wrapText="1"/>
    </xf>
    <xf numFmtId="49" fontId="26" fillId="38" borderId="19" xfId="0" applyNumberFormat="1" applyFont="1" applyFill="1" applyBorder="1" applyAlignment="1">
      <alignment horizontal="right" vertical="top" wrapText="1"/>
    </xf>
    <xf numFmtId="2" fontId="34" fillId="38" borderId="18" xfId="18" applyNumberFormat="1" applyFont="1" applyFill="1" applyBorder="1" applyAlignment="1">
      <alignment horizontal="left" vertical="center" wrapText="1"/>
    </xf>
    <xf numFmtId="2" fontId="34" fillId="38" borderId="20" xfId="18" applyNumberFormat="1" applyFont="1" applyFill="1" applyBorder="1" applyAlignment="1">
      <alignment horizontal="left" vertical="center" wrapText="1"/>
    </xf>
    <xf numFmtId="2" fontId="34" fillId="38" borderId="19" xfId="18" applyNumberFormat="1" applyFont="1" applyFill="1" applyBorder="1" applyAlignment="1">
      <alignment horizontal="left" vertical="center" wrapText="1"/>
    </xf>
    <xf numFmtId="49" fontId="25" fillId="0" borderId="0" xfId="0" applyNumberFormat="1" applyFont="1" applyAlignment="1">
      <alignment horizontal="left" vertical="top" wrapText="1"/>
    </xf>
    <xf numFmtId="2" fontId="34" fillId="38" borderId="10" xfId="18" applyNumberFormat="1" applyFont="1" applyFill="1" applyBorder="1" applyAlignment="1">
      <alignment horizontal="left" vertical="center" wrapText="1"/>
    </xf>
    <xf numFmtId="49" fontId="26" fillId="38" borderId="10" xfId="0" applyNumberFormat="1" applyFont="1" applyFill="1" applyBorder="1" applyAlignment="1">
      <alignment horizontal="right" vertical="top" wrapText="1"/>
    </xf>
    <xf numFmtId="0" fontId="26" fillId="38" borderId="10" xfId="0" applyFont="1" applyFill="1" applyBorder="1" applyAlignment="1">
      <alignment horizontal="center" vertical="center" wrapText="1"/>
    </xf>
    <xf numFmtId="2" fontId="34" fillId="38" borderId="10" xfId="18" applyNumberFormat="1" applyFont="1" applyFill="1" applyBorder="1" applyAlignment="1">
      <alignment horizontal="left" vertical="center"/>
    </xf>
  </cellXfs>
  <cellStyles count="99">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 Currency (0)" xfId="45" xr:uid="{00000000-0005-0000-0000-000019000000}"/>
    <cellStyle name="Calc Currency (2)" xfId="46" xr:uid="{00000000-0005-0000-0000-00001A000000}"/>
    <cellStyle name="Calc Percent (0)" xfId="47" xr:uid="{00000000-0005-0000-0000-00001B000000}"/>
    <cellStyle name="Calc Percent (1)" xfId="48" xr:uid="{00000000-0005-0000-0000-00001C000000}"/>
    <cellStyle name="Calc Percent (2)" xfId="49" xr:uid="{00000000-0005-0000-0000-00001D000000}"/>
    <cellStyle name="Calc Units (0)" xfId="50" xr:uid="{00000000-0005-0000-0000-00001E000000}"/>
    <cellStyle name="Calc Units (1)" xfId="51" xr:uid="{00000000-0005-0000-0000-00001F000000}"/>
    <cellStyle name="Calc Units (2)" xfId="52" xr:uid="{00000000-0005-0000-0000-000020000000}"/>
    <cellStyle name="Calculation" xfId="11" builtinId="22" customBuiltin="1"/>
    <cellStyle name="Check Cell" xfId="13" builtinId="23" customBuiltin="1"/>
    <cellStyle name="Comma  - Style1" xfId="53" xr:uid="{00000000-0005-0000-0000-000023000000}"/>
    <cellStyle name="Comma  - Style2" xfId="54" xr:uid="{00000000-0005-0000-0000-000024000000}"/>
    <cellStyle name="Comma  - Style3" xfId="55" xr:uid="{00000000-0005-0000-0000-000025000000}"/>
    <cellStyle name="Comma  - Style4" xfId="56" xr:uid="{00000000-0005-0000-0000-000026000000}"/>
    <cellStyle name="Comma  - Style5" xfId="57" xr:uid="{00000000-0005-0000-0000-000027000000}"/>
    <cellStyle name="Comma  - Style6" xfId="58" xr:uid="{00000000-0005-0000-0000-000028000000}"/>
    <cellStyle name="Comma  - Style7" xfId="59" xr:uid="{00000000-0005-0000-0000-000029000000}"/>
    <cellStyle name="Comma  - Style8" xfId="60" xr:uid="{00000000-0005-0000-0000-00002A000000}"/>
    <cellStyle name="Comma [00]" xfId="61" xr:uid="{00000000-0005-0000-0000-00002B000000}"/>
    <cellStyle name="Currency [00]" xfId="62" xr:uid="{00000000-0005-0000-0000-00002C000000}"/>
    <cellStyle name="Date Short" xfId="63" xr:uid="{00000000-0005-0000-0000-00002D000000}"/>
    <cellStyle name="Enter Currency (0)" xfId="64" xr:uid="{00000000-0005-0000-0000-00002E000000}"/>
    <cellStyle name="Enter Currency (2)" xfId="65" xr:uid="{00000000-0005-0000-0000-00002F000000}"/>
    <cellStyle name="Enter Units (0)" xfId="66" xr:uid="{00000000-0005-0000-0000-000030000000}"/>
    <cellStyle name="Enter Units (1)" xfId="67" xr:uid="{00000000-0005-0000-0000-000031000000}"/>
    <cellStyle name="Enter Units (2)" xfId="68" xr:uid="{00000000-0005-0000-0000-000032000000}"/>
    <cellStyle name="Explanatory Text" xfId="16" builtinId="53" customBuiltin="1"/>
    <cellStyle name="Good" xfId="6" builtinId="26" customBuiltin="1"/>
    <cellStyle name="Grey" xfId="69" xr:uid="{00000000-0005-0000-0000-000035000000}"/>
    <cellStyle name="Header1" xfId="70" xr:uid="{00000000-0005-0000-0000-000036000000}"/>
    <cellStyle name="Header2" xfId="71" xr:uid="{00000000-0005-0000-0000-000037000000}"/>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Input [yellow]" xfId="72" xr:uid="{00000000-0005-0000-0000-00003D000000}"/>
    <cellStyle name="Link Currency (0)" xfId="73" xr:uid="{00000000-0005-0000-0000-00003E000000}"/>
    <cellStyle name="Link Currency (2)" xfId="74" xr:uid="{00000000-0005-0000-0000-00003F000000}"/>
    <cellStyle name="Link Units (0)" xfId="75" xr:uid="{00000000-0005-0000-0000-000040000000}"/>
    <cellStyle name="Link Units (1)" xfId="76" xr:uid="{00000000-0005-0000-0000-000041000000}"/>
    <cellStyle name="Link Units (2)" xfId="77" xr:uid="{00000000-0005-0000-0000-000042000000}"/>
    <cellStyle name="Linked Cell" xfId="12" builtinId="24" customBuiltin="1"/>
    <cellStyle name="Neutral" xfId="8" builtinId="28" customBuiltin="1"/>
    <cellStyle name="Normal" xfId="0" builtinId="0"/>
    <cellStyle name="Normal - Style1" xfId="78" xr:uid="{00000000-0005-0000-0000-000046000000}"/>
    <cellStyle name="Normal 2" xfId="44" xr:uid="{00000000-0005-0000-0000-000047000000}"/>
    <cellStyle name="Normal_New Spec for L7 MFs MDs" xfId="42" xr:uid="{00000000-0005-0000-0000-000048000000}"/>
    <cellStyle name="Normal_Price Evaluation Tender OAG 05-2005" xfId="79" xr:uid="{00000000-0005-0000-0000-000049000000}"/>
    <cellStyle name="Normal_RT50_1" xfId="80" xr:uid="{00000000-0005-0000-0000-00004A000000}"/>
    <cellStyle name="Normal_Specs SITA Tender" xfId="43" xr:uid="{00000000-0005-0000-0000-00004B000000}"/>
    <cellStyle name="Note" xfId="15" builtinId="10" customBuiltin="1"/>
    <cellStyle name="Output" xfId="10" builtinId="21" customBuiltin="1"/>
    <cellStyle name="Percent" xfId="98" builtinId="5"/>
    <cellStyle name="Percent [0]" xfId="81" xr:uid="{00000000-0005-0000-0000-00004F000000}"/>
    <cellStyle name="Percent [00]" xfId="82" xr:uid="{00000000-0005-0000-0000-000050000000}"/>
    <cellStyle name="Percent [2]" xfId="83" xr:uid="{00000000-0005-0000-0000-000051000000}"/>
    <cellStyle name="PrePop Currency (0)" xfId="84" xr:uid="{00000000-0005-0000-0000-000052000000}"/>
    <cellStyle name="PrePop Currency (2)" xfId="85" xr:uid="{00000000-0005-0000-0000-000053000000}"/>
    <cellStyle name="PrePop Units (0)" xfId="86" xr:uid="{00000000-0005-0000-0000-000054000000}"/>
    <cellStyle name="PrePop Units (1)" xfId="87" xr:uid="{00000000-0005-0000-0000-000055000000}"/>
    <cellStyle name="PrePop Units (2)" xfId="88" xr:uid="{00000000-0005-0000-0000-000056000000}"/>
    <cellStyle name="STYL1 - Style1" xfId="89" xr:uid="{00000000-0005-0000-0000-000057000000}"/>
    <cellStyle name="STYL2 - Style2" xfId="90" xr:uid="{00000000-0005-0000-0000-000058000000}"/>
    <cellStyle name="STYL3 - Style3" xfId="91" xr:uid="{00000000-0005-0000-0000-000059000000}"/>
    <cellStyle name="STYL4 - Style4" xfId="92" xr:uid="{00000000-0005-0000-0000-00005A000000}"/>
    <cellStyle name="STYL5 - Style5" xfId="93" xr:uid="{00000000-0005-0000-0000-00005B000000}"/>
    <cellStyle name="Text Indent A" xfId="94" xr:uid="{00000000-0005-0000-0000-00005C000000}"/>
    <cellStyle name="Text Indent B" xfId="95" xr:uid="{00000000-0005-0000-0000-00005D000000}"/>
    <cellStyle name="Text Indent C" xfId="96" xr:uid="{00000000-0005-0000-0000-00005E000000}"/>
    <cellStyle name="Title" xfId="1" builtinId="15" customBuiltin="1"/>
    <cellStyle name="Total" xfId="17" builtinId="25" customBuiltin="1"/>
    <cellStyle name="Update" xfId="97" xr:uid="{00000000-0005-0000-0000-000061000000}"/>
    <cellStyle name="Warning Text" xfId="14" builtinId="11" customBuiltin="1"/>
  </cellStyles>
  <dxfs count="0"/>
  <tableStyles count="1" defaultTableStyle="TableStyleMedium2" defaultPivotStyle="PivotStyleLight16">
    <tableStyle name="Invisible" pivot="0" table="0" count="0" xr9:uid="{1DF57270-A457-4619-9E01-DB614558FBC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E20"/>
  <sheetViews>
    <sheetView zoomScale="110" zoomScaleNormal="110" workbookViewId="0">
      <selection activeCell="A21" sqref="A21"/>
    </sheetView>
  </sheetViews>
  <sheetFormatPr defaultColWidth="1.7109375" defaultRowHeight="14.25" x14ac:dyDescent="0.2"/>
  <cols>
    <col min="1" max="1" width="30.140625" style="18" bestFit="1" customWidth="1"/>
    <col min="2" max="2" width="90" style="18" customWidth="1"/>
    <col min="3" max="3" width="8" style="49" bestFit="1" customWidth="1"/>
    <col min="4" max="4" width="7" style="18" bestFit="1" customWidth="1"/>
    <col min="5" max="5" width="10.5703125" style="43" bestFit="1" customWidth="1"/>
    <col min="6" max="16384" width="1.7109375" style="18"/>
  </cols>
  <sheetData>
    <row r="1" spans="1:5" ht="15" x14ac:dyDescent="0.2">
      <c r="A1" s="6" t="s">
        <v>63</v>
      </c>
    </row>
    <row r="2" spans="1:5" x14ac:dyDescent="0.2">
      <c r="A2" s="5"/>
    </row>
    <row r="3" spans="1:5" ht="30.75" thickBot="1" x14ac:dyDescent="0.3">
      <c r="A3" s="22" t="s">
        <v>62</v>
      </c>
      <c r="B3" s="23" t="s">
        <v>20</v>
      </c>
      <c r="C3" s="48" t="s">
        <v>21</v>
      </c>
      <c r="D3" s="23" t="s">
        <v>119</v>
      </c>
      <c r="E3" s="52" t="s">
        <v>125</v>
      </c>
    </row>
    <row r="4" spans="1:5" ht="15.75" thickBot="1" x14ac:dyDescent="0.25">
      <c r="A4" s="164" t="s">
        <v>132</v>
      </c>
      <c r="B4" s="165"/>
      <c r="C4" s="165"/>
      <c r="D4" s="165"/>
      <c r="E4" s="166"/>
    </row>
    <row r="5" spans="1:5" x14ac:dyDescent="0.2">
      <c r="A5" s="61" t="s">
        <v>109</v>
      </c>
      <c r="B5" s="24" t="s">
        <v>131</v>
      </c>
      <c r="C5" s="50">
        <v>1</v>
      </c>
      <c r="D5" s="47">
        <f>References!H13</f>
        <v>1</v>
      </c>
      <c r="E5" s="62">
        <f t="shared" ref="E5:E13" si="0">(C5/$C$14)*D5</f>
        <v>3.3333333333333333E-2</v>
      </c>
    </row>
    <row r="6" spans="1:5" x14ac:dyDescent="0.2">
      <c r="A6" s="21" t="s">
        <v>215</v>
      </c>
      <c r="B6" s="24" t="s">
        <v>131</v>
      </c>
      <c r="C6" s="51">
        <v>5</v>
      </c>
      <c r="D6" s="54">
        <f>'Network Services'!G36</f>
        <v>1</v>
      </c>
      <c r="E6" s="55">
        <f t="shared" si="0"/>
        <v>0.16666666666666666</v>
      </c>
    </row>
    <row r="7" spans="1:5" x14ac:dyDescent="0.2">
      <c r="A7" s="21" t="s">
        <v>175</v>
      </c>
      <c r="B7" s="24" t="s">
        <v>131</v>
      </c>
      <c r="C7" s="51">
        <v>5</v>
      </c>
      <c r="D7" s="54">
        <f>'Security Services'!G32</f>
        <v>1</v>
      </c>
      <c r="E7" s="55">
        <f t="shared" si="0"/>
        <v>0.16666666666666666</v>
      </c>
    </row>
    <row r="8" spans="1:5" x14ac:dyDescent="0.2">
      <c r="A8" s="21" t="s">
        <v>176</v>
      </c>
      <c r="B8" s="24" t="s">
        <v>131</v>
      </c>
      <c r="C8" s="51">
        <v>5</v>
      </c>
      <c r="D8" s="54">
        <f>'Hosting Services'!G18</f>
        <v>1</v>
      </c>
      <c r="E8" s="55">
        <f t="shared" si="0"/>
        <v>0.16666666666666666</v>
      </c>
    </row>
    <row r="9" spans="1:5" x14ac:dyDescent="0.2">
      <c r="A9" s="21" t="s">
        <v>224</v>
      </c>
      <c r="B9" s="24" t="s">
        <v>131</v>
      </c>
      <c r="C9" s="51">
        <v>3</v>
      </c>
      <c r="D9" s="54">
        <f>'Microsoft 365'!G11</f>
        <v>1</v>
      </c>
      <c r="E9" s="55">
        <f t="shared" si="0"/>
        <v>0.1</v>
      </c>
    </row>
    <row r="10" spans="1:5" x14ac:dyDescent="0.2">
      <c r="A10" s="21" t="s">
        <v>216</v>
      </c>
      <c r="B10" s="24" t="s">
        <v>131</v>
      </c>
      <c r="C10" s="51">
        <v>3</v>
      </c>
      <c r="D10" s="54">
        <f>'Telephony Services'!G21</f>
        <v>1</v>
      </c>
      <c r="E10" s="55">
        <f t="shared" si="0"/>
        <v>0.1</v>
      </c>
    </row>
    <row r="11" spans="1:5" x14ac:dyDescent="0.2">
      <c r="A11" s="21" t="s">
        <v>118</v>
      </c>
      <c r="B11" s="24" t="s">
        <v>131</v>
      </c>
      <c r="C11" s="51">
        <v>3</v>
      </c>
      <c r="D11" s="54">
        <f>MimeCast!G11</f>
        <v>1</v>
      </c>
      <c r="E11" s="53">
        <f t="shared" si="0"/>
        <v>0.1</v>
      </c>
    </row>
    <row r="12" spans="1:5" x14ac:dyDescent="0.2">
      <c r="A12" s="21" t="s">
        <v>217</v>
      </c>
      <c r="B12" s="24" t="s">
        <v>131</v>
      </c>
      <c r="C12" s="147">
        <v>5</v>
      </c>
      <c r="D12" s="148">
        <f>'ERP Dynamics 365'!G24</f>
        <v>1</v>
      </c>
      <c r="E12" s="53">
        <f t="shared" si="0"/>
        <v>0.16666666666666666</v>
      </c>
    </row>
    <row r="13" spans="1:5" ht="15" thickBot="1" x14ac:dyDescent="0.25">
      <c r="A13" s="21" t="s">
        <v>174</v>
      </c>
      <c r="B13" s="24" t="s">
        <v>131</v>
      </c>
      <c r="C13" s="51">
        <v>3</v>
      </c>
      <c r="D13" s="54">
        <f>'Managed Support Services'!G27</f>
        <v>1</v>
      </c>
      <c r="E13" s="55">
        <f t="shared" si="0"/>
        <v>0.1</v>
      </c>
    </row>
    <row r="14" spans="1:5" ht="15.75" thickBot="1" x14ac:dyDescent="0.25">
      <c r="A14" s="56" t="s">
        <v>22</v>
      </c>
      <c r="B14" s="57"/>
      <c r="C14" s="58">
        <f>SUM(C5:C12)</f>
        <v>30</v>
      </c>
      <c r="D14" s="59"/>
      <c r="E14" s="60">
        <f>SUM(E5:E12)</f>
        <v>0.99999999999999989</v>
      </c>
    </row>
    <row r="15" spans="1:5" ht="15" x14ac:dyDescent="0.2">
      <c r="A15" s="19" t="s">
        <v>23</v>
      </c>
    </row>
    <row r="16" spans="1:5" s="67" customFormat="1" x14ac:dyDescent="0.2">
      <c r="A16" s="163"/>
      <c r="B16" s="163"/>
      <c r="C16" s="163"/>
      <c r="D16" s="163"/>
      <c r="E16" s="163"/>
    </row>
    <row r="17" spans="1:5" s="67" customFormat="1" x14ac:dyDescent="0.2">
      <c r="A17" s="163" t="s">
        <v>225</v>
      </c>
      <c r="B17" s="163"/>
      <c r="C17" s="163"/>
      <c r="D17" s="163"/>
      <c r="E17" s="163"/>
    </row>
    <row r="18" spans="1:5" s="67" customFormat="1" x14ac:dyDescent="0.2">
      <c r="A18" s="163" t="s">
        <v>226</v>
      </c>
      <c r="B18" s="163"/>
      <c r="C18" s="163"/>
      <c r="D18" s="163"/>
      <c r="E18" s="163"/>
    </row>
    <row r="19" spans="1:5" s="67" customFormat="1" x14ac:dyDescent="0.2">
      <c r="A19" s="163" t="s">
        <v>227</v>
      </c>
      <c r="B19" s="163"/>
      <c r="C19" s="163"/>
      <c r="D19" s="163"/>
      <c r="E19" s="163"/>
    </row>
    <row r="20" spans="1:5" x14ac:dyDescent="0.2">
      <c r="A20" s="18" t="s">
        <v>228</v>
      </c>
    </row>
  </sheetData>
  <mergeCells count="5">
    <mergeCell ref="A19:E19"/>
    <mergeCell ref="A4:E4"/>
    <mergeCell ref="A16:E16"/>
    <mergeCell ref="A17:E17"/>
    <mergeCell ref="A18:E18"/>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21"/>
  <sheetViews>
    <sheetView zoomScale="90" zoomScaleNormal="90" workbookViewId="0">
      <selection activeCell="L8" sqref="L8"/>
    </sheetView>
  </sheetViews>
  <sheetFormatPr defaultColWidth="9.140625" defaultRowHeight="14.25" x14ac:dyDescent="0.2"/>
  <cols>
    <col min="1" max="1" width="38.28515625" style="73" bestFit="1" customWidth="1"/>
    <col min="2" max="2" width="10.7109375" style="73" bestFit="1" customWidth="1"/>
    <col min="3" max="3" width="17.7109375" style="73" bestFit="1" customWidth="1"/>
    <col min="4" max="4" width="12.28515625" style="73" bestFit="1" customWidth="1"/>
    <col min="5" max="5" width="10.42578125" style="73" bestFit="1" customWidth="1"/>
    <col min="6" max="6" width="14.42578125" style="73" bestFit="1" customWidth="1"/>
    <col min="7" max="7" width="15.28515625" style="73" bestFit="1" customWidth="1"/>
    <col min="8" max="8" width="10.7109375" style="73" bestFit="1" customWidth="1"/>
    <col min="9" max="9" width="17.7109375" style="73" bestFit="1" customWidth="1"/>
    <col min="10" max="10" width="12.28515625" style="73" bestFit="1" customWidth="1"/>
    <col min="11" max="11" width="10.42578125" style="73" bestFit="1" customWidth="1"/>
    <col min="12" max="12" width="14.42578125" style="73" bestFit="1" customWidth="1"/>
    <col min="13" max="13" width="15.28515625" style="73" bestFit="1" customWidth="1"/>
    <col min="14" max="14" width="10.7109375" style="73" bestFit="1" customWidth="1"/>
    <col min="15" max="15" width="17.7109375" style="73" bestFit="1" customWidth="1"/>
    <col min="16" max="16" width="12.28515625" style="73" bestFit="1" customWidth="1"/>
    <col min="17" max="17" width="10.42578125" style="73" bestFit="1" customWidth="1"/>
    <col min="18" max="18" width="14.42578125" style="73" bestFit="1" customWidth="1"/>
    <col min="19" max="19" width="15.28515625" style="73" bestFit="1" customWidth="1"/>
    <col min="20" max="20" width="10.7109375" style="73" bestFit="1" customWidth="1"/>
    <col min="21" max="21" width="17.7109375" style="73" bestFit="1" customWidth="1"/>
    <col min="22" max="22" width="12.28515625" style="73" bestFit="1" customWidth="1"/>
    <col min="23" max="23" width="10.42578125" style="73" bestFit="1" customWidth="1"/>
    <col min="24" max="24" width="14.42578125" style="73" bestFit="1" customWidth="1"/>
    <col min="25" max="25" width="15.28515625" style="73" bestFit="1" customWidth="1"/>
    <col min="26" max="26" width="10.7109375" style="73" bestFit="1" customWidth="1"/>
    <col min="27" max="27" width="17.7109375" style="73" bestFit="1" customWidth="1"/>
    <col min="28" max="28" width="12.28515625" style="73" bestFit="1" customWidth="1"/>
    <col min="29" max="29" width="10.42578125" style="73" bestFit="1" customWidth="1"/>
    <col min="30" max="30" width="14.42578125" style="73" bestFit="1" customWidth="1"/>
    <col min="31" max="31" width="15.28515625" style="73" bestFit="1" customWidth="1"/>
    <col min="32" max="16384" width="9.140625" style="73"/>
  </cols>
  <sheetData>
    <row r="1" spans="1:31" ht="15" x14ac:dyDescent="0.25">
      <c r="A1" s="88"/>
      <c r="B1" s="171" t="s">
        <v>164</v>
      </c>
      <c r="C1" s="172"/>
      <c r="D1" s="172"/>
      <c r="E1" s="172"/>
      <c r="F1" s="172"/>
      <c r="G1" s="173"/>
      <c r="H1" s="171" t="s">
        <v>165</v>
      </c>
      <c r="I1" s="172"/>
      <c r="J1" s="172"/>
      <c r="K1" s="172"/>
      <c r="L1" s="172"/>
      <c r="M1" s="173"/>
      <c r="N1" s="171" t="s">
        <v>166</v>
      </c>
      <c r="O1" s="172"/>
      <c r="P1" s="172"/>
      <c r="Q1" s="172"/>
      <c r="R1" s="172"/>
      <c r="S1" s="173"/>
      <c r="T1" s="171" t="s">
        <v>167</v>
      </c>
      <c r="U1" s="172"/>
      <c r="V1" s="172"/>
      <c r="W1" s="172"/>
      <c r="X1" s="172"/>
      <c r="Y1" s="173"/>
      <c r="Z1" s="171" t="s">
        <v>168</v>
      </c>
      <c r="AA1" s="172"/>
      <c r="AB1" s="172"/>
      <c r="AC1" s="172"/>
      <c r="AD1" s="172"/>
      <c r="AE1" s="173"/>
    </row>
    <row r="2" spans="1:31" s="18" customFormat="1" ht="15" x14ac:dyDescent="0.2">
      <c r="A2" s="80" t="s">
        <v>162</v>
      </c>
      <c r="B2" s="81" t="s">
        <v>1</v>
      </c>
      <c r="C2" s="74" t="s">
        <v>152</v>
      </c>
      <c r="D2" s="74" t="s">
        <v>151</v>
      </c>
      <c r="E2" s="74" t="s">
        <v>223</v>
      </c>
      <c r="F2" s="74" t="s">
        <v>127</v>
      </c>
      <c r="G2" s="82" t="s">
        <v>163</v>
      </c>
      <c r="H2" s="81" t="s">
        <v>1</v>
      </c>
      <c r="I2" s="74" t="s">
        <v>152</v>
      </c>
      <c r="J2" s="74" t="s">
        <v>151</v>
      </c>
      <c r="K2" s="74" t="s">
        <v>223</v>
      </c>
      <c r="L2" s="74" t="s">
        <v>127</v>
      </c>
      <c r="M2" s="82" t="s">
        <v>163</v>
      </c>
      <c r="N2" s="81" t="s">
        <v>1</v>
      </c>
      <c r="O2" s="74" t="s">
        <v>152</v>
      </c>
      <c r="P2" s="74" t="s">
        <v>151</v>
      </c>
      <c r="Q2" s="74" t="s">
        <v>223</v>
      </c>
      <c r="R2" s="74" t="s">
        <v>127</v>
      </c>
      <c r="S2" s="82" t="s">
        <v>163</v>
      </c>
      <c r="T2" s="81" t="s">
        <v>1</v>
      </c>
      <c r="U2" s="74" t="s">
        <v>152</v>
      </c>
      <c r="V2" s="74" t="s">
        <v>151</v>
      </c>
      <c r="W2" s="74" t="s">
        <v>223</v>
      </c>
      <c r="X2" s="74" t="s">
        <v>127</v>
      </c>
      <c r="Y2" s="82" t="s">
        <v>163</v>
      </c>
      <c r="Z2" s="81" t="s">
        <v>1</v>
      </c>
      <c r="AA2" s="74" t="s">
        <v>152</v>
      </c>
      <c r="AB2" s="74" t="s">
        <v>151</v>
      </c>
      <c r="AC2" s="74" t="s">
        <v>223</v>
      </c>
      <c r="AD2" s="74" t="s">
        <v>127</v>
      </c>
      <c r="AE2" s="82" t="s">
        <v>163</v>
      </c>
    </row>
    <row r="3" spans="1:31" s="18" customFormat="1" ht="15" x14ac:dyDescent="0.2">
      <c r="A3" s="80" t="s">
        <v>161</v>
      </c>
      <c r="B3" s="89"/>
      <c r="C3" s="76"/>
      <c r="D3" s="76"/>
      <c r="E3" s="76"/>
      <c r="F3" s="76"/>
      <c r="G3" s="90"/>
      <c r="H3" s="89"/>
      <c r="I3" s="76"/>
      <c r="J3" s="76"/>
      <c r="K3" s="76"/>
      <c r="L3" s="76"/>
      <c r="M3" s="90"/>
      <c r="N3" s="89"/>
      <c r="O3" s="76"/>
      <c r="P3" s="76"/>
      <c r="Q3" s="76"/>
      <c r="R3" s="76"/>
      <c r="S3" s="90"/>
      <c r="T3" s="89"/>
      <c r="U3" s="76"/>
      <c r="V3" s="76"/>
      <c r="W3" s="76"/>
      <c r="X3" s="76"/>
      <c r="Y3" s="90"/>
      <c r="Z3" s="89"/>
      <c r="AA3" s="76"/>
      <c r="AB3" s="76"/>
      <c r="AC3" s="76"/>
      <c r="AD3" s="76"/>
      <c r="AE3" s="90"/>
    </row>
    <row r="4" spans="1:31" s="18" customFormat="1" ht="15" x14ac:dyDescent="0.2">
      <c r="A4" s="80" t="s">
        <v>128</v>
      </c>
      <c r="B4" s="89"/>
      <c r="C4" s="77"/>
      <c r="D4" s="77"/>
      <c r="E4" s="77"/>
      <c r="F4" s="77"/>
      <c r="G4" s="87"/>
      <c r="H4" s="89"/>
      <c r="I4" s="77"/>
      <c r="J4" s="77"/>
      <c r="K4" s="77"/>
      <c r="L4" s="77"/>
      <c r="M4" s="87"/>
      <c r="N4" s="89"/>
      <c r="O4" s="77"/>
      <c r="P4" s="77"/>
      <c r="Q4" s="77"/>
      <c r="R4" s="77"/>
      <c r="S4" s="87"/>
      <c r="T4" s="89"/>
      <c r="U4" s="77"/>
      <c r="V4" s="77"/>
      <c r="W4" s="77"/>
      <c r="X4" s="77"/>
      <c r="Y4" s="87"/>
      <c r="Z4" s="89"/>
      <c r="AA4" s="77"/>
      <c r="AB4" s="77"/>
      <c r="AC4" s="77"/>
      <c r="AD4" s="77"/>
      <c r="AE4" s="87"/>
    </row>
    <row r="5" spans="1:31" s="18" customFormat="1" ht="15" x14ac:dyDescent="0.2">
      <c r="A5" s="80" t="s">
        <v>172</v>
      </c>
      <c r="B5" s="89"/>
      <c r="C5" s="77"/>
      <c r="D5" s="77"/>
      <c r="E5" s="77"/>
      <c r="F5" s="77"/>
      <c r="G5" s="87"/>
      <c r="H5" s="89"/>
      <c r="I5" s="77"/>
      <c r="J5" s="77"/>
      <c r="K5" s="77"/>
      <c r="L5" s="77"/>
      <c r="M5" s="87"/>
      <c r="N5" s="89"/>
      <c r="O5" s="77"/>
      <c r="P5" s="77"/>
      <c r="Q5" s="77"/>
      <c r="R5" s="77"/>
      <c r="S5" s="87"/>
      <c r="T5" s="89"/>
      <c r="U5" s="77"/>
      <c r="V5" s="77"/>
      <c r="W5" s="77"/>
      <c r="X5" s="77"/>
      <c r="Y5" s="87"/>
      <c r="Z5" s="89"/>
      <c r="AA5" s="77"/>
      <c r="AB5" s="77"/>
      <c r="AC5" s="77"/>
      <c r="AD5" s="77"/>
      <c r="AE5" s="87"/>
    </row>
    <row r="6" spans="1:31" s="18" customFormat="1" ht="15" x14ac:dyDescent="0.2">
      <c r="A6" s="80" t="s">
        <v>173</v>
      </c>
      <c r="B6" s="89"/>
      <c r="C6" s="77"/>
      <c r="D6" s="77"/>
      <c r="E6" s="77"/>
      <c r="F6" s="77"/>
      <c r="G6" s="87"/>
      <c r="H6" s="89"/>
      <c r="I6" s="77"/>
      <c r="J6" s="77"/>
      <c r="K6" s="77"/>
      <c r="L6" s="77"/>
      <c r="M6" s="87"/>
      <c r="N6" s="89"/>
      <c r="O6" s="77"/>
      <c r="P6" s="77"/>
      <c r="Q6" s="77"/>
      <c r="R6" s="77"/>
      <c r="S6" s="87"/>
      <c r="T6" s="89"/>
      <c r="U6" s="77"/>
      <c r="V6" s="77"/>
      <c r="W6" s="77"/>
      <c r="X6" s="77"/>
      <c r="Y6" s="87"/>
      <c r="Z6" s="89"/>
      <c r="AA6" s="77"/>
      <c r="AB6" s="77"/>
      <c r="AC6" s="77"/>
      <c r="AD6" s="77"/>
      <c r="AE6" s="87"/>
    </row>
    <row r="7" spans="1:31" s="18" customFormat="1" ht="15" x14ac:dyDescent="0.2">
      <c r="A7" s="80" t="s">
        <v>215</v>
      </c>
      <c r="B7" s="91"/>
      <c r="C7" s="77"/>
      <c r="D7" s="77"/>
      <c r="E7" s="77"/>
      <c r="F7" s="77"/>
      <c r="G7" s="87"/>
      <c r="H7" s="91"/>
      <c r="I7" s="77"/>
      <c r="J7" s="77"/>
      <c r="K7" s="77"/>
      <c r="L7" s="77"/>
      <c r="M7" s="87"/>
      <c r="N7" s="91"/>
      <c r="O7" s="77"/>
      <c r="P7" s="77"/>
      <c r="Q7" s="77"/>
      <c r="R7" s="77"/>
      <c r="S7" s="87"/>
      <c r="T7" s="91"/>
      <c r="U7" s="77"/>
      <c r="V7" s="77"/>
      <c r="W7" s="77"/>
      <c r="X7" s="77"/>
      <c r="Y7" s="87"/>
      <c r="Z7" s="91"/>
      <c r="AA7" s="77"/>
      <c r="AB7" s="77"/>
      <c r="AC7" s="77"/>
      <c r="AD7" s="77"/>
      <c r="AE7" s="87"/>
    </row>
    <row r="8" spans="1:31" s="18" customFormat="1" ht="15" x14ac:dyDescent="0.2">
      <c r="A8" s="80" t="s">
        <v>175</v>
      </c>
      <c r="B8" s="91"/>
      <c r="C8" s="77"/>
      <c r="D8" s="77"/>
      <c r="E8" s="77"/>
      <c r="F8" s="77"/>
      <c r="G8" s="87"/>
      <c r="H8" s="91"/>
      <c r="I8" s="77"/>
      <c r="J8" s="77"/>
      <c r="K8" s="77"/>
      <c r="L8" s="77"/>
      <c r="M8" s="87"/>
      <c r="N8" s="91"/>
      <c r="O8" s="77"/>
      <c r="P8" s="77"/>
      <c r="Q8" s="77"/>
      <c r="R8" s="77"/>
      <c r="S8" s="87"/>
      <c r="T8" s="91"/>
      <c r="U8" s="77"/>
      <c r="V8" s="77"/>
      <c r="W8" s="77"/>
      <c r="X8" s="77"/>
      <c r="Y8" s="87"/>
      <c r="Z8" s="91"/>
      <c r="AA8" s="77"/>
      <c r="AB8" s="77"/>
      <c r="AC8" s="77"/>
      <c r="AD8" s="77"/>
      <c r="AE8" s="87"/>
    </row>
    <row r="9" spans="1:31" s="18" customFormat="1" ht="15" x14ac:dyDescent="0.2">
      <c r="A9" s="80" t="s">
        <v>176</v>
      </c>
      <c r="B9" s="91"/>
      <c r="C9" s="77"/>
      <c r="D9" s="77"/>
      <c r="E9" s="77"/>
      <c r="F9" s="77"/>
      <c r="G9" s="87"/>
      <c r="H9" s="91"/>
      <c r="I9" s="77"/>
      <c r="J9" s="77"/>
      <c r="K9" s="77"/>
      <c r="L9" s="77"/>
      <c r="M9" s="87"/>
      <c r="N9" s="91"/>
      <c r="O9" s="77"/>
      <c r="P9" s="77"/>
      <c r="Q9" s="77"/>
      <c r="R9" s="77"/>
      <c r="S9" s="87"/>
      <c r="T9" s="91"/>
      <c r="U9" s="77"/>
      <c r="V9" s="77"/>
      <c r="W9" s="77"/>
      <c r="X9" s="77"/>
      <c r="Y9" s="87"/>
      <c r="Z9" s="91"/>
      <c r="AA9" s="77"/>
      <c r="AB9" s="77"/>
      <c r="AC9" s="77"/>
      <c r="AD9" s="77"/>
      <c r="AE9" s="87"/>
    </row>
    <row r="10" spans="1:31" s="18" customFormat="1" ht="15" x14ac:dyDescent="0.2">
      <c r="A10" s="80" t="s">
        <v>214</v>
      </c>
      <c r="B10" s="91"/>
      <c r="C10" s="77"/>
      <c r="D10" s="77"/>
      <c r="E10" s="77"/>
      <c r="F10" s="77"/>
      <c r="G10" s="87"/>
      <c r="H10" s="91"/>
      <c r="I10" s="77"/>
      <c r="J10" s="77"/>
      <c r="K10" s="77"/>
      <c r="L10" s="77"/>
      <c r="M10" s="87"/>
      <c r="N10" s="91"/>
      <c r="O10" s="77"/>
      <c r="P10" s="77"/>
      <c r="Q10" s="77"/>
      <c r="R10" s="77"/>
      <c r="S10" s="87"/>
      <c r="T10" s="91"/>
      <c r="U10" s="77"/>
      <c r="V10" s="77"/>
      <c r="W10" s="77"/>
      <c r="X10" s="77"/>
      <c r="Y10" s="87"/>
      <c r="Z10" s="91"/>
      <c r="AA10" s="77"/>
      <c r="AB10" s="77"/>
      <c r="AC10" s="77"/>
      <c r="AD10" s="77"/>
      <c r="AE10" s="87"/>
    </row>
    <row r="11" spans="1:31" s="18" customFormat="1" ht="15" x14ac:dyDescent="0.2">
      <c r="A11" s="80" t="s">
        <v>216</v>
      </c>
      <c r="B11" s="91"/>
      <c r="C11" s="77"/>
      <c r="D11" s="77"/>
      <c r="E11" s="77"/>
      <c r="F11" s="77"/>
      <c r="G11" s="87"/>
      <c r="H11" s="91"/>
      <c r="I11" s="77"/>
      <c r="J11" s="77"/>
      <c r="K11" s="77"/>
      <c r="L11" s="77"/>
      <c r="M11" s="87"/>
      <c r="N11" s="91"/>
      <c r="O11" s="77"/>
      <c r="P11" s="77"/>
      <c r="Q11" s="77"/>
      <c r="R11" s="77"/>
      <c r="S11" s="87"/>
      <c r="T11" s="91"/>
      <c r="U11" s="77"/>
      <c r="V11" s="77"/>
      <c r="W11" s="77"/>
      <c r="X11" s="77"/>
      <c r="Y11" s="87"/>
      <c r="Z11" s="91"/>
      <c r="AA11" s="77"/>
      <c r="AB11" s="77"/>
      <c r="AC11" s="77"/>
      <c r="AD11" s="77"/>
      <c r="AE11" s="87"/>
    </row>
    <row r="12" spans="1:31" s="18" customFormat="1" ht="15" x14ac:dyDescent="0.2">
      <c r="A12" s="80" t="s">
        <v>118</v>
      </c>
      <c r="B12" s="91"/>
      <c r="C12" s="77"/>
      <c r="D12" s="77"/>
      <c r="E12" s="77"/>
      <c r="F12" s="77"/>
      <c r="G12" s="87"/>
      <c r="H12" s="91"/>
      <c r="I12" s="77"/>
      <c r="J12" s="77"/>
      <c r="K12" s="77"/>
      <c r="L12" s="77"/>
      <c r="M12" s="87"/>
      <c r="N12" s="91"/>
      <c r="O12" s="77"/>
      <c r="P12" s="77"/>
      <c r="Q12" s="77"/>
      <c r="R12" s="77"/>
      <c r="S12" s="87"/>
      <c r="T12" s="91"/>
      <c r="U12" s="77"/>
      <c r="V12" s="77"/>
      <c r="W12" s="77"/>
      <c r="X12" s="77"/>
      <c r="Y12" s="87"/>
      <c r="Z12" s="91"/>
      <c r="AA12" s="77"/>
      <c r="AB12" s="77"/>
      <c r="AC12" s="77"/>
      <c r="AD12" s="77"/>
      <c r="AE12" s="87"/>
    </row>
    <row r="13" spans="1:31" s="18" customFormat="1" ht="15" x14ac:dyDescent="0.2">
      <c r="A13" s="80" t="s">
        <v>217</v>
      </c>
      <c r="B13" s="92"/>
      <c r="C13" s="83"/>
      <c r="D13" s="83"/>
      <c r="E13" s="83"/>
      <c r="F13" s="83"/>
      <c r="G13" s="93"/>
      <c r="H13" s="92"/>
      <c r="I13" s="83"/>
      <c r="J13" s="83"/>
      <c r="K13" s="83"/>
      <c r="L13" s="83"/>
      <c r="M13" s="93"/>
      <c r="N13" s="92"/>
      <c r="O13" s="83"/>
      <c r="P13" s="83"/>
      <c r="Q13" s="83"/>
      <c r="R13" s="83"/>
      <c r="S13" s="93"/>
      <c r="T13" s="92"/>
      <c r="U13" s="83"/>
      <c r="V13" s="83"/>
      <c r="W13" s="83"/>
      <c r="X13" s="83"/>
      <c r="Y13" s="93"/>
      <c r="Z13" s="92"/>
      <c r="AA13" s="83"/>
      <c r="AB13" s="83"/>
      <c r="AC13" s="83"/>
      <c r="AD13" s="83"/>
      <c r="AE13" s="93"/>
    </row>
    <row r="14" spans="1:31" s="18" customFormat="1" ht="15.75" thickBot="1" x14ac:dyDescent="0.25">
      <c r="A14" s="80" t="s">
        <v>174</v>
      </c>
      <c r="B14" s="92"/>
      <c r="C14" s="83"/>
      <c r="D14" s="83"/>
      <c r="E14" s="83"/>
      <c r="F14" s="83"/>
      <c r="G14" s="93"/>
      <c r="H14" s="92"/>
      <c r="I14" s="83"/>
      <c r="J14" s="83"/>
      <c r="K14" s="83"/>
      <c r="L14" s="83"/>
      <c r="M14" s="93"/>
      <c r="N14" s="92"/>
      <c r="O14" s="83"/>
      <c r="P14" s="83"/>
      <c r="Q14" s="83"/>
      <c r="R14" s="83"/>
      <c r="S14" s="93"/>
      <c r="T14" s="92"/>
      <c r="U14" s="83"/>
      <c r="V14" s="83"/>
      <c r="W14" s="83"/>
      <c r="X14" s="83"/>
      <c r="Y14" s="93"/>
      <c r="Z14" s="92"/>
      <c r="AA14" s="83"/>
      <c r="AB14" s="83"/>
      <c r="AC14" s="83"/>
      <c r="AD14" s="83"/>
      <c r="AE14" s="93"/>
    </row>
    <row r="15" spans="1:31" s="18" customFormat="1" ht="15" x14ac:dyDescent="0.2">
      <c r="A15" s="78" t="s">
        <v>129</v>
      </c>
      <c r="B15" s="174"/>
      <c r="C15" s="175"/>
      <c r="D15" s="175"/>
      <c r="E15" s="176"/>
      <c r="F15" s="84"/>
      <c r="G15" s="86"/>
      <c r="H15" s="174"/>
      <c r="I15" s="175"/>
      <c r="J15" s="175"/>
      <c r="K15" s="176"/>
      <c r="L15" s="84"/>
      <c r="M15" s="86"/>
      <c r="N15" s="174"/>
      <c r="O15" s="175"/>
      <c r="P15" s="175"/>
      <c r="Q15" s="176"/>
      <c r="R15" s="84"/>
      <c r="S15" s="86"/>
      <c r="T15" s="174"/>
      <c r="U15" s="175"/>
      <c r="V15" s="175"/>
      <c r="W15" s="176"/>
      <c r="X15" s="84"/>
      <c r="Y15" s="86"/>
      <c r="Z15" s="174"/>
      <c r="AA15" s="175"/>
      <c r="AB15" s="175"/>
      <c r="AC15" s="176"/>
      <c r="AD15" s="84"/>
      <c r="AE15" s="86"/>
    </row>
    <row r="16" spans="1:31" s="18" customFormat="1" ht="15" x14ac:dyDescent="0.2">
      <c r="A16" s="75" t="s">
        <v>169</v>
      </c>
      <c r="B16" s="177"/>
      <c r="C16" s="178"/>
      <c r="D16" s="178"/>
      <c r="E16" s="179"/>
      <c r="F16" s="183"/>
      <c r="G16" s="184"/>
      <c r="H16" s="177"/>
      <c r="I16" s="178"/>
      <c r="J16" s="178"/>
      <c r="K16" s="179"/>
      <c r="L16" s="183"/>
      <c r="M16" s="184"/>
      <c r="N16" s="177"/>
      <c r="O16" s="178"/>
      <c r="P16" s="178"/>
      <c r="Q16" s="179"/>
      <c r="R16" s="183"/>
      <c r="S16" s="184"/>
      <c r="T16" s="177"/>
      <c r="U16" s="178"/>
      <c r="V16" s="178"/>
      <c r="W16" s="179"/>
      <c r="X16" s="183"/>
      <c r="Y16" s="184"/>
      <c r="Z16" s="177"/>
      <c r="AA16" s="178"/>
      <c r="AB16" s="178"/>
      <c r="AC16" s="179"/>
      <c r="AD16" s="183"/>
      <c r="AE16" s="184"/>
    </row>
    <row r="17" spans="1:31" s="18" customFormat="1" ht="15" x14ac:dyDescent="0.2">
      <c r="A17" s="75" t="s">
        <v>126</v>
      </c>
      <c r="B17" s="177"/>
      <c r="C17" s="178"/>
      <c r="D17" s="178"/>
      <c r="E17" s="179"/>
      <c r="F17" s="183"/>
      <c r="G17" s="184"/>
      <c r="H17" s="177"/>
      <c r="I17" s="178"/>
      <c r="J17" s="178"/>
      <c r="K17" s="179"/>
      <c r="L17" s="183"/>
      <c r="M17" s="184"/>
      <c r="N17" s="177"/>
      <c r="O17" s="178"/>
      <c r="P17" s="178"/>
      <c r="Q17" s="179"/>
      <c r="R17" s="183"/>
      <c r="S17" s="184"/>
      <c r="T17" s="177"/>
      <c r="U17" s="178"/>
      <c r="V17" s="178"/>
      <c r="W17" s="179"/>
      <c r="X17" s="183"/>
      <c r="Y17" s="184"/>
      <c r="Z17" s="177"/>
      <c r="AA17" s="178"/>
      <c r="AB17" s="178"/>
      <c r="AC17" s="179"/>
      <c r="AD17" s="183"/>
      <c r="AE17" s="184"/>
    </row>
    <row r="18" spans="1:31" s="18" customFormat="1" ht="15.75" thickBot="1" x14ac:dyDescent="0.25">
      <c r="A18" s="79" t="s">
        <v>170</v>
      </c>
      <c r="B18" s="180"/>
      <c r="C18" s="181"/>
      <c r="D18" s="181"/>
      <c r="E18" s="182"/>
      <c r="F18" s="185"/>
      <c r="G18" s="186"/>
      <c r="H18" s="180"/>
      <c r="I18" s="181"/>
      <c r="J18" s="181"/>
      <c r="K18" s="182"/>
      <c r="L18" s="185"/>
      <c r="M18" s="186"/>
      <c r="N18" s="180"/>
      <c r="O18" s="181"/>
      <c r="P18" s="181"/>
      <c r="Q18" s="182"/>
      <c r="R18" s="185"/>
      <c r="S18" s="186"/>
      <c r="T18" s="180"/>
      <c r="U18" s="181"/>
      <c r="V18" s="181"/>
      <c r="W18" s="182"/>
      <c r="X18" s="185"/>
      <c r="Y18" s="186"/>
      <c r="Z18" s="180"/>
      <c r="AA18" s="181"/>
      <c r="AB18" s="181"/>
      <c r="AC18" s="182"/>
      <c r="AD18" s="185"/>
      <c r="AE18" s="186"/>
    </row>
    <row r="19" spans="1:31" ht="15" thickBot="1" x14ac:dyDescent="0.25">
      <c r="A19" s="170"/>
      <c r="B19" s="170"/>
      <c r="C19" s="170"/>
      <c r="D19" s="170"/>
      <c r="E19" s="170"/>
      <c r="F19" s="170"/>
      <c r="G19" s="170"/>
      <c r="H19" s="170"/>
      <c r="I19" s="170"/>
      <c r="J19" s="170"/>
      <c r="K19" s="170"/>
      <c r="L19" s="170"/>
      <c r="M19" s="170"/>
      <c r="N19" s="170"/>
      <c r="O19" s="170"/>
      <c r="P19" s="170"/>
      <c r="Q19" s="170"/>
      <c r="R19" s="170"/>
      <c r="S19" s="170"/>
      <c r="T19" s="170"/>
      <c r="U19" s="170"/>
      <c r="V19" s="170"/>
      <c r="W19" s="170"/>
      <c r="X19" s="170"/>
      <c r="Y19" s="170"/>
      <c r="Z19" s="170"/>
      <c r="AA19" s="170"/>
      <c r="AB19" s="170"/>
      <c r="AC19" s="170"/>
      <c r="AD19" s="170"/>
      <c r="AE19" s="170"/>
    </row>
    <row r="20" spans="1:31" ht="15.75" thickBot="1" x14ac:dyDescent="0.3">
      <c r="A20" s="94" t="s">
        <v>171</v>
      </c>
      <c r="B20" s="167"/>
      <c r="C20" s="168"/>
      <c r="D20" s="168"/>
      <c r="E20" s="168"/>
      <c r="F20" s="168"/>
      <c r="G20" s="168"/>
      <c r="H20" s="168"/>
      <c r="I20" s="168"/>
      <c r="J20" s="168"/>
      <c r="K20" s="168"/>
      <c r="L20" s="168"/>
      <c r="M20" s="168"/>
      <c r="N20" s="168"/>
      <c r="O20" s="168"/>
      <c r="P20" s="168"/>
      <c r="Q20" s="168"/>
      <c r="R20" s="168"/>
      <c r="S20" s="168"/>
      <c r="T20" s="168"/>
      <c r="U20" s="168"/>
      <c r="V20" s="168"/>
      <c r="W20" s="168"/>
      <c r="X20" s="168"/>
      <c r="Y20" s="168"/>
      <c r="Z20" s="168"/>
      <c r="AA20" s="168"/>
      <c r="AB20" s="168"/>
      <c r="AC20" s="168"/>
      <c r="AD20" s="168"/>
      <c r="AE20" s="169"/>
    </row>
    <row r="21" spans="1:31" x14ac:dyDescent="0.2">
      <c r="A21" s="18"/>
      <c r="B21" s="18"/>
    </row>
  </sheetData>
  <mergeCells count="27">
    <mergeCell ref="F16:G16"/>
    <mergeCell ref="F17:G17"/>
    <mergeCell ref="B15:E18"/>
    <mergeCell ref="F18:G18"/>
    <mergeCell ref="B1:G1"/>
    <mergeCell ref="R18:S18"/>
    <mergeCell ref="H1:M1"/>
    <mergeCell ref="H15:K18"/>
    <mergeCell ref="L16:M16"/>
    <mergeCell ref="L17:M17"/>
    <mergeCell ref="L18:M18"/>
    <mergeCell ref="B20:AE20"/>
    <mergeCell ref="A19:AE19"/>
    <mergeCell ref="Z1:AE1"/>
    <mergeCell ref="Z15:AC18"/>
    <mergeCell ref="AD16:AE16"/>
    <mergeCell ref="AD17:AE17"/>
    <mergeCell ref="AD18:AE18"/>
    <mergeCell ref="T1:Y1"/>
    <mergeCell ref="T15:W18"/>
    <mergeCell ref="X16:Y16"/>
    <mergeCell ref="X17:Y17"/>
    <mergeCell ref="X18:Y18"/>
    <mergeCell ref="N1:S1"/>
    <mergeCell ref="N15:Q18"/>
    <mergeCell ref="R16:S16"/>
    <mergeCell ref="R17:S17"/>
  </mergeCells>
  <phoneticPr fontId="37"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H39"/>
  <sheetViews>
    <sheetView view="pageBreakPreview" zoomScaleNormal="100" zoomScaleSheetLayoutView="100" workbookViewId="0">
      <selection activeCell="F4" sqref="F4:G4"/>
    </sheetView>
  </sheetViews>
  <sheetFormatPr defaultColWidth="9.140625" defaultRowHeight="15" x14ac:dyDescent="0.25"/>
  <cols>
    <col min="1" max="1" width="2.85546875" style="2" bestFit="1" customWidth="1"/>
    <col min="2" max="2" width="28.42578125" style="2" bestFit="1" customWidth="1"/>
    <col min="3" max="3" width="8.7109375" style="2" bestFit="1" customWidth="1"/>
    <col min="4" max="4" width="8.85546875" style="2" bestFit="1" customWidth="1"/>
    <col min="5" max="5" width="12.42578125" style="2" bestFit="1" customWidth="1"/>
    <col min="6" max="6" width="10.7109375" style="2" bestFit="1" customWidth="1"/>
    <col min="7" max="7" width="15.42578125" style="2" bestFit="1" customWidth="1"/>
    <col min="8" max="8" width="34.7109375" style="10" bestFit="1" customWidth="1"/>
    <col min="9" max="16384" width="9.140625" style="2"/>
  </cols>
  <sheetData>
    <row r="1" spans="1:8" x14ac:dyDescent="0.25">
      <c r="A1" s="8"/>
      <c r="B1" s="8" t="s">
        <v>24</v>
      </c>
      <c r="C1" s="8"/>
      <c r="D1" s="8"/>
      <c r="E1" s="11"/>
      <c r="F1" s="11" t="s">
        <v>29</v>
      </c>
      <c r="G1" s="9" t="s">
        <v>19</v>
      </c>
      <c r="H1" s="9" t="s">
        <v>13</v>
      </c>
    </row>
    <row r="2" spans="1:8" x14ac:dyDescent="0.25">
      <c r="A2" s="8"/>
      <c r="B2" s="8"/>
      <c r="C2" s="8"/>
      <c r="D2" s="8"/>
      <c r="E2" s="11"/>
      <c r="F2" s="11"/>
      <c r="G2" s="12"/>
      <c r="H2" s="12"/>
    </row>
    <row r="3" spans="1:8" x14ac:dyDescent="0.25">
      <c r="A3" s="1" t="s">
        <v>25</v>
      </c>
      <c r="B3" s="1" t="s">
        <v>18</v>
      </c>
      <c r="C3" s="1" t="s">
        <v>28</v>
      </c>
      <c r="D3" s="1" t="s">
        <v>26</v>
      </c>
      <c r="E3" s="1" t="s">
        <v>27</v>
      </c>
      <c r="F3" s="12"/>
      <c r="G3" s="12"/>
      <c r="H3" s="12"/>
    </row>
    <row r="4" spans="1:8" x14ac:dyDescent="0.25">
      <c r="A4" s="8">
        <v>1</v>
      </c>
      <c r="B4" s="8"/>
      <c r="C4" s="8"/>
      <c r="D4" s="8"/>
      <c r="E4" s="8"/>
      <c r="F4" s="12" t="s">
        <v>0</v>
      </c>
      <c r="G4" s="12" t="s">
        <v>0</v>
      </c>
      <c r="H4" s="12"/>
    </row>
    <row r="5" spans="1:8" x14ac:dyDescent="0.25">
      <c r="A5" s="8">
        <v>2</v>
      </c>
      <c r="B5" s="8"/>
      <c r="C5" s="8"/>
      <c r="D5" s="8"/>
      <c r="E5" s="8"/>
      <c r="F5" s="12" t="s">
        <v>0</v>
      </c>
      <c r="G5" s="12" t="s">
        <v>0</v>
      </c>
      <c r="H5" s="12"/>
    </row>
    <row r="6" spans="1:8" x14ac:dyDescent="0.25">
      <c r="A6" s="8">
        <v>3</v>
      </c>
      <c r="B6" s="8"/>
      <c r="C6" s="8"/>
      <c r="D6" s="8"/>
      <c r="E6" s="8"/>
      <c r="F6" s="12" t="s">
        <v>0</v>
      </c>
      <c r="G6" s="12" t="s">
        <v>0</v>
      </c>
      <c r="H6" s="12"/>
    </row>
    <row r="7" spans="1:8" x14ac:dyDescent="0.25">
      <c r="A7" s="8"/>
      <c r="B7" s="8"/>
      <c r="C7" s="8"/>
      <c r="D7" s="8"/>
      <c r="E7" s="8"/>
      <c r="F7" s="12" t="s">
        <v>0</v>
      </c>
      <c r="G7" s="12" t="s">
        <v>0</v>
      </c>
      <c r="H7" s="12"/>
    </row>
    <row r="8" spans="1:8" x14ac:dyDescent="0.25">
      <c r="A8" s="8"/>
      <c r="B8" s="8"/>
      <c r="C8" s="8"/>
      <c r="D8" s="8"/>
      <c r="E8" s="8"/>
      <c r="F8" s="12" t="s">
        <v>0</v>
      </c>
      <c r="G8" s="12" t="s">
        <v>0</v>
      </c>
      <c r="H8" s="12"/>
    </row>
    <row r="9" spans="1:8" x14ac:dyDescent="0.25">
      <c r="A9" s="8"/>
      <c r="B9" s="8"/>
      <c r="C9" s="8"/>
      <c r="D9" s="8"/>
      <c r="E9" s="8"/>
      <c r="F9" s="12" t="s">
        <v>0</v>
      </c>
      <c r="G9" s="12" t="s">
        <v>0</v>
      </c>
      <c r="H9" s="12"/>
    </row>
    <row r="10" spans="1:8" x14ac:dyDescent="0.25">
      <c r="A10" s="8"/>
      <c r="B10" s="8"/>
      <c r="C10" s="8"/>
      <c r="D10" s="8"/>
      <c r="E10" s="8"/>
      <c r="F10" s="12" t="s">
        <v>0</v>
      </c>
      <c r="G10" s="12" t="s">
        <v>0</v>
      </c>
      <c r="H10" s="12"/>
    </row>
    <row r="11" spans="1:8" x14ac:dyDescent="0.25">
      <c r="A11" s="8"/>
      <c r="B11" s="8"/>
      <c r="C11" s="8"/>
      <c r="D11" s="8"/>
      <c r="E11" s="8"/>
      <c r="F11" s="12" t="s">
        <v>0</v>
      </c>
      <c r="G11" s="12" t="s">
        <v>0</v>
      </c>
      <c r="H11" s="12"/>
    </row>
    <row r="12" spans="1:8" x14ac:dyDescent="0.25">
      <c r="A12" s="8"/>
      <c r="B12" s="8"/>
      <c r="C12" s="8"/>
      <c r="D12" s="8"/>
      <c r="E12" s="8"/>
      <c r="F12" s="12" t="s">
        <v>0</v>
      </c>
      <c r="G12" s="12" t="s">
        <v>0</v>
      </c>
      <c r="H12" s="12"/>
    </row>
    <row r="13" spans="1:8" x14ac:dyDescent="0.25">
      <c r="A13" s="8"/>
      <c r="B13" s="8"/>
      <c r="C13" s="8"/>
      <c r="D13" s="8"/>
      <c r="E13" s="8"/>
      <c r="F13" s="12"/>
      <c r="G13" s="12"/>
      <c r="H13" s="12"/>
    </row>
    <row r="14" spans="1:8" ht="57.75" x14ac:dyDescent="0.25">
      <c r="B14" s="13" t="s">
        <v>30</v>
      </c>
    </row>
    <row r="15" spans="1:8" ht="86.25" x14ac:dyDescent="0.25">
      <c r="B15" s="13" t="s">
        <v>31</v>
      </c>
    </row>
    <row r="16" spans="1:8" ht="100.5" x14ac:dyDescent="0.25">
      <c r="B16" s="13" t="s">
        <v>32</v>
      </c>
    </row>
    <row r="17" spans="2:2" x14ac:dyDescent="0.25">
      <c r="B17" s="14" t="s">
        <v>33</v>
      </c>
    </row>
    <row r="18" spans="2:2" ht="29.25" x14ac:dyDescent="0.25">
      <c r="B18" s="14" t="s">
        <v>34</v>
      </c>
    </row>
    <row r="19" spans="2:2" x14ac:dyDescent="0.25">
      <c r="B19" s="14" t="s">
        <v>35</v>
      </c>
    </row>
    <row r="20" spans="2:2" x14ac:dyDescent="0.25">
      <c r="B20" s="14" t="s">
        <v>36</v>
      </c>
    </row>
    <row r="21" spans="2:2" x14ac:dyDescent="0.25">
      <c r="B21" s="14" t="s">
        <v>37</v>
      </c>
    </row>
    <row r="22" spans="2:2" x14ac:dyDescent="0.25">
      <c r="B22" s="14" t="s">
        <v>38</v>
      </c>
    </row>
    <row r="23" spans="2:2" ht="44.25" thickBot="1" x14ac:dyDescent="0.3">
      <c r="B23" s="15" t="s">
        <v>39</v>
      </c>
    </row>
    <row r="24" spans="2:2" ht="143.25" x14ac:dyDescent="0.25">
      <c r="B24" s="13" t="s">
        <v>40</v>
      </c>
    </row>
    <row r="25" spans="2:2" ht="29.25" x14ac:dyDescent="0.25">
      <c r="B25" s="14" t="s">
        <v>41</v>
      </c>
    </row>
    <row r="26" spans="2:2" ht="28.5" x14ac:dyDescent="0.25">
      <c r="B26" s="16" t="s">
        <v>42</v>
      </c>
    </row>
    <row r="27" spans="2:2" ht="43.5" x14ac:dyDescent="0.25">
      <c r="B27" s="14" t="s">
        <v>43</v>
      </c>
    </row>
    <row r="28" spans="2:2" ht="42.75" x14ac:dyDescent="0.25">
      <c r="B28" s="16" t="s">
        <v>44</v>
      </c>
    </row>
    <row r="29" spans="2:2" x14ac:dyDescent="0.25">
      <c r="B29" s="14" t="s">
        <v>45</v>
      </c>
    </row>
    <row r="30" spans="2:2" ht="28.5" x14ac:dyDescent="0.25">
      <c r="B30" s="16" t="s">
        <v>46</v>
      </c>
    </row>
    <row r="31" spans="2:2" ht="28.5" x14ac:dyDescent="0.25">
      <c r="B31" s="16" t="s">
        <v>47</v>
      </c>
    </row>
    <row r="32" spans="2:2" x14ac:dyDescent="0.25">
      <c r="B32" s="14" t="s">
        <v>48</v>
      </c>
    </row>
    <row r="33" spans="2:2" ht="86.25" x14ac:dyDescent="0.25">
      <c r="B33" s="13" t="s">
        <v>49</v>
      </c>
    </row>
    <row r="34" spans="2:2" ht="86.25" x14ac:dyDescent="0.25">
      <c r="B34" s="13" t="s">
        <v>50</v>
      </c>
    </row>
    <row r="35" spans="2:2" ht="72.75" thickBot="1" x14ac:dyDescent="0.3">
      <c r="B35" s="17" t="s">
        <v>51</v>
      </c>
    </row>
    <row r="36" spans="2:2" ht="72" x14ac:dyDescent="0.25">
      <c r="B36" s="13" t="s">
        <v>52</v>
      </c>
    </row>
    <row r="37" spans="2:2" ht="86.25" x14ac:dyDescent="0.25">
      <c r="B37" s="13" t="s">
        <v>53</v>
      </c>
    </row>
    <row r="38" spans="2:2" ht="29.25" x14ac:dyDescent="0.25">
      <c r="B38" s="14" t="s">
        <v>54</v>
      </c>
    </row>
    <row r="39" spans="2:2" ht="30" thickBot="1" x14ac:dyDescent="0.3">
      <c r="B39" s="15" t="s">
        <v>55</v>
      </c>
    </row>
  </sheetData>
  <dataValidations count="6">
    <dataValidation type="list" showInputMessage="1" showErrorMessage="1" errorTitle="Yes or No Required." error="Please enter ONLY 'Yes' or 'No' or select from the dropdown list." promptTitle="Compulsory Specification" prompt="The tendered product MUST have this option/capability. If the tendered product is BETTER than spec, please ALSO answer YES." sqref="F3:G3 F13:G13" xr:uid="{00000000-0002-0000-0300-000000000000}">
      <formula1>"Yes,No"</formula1>
      <formula2>0</formula2>
    </dataValidation>
    <dataValidation type="textLength" operator="greaterThanOrEqual" showInputMessage="1" showErrorMessage="1" errorTitle="Text data required" error="Blank answers are not acceptable." promptTitle="Text data required" prompt="Enter the model of the product tendering with." sqref="E2" xr:uid="{00000000-0002-0000-0300-000001000000}">
      <formula1>1</formula1>
    </dataValidation>
    <dataValidation type="textLength" operator="greaterThanOrEqual" showInputMessage="1" showErrorMessage="1" errorTitle="Text data required" error="Blank answers are not acceptable." promptTitle="Text data required" prompt="Enter ONLY the brand name of the product. E.g.  Canon, Toshiba, Kyocera, Minolta" sqref="E1" xr:uid="{00000000-0002-0000-0300-000002000000}">
      <formula1>1</formula1>
    </dataValidation>
    <dataValidation type="textLength" allowBlank="1" showInputMessage="1" showErrorMessage="1" errorTitle="Text info too long" error="Please use an attachment and use the specification numbering plan for ease of reference if you want to give more information." promptTitle="Text value to be captured" prompt="Use this field if you want to add additional information.  Detail can be provided on attached schedules. Use the same numbering plan as used in the specifications e.g. Mono_55ppm A1, D6 etc." sqref="H8:H12 F2:G2 H1:H6" xr:uid="{00000000-0002-0000-0300-000003000000}">
      <formula1>1</formula1>
      <formula2>100</formula2>
    </dataValidation>
    <dataValidation type="list" showInputMessage="1" showErrorMessage="1" errorTitle="Yes or No Required." error="Please enter ONLY 'Yes' or 'No' or select from the dropdown list." promptTitle="Compliant to requirement" prompt="Select Yes or No if feature is support or not" sqref="G4:G12" xr:uid="{00000000-0002-0000-0300-000004000000}">
      <formula1>"Yes,No"</formula1>
    </dataValidation>
    <dataValidation type="list" showInputMessage="1" showErrorMessage="1" errorTitle="Yes or No Required." error="Please enter ONLY 'Yes' or 'No' or select from the dropdown list." promptTitle="Compulsory Specification" prompt="This feature be provided MUST have this option/capability. If the tendered product is BETTER than spec, please ALSO answer YES." sqref="F4:F12" xr:uid="{00000000-0002-0000-0300-000005000000}">
      <formula1>"Yes,No"</formula1>
    </dataValidation>
  </dataValidations>
  <printOptions horizontalCentered="1"/>
  <pageMargins left="0.23622047244094491" right="0.23622047244094491"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H7"/>
  <sheetViews>
    <sheetView workbookViewId="0">
      <selection sqref="A1:XFD1"/>
    </sheetView>
  </sheetViews>
  <sheetFormatPr defaultRowHeight="15" x14ac:dyDescent="0.25"/>
  <cols>
    <col min="1" max="1" width="6.5703125" customWidth="1"/>
    <col min="2" max="2" width="28.42578125" bestFit="1" customWidth="1"/>
    <col min="3" max="3" width="6.5703125" bestFit="1" customWidth="1"/>
    <col min="4" max="4" width="11.5703125" bestFit="1" customWidth="1"/>
    <col min="5" max="5" width="16.42578125" bestFit="1" customWidth="1"/>
    <col min="6" max="6" width="6.5703125" bestFit="1" customWidth="1"/>
    <col min="7" max="7" width="39.140625" bestFit="1" customWidth="1"/>
    <col min="8" max="8" width="16.28515625" customWidth="1"/>
  </cols>
  <sheetData>
    <row r="1" spans="1:8" ht="60" x14ac:dyDescent="0.25">
      <c r="A1" s="31" t="s">
        <v>25</v>
      </c>
      <c r="B1" s="31" t="s">
        <v>18</v>
      </c>
      <c r="C1" s="31" t="s">
        <v>100</v>
      </c>
      <c r="D1" s="31" t="s">
        <v>29</v>
      </c>
      <c r="E1" s="31" t="s">
        <v>19</v>
      </c>
      <c r="F1" s="31" t="s">
        <v>88</v>
      </c>
      <c r="G1" s="31" t="s">
        <v>13</v>
      </c>
      <c r="H1" s="31" t="s">
        <v>108</v>
      </c>
    </row>
    <row r="2" spans="1:8" x14ac:dyDescent="0.25">
      <c r="A2" s="187" t="s">
        <v>28</v>
      </c>
      <c r="B2" s="187"/>
      <c r="C2" s="187"/>
      <c r="D2" s="187"/>
      <c r="E2" s="187"/>
      <c r="F2" s="187"/>
      <c r="G2" s="187"/>
      <c r="H2" s="187"/>
    </row>
    <row r="3" spans="1:8" x14ac:dyDescent="0.25">
      <c r="A3" s="36">
        <v>1</v>
      </c>
      <c r="B3" s="189" t="s">
        <v>99</v>
      </c>
      <c r="C3" s="189"/>
      <c r="D3" s="189"/>
      <c r="E3" s="189"/>
      <c r="F3" s="189"/>
      <c r="G3" s="189"/>
      <c r="H3" s="189"/>
    </row>
    <row r="4" spans="1:8" x14ac:dyDescent="0.25">
      <c r="A4" s="8">
        <v>1</v>
      </c>
      <c r="B4" s="8"/>
      <c r="C4" s="8"/>
      <c r="D4" s="12" t="s">
        <v>0</v>
      </c>
      <c r="E4" s="12" t="s">
        <v>0</v>
      </c>
      <c r="F4" s="41"/>
      <c r="G4" s="41"/>
      <c r="H4" s="12"/>
    </row>
    <row r="5" spans="1:8" s="35" customFormat="1" ht="15" customHeight="1" x14ac:dyDescent="0.2">
      <c r="A5" s="188" t="s">
        <v>27</v>
      </c>
      <c r="B5" s="188"/>
      <c r="C5" s="188"/>
      <c r="D5" s="188"/>
      <c r="E5" s="188"/>
      <c r="F5" s="188"/>
      <c r="G5" s="188"/>
      <c r="H5" s="188"/>
    </row>
    <row r="6" spans="1:8" s="3" customFormat="1" x14ac:dyDescent="0.25">
      <c r="A6" s="36">
        <v>1</v>
      </c>
      <c r="B6" s="189" t="s">
        <v>99</v>
      </c>
      <c r="C6" s="189"/>
      <c r="D6" s="189"/>
      <c r="E6" s="189"/>
      <c r="F6" s="189"/>
      <c r="G6" s="189"/>
      <c r="H6" s="189"/>
    </row>
    <row r="7" spans="1:8" x14ac:dyDescent="0.25">
      <c r="A7" s="41"/>
      <c r="B7" s="41"/>
      <c r="C7" s="41"/>
      <c r="D7" s="12" t="s">
        <v>0</v>
      </c>
      <c r="E7" s="12" t="s">
        <v>0</v>
      </c>
      <c r="F7" s="41"/>
      <c r="G7" s="41"/>
      <c r="H7" s="41"/>
    </row>
  </sheetData>
  <mergeCells count="4">
    <mergeCell ref="A2:H2"/>
    <mergeCell ref="A5:H5"/>
    <mergeCell ref="B3:H3"/>
    <mergeCell ref="B6:H6"/>
  </mergeCells>
  <dataValidations count="4">
    <dataValidation type="list" showInputMessage="1" showErrorMessage="1" errorTitle="Yes or No Required." error="Please enter ONLY 'Yes' or 'No' or select from the dropdown list." promptTitle="Compulsory Specification" prompt="The tendered product MUST have this option/capability. If the tendered product is BETTER than spec, please ALSO answer YES." sqref="D1:F1" xr:uid="{00000000-0002-0000-0400-000000000000}">
      <formula1>"Yes,No"</formula1>
      <formula2>0</formula2>
    </dataValidation>
    <dataValidation type="textLength" allowBlank="1" showInputMessage="1" showErrorMessage="1" errorTitle="Text info too long" error="Please use an attachment and use the specification numbering plan for ease of reference if you want to give more information." promptTitle="Text value to be captured" prompt="Use this field if you want to add additional information.  Detail can be provided on attached schedules. Use the same numbering plan as used in the specifications e.g. Mono_55ppm A1, D6 etc." sqref="H4 F1:G1" xr:uid="{00000000-0002-0000-0400-000001000000}">
      <formula1>1</formula1>
      <formula2>100</formula2>
    </dataValidation>
    <dataValidation type="list" showInputMessage="1" showErrorMessage="1" errorTitle="Yes or No Required." error="Please enter ONLY 'Yes' or 'No' or select from the dropdown list." promptTitle="Compliant to requirement" prompt="Select Yes or No if feature is support or not" sqref="E4 E7" xr:uid="{00000000-0002-0000-0400-000002000000}">
      <formula1>"Yes,No"</formula1>
    </dataValidation>
    <dataValidation type="list" showInputMessage="1" showErrorMessage="1" errorTitle="Yes or No Required." error="Please enter ONLY 'Yes' or 'No' or select from the dropdown list." promptTitle="Compulsory Specification" prompt="This feature be provided MUST have this option/capability. If the tendered product is BETTER than spec, please ALSO answer YES." sqref="D4 D7" xr:uid="{00000000-0002-0000-0400-000003000000}">
      <formula1>"Yes,No"</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3A1D4-9E09-418C-BC18-BD0339A6BB6F}">
  <dimension ref="A1:F13"/>
  <sheetViews>
    <sheetView tabSelected="1" zoomScale="90" zoomScaleNormal="90" workbookViewId="0">
      <selection activeCell="D26" sqref="D26"/>
    </sheetView>
  </sheetViews>
  <sheetFormatPr defaultColWidth="9.140625" defaultRowHeight="14.25" x14ac:dyDescent="0.2"/>
  <cols>
    <col min="1" max="1" width="45.140625" style="73" bestFit="1" customWidth="1"/>
    <col min="2" max="2" width="5.5703125" style="73" bestFit="1" customWidth="1"/>
    <col min="3" max="3" width="10.7109375" style="73" bestFit="1" customWidth="1"/>
    <col min="4" max="4" width="17.7109375" style="73" bestFit="1" customWidth="1"/>
    <col min="5" max="5" width="12.28515625" style="73" bestFit="1" customWidth="1"/>
    <col min="6" max="6" width="10.42578125" style="73" bestFit="1" customWidth="1"/>
    <col min="7" max="16384" width="9.140625" style="73"/>
  </cols>
  <sheetData>
    <row r="1" spans="1:6" s="18" customFormat="1" ht="15" x14ac:dyDescent="0.2">
      <c r="A1" s="75" t="s">
        <v>220</v>
      </c>
      <c r="B1" s="159" t="s">
        <v>18</v>
      </c>
      <c r="C1" s="153" t="s">
        <v>1</v>
      </c>
      <c r="D1" s="151" t="s">
        <v>152</v>
      </c>
      <c r="E1" s="151" t="s">
        <v>151</v>
      </c>
      <c r="F1" s="151" t="s">
        <v>223</v>
      </c>
    </row>
    <row r="2" spans="1:6" s="18" customFormat="1" ht="15" x14ac:dyDescent="0.2">
      <c r="A2" s="75" t="s">
        <v>215</v>
      </c>
      <c r="B2" s="160"/>
      <c r="C2" s="154"/>
      <c r="D2" s="77"/>
      <c r="E2" s="77"/>
      <c r="F2" s="77"/>
    </row>
    <row r="3" spans="1:6" s="18" customFormat="1" ht="15" x14ac:dyDescent="0.2">
      <c r="A3" s="75" t="s">
        <v>175</v>
      </c>
      <c r="B3" s="160"/>
      <c r="C3" s="154"/>
      <c r="D3" s="77"/>
      <c r="E3" s="77"/>
      <c r="F3" s="77"/>
    </row>
    <row r="4" spans="1:6" s="18" customFormat="1" ht="15" x14ac:dyDescent="0.2">
      <c r="A4" s="75" t="s">
        <v>176</v>
      </c>
      <c r="B4" s="160"/>
      <c r="C4" s="154"/>
      <c r="D4" s="77"/>
      <c r="E4" s="77"/>
      <c r="F4" s="77"/>
    </row>
    <row r="5" spans="1:6" s="18" customFormat="1" ht="15" x14ac:dyDescent="0.2">
      <c r="A5" s="75" t="s">
        <v>214</v>
      </c>
      <c r="B5" s="160"/>
      <c r="C5" s="154"/>
      <c r="D5" s="77"/>
      <c r="E5" s="77"/>
      <c r="F5" s="77"/>
    </row>
    <row r="6" spans="1:6" s="18" customFormat="1" ht="15" x14ac:dyDescent="0.2">
      <c r="A6" s="75" t="s">
        <v>216</v>
      </c>
      <c r="B6" s="160"/>
      <c r="C6" s="154"/>
      <c r="D6" s="77"/>
      <c r="E6" s="77"/>
      <c r="F6" s="77"/>
    </row>
    <row r="7" spans="1:6" s="18" customFormat="1" ht="15" x14ac:dyDescent="0.2">
      <c r="A7" s="75" t="s">
        <v>118</v>
      </c>
      <c r="B7" s="160"/>
      <c r="C7" s="154"/>
      <c r="D7" s="77"/>
      <c r="E7" s="77"/>
      <c r="F7" s="77"/>
    </row>
    <row r="8" spans="1:6" s="18" customFormat="1" ht="15" x14ac:dyDescent="0.2">
      <c r="A8" s="75" t="s">
        <v>217</v>
      </c>
      <c r="B8" s="160"/>
      <c r="C8" s="155"/>
      <c r="D8" s="83"/>
      <c r="E8" s="83"/>
      <c r="F8" s="83"/>
    </row>
    <row r="9" spans="1:6" s="18" customFormat="1" ht="15.75" thickBot="1" x14ac:dyDescent="0.25">
      <c r="A9" s="79" t="s">
        <v>174</v>
      </c>
      <c r="B9" s="161"/>
      <c r="C9" s="156"/>
      <c r="D9" s="157"/>
      <c r="E9" s="157"/>
      <c r="F9" s="157"/>
    </row>
    <row r="11" spans="1:6" ht="15" x14ac:dyDescent="0.25">
      <c r="A11" s="158" t="s">
        <v>219</v>
      </c>
    </row>
    <row r="12" spans="1:6" x14ac:dyDescent="0.2">
      <c r="A12" s="73" t="s">
        <v>221</v>
      </c>
    </row>
    <row r="13" spans="1:6" x14ac:dyDescent="0.2">
      <c r="A13" s="73" t="s">
        <v>222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pageSetUpPr fitToPage="1"/>
  </sheetPr>
  <dimension ref="A1:I16"/>
  <sheetViews>
    <sheetView zoomScale="80" zoomScaleNormal="80" zoomScaleSheetLayoutView="100" workbookViewId="0">
      <selection activeCell="C8" sqref="C8"/>
    </sheetView>
  </sheetViews>
  <sheetFormatPr defaultColWidth="9.140625" defaultRowHeight="14.25" x14ac:dyDescent="0.2"/>
  <cols>
    <col min="1" max="1" width="3.140625" style="25" bestFit="1" customWidth="1"/>
    <col min="2" max="2" width="28" style="28" customWidth="1"/>
    <col min="3" max="3" width="13.5703125" style="18" bestFit="1" customWidth="1"/>
    <col min="4" max="4" width="13.5703125" style="40" bestFit="1" customWidth="1"/>
    <col min="5" max="5" width="13.5703125" style="18" bestFit="1" customWidth="1"/>
    <col min="6" max="6" width="39.140625" style="18" bestFit="1" customWidth="1"/>
    <col min="7" max="7" width="21.7109375" style="18" hidden="1" customWidth="1"/>
    <col min="8" max="8" width="18.42578125" style="46" hidden="1" customWidth="1"/>
    <col min="9" max="9" width="10.85546875" style="18" hidden="1" customWidth="1"/>
    <col min="10" max="16384" width="9.140625" style="18"/>
  </cols>
  <sheetData>
    <row r="1" spans="1:9" ht="15" x14ac:dyDescent="0.2">
      <c r="A1" s="74" t="s">
        <v>25</v>
      </c>
      <c r="B1" s="74" t="s">
        <v>18</v>
      </c>
      <c r="C1" s="74" t="s">
        <v>120</v>
      </c>
      <c r="D1" s="74" t="s">
        <v>121</v>
      </c>
      <c r="E1" s="74" t="s">
        <v>122</v>
      </c>
      <c r="F1" s="121" t="s">
        <v>13</v>
      </c>
      <c r="G1" s="121" t="s">
        <v>188</v>
      </c>
      <c r="H1" s="121" t="s">
        <v>119</v>
      </c>
      <c r="I1" s="18" t="s">
        <v>218</v>
      </c>
    </row>
    <row r="2" spans="1:9" s="32" customFormat="1" ht="32.25" customHeight="1" x14ac:dyDescent="0.25">
      <c r="A2" s="122"/>
      <c r="B2" s="122" t="s">
        <v>160</v>
      </c>
      <c r="C2" s="123"/>
      <c r="D2" s="123"/>
      <c r="E2" s="123"/>
      <c r="F2" s="124"/>
      <c r="G2" s="115" t="s">
        <v>189</v>
      </c>
      <c r="H2" s="144" t="s">
        <v>117</v>
      </c>
    </row>
    <row r="3" spans="1:9" ht="15" x14ac:dyDescent="0.2">
      <c r="A3" s="29">
        <v>1</v>
      </c>
      <c r="B3" s="21" t="s">
        <v>215</v>
      </c>
      <c r="C3" s="102" t="s">
        <v>65</v>
      </c>
      <c r="D3" s="102" t="s">
        <v>65</v>
      </c>
      <c r="E3" s="102" t="s">
        <v>65</v>
      </c>
      <c r="F3" s="64"/>
      <c r="G3" s="152">
        <v>5</v>
      </c>
      <c r="H3" s="133">
        <f t="shared" ref="H3:H10" si="0">COUNTIF(C3:E3,"yes")*G3</f>
        <v>15</v>
      </c>
      <c r="I3" s="18">
        <f t="shared" ref="I3:I10" si="1">COUNTA(C3:E3)*G3</f>
        <v>15</v>
      </c>
    </row>
    <row r="4" spans="1:9" ht="15" x14ac:dyDescent="0.2">
      <c r="A4" s="29">
        <v>2</v>
      </c>
      <c r="B4" s="21" t="s">
        <v>175</v>
      </c>
      <c r="C4" s="102" t="s">
        <v>65</v>
      </c>
      <c r="D4" s="102" t="s">
        <v>65</v>
      </c>
      <c r="E4" s="102" t="s">
        <v>65</v>
      </c>
      <c r="F4" s="64"/>
      <c r="G4" s="152">
        <v>3</v>
      </c>
      <c r="H4" s="133">
        <f t="shared" si="0"/>
        <v>9</v>
      </c>
      <c r="I4" s="18">
        <f t="shared" si="1"/>
        <v>9</v>
      </c>
    </row>
    <row r="5" spans="1:9" ht="15" x14ac:dyDescent="0.2">
      <c r="A5" s="29">
        <v>3</v>
      </c>
      <c r="B5" s="21" t="s">
        <v>176</v>
      </c>
      <c r="C5" s="102" t="s">
        <v>65</v>
      </c>
      <c r="D5" s="102" t="s">
        <v>65</v>
      </c>
      <c r="E5" s="102" t="s">
        <v>65</v>
      </c>
      <c r="F5" s="64"/>
      <c r="G5" s="152">
        <v>5</v>
      </c>
      <c r="H5" s="133">
        <f t="shared" si="0"/>
        <v>15</v>
      </c>
      <c r="I5" s="18">
        <f t="shared" si="1"/>
        <v>15</v>
      </c>
    </row>
    <row r="6" spans="1:9" ht="15" x14ac:dyDescent="0.2">
      <c r="A6" s="29">
        <v>4</v>
      </c>
      <c r="B6" s="21" t="s">
        <v>224</v>
      </c>
      <c r="C6" s="102" t="s">
        <v>65</v>
      </c>
      <c r="D6" s="102" t="s">
        <v>65</v>
      </c>
      <c r="E6" s="102" t="s">
        <v>65</v>
      </c>
      <c r="F6" s="64"/>
      <c r="G6" s="152">
        <v>1</v>
      </c>
      <c r="H6" s="133">
        <f t="shared" si="0"/>
        <v>3</v>
      </c>
      <c r="I6" s="18">
        <f t="shared" si="1"/>
        <v>3</v>
      </c>
    </row>
    <row r="7" spans="1:9" ht="15" x14ac:dyDescent="0.2">
      <c r="A7" s="29">
        <v>5</v>
      </c>
      <c r="B7" s="21" t="s">
        <v>216</v>
      </c>
      <c r="C7" s="102" t="s">
        <v>65</v>
      </c>
      <c r="D7" s="102" t="s">
        <v>65</v>
      </c>
      <c r="E7" s="102" t="s">
        <v>65</v>
      </c>
      <c r="F7" s="64"/>
      <c r="G7" s="152">
        <v>5</v>
      </c>
      <c r="H7" s="133">
        <f t="shared" si="0"/>
        <v>15</v>
      </c>
      <c r="I7" s="18">
        <f t="shared" si="1"/>
        <v>15</v>
      </c>
    </row>
    <row r="8" spans="1:9" ht="15" x14ac:dyDescent="0.2">
      <c r="A8" s="29">
        <v>6</v>
      </c>
      <c r="B8" s="21" t="s">
        <v>118</v>
      </c>
      <c r="C8" s="102" t="s">
        <v>65</v>
      </c>
      <c r="D8" s="102" t="s">
        <v>65</v>
      </c>
      <c r="E8" s="102" t="s">
        <v>65</v>
      </c>
      <c r="F8" s="64"/>
      <c r="G8" s="152">
        <v>3</v>
      </c>
      <c r="H8" s="133">
        <f t="shared" si="0"/>
        <v>9</v>
      </c>
      <c r="I8" s="18">
        <f t="shared" si="1"/>
        <v>9</v>
      </c>
    </row>
    <row r="9" spans="1:9" ht="15" x14ac:dyDescent="0.2">
      <c r="A9" s="29">
        <v>7</v>
      </c>
      <c r="B9" s="21" t="s">
        <v>217</v>
      </c>
      <c r="C9" s="102" t="s">
        <v>65</v>
      </c>
      <c r="D9" s="102" t="s">
        <v>65</v>
      </c>
      <c r="E9" s="102" t="s">
        <v>65</v>
      </c>
      <c r="F9" s="64"/>
      <c r="G9" s="152">
        <v>5</v>
      </c>
      <c r="H9" s="133">
        <f t="shared" si="0"/>
        <v>15</v>
      </c>
      <c r="I9" s="18">
        <f t="shared" si="1"/>
        <v>15</v>
      </c>
    </row>
    <row r="10" spans="1:9" ht="15" x14ac:dyDescent="0.2">
      <c r="A10" s="29">
        <v>8</v>
      </c>
      <c r="B10" s="21" t="s">
        <v>174</v>
      </c>
      <c r="C10" s="102" t="s">
        <v>65</v>
      </c>
      <c r="D10" s="102" t="s">
        <v>65</v>
      </c>
      <c r="E10" s="102" t="s">
        <v>65</v>
      </c>
      <c r="F10" s="64"/>
      <c r="G10" s="152">
        <v>3</v>
      </c>
      <c r="H10" s="133">
        <f t="shared" si="0"/>
        <v>9</v>
      </c>
      <c r="I10" s="18">
        <f t="shared" si="1"/>
        <v>9</v>
      </c>
    </row>
    <row r="11" spans="1:9" ht="15" hidden="1" customHeight="1" x14ac:dyDescent="0.2">
      <c r="A11" s="193" t="s">
        <v>119</v>
      </c>
      <c r="B11" s="194"/>
      <c r="C11" s="194"/>
      <c r="D11" s="194"/>
      <c r="E11" s="194"/>
      <c r="F11" s="194"/>
      <c r="G11" s="194"/>
      <c r="H11" s="195"/>
      <c r="I11" s="18">
        <f>SUM(I3:I10)</f>
        <v>90</v>
      </c>
    </row>
    <row r="12" spans="1:9" ht="15" hidden="1" x14ac:dyDescent="0.2">
      <c r="A12" s="125"/>
      <c r="B12" s="190" t="s">
        <v>124</v>
      </c>
      <c r="C12" s="191"/>
      <c r="D12" s="191"/>
      <c r="E12" s="191"/>
      <c r="F12" s="192"/>
      <c r="G12" s="150"/>
      <c r="H12" s="44">
        <f>SUM(H3:H10)</f>
        <v>90</v>
      </c>
    </row>
    <row r="13" spans="1:9" ht="15" hidden="1" x14ac:dyDescent="0.2">
      <c r="A13" s="125"/>
      <c r="B13" s="190" t="s">
        <v>123</v>
      </c>
      <c r="C13" s="191"/>
      <c r="D13" s="191"/>
      <c r="E13" s="191"/>
      <c r="F13" s="192"/>
      <c r="G13" s="150"/>
      <c r="H13" s="45">
        <f>H12/I11</f>
        <v>1</v>
      </c>
    </row>
    <row r="15" spans="1:9" ht="15" x14ac:dyDescent="0.2">
      <c r="B15" s="162" t="s">
        <v>230</v>
      </c>
    </row>
    <row r="16" spans="1:9" x14ac:dyDescent="0.2">
      <c r="B16" s="196" t="s">
        <v>229</v>
      </c>
      <c r="C16" s="196"/>
      <c r="D16" s="196"/>
      <c r="E16" s="196"/>
      <c r="F16" s="196"/>
      <c r="G16" s="196"/>
      <c r="H16" s="196"/>
    </row>
  </sheetData>
  <sheetProtection algorithmName="SHA-512" hashValue="aj2nrrcXt//x2iyeXKnbsL8UGCYyAUbdzSEWZ6EeALpHvC4NVVgJAT7Vv+NhhYkfMccRCj4OjRwDa+7J44rAPA==" saltValue="ZcIO4QVc8ExxARcvyKcECw==" spinCount="100000" sheet="1" objects="1" scenarios="1"/>
  <protectedRanges>
    <protectedRange sqref="C3:F10" name="Range1"/>
  </protectedRanges>
  <mergeCells count="4">
    <mergeCell ref="B12:F12"/>
    <mergeCell ref="B13:F13"/>
    <mergeCell ref="A11:H11"/>
    <mergeCell ref="B16:H16"/>
  </mergeCells>
  <phoneticPr fontId="37" type="noConversion"/>
  <dataValidations count="1">
    <dataValidation type="list" showInputMessage="1" showErrorMessage="1" errorTitle="Yes or No Required." error="Please enter ONLY 'Yes' or 'No' or select from the dropdown list." promptTitle="Compliant to requirement" prompt="Select Yes or No if feature is support or not" sqref="C3:E10" xr:uid="{00000000-0002-0000-0500-000000000000}">
      <formula1>"Yes,No"</formula1>
    </dataValidation>
  </dataValidations>
  <pageMargins left="0.23622047244094491" right="0.23622047244094491"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pageSetUpPr fitToPage="1"/>
  </sheetPr>
  <dimension ref="A1:G40"/>
  <sheetViews>
    <sheetView topLeftCell="A10" zoomScale="80" zoomScaleNormal="80" zoomScaleSheetLayoutView="100" workbookViewId="0">
      <selection activeCell="C31" sqref="C31:E33"/>
    </sheetView>
  </sheetViews>
  <sheetFormatPr defaultColWidth="9.140625" defaultRowHeight="15" x14ac:dyDescent="0.2"/>
  <cols>
    <col min="1" max="1" width="5.5703125" style="128" bestFit="1" customWidth="1"/>
    <col min="2" max="2" width="64.7109375" style="27" customWidth="1"/>
    <col min="3" max="3" width="16.42578125" style="112" bestFit="1" customWidth="1"/>
    <col min="4" max="4" width="16.5703125" style="113" customWidth="1"/>
    <col min="5" max="5" width="39.140625" style="114" bestFit="1" customWidth="1"/>
    <col min="6" max="6" width="25.85546875" style="143" hidden="1" customWidth="1"/>
    <col min="7" max="7" width="22.42578125" style="114" hidden="1" customWidth="1"/>
    <col min="8" max="16384" width="9.140625" style="27"/>
  </cols>
  <sheetData>
    <row r="1" spans="1:7" s="18" customFormat="1" ht="30" x14ac:dyDescent="0.2">
      <c r="A1" s="116" t="s">
        <v>25</v>
      </c>
      <c r="B1" s="116" t="s">
        <v>18</v>
      </c>
      <c r="C1" s="117" t="s">
        <v>19</v>
      </c>
      <c r="D1" s="117" t="s">
        <v>88</v>
      </c>
      <c r="E1" s="117" t="s">
        <v>13</v>
      </c>
      <c r="F1" s="117" t="s">
        <v>188</v>
      </c>
      <c r="G1" s="117" t="s">
        <v>119</v>
      </c>
    </row>
    <row r="2" spans="1:7" s="32" customFormat="1" x14ac:dyDescent="0.25">
      <c r="A2" s="197" t="s">
        <v>28</v>
      </c>
      <c r="B2" s="197"/>
      <c r="C2" s="197"/>
      <c r="D2" s="197"/>
      <c r="E2" s="197"/>
      <c r="F2" s="115" t="s">
        <v>189</v>
      </c>
      <c r="G2" s="115" t="s">
        <v>117</v>
      </c>
    </row>
    <row r="3" spans="1:7" x14ac:dyDescent="0.25">
      <c r="A3" s="126">
        <v>1</v>
      </c>
      <c r="B3" s="119" t="s">
        <v>75</v>
      </c>
      <c r="C3" s="120"/>
      <c r="D3" s="120"/>
      <c r="E3" s="120"/>
      <c r="F3" s="120"/>
      <c r="G3" s="120"/>
    </row>
    <row r="4" spans="1:7" ht="28.5" x14ac:dyDescent="0.25">
      <c r="A4" s="127"/>
      <c r="B4" s="33" t="s">
        <v>133</v>
      </c>
      <c r="C4" s="102" t="s">
        <v>65</v>
      </c>
      <c r="D4" s="104"/>
      <c r="E4" s="104"/>
      <c r="F4" s="133">
        <v>3</v>
      </c>
      <c r="G4" s="133">
        <f>IF(C4="Yes",F4*1,0)</f>
        <v>3</v>
      </c>
    </row>
    <row r="5" spans="1:7" x14ac:dyDescent="0.25">
      <c r="A5" s="127"/>
      <c r="B5" s="33" t="s">
        <v>134</v>
      </c>
      <c r="C5" s="102" t="s">
        <v>65</v>
      </c>
      <c r="D5" s="104"/>
      <c r="E5" s="104"/>
      <c r="F5" s="134">
        <v>3</v>
      </c>
      <c r="G5" s="133">
        <f t="shared" ref="G5:G33" si="0">IF(C5="Yes",F5*1,0)</f>
        <v>3</v>
      </c>
    </row>
    <row r="6" spans="1:7" x14ac:dyDescent="0.25">
      <c r="A6" s="127"/>
      <c r="B6" s="33" t="s">
        <v>157</v>
      </c>
      <c r="C6" s="102" t="s">
        <v>65</v>
      </c>
      <c r="D6" s="104"/>
      <c r="E6" s="104"/>
      <c r="F6" s="133">
        <v>3</v>
      </c>
      <c r="G6" s="133">
        <f t="shared" si="0"/>
        <v>3</v>
      </c>
    </row>
    <row r="7" spans="1:7" ht="28.5" x14ac:dyDescent="0.25">
      <c r="A7" s="127"/>
      <c r="B7" s="33" t="s">
        <v>135</v>
      </c>
      <c r="C7" s="102" t="s">
        <v>65</v>
      </c>
      <c r="D7" s="104"/>
      <c r="E7" s="104"/>
      <c r="F7" s="135">
        <v>3</v>
      </c>
      <c r="G7" s="133">
        <f t="shared" si="0"/>
        <v>3</v>
      </c>
    </row>
    <row r="8" spans="1:7" x14ac:dyDescent="0.25">
      <c r="A8" s="126">
        <v>2</v>
      </c>
      <c r="B8" s="119" t="s">
        <v>76</v>
      </c>
      <c r="C8" s="120"/>
      <c r="D8" s="120"/>
      <c r="E8" s="120"/>
      <c r="F8" s="137"/>
      <c r="G8" s="137"/>
    </row>
    <row r="9" spans="1:7" ht="28.5" x14ac:dyDescent="0.25">
      <c r="A9" s="127"/>
      <c r="B9" s="33" t="s">
        <v>70</v>
      </c>
      <c r="C9" s="102" t="s">
        <v>65</v>
      </c>
      <c r="D9" s="104"/>
      <c r="E9" s="104"/>
      <c r="F9" s="135">
        <v>5</v>
      </c>
      <c r="G9" s="133">
        <f t="shared" si="0"/>
        <v>5</v>
      </c>
    </row>
    <row r="10" spans="1:7" ht="57" x14ac:dyDescent="0.25">
      <c r="A10" s="127"/>
      <c r="B10" s="33" t="s">
        <v>71</v>
      </c>
      <c r="C10" s="102" t="s">
        <v>65</v>
      </c>
      <c r="D10" s="104"/>
      <c r="E10" s="104"/>
      <c r="F10" s="135">
        <v>5</v>
      </c>
      <c r="G10" s="133">
        <f t="shared" si="0"/>
        <v>5</v>
      </c>
    </row>
    <row r="11" spans="1:7" ht="42.75" x14ac:dyDescent="0.25">
      <c r="A11" s="127"/>
      <c r="B11" s="33" t="s">
        <v>72</v>
      </c>
      <c r="C11" s="102" t="s">
        <v>65</v>
      </c>
      <c r="D11" s="104"/>
      <c r="E11" s="104"/>
      <c r="F11" s="134">
        <v>3</v>
      </c>
      <c r="G11" s="133">
        <f t="shared" si="0"/>
        <v>3</v>
      </c>
    </row>
    <row r="12" spans="1:7" ht="28.5" x14ac:dyDescent="0.25">
      <c r="A12" s="127"/>
      <c r="B12" s="33" t="s">
        <v>66</v>
      </c>
      <c r="C12" s="102" t="s">
        <v>65</v>
      </c>
      <c r="D12" s="104"/>
      <c r="E12" s="104"/>
      <c r="F12" s="134">
        <v>3</v>
      </c>
      <c r="G12" s="133">
        <f t="shared" si="0"/>
        <v>3</v>
      </c>
    </row>
    <row r="13" spans="1:7" ht="28.5" x14ac:dyDescent="0.25">
      <c r="A13" s="127"/>
      <c r="B13" s="33" t="s">
        <v>69</v>
      </c>
      <c r="C13" s="102" t="s">
        <v>65</v>
      </c>
      <c r="D13" s="104"/>
      <c r="E13" s="104"/>
      <c r="F13" s="135">
        <v>5</v>
      </c>
      <c r="G13" s="133">
        <f t="shared" si="0"/>
        <v>5</v>
      </c>
    </row>
    <row r="14" spans="1:7" ht="28.5" x14ac:dyDescent="0.25">
      <c r="A14" s="127"/>
      <c r="B14" s="33" t="s">
        <v>153</v>
      </c>
      <c r="C14" s="102" t="s">
        <v>65</v>
      </c>
      <c r="D14" s="104"/>
      <c r="E14" s="104"/>
      <c r="F14" s="135">
        <v>5</v>
      </c>
      <c r="G14" s="133">
        <f t="shared" si="0"/>
        <v>5</v>
      </c>
    </row>
    <row r="15" spans="1:7" ht="42.75" x14ac:dyDescent="0.25">
      <c r="A15" s="127"/>
      <c r="B15" s="33" t="s">
        <v>154</v>
      </c>
      <c r="C15" s="102" t="s">
        <v>65</v>
      </c>
      <c r="D15" s="104"/>
      <c r="E15" s="104"/>
      <c r="F15" s="135">
        <v>3</v>
      </c>
      <c r="G15" s="133">
        <f t="shared" si="0"/>
        <v>3</v>
      </c>
    </row>
    <row r="16" spans="1:7" ht="42.75" x14ac:dyDescent="0.25">
      <c r="A16" s="127"/>
      <c r="B16" s="33" t="s">
        <v>73</v>
      </c>
      <c r="C16" s="102" t="s">
        <v>65</v>
      </c>
      <c r="D16" s="104"/>
      <c r="E16" s="104"/>
      <c r="F16" s="134">
        <v>5</v>
      </c>
      <c r="G16" s="133">
        <f t="shared" si="0"/>
        <v>5</v>
      </c>
    </row>
    <row r="17" spans="1:7" ht="28.5" x14ac:dyDescent="0.25">
      <c r="A17" s="127"/>
      <c r="B17" s="33" t="s">
        <v>74</v>
      </c>
      <c r="C17" s="102" t="s">
        <v>65</v>
      </c>
      <c r="D17" s="104"/>
      <c r="E17" s="104"/>
      <c r="F17" s="135">
        <v>3</v>
      </c>
      <c r="G17" s="133">
        <f t="shared" si="0"/>
        <v>3</v>
      </c>
    </row>
    <row r="18" spans="1:7" ht="28.5" x14ac:dyDescent="0.25">
      <c r="A18" s="127"/>
      <c r="B18" s="33" t="s">
        <v>67</v>
      </c>
      <c r="C18" s="102" t="s">
        <v>65</v>
      </c>
      <c r="D18" s="104"/>
      <c r="E18" s="104"/>
      <c r="F18" s="133">
        <v>3</v>
      </c>
      <c r="G18" s="133">
        <f t="shared" si="0"/>
        <v>3</v>
      </c>
    </row>
    <row r="19" spans="1:7" s="7" customFormat="1" x14ac:dyDescent="0.25">
      <c r="A19" s="126">
        <v>3</v>
      </c>
      <c r="B19" s="119" t="s">
        <v>77</v>
      </c>
      <c r="C19" s="120"/>
      <c r="D19" s="120"/>
      <c r="E19" s="120"/>
      <c r="F19" s="137"/>
      <c r="G19" s="137"/>
    </row>
    <row r="20" spans="1:7" s="7" customFormat="1" x14ac:dyDescent="0.25">
      <c r="A20" s="126">
        <v>3.1</v>
      </c>
      <c r="B20" s="119" t="s">
        <v>68</v>
      </c>
      <c r="C20" s="120"/>
      <c r="D20" s="120"/>
      <c r="E20" s="120"/>
      <c r="F20" s="137"/>
      <c r="G20" s="137"/>
    </row>
    <row r="21" spans="1:7" ht="28.5" x14ac:dyDescent="0.25">
      <c r="A21" s="127"/>
      <c r="B21" s="26" t="s">
        <v>81</v>
      </c>
      <c r="C21" s="102" t="s">
        <v>65</v>
      </c>
      <c r="D21" s="104"/>
      <c r="E21" s="104"/>
      <c r="F21" s="134">
        <v>5</v>
      </c>
      <c r="G21" s="133">
        <f t="shared" si="0"/>
        <v>5</v>
      </c>
    </row>
    <row r="22" spans="1:7" x14ac:dyDescent="0.25">
      <c r="A22" s="127"/>
      <c r="B22" s="26" t="s">
        <v>82</v>
      </c>
      <c r="C22" s="102" t="s">
        <v>65</v>
      </c>
      <c r="D22" s="104"/>
      <c r="E22" s="104"/>
      <c r="F22" s="135">
        <v>3</v>
      </c>
      <c r="G22" s="133">
        <f t="shared" si="0"/>
        <v>3</v>
      </c>
    </row>
    <row r="23" spans="1:7" ht="42.75" x14ac:dyDescent="0.25">
      <c r="A23" s="127"/>
      <c r="B23" s="26" t="s">
        <v>137</v>
      </c>
      <c r="C23" s="102" t="s">
        <v>65</v>
      </c>
      <c r="D23" s="104"/>
      <c r="E23" s="104"/>
      <c r="F23" s="135">
        <v>3</v>
      </c>
      <c r="G23" s="133">
        <f t="shared" si="0"/>
        <v>3</v>
      </c>
    </row>
    <row r="24" spans="1:7" ht="28.5" x14ac:dyDescent="0.25">
      <c r="A24" s="127"/>
      <c r="B24" s="26" t="s">
        <v>83</v>
      </c>
      <c r="C24" s="102" t="s">
        <v>65</v>
      </c>
      <c r="D24" s="104"/>
      <c r="E24" s="104"/>
      <c r="F24" s="66">
        <v>1</v>
      </c>
      <c r="G24" s="133">
        <f t="shared" si="0"/>
        <v>1</v>
      </c>
    </row>
    <row r="25" spans="1:7" s="7" customFormat="1" x14ac:dyDescent="0.25">
      <c r="A25" s="126">
        <v>3.2</v>
      </c>
      <c r="B25" s="119" t="s">
        <v>84</v>
      </c>
      <c r="C25" s="120"/>
      <c r="D25" s="120"/>
      <c r="E25" s="120"/>
      <c r="F25" s="137"/>
      <c r="G25" s="137"/>
    </row>
    <row r="26" spans="1:7" ht="28.5" x14ac:dyDescent="0.25">
      <c r="A26" s="127"/>
      <c r="B26" s="26" t="s">
        <v>85</v>
      </c>
      <c r="C26" s="102" t="s">
        <v>65</v>
      </c>
      <c r="D26" s="104"/>
      <c r="E26" s="104"/>
      <c r="F26" s="135">
        <v>3</v>
      </c>
      <c r="G26" s="133">
        <f t="shared" si="0"/>
        <v>3</v>
      </c>
    </row>
    <row r="27" spans="1:7" x14ac:dyDescent="0.25">
      <c r="A27" s="127"/>
      <c r="B27" s="26" t="s">
        <v>156</v>
      </c>
      <c r="C27" s="102" t="s">
        <v>65</v>
      </c>
      <c r="D27" s="104"/>
      <c r="E27" s="104"/>
      <c r="F27" s="142">
        <v>3</v>
      </c>
      <c r="G27" s="133">
        <f t="shared" si="0"/>
        <v>3</v>
      </c>
    </row>
    <row r="28" spans="1:7" x14ac:dyDescent="0.25">
      <c r="A28" s="127"/>
      <c r="B28" s="26" t="s">
        <v>86</v>
      </c>
      <c r="C28" s="102" t="s">
        <v>65</v>
      </c>
      <c r="D28" s="104"/>
      <c r="E28" s="104"/>
      <c r="F28" s="142">
        <v>1</v>
      </c>
      <c r="G28" s="133">
        <f t="shared" si="0"/>
        <v>1</v>
      </c>
    </row>
    <row r="29" spans="1:7" x14ac:dyDescent="0.25">
      <c r="A29" s="127"/>
      <c r="B29" s="26" t="s">
        <v>87</v>
      </c>
      <c r="C29" s="102" t="s">
        <v>65</v>
      </c>
      <c r="D29" s="104"/>
      <c r="E29" s="104"/>
      <c r="F29" s="142">
        <v>1</v>
      </c>
      <c r="G29" s="133">
        <f t="shared" si="0"/>
        <v>1</v>
      </c>
    </row>
    <row r="30" spans="1:7" s="7" customFormat="1" x14ac:dyDescent="0.25">
      <c r="A30" s="126">
        <v>3.3</v>
      </c>
      <c r="B30" s="119" t="s">
        <v>78</v>
      </c>
      <c r="C30" s="120"/>
      <c r="D30" s="120"/>
      <c r="E30" s="120"/>
      <c r="F30" s="137"/>
      <c r="G30" s="137"/>
    </row>
    <row r="31" spans="1:7" x14ac:dyDescent="0.25">
      <c r="A31" s="127"/>
      <c r="B31" s="26" t="s">
        <v>190</v>
      </c>
      <c r="C31" s="102" t="s">
        <v>65</v>
      </c>
      <c r="D31" s="104"/>
      <c r="E31" s="104"/>
      <c r="F31" s="142">
        <v>3</v>
      </c>
      <c r="G31" s="133">
        <f t="shared" si="0"/>
        <v>3</v>
      </c>
    </row>
    <row r="32" spans="1:7" ht="42.75" x14ac:dyDescent="0.25">
      <c r="A32" s="127"/>
      <c r="B32" s="26" t="s">
        <v>79</v>
      </c>
      <c r="C32" s="102" t="s">
        <v>65</v>
      </c>
      <c r="D32" s="104"/>
      <c r="E32" s="104"/>
      <c r="F32" s="142">
        <v>3</v>
      </c>
      <c r="G32" s="133">
        <f t="shared" si="0"/>
        <v>3</v>
      </c>
    </row>
    <row r="33" spans="1:7" x14ac:dyDescent="0.25">
      <c r="A33" s="127"/>
      <c r="B33" s="26" t="s">
        <v>80</v>
      </c>
      <c r="C33" s="102" t="s">
        <v>65</v>
      </c>
      <c r="D33" s="104"/>
      <c r="E33" s="104"/>
      <c r="F33" s="142">
        <v>1</v>
      </c>
      <c r="G33" s="133">
        <f t="shared" si="0"/>
        <v>1</v>
      </c>
    </row>
    <row r="34" spans="1:7" s="98" customFormat="1" hidden="1" x14ac:dyDescent="0.2">
      <c r="A34" s="199" t="s">
        <v>119</v>
      </c>
      <c r="B34" s="199"/>
      <c r="C34" s="199"/>
      <c r="D34" s="199"/>
      <c r="E34" s="199"/>
      <c r="F34" s="199"/>
      <c r="G34" s="199"/>
    </row>
    <row r="35" spans="1:7" s="98" customFormat="1" ht="15" hidden="1" customHeight="1" x14ac:dyDescent="0.2">
      <c r="A35" s="198" t="s">
        <v>124</v>
      </c>
      <c r="B35" s="198"/>
      <c r="C35" s="198"/>
      <c r="D35" s="198"/>
      <c r="E35" s="198"/>
      <c r="F35" s="141"/>
      <c r="G35" s="108">
        <f>SUM(G4:G33)</f>
        <v>79</v>
      </c>
    </row>
    <row r="36" spans="1:7" s="98" customFormat="1" ht="15" hidden="1" customHeight="1" x14ac:dyDescent="0.2">
      <c r="A36" s="198" t="s">
        <v>123</v>
      </c>
      <c r="B36" s="198"/>
      <c r="C36" s="198"/>
      <c r="D36" s="198"/>
      <c r="E36" s="198"/>
      <c r="F36" s="141"/>
      <c r="G36" s="109">
        <f>G35/SUM(F4:F33)</f>
        <v>1</v>
      </c>
    </row>
    <row r="38" spans="1:7" x14ac:dyDescent="0.2">
      <c r="B38" s="27" t="s">
        <v>231</v>
      </c>
    </row>
    <row r="39" spans="1:7" ht="30" customHeight="1" x14ac:dyDescent="0.2">
      <c r="B39" s="163" t="s">
        <v>233</v>
      </c>
      <c r="C39" s="163"/>
      <c r="D39" s="163"/>
      <c r="E39" s="163"/>
      <c r="F39" s="163"/>
    </row>
    <row r="40" spans="1:7" x14ac:dyDescent="0.2">
      <c r="B40" s="163" t="s">
        <v>232</v>
      </c>
      <c r="C40" s="163"/>
      <c r="D40" s="163"/>
      <c r="E40" s="163"/>
      <c r="F40" s="163"/>
    </row>
  </sheetData>
  <sheetProtection algorithmName="SHA-512" hashValue="s5T445muXPsPoZTi1gsjHAbzvkARtcWxlPbi3WS/f4Rp21Z/S+o0OMZ5ZiUxlIrOXe8qmnZE7Jh1Lg4PnANN1Q==" saltValue="iLR49XBqv0vqfAwX7Yek0g==" spinCount="100000" sheet="1" objects="1" scenarios="1" selectLockedCells="1"/>
  <protectedRanges>
    <protectedRange sqref="C4:E33" name="Range1"/>
  </protectedRanges>
  <mergeCells count="6">
    <mergeCell ref="B40:F40"/>
    <mergeCell ref="A2:E2"/>
    <mergeCell ref="A35:E35"/>
    <mergeCell ref="A36:E36"/>
    <mergeCell ref="A34:G34"/>
    <mergeCell ref="B39:F39"/>
  </mergeCells>
  <phoneticPr fontId="37" type="noConversion"/>
  <dataValidations count="2">
    <dataValidation type="list" showInputMessage="1" showErrorMessage="1" errorTitle="Yes or No Required." error="Please enter ONLY 'Yes' or 'No' or select from the dropdown list." promptTitle="Compliant to requirement" prompt="Select Yes or No if feature is support or not" sqref="C9:C18 C4:C7 D9 C31:C33 C26:C29 C21:C24" xr:uid="{00000000-0002-0000-0700-000000000000}">
      <formula1>"Yes,No"</formula1>
    </dataValidation>
    <dataValidation type="textLength" allowBlank="1" showInputMessage="1" showErrorMessage="1" errorTitle="Text info too long" error="Please use an attachment and use the specification numbering plan for ease of reference if you want to give more information." promptTitle="Text value to be captured" prompt="Use this field if you want to add additional information.  Detail can be provided on attached schedules. Use the same numbering plan as used in the specifications e.g. Mono_55ppm A1, D6 etc." sqref="F5 F7 F13:F15 F9" xr:uid="{00000000-0002-0000-0700-000001000000}">
      <formula1>1</formula1>
      <formula2>100</formula2>
    </dataValidation>
  </dataValidations>
  <printOptions horizontalCentered="1"/>
  <pageMargins left="0.23622047244094491" right="0.23622047244094491" top="0.74803149606299213" bottom="0.74803149606299213" header="0.31496062992125984" footer="0.31496062992125984"/>
  <pageSetup paperSize="9" scale="5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pageSetUpPr fitToPage="1"/>
  </sheetPr>
  <dimension ref="A1:G36"/>
  <sheetViews>
    <sheetView zoomScale="80" zoomScaleNormal="80" workbookViewId="0">
      <selection activeCell="C24" sqref="C24:E29"/>
    </sheetView>
  </sheetViews>
  <sheetFormatPr defaultColWidth="9.140625" defaultRowHeight="14.25" x14ac:dyDescent="0.2"/>
  <cols>
    <col min="1" max="1" width="5.5703125" style="35" bestFit="1" customWidth="1"/>
    <col min="2" max="2" width="64.7109375" style="71" customWidth="1"/>
    <col min="3" max="3" width="16.42578125" style="112" bestFit="1" customWidth="1"/>
    <col min="4" max="4" width="16.5703125" style="113" customWidth="1"/>
    <col min="5" max="5" width="39.140625" style="114" bestFit="1" customWidth="1"/>
    <col min="6" max="6" width="25.85546875" style="114" hidden="1" customWidth="1"/>
    <col min="7" max="7" width="22.42578125" style="114" hidden="1" customWidth="1"/>
    <col min="8" max="16384" width="9.140625" style="35"/>
  </cols>
  <sheetData>
    <row r="1" spans="1:7" s="18" customFormat="1" ht="30" x14ac:dyDescent="0.2">
      <c r="A1" s="116" t="s">
        <v>25</v>
      </c>
      <c r="B1" s="116" t="s">
        <v>18</v>
      </c>
      <c r="C1" s="117" t="s">
        <v>19</v>
      </c>
      <c r="D1" s="117" t="s">
        <v>88</v>
      </c>
      <c r="E1" s="117" t="s">
        <v>13</v>
      </c>
      <c r="F1" s="117" t="s">
        <v>188</v>
      </c>
      <c r="G1" s="117" t="s">
        <v>119</v>
      </c>
    </row>
    <row r="2" spans="1:7" s="32" customFormat="1" ht="15" x14ac:dyDescent="0.25">
      <c r="A2" s="193" t="s">
        <v>28</v>
      </c>
      <c r="B2" s="194"/>
      <c r="C2" s="194"/>
      <c r="D2" s="194"/>
      <c r="E2" s="195"/>
      <c r="F2" s="115" t="s">
        <v>189</v>
      </c>
      <c r="G2" s="115" t="s">
        <v>117</v>
      </c>
    </row>
    <row r="3" spans="1:7" s="37" customFormat="1" ht="15" customHeight="1" x14ac:dyDescent="0.25">
      <c r="A3" s="130">
        <v>1</v>
      </c>
      <c r="B3" s="131" t="s">
        <v>99</v>
      </c>
      <c r="C3" s="131"/>
      <c r="D3" s="131"/>
      <c r="E3" s="131"/>
      <c r="F3" s="132"/>
      <c r="G3" s="120"/>
    </row>
    <row r="4" spans="1:7" s="27" customFormat="1" ht="28.5" x14ac:dyDescent="0.25">
      <c r="A4" s="30"/>
      <c r="B4" s="33" t="s">
        <v>133</v>
      </c>
      <c r="C4" s="102" t="s">
        <v>65</v>
      </c>
      <c r="D4" s="104"/>
      <c r="E4" s="104"/>
      <c r="F4" s="134">
        <v>3</v>
      </c>
      <c r="G4" s="133">
        <f t="shared" ref="G4:G7" si="0">IF(C4="Yes",F4*1,0)</f>
        <v>3</v>
      </c>
    </row>
    <row r="5" spans="1:7" s="27" customFormat="1" ht="15" x14ac:dyDescent="0.25">
      <c r="A5" s="30"/>
      <c r="B5" s="33" t="s">
        <v>134</v>
      </c>
      <c r="C5" s="102" t="s">
        <v>65</v>
      </c>
      <c r="D5" s="104"/>
      <c r="E5" s="104"/>
      <c r="F5" s="134">
        <v>3</v>
      </c>
      <c r="G5" s="133">
        <f t="shared" si="0"/>
        <v>3</v>
      </c>
    </row>
    <row r="6" spans="1:7" s="27" customFormat="1" ht="15" x14ac:dyDescent="0.25">
      <c r="A6" s="30"/>
      <c r="B6" s="33" t="s">
        <v>158</v>
      </c>
      <c r="C6" s="102" t="s">
        <v>65</v>
      </c>
      <c r="D6" s="104"/>
      <c r="E6" s="104"/>
      <c r="F6" s="133">
        <v>5</v>
      </c>
      <c r="G6" s="133">
        <f t="shared" si="0"/>
        <v>5</v>
      </c>
    </row>
    <row r="7" spans="1:7" s="27" customFormat="1" ht="28.5" x14ac:dyDescent="0.25">
      <c r="A7" s="30"/>
      <c r="B7" s="33" t="s">
        <v>135</v>
      </c>
      <c r="C7" s="102" t="s">
        <v>65</v>
      </c>
      <c r="D7" s="104"/>
      <c r="E7" s="104"/>
      <c r="F7" s="135">
        <v>3</v>
      </c>
      <c r="G7" s="133">
        <f t="shared" si="0"/>
        <v>3</v>
      </c>
    </row>
    <row r="8" spans="1:7" ht="15" x14ac:dyDescent="0.2">
      <c r="A8" s="130">
        <v>2</v>
      </c>
      <c r="B8" s="131" t="s">
        <v>58</v>
      </c>
      <c r="C8" s="131"/>
      <c r="D8" s="131"/>
      <c r="E8" s="131"/>
      <c r="F8" s="136"/>
      <c r="G8" s="137"/>
    </row>
    <row r="9" spans="1:7" ht="15" x14ac:dyDescent="0.2">
      <c r="A9" s="38"/>
      <c r="B9" s="70" t="s">
        <v>89</v>
      </c>
      <c r="C9" s="102" t="s">
        <v>65</v>
      </c>
      <c r="D9" s="104"/>
      <c r="E9" s="104"/>
      <c r="F9" s="135">
        <v>3</v>
      </c>
      <c r="G9" s="133">
        <f t="shared" ref="G9:G22" si="1">IF(C9="Yes",F9*1,0)</f>
        <v>3</v>
      </c>
    </row>
    <row r="10" spans="1:7" ht="15" x14ac:dyDescent="0.2">
      <c r="A10" s="38"/>
      <c r="B10" s="70" t="s">
        <v>90</v>
      </c>
      <c r="C10" s="102" t="s">
        <v>65</v>
      </c>
      <c r="D10" s="104"/>
      <c r="E10" s="104"/>
      <c r="F10" s="135">
        <v>3</v>
      </c>
      <c r="G10" s="133">
        <f t="shared" si="1"/>
        <v>3</v>
      </c>
    </row>
    <row r="11" spans="1:7" ht="15" x14ac:dyDescent="0.2">
      <c r="A11" s="38"/>
      <c r="B11" s="70" t="s">
        <v>91</v>
      </c>
      <c r="C11" s="102" t="s">
        <v>65</v>
      </c>
      <c r="D11" s="104"/>
      <c r="E11" s="104"/>
      <c r="F11" s="134">
        <v>3</v>
      </c>
      <c r="G11" s="133">
        <f t="shared" si="1"/>
        <v>3</v>
      </c>
    </row>
    <row r="12" spans="1:7" ht="15" x14ac:dyDescent="0.2">
      <c r="A12" s="38"/>
      <c r="B12" s="70" t="s">
        <v>92</v>
      </c>
      <c r="C12" s="102" t="s">
        <v>65</v>
      </c>
      <c r="D12" s="104"/>
      <c r="E12" s="104"/>
      <c r="F12" s="135">
        <v>3</v>
      </c>
      <c r="G12" s="133">
        <f t="shared" si="1"/>
        <v>3</v>
      </c>
    </row>
    <row r="13" spans="1:7" ht="15" x14ac:dyDescent="0.2">
      <c r="A13" s="38"/>
      <c r="B13" s="70" t="s">
        <v>93</v>
      </c>
      <c r="C13" s="102" t="s">
        <v>65</v>
      </c>
      <c r="D13" s="104"/>
      <c r="E13" s="104"/>
      <c r="F13" s="134">
        <v>3</v>
      </c>
      <c r="G13" s="133">
        <f t="shared" si="1"/>
        <v>3</v>
      </c>
    </row>
    <row r="14" spans="1:7" ht="15" x14ac:dyDescent="0.2">
      <c r="A14" s="38"/>
      <c r="B14" s="70" t="s">
        <v>94</v>
      </c>
      <c r="C14" s="102" t="s">
        <v>65</v>
      </c>
      <c r="D14" s="104"/>
      <c r="E14" s="104"/>
      <c r="F14" s="134">
        <v>3</v>
      </c>
      <c r="G14" s="133">
        <f t="shared" si="1"/>
        <v>3</v>
      </c>
    </row>
    <row r="15" spans="1:7" ht="15" x14ac:dyDescent="0.2">
      <c r="A15" s="38"/>
      <c r="B15" s="70" t="s">
        <v>191</v>
      </c>
      <c r="C15" s="102" t="s">
        <v>65</v>
      </c>
      <c r="D15" s="104"/>
      <c r="E15" s="104"/>
      <c r="F15" s="134">
        <v>3</v>
      </c>
      <c r="G15" s="133">
        <f t="shared" si="1"/>
        <v>3</v>
      </c>
    </row>
    <row r="16" spans="1:7" ht="15" x14ac:dyDescent="0.2">
      <c r="A16" s="38"/>
      <c r="B16" s="70" t="s">
        <v>192</v>
      </c>
      <c r="C16" s="102" t="s">
        <v>65</v>
      </c>
      <c r="D16" s="104"/>
      <c r="E16" s="104"/>
      <c r="F16" s="134">
        <v>3</v>
      </c>
      <c r="G16" s="133">
        <f t="shared" si="1"/>
        <v>3</v>
      </c>
    </row>
    <row r="17" spans="1:7" ht="15" x14ac:dyDescent="0.2">
      <c r="A17" s="38"/>
      <c r="B17" s="70" t="s">
        <v>193</v>
      </c>
      <c r="C17" s="102" t="s">
        <v>65</v>
      </c>
      <c r="D17" s="104"/>
      <c r="E17" s="104"/>
      <c r="F17" s="134">
        <v>3</v>
      </c>
      <c r="G17" s="133">
        <f t="shared" si="1"/>
        <v>3</v>
      </c>
    </row>
    <row r="18" spans="1:7" ht="15" x14ac:dyDescent="0.2">
      <c r="A18" s="38"/>
      <c r="B18" s="70" t="s">
        <v>95</v>
      </c>
      <c r="C18" s="102" t="s">
        <v>65</v>
      </c>
      <c r="D18" s="104"/>
      <c r="E18" s="104"/>
      <c r="F18" s="135">
        <v>3</v>
      </c>
      <c r="G18" s="133">
        <f t="shared" si="1"/>
        <v>3</v>
      </c>
    </row>
    <row r="19" spans="1:7" ht="15" x14ac:dyDescent="0.2">
      <c r="A19" s="38"/>
      <c r="B19" s="70" t="s">
        <v>194</v>
      </c>
      <c r="C19" s="102" t="s">
        <v>65</v>
      </c>
      <c r="D19" s="104"/>
      <c r="E19" s="104"/>
      <c r="F19" s="134">
        <v>3</v>
      </c>
      <c r="G19" s="133">
        <f t="shared" si="1"/>
        <v>3</v>
      </c>
    </row>
    <row r="20" spans="1:7" ht="15" x14ac:dyDescent="0.2">
      <c r="A20" s="38"/>
      <c r="B20" s="70" t="s">
        <v>96</v>
      </c>
      <c r="C20" s="102" t="s">
        <v>65</v>
      </c>
      <c r="D20" s="104"/>
      <c r="E20" s="104"/>
      <c r="F20" s="134">
        <v>3</v>
      </c>
      <c r="G20" s="133">
        <f t="shared" si="1"/>
        <v>3</v>
      </c>
    </row>
    <row r="21" spans="1:7" ht="15" x14ac:dyDescent="0.2">
      <c r="A21" s="38"/>
      <c r="B21" s="70" t="s">
        <v>97</v>
      </c>
      <c r="C21" s="102" t="s">
        <v>65</v>
      </c>
      <c r="D21" s="104"/>
      <c r="E21" s="104"/>
      <c r="F21" s="134">
        <v>3</v>
      </c>
      <c r="G21" s="133">
        <f t="shared" si="1"/>
        <v>3</v>
      </c>
    </row>
    <row r="22" spans="1:7" ht="15" x14ac:dyDescent="0.2">
      <c r="A22" s="38"/>
      <c r="B22" s="70" t="s">
        <v>98</v>
      </c>
      <c r="C22" s="102" t="s">
        <v>65</v>
      </c>
      <c r="D22" s="104"/>
      <c r="E22" s="104"/>
      <c r="F22" s="134">
        <v>3</v>
      </c>
      <c r="G22" s="133">
        <f t="shared" si="1"/>
        <v>3</v>
      </c>
    </row>
    <row r="23" spans="1:7" ht="15" x14ac:dyDescent="0.2">
      <c r="A23" s="130">
        <v>3</v>
      </c>
      <c r="B23" s="131" t="s">
        <v>61</v>
      </c>
      <c r="C23" s="131"/>
      <c r="D23" s="131"/>
      <c r="E23" s="131"/>
      <c r="F23" s="136"/>
      <c r="G23" s="137"/>
    </row>
    <row r="24" spans="1:7" ht="28.5" x14ac:dyDescent="0.2">
      <c r="A24" s="38"/>
      <c r="B24" s="70" t="s">
        <v>101</v>
      </c>
      <c r="C24" s="102" t="s">
        <v>65</v>
      </c>
      <c r="D24" s="104"/>
      <c r="E24" s="104"/>
      <c r="F24" s="135">
        <v>5</v>
      </c>
      <c r="G24" s="133">
        <f t="shared" ref="G24:G29" si="2">IF(C24="Yes",F24*1,0)</f>
        <v>5</v>
      </c>
    </row>
    <row r="25" spans="1:7" ht="15" x14ac:dyDescent="0.2">
      <c r="A25" s="38"/>
      <c r="B25" s="70" t="s">
        <v>102</v>
      </c>
      <c r="C25" s="102" t="s">
        <v>65</v>
      </c>
      <c r="D25" s="104"/>
      <c r="E25" s="104"/>
      <c r="F25" s="134">
        <v>1</v>
      </c>
      <c r="G25" s="133">
        <f t="shared" si="2"/>
        <v>1</v>
      </c>
    </row>
    <row r="26" spans="1:7" ht="15" x14ac:dyDescent="0.2">
      <c r="A26" s="38"/>
      <c r="B26" s="70" t="s">
        <v>104</v>
      </c>
      <c r="C26" s="102" t="s">
        <v>65</v>
      </c>
      <c r="D26" s="104"/>
      <c r="E26" s="104"/>
      <c r="F26" s="135">
        <v>5</v>
      </c>
      <c r="G26" s="133">
        <f t="shared" si="2"/>
        <v>5</v>
      </c>
    </row>
    <row r="27" spans="1:7" ht="15" x14ac:dyDescent="0.2">
      <c r="A27" s="38"/>
      <c r="B27" s="70" t="s">
        <v>103</v>
      </c>
      <c r="C27" s="102" t="s">
        <v>65</v>
      </c>
      <c r="D27" s="104"/>
      <c r="E27" s="104"/>
      <c r="F27" s="134">
        <v>3</v>
      </c>
      <c r="G27" s="133">
        <f t="shared" si="2"/>
        <v>3</v>
      </c>
    </row>
    <row r="28" spans="1:7" ht="15" x14ac:dyDescent="0.2">
      <c r="A28" s="38"/>
      <c r="B28" s="70" t="s">
        <v>105</v>
      </c>
      <c r="C28" s="102" t="s">
        <v>65</v>
      </c>
      <c r="D28" s="104"/>
      <c r="E28" s="104"/>
      <c r="F28" s="134">
        <v>3</v>
      </c>
      <c r="G28" s="133">
        <f t="shared" si="2"/>
        <v>3</v>
      </c>
    </row>
    <row r="29" spans="1:7" ht="15" x14ac:dyDescent="0.2">
      <c r="A29" s="38"/>
      <c r="B29" s="42" t="s">
        <v>106</v>
      </c>
      <c r="C29" s="102" t="s">
        <v>65</v>
      </c>
      <c r="D29" s="104"/>
      <c r="E29" s="104"/>
      <c r="F29" s="134">
        <v>3</v>
      </c>
      <c r="G29" s="133">
        <f t="shared" si="2"/>
        <v>3</v>
      </c>
    </row>
    <row r="30" spans="1:7" s="98" customFormat="1" ht="15" hidden="1" x14ac:dyDescent="0.2">
      <c r="A30" s="199" t="s">
        <v>119</v>
      </c>
      <c r="B30" s="199"/>
      <c r="C30" s="199"/>
      <c r="D30" s="199"/>
      <c r="E30" s="199"/>
      <c r="F30" s="199"/>
      <c r="G30" s="199"/>
    </row>
    <row r="31" spans="1:7" s="98" customFormat="1" ht="15" hidden="1" customHeight="1" x14ac:dyDescent="0.2">
      <c r="A31" s="198" t="s">
        <v>124</v>
      </c>
      <c r="B31" s="198"/>
      <c r="C31" s="198"/>
      <c r="D31" s="198"/>
      <c r="E31" s="198"/>
      <c r="F31" s="129"/>
      <c r="G31" s="108">
        <f>SUM(G4:G29)</f>
        <v>76</v>
      </c>
    </row>
    <row r="32" spans="1:7" s="98" customFormat="1" ht="15" hidden="1" customHeight="1" x14ac:dyDescent="0.2">
      <c r="A32" s="198" t="s">
        <v>123</v>
      </c>
      <c r="B32" s="198"/>
      <c r="C32" s="198"/>
      <c r="D32" s="198"/>
      <c r="E32" s="198"/>
      <c r="F32" s="129"/>
      <c r="G32" s="109">
        <f>G31/SUM(F4:F29)</f>
        <v>1</v>
      </c>
    </row>
    <row r="34" spans="2:6" x14ac:dyDescent="0.2">
      <c r="B34" s="27" t="s">
        <v>231</v>
      </c>
      <c r="F34" s="143"/>
    </row>
    <row r="35" spans="2:6" ht="33" customHeight="1" x14ac:dyDescent="0.2">
      <c r="B35" s="163" t="s">
        <v>233</v>
      </c>
      <c r="C35" s="163"/>
      <c r="D35" s="163"/>
      <c r="E35" s="163"/>
      <c r="F35" s="163"/>
    </row>
    <row r="36" spans="2:6" x14ac:dyDescent="0.2">
      <c r="B36" s="163" t="s">
        <v>232</v>
      </c>
      <c r="C36" s="163"/>
      <c r="D36" s="163"/>
      <c r="E36" s="163"/>
      <c r="F36" s="163"/>
    </row>
  </sheetData>
  <sheetProtection algorithmName="SHA-512" hashValue="UJaVbSjmXjbLJryBaP5wHtuwbEatWqijbgGdVDG5G5mbade/dPxiMnpTDjCjWXA+m60f2UPirLHBHFpyjAc+9w==" saltValue="MBPQ8ilXmlYl5GYIuxgNyA==" spinCount="100000" sheet="1" objects="1" scenarios="1" selectLockedCells="1"/>
  <protectedRanges>
    <protectedRange sqref="C4:E29" name="Range1"/>
  </protectedRanges>
  <mergeCells count="6">
    <mergeCell ref="B36:F36"/>
    <mergeCell ref="A2:E2"/>
    <mergeCell ref="A31:E31"/>
    <mergeCell ref="A32:E32"/>
    <mergeCell ref="A30:G30"/>
    <mergeCell ref="B35:F35"/>
  </mergeCells>
  <dataValidations count="2">
    <dataValidation type="list" showInputMessage="1" showErrorMessage="1" errorTitle="Yes or No Required." error="Please enter ONLY 'Yes' or 'No' or select from the dropdown list." promptTitle="Compliant to requirement" prompt="Select Yes or No if feature is support or not" sqref="C24:C29 C9:C22 C4:C7" xr:uid="{00000000-0002-0000-0800-000000000000}">
      <formula1>"Yes,No"</formula1>
    </dataValidation>
    <dataValidation type="textLength" allowBlank="1" showInputMessage="1" showErrorMessage="1" errorTitle="Text info too long" error="Please use an attachment and use the specification numbering plan for ease of reference if you want to give more information." promptTitle="Text value to be captured" prompt="Use this field if you want to add additional information.  Detail can be provided on attached schedules. Use the same numbering plan as used in the specifications e.g. Mono_55ppm A1, D6 etc." sqref="F4:F5 F7" xr:uid="{00000000-0002-0000-0800-000001000000}">
      <formula1>1</formula1>
      <formula2>100</formula2>
    </dataValidation>
  </dataValidations>
  <pageMargins left="0.70866141732283472" right="0.70866141732283472" top="0.74803149606299213" bottom="0.74803149606299213" header="0.31496062992125984" footer="0.31496062992125984"/>
  <pageSetup paperSize="9" scale="4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G22"/>
  <sheetViews>
    <sheetView zoomScale="80" zoomScaleNormal="80" zoomScaleSheetLayoutView="100" workbookViewId="0">
      <selection activeCell="C14" sqref="C14:E15"/>
    </sheetView>
  </sheetViews>
  <sheetFormatPr defaultColWidth="9.140625" defaultRowHeight="14.25" x14ac:dyDescent="0.2"/>
  <cols>
    <col min="1" max="1" width="5.5703125" style="68" bestFit="1" customWidth="1"/>
    <col min="2" max="2" width="122.85546875" style="72" bestFit="1" customWidth="1"/>
    <col min="3" max="3" width="16.42578125" style="112" bestFit="1" customWidth="1"/>
    <col min="4" max="4" width="16.5703125" style="113" customWidth="1"/>
    <col min="5" max="5" width="39.140625" style="114" bestFit="1" customWidth="1"/>
    <col min="6" max="6" width="25.85546875" style="143" hidden="1" customWidth="1"/>
    <col min="7" max="7" width="22.42578125" style="114" hidden="1" customWidth="1"/>
    <col min="8" max="16384" width="9.140625" style="18"/>
  </cols>
  <sheetData>
    <row r="1" spans="1:7" s="69" customFormat="1" ht="30" x14ac:dyDescent="0.25">
      <c r="A1" s="116" t="s">
        <v>25</v>
      </c>
      <c r="B1" s="116" t="s">
        <v>18</v>
      </c>
      <c r="C1" s="117" t="s">
        <v>19</v>
      </c>
      <c r="D1" s="117" t="s">
        <v>88</v>
      </c>
      <c r="E1" s="117" t="s">
        <v>13</v>
      </c>
      <c r="F1" s="121" t="s">
        <v>188</v>
      </c>
      <c r="G1" s="117" t="s">
        <v>119</v>
      </c>
    </row>
    <row r="2" spans="1:7" s="32" customFormat="1" ht="15" x14ac:dyDescent="0.25">
      <c r="A2" s="197" t="s">
        <v>28</v>
      </c>
      <c r="B2" s="197"/>
      <c r="C2" s="197"/>
      <c r="D2" s="197"/>
      <c r="E2" s="197"/>
      <c r="F2" s="144" t="s">
        <v>189</v>
      </c>
      <c r="G2" s="115" t="s">
        <v>117</v>
      </c>
    </row>
    <row r="3" spans="1:7" s="4" customFormat="1" ht="15" customHeight="1" x14ac:dyDescent="0.25">
      <c r="A3" s="138">
        <v>1</v>
      </c>
      <c r="B3" s="139" t="s">
        <v>75</v>
      </c>
      <c r="C3" s="139"/>
      <c r="D3" s="120"/>
      <c r="E3" s="120"/>
      <c r="F3" s="145"/>
      <c r="G3" s="120"/>
    </row>
    <row r="4" spans="1:7" s="27" customFormat="1" ht="15" x14ac:dyDescent="0.25">
      <c r="A4" s="30"/>
      <c r="B4" s="33" t="s">
        <v>133</v>
      </c>
      <c r="C4" s="102" t="s">
        <v>65</v>
      </c>
      <c r="D4" s="102"/>
      <c r="E4" s="102"/>
      <c r="F4" s="102">
        <v>3</v>
      </c>
      <c r="G4" s="102">
        <f>IF(C4="Yes",F4*1,0)</f>
        <v>3</v>
      </c>
    </row>
    <row r="5" spans="1:7" s="27" customFormat="1" ht="15" x14ac:dyDescent="0.25">
      <c r="A5" s="30"/>
      <c r="B5" s="33" t="s">
        <v>134</v>
      </c>
      <c r="C5" s="102" t="s">
        <v>65</v>
      </c>
      <c r="D5" s="102"/>
      <c r="E5" s="102"/>
      <c r="F5" s="102">
        <v>3</v>
      </c>
      <c r="G5" s="102">
        <f>IF(C5="Yes",F5*1,0)</f>
        <v>3</v>
      </c>
    </row>
    <row r="6" spans="1:7" s="27" customFormat="1" ht="15" x14ac:dyDescent="0.25">
      <c r="A6" s="30"/>
      <c r="B6" s="33" t="s">
        <v>135</v>
      </c>
      <c r="C6" s="102" t="s">
        <v>65</v>
      </c>
      <c r="D6" s="102"/>
      <c r="E6" s="102"/>
      <c r="F6" s="102">
        <v>3</v>
      </c>
      <c r="G6" s="102">
        <f>IF(C6="Yes",F6*1,0)</f>
        <v>3</v>
      </c>
    </row>
    <row r="7" spans="1:7" ht="15" x14ac:dyDescent="0.2">
      <c r="A7" s="138">
        <v>2</v>
      </c>
      <c r="B7" s="140" t="s">
        <v>136</v>
      </c>
      <c r="C7" s="139"/>
      <c r="D7" s="120"/>
      <c r="E7" s="120"/>
      <c r="F7" s="145"/>
      <c r="G7" s="120"/>
    </row>
    <row r="8" spans="1:7" ht="28.5" x14ac:dyDescent="0.2">
      <c r="A8" s="34"/>
      <c r="B8" s="33" t="s">
        <v>111</v>
      </c>
      <c r="C8" s="102" t="s">
        <v>65</v>
      </c>
      <c r="D8" s="102"/>
      <c r="E8" s="102"/>
      <c r="F8" s="102">
        <v>5</v>
      </c>
      <c r="G8" s="102">
        <f t="shared" ref="G8:G12" si="0">IF(C8="Yes",F8*1,0)</f>
        <v>5</v>
      </c>
    </row>
    <row r="9" spans="1:7" ht="15" x14ac:dyDescent="0.2">
      <c r="A9" s="34"/>
      <c r="B9" s="33" t="s">
        <v>187</v>
      </c>
      <c r="C9" s="102" t="s">
        <v>65</v>
      </c>
      <c r="D9" s="102"/>
      <c r="E9" s="102"/>
      <c r="F9" s="102">
        <v>5</v>
      </c>
      <c r="G9" s="102">
        <f t="shared" si="0"/>
        <v>5</v>
      </c>
    </row>
    <row r="10" spans="1:7" ht="15" x14ac:dyDescent="0.2">
      <c r="A10" s="34"/>
      <c r="B10" s="64" t="s">
        <v>182</v>
      </c>
      <c r="C10" s="102" t="s">
        <v>65</v>
      </c>
      <c r="D10" s="102"/>
      <c r="E10" s="102"/>
      <c r="F10" s="102">
        <v>3</v>
      </c>
      <c r="G10" s="102">
        <f t="shared" si="0"/>
        <v>3</v>
      </c>
    </row>
    <row r="11" spans="1:7" ht="15" x14ac:dyDescent="0.2">
      <c r="A11" s="34"/>
      <c r="B11" s="95" t="s">
        <v>186</v>
      </c>
      <c r="C11" s="102" t="s">
        <v>65</v>
      </c>
      <c r="D11" s="102"/>
      <c r="E11" s="102"/>
      <c r="F11" s="102">
        <v>3</v>
      </c>
      <c r="G11" s="102">
        <f t="shared" si="0"/>
        <v>3</v>
      </c>
    </row>
    <row r="12" spans="1:7" ht="15" x14ac:dyDescent="0.2">
      <c r="A12" s="34"/>
      <c r="B12" s="95" t="s">
        <v>183</v>
      </c>
      <c r="C12" s="102" t="s">
        <v>65</v>
      </c>
      <c r="D12" s="102"/>
      <c r="E12" s="102"/>
      <c r="F12" s="102">
        <v>5</v>
      </c>
      <c r="G12" s="102">
        <f t="shared" si="0"/>
        <v>5</v>
      </c>
    </row>
    <row r="13" spans="1:7" ht="15" x14ac:dyDescent="0.2">
      <c r="A13" s="138">
        <v>3</v>
      </c>
      <c r="B13" s="139" t="s">
        <v>59</v>
      </c>
      <c r="C13" s="139"/>
      <c r="D13" s="120"/>
      <c r="E13" s="120"/>
      <c r="F13" s="145"/>
      <c r="G13" s="120"/>
    </row>
    <row r="14" spans="1:7" ht="15" x14ac:dyDescent="0.2">
      <c r="A14" s="96"/>
      <c r="B14" s="97" t="s">
        <v>185</v>
      </c>
      <c r="C14" s="102" t="s">
        <v>65</v>
      </c>
      <c r="D14" s="102"/>
      <c r="E14" s="102"/>
      <c r="F14" s="102">
        <v>5</v>
      </c>
      <c r="G14" s="102">
        <f>IF(C14="Yes",F14*1,0)</f>
        <v>5</v>
      </c>
    </row>
    <row r="15" spans="1:7" ht="15" x14ac:dyDescent="0.2">
      <c r="A15" s="34"/>
      <c r="B15" s="85" t="s">
        <v>184</v>
      </c>
      <c r="C15" s="102" t="s">
        <v>65</v>
      </c>
      <c r="D15" s="102"/>
      <c r="E15" s="102"/>
      <c r="F15" s="102">
        <v>3</v>
      </c>
      <c r="G15" s="102">
        <f>IF(C15="Yes",F15*1,0)</f>
        <v>3</v>
      </c>
    </row>
    <row r="16" spans="1:7" s="98" customFormat="1" ht="15" hidden="1" x14ac:dyDescent="0.2">
      <c r="A16" s="199" t="s">
        <v>119</v>
      </c>
      <c r="B16" s="199"/>
      <c r="C16" s="199"/>
      <c r="D16" s="199"/>
      <c r="E16" s="199"/>
      <c r="F16" s="199"/>
      <c r="G16" s="199"/>
    </row>
    <row r="17" spans="1:7" s="98" customFormat="1" ht="15" hidden="1" customHeight="1" x14ac:dyDescent="0.2">
      <c r="A17" s="198" t="s">
        <v>124</v>
      </c>
      <c r="B17" s="198"/>
      <c r="C17" s="198"/>
      <c r="D17" s="198"/>
      <c r="E17" s="198"/>
      <c r="F17" s="146"/>
      <c r="G17" s="108">
        <f>SUM(G4:G15)</f>
        <v>38</v>
      </c>
    </row>
    <row r="18" spans="1:7" s="98" customFormat="1" ht="15" hidden="1" customHeight="1" x14ac:dyDescent="0.2">
      <c r="A18" s="198" t="s">
        <v>123</v>
      </c>
      <c r="B18" s="198"/>
      <c r="C18" s="198"/>
      <c r="D18" s="198"/>
      <c r="E18" s="198"/>
      <c r="F18" s="146"/>
      <c r="G18" s="109">
        <f>G17/SUM(F4:F15)</f>
        <v>1</v>
      </c>
    </row>
    <row r="20" spans="1:7" x14ac:dyDescent="0.2">
      <c r="B20" s="27" t="s">
        <v>231</v>
      </c>
    </row>
    <row r="21" spans="1:7" ht="28.5" x14ac:dyDescent="0.2">
      <c r="B21" s="27" t="s">
        <v>233</v>
      </c>
      <c r="C21" s="27"/>
      <c r="D21" s="27"/>
      <c r="E21" s="27"/>
      <c r="F21" s="27"/>
    </row>
    <row r="22" spans="1:7" x14ac:dyDescent="0.2">
      <c r="B22" s="163" t="s">
        <v>232</v>
      </c>
      <c r="C22" s="163"/>
      <c r="D22" s="163"/>
      <c r="E22" s="163"/>
      <c r="F22" s="163"/>
    </row>
  </sheetData>
  <sheetProtection sheet="1" objects="1" scenarios="1" selectLockedCells="1"/>
  <protectedRanges>
    <protectedRange sqref="C4:E15" name="Range1"/>
  </protectedRanges>
  <dataConsolidate/>
  <mergeCells count="5">
    <mergeCell ref="B22:F22"/>
    <mergeCell ref="A2:E2"/>
    <mergeCell ref="A17:E17"/>
    <mergeCell ref="A18:E18"/>
    <mergeCell ref="A16:G16"/>
  </mergeCells>
  <dataValidations count="1">
    <dataValidation type="list" showInputMessage="1" showErrorMessage="1" errorTitle="Yes or No Required." error="Please enter ONLY 'Yes' or 'No' or select from the dropdown list." promptTitle="Compliant to requirement" prompt="Select Yes or No if feature is support or not" sqref="C4:C6 C8:C12 C14:C15" xr:uid="{00000000-0002-0000-0900-000000000000}">
      <formula1>"Yes,No"</formula1>
    </dataValidation>
  </dataValidations>
  <printOptions horizontalCentered="1"/>
  <pageMargins left="0.25" right="0.25"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G15"/>
  <sheetViews>
    <sheetView zoomScale="80" zoomScaleNormal="80" workbookViewId="0">
      <selection activeCell="C4" sqref="C4"/>
    </sheetView>
  </sheetViews>
  <sheetFormatPr defaultColWidth="9.140625" defaultRowHeight="14.25" x14ac:dyDescent="0.2"/>
  <cols>
    <col min="1" max="1" width="5.5703125" style="18" bestFit="1" customWidth="1"/>
    <col min="2" max="2" width="64.7109375" style="18" customWidth="1"/>
    <col min="3" max="3" width="16.42578125" style="112" bestFit="1" customWidth="1"/>
    <col min="4" max="4" width="16.5703125" style="113" customWidth="1"/>
    <col min="5" max="5" width="39.140625" style="114" bestFit="1" customWidth="1"/>
    <col min="6" max="6" width="25.85546875" style="114" hidden="1" customWidth="1"/>
    <col min="7" max="7" width="22.42578125" style="114" hidden="1" customWidth="1"/>
    <col min="8" max="16384" width="9.140625" style="18"/>
  </cols>
  <sheetData>
    <row r="1" spans="1:7" ht="30" x14ac:dyDescent="0.2">
      <c r="A1" s="74" t="s">
        <v>25</v>
      </c>
      <c r="B1" s="74" t="s">
        <v>18</v>
      </c>
      <c r="C1" s="117" t="s">
        <v>19</v>
      </c>
      <c r="D1" s="117" t="s">
        <v>88</v>
      </c>
      <c r="E1" s="117" t="s">
        <v>13</v>
      </c>
      <c r="F1" s="117" t="s">
        <v>188</v>
      </c>
      <c r="G1" s="117" t="s">
        <v>119</v>
      </c>
    </row>
    <row r="2" spans="1:7" s="65" customFormat="1" ht="15" x14ac:dyDescent="0.25">
      <c r="A2" s="200" t="s">
        <v>28</v>
      </c>
      <c r="B2" s="200"/>
      <c r="C2" s="200"/>
      <c r="D2" s="200"/>
      <c r="E2" s="200"/>
      <c r="F2" s="115" t="s">
        <v>189</v>
      </c>
      <c r="G2" s="115" t="s">
        <v>117</v>
      </c>
    </row>
    <row r="3" spans="1:7" ht="15" x14ac:dyDescent="0.2">
      <c r="A3" s="130">
        <v>1</v>
      </c>
      <c r="B3" s="131" t="s">
        <v>99</v>
      </c>
      <c r="C3" s="120"/>
      <c r="D3" s="120"/>
      <c r="E3" s="120"/>
      <c r="F3" s="120"/>
      <c r="G3" s="120"/>
    </row>
    <row r="4" spans="1:7" s="4" customFormat="1" ht="28.5" x14ac:dyDescent="0.25">
      <c r="A4" s="34"/>
      <c r="B4" s="20" t="s">
        <v>133</v>
      </c>
      <c r="C4" s="102" t="s">
        <v>65</v>
      </c>
      <c r="D4" s="102"/>
      <c r="E4" s="102"/>
      <c r="F4" s="102">
        <v>3</v>
      </c>
      <c r="G4" s="102">
        <f>IF(C4="Yes",F4*1,0)</f>
        <v>3</v>
      </c>
    </row>
    <row r="5" spans="1:7" s="4" customFormat="1" ht="15" x14ac:dyDescent="0.25">
      <c r="A5" s="34"/>
      <c r="B5" s="20" t="s">
        <v>134</v>
      </c>
      <c r="C5" s="102" t="s">
        <v>65</v>
      </c>
      <c r="D5" s="102"/>
      <c r="E5" s="102"/>
      <c r="F5" s="102">
        <v>3</v>
      </c>
      <c r="G5" s="102">
        <f t="shared" ref="G5:G6" si="0">IF(C5="Yes",F5*1,0)</f>
        <v>3</v>
      </c>
    </row>
    <row r="6" spans="1:7" s="4" customFormat="1" ht="28.5" x14ac:dyDescent="0.25">
      <c r="A6" s="34"/>
      <c r="B6" s="20" t="s">
        <v>135</v>
      </c>
      <c r="C6" s="102" t="s">
        <v>65</v>
      </c>
      <c r="D6" s="102"/>
      <c r="E6" s="102"/>
      <c r="F6" s="102">
        <v>3</v>
      </c>
      <c r="G6" s="102">
        <f t="shared" si="0"/>
        <v>3</v>
      </c>
    </row>
    <row r="7" spans="1:7" ht="15" x14ac:dyDescent="0.2">
      <c r="A7" s="130">
        <v>2</v>
      </c>
      <c r="B7" s="131" t="s">
        <v>224</v>
      </c>
      <c r="C7" s="120"/>
      <c r="D7" s="120"/>
      <c r="E7" s="120"/>
      <c r="F7" s="120"/>
      <c r="G7" s="120"/>
    </row>
    <row r="8" spans="1:7" s="4" customFormat="1" ht="15" x14ac:dyDescent="0.25">
      <c r="A8" s="34"/>
      <c r="B8" s="20" t="s">
        <v>234</v>
      </c>
      <c r="C8" s="102" t="s">
        <v>65</v>
      </c>
      <c r="D8" s="102"/>
      <c r="E8" s="102"/>
      <c r="F8" s="102">
        <v>5</v>
      </c>
      <c r="G8" s="102">
        <f>IF(C8="Yes",F8*1,0)</f>
        <v>5</v>
      </c>
    </row>
    <row r="9" spans="1:7" s="98" customFormat="1" ht="15" hidden="1" x14ac:dyDescent="0.2">
      <c r="A9" s="199" t="s">
        <v>119</v>
      </c>
      <c r="B9" s="199"/>
      <c r="C9" s="199"/>
      <c r="D9" s="199"/>
      <c r="E9" s="199"/>
      <c r="F9" s="199"/>
      <c r="G9" s="199"/>
    </row>
    <row r="10" spans="1:7" s="98" customFormat="1" ht="15" hidden="1" customHeight="1" x14ac:dyDescent="0.2">
      <c r="A10" s="198" t="s">
        <v>124</v>
      </c>
      <c r="B10" s="198"/>
      <c r="C10" s="198"/>
      <c r="D10" s="198"/>
      <c r="E10" s="198"/>
      <c r="F10" s="107"/>
      <c r="G10" s="108">
        <f>SUM(G4:G8)</f>
        <v>14</v>
      </c>
    </row>
    <row r="11" spans="1:7" s="98" customFormat="1" ht="15" hidden="1" customHeight="1" x14ac:dyDescent="0.2">
      <c r="A11" s="198" t="s">
        <v>123</v>
      </c>
      <c r="B11" s="198"/>
      <c r="C11" s="198"/>
      <c r="D11" s="198"/>
      <c r="E11" s="198"/>
      <c r="F11" s="107"/>
      <c r="G11" s="109">
        <f>G10/SUM(F4:F8)</f>
        <v>1</v>
      </c>
    </row>
    <row r="13" spans="1:7" x14ac:dyDescent="0.2">
      <c r="B13" s="27" t="s">
        <v>231</v>
      </c>
      <c r="F13" s="143"/>
    </row>
    <row r="14" spans="1:7" ht="28.5" customHeight="1" x14ac:dyDescent="0.2">
      <c r="B14" s="163" t="s">
        <v>233</v>
      </c>
      <c r="C14" s="163"/>
      <c r="D14" s="163"/>
      <c r="E14" s="163"/>
      <c r="F14" s="163"/>
    </row>
    <row r="15" spans="1:7" x14ac:dyDescent="0.2">
      <c r="B15" s="163" t="s">
        <v>232</v>
      </c>
      <c r="C15" s="163"/>
      <c r="D15" s="163"/>
      <c r="E15" s="163"/>
      <c r="F15" s="163"/>
    </row>
  </sheetData>
  <sheetProtection algorithmName="SHA-512" hashValue="3SSgGrlPK5G0Ph1KcOREUwrxQcZvhmVvmahnIf8aaRcapQDMn6XuwdwbDu9BSdHh8h3g1lXPUYguaX0LST/a4w==" saltValue="18AiakgtLa+EU212GW24PA==" spinCount="100000" sheet="1" objects="1" scenarios="1" selectLockedCells="1"/>
  <protectedRanges>
    <protectedRange sqref="C4:E8" name="Range1"/>
  </protectedRanges>
  <mergeCells count="6">
    <mergeCell ref="B15:F15"/>
    <mergeCell ref="A2:E2"/>
    <mergeCell ref="A10:E10"/>
    <mergeCell ref="A11:E11"/>
    <mergeCell ref="A9:G9"/>
    <mergeCell ref="B14:F14"/>
  </mergeCells>
  <dataValidations count="1">
    <dataValidation type="list" showInputMessage="1" showErrorMessage="1" errorTitle="Yes or No Required." error="Please enter ONLY 'Yes' or 'No' or select from the dropdown list." promptTitle="Compliant to requirement" prompt="Select Yes or No if feature is support or not" sqref="C4:C6 C8" xr:uid="{00000000-0002-0000-0A00-000000000000}">
      <formula1>"Yes,No"</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G25"/>
  <sheetViews>
    <sheetView zoomScale="80" zoomScaleNormal="80" zoomScaleSheetLayoutView="100" workbookViewId="0">
      <selection activeCell="D4" sqref="D4"/>
    </sheetView>
  </sheetViews>
  <sheetFormatPr defaultColWidth="9.140625" defaultRowHeight="14.25" x14ac:dyDescent="0.2"/>
  <cols>
    <col min="1" max="1" width="5.5703125" style="18" bestFit="1" customWidth="1"/>
    <col min="2" max="2" width="64.7109375" style="67" customWidth="1"/>
    <col min="3" max="3" width="16.42578125" style="112" bestFit="1" customWidth="1"/>
    <col min="4" max="4" width="16.5703125" style="113" customWidth="1"/>
    <col min="5" max="5" width="39.140625" style="114" bestFit="1" customWidth="1"/>
    <col min="6" max="6" width="25.85546875" style="114" hidden="1" customWidth="1"/>
    <col min="7" max="7" width="22.42578125" style="114" hidden="1" customWidth="1"/>
    <col min="8" max="16384" width="9.140625" style="18"/>
  </cols>
  <sheetData>
    <row r="1" spans="1:7" s="69" customFormat="1" ht="30" x14ac:dyDescent="0.25">
      <c r="A1" s="116" t="s">
        <v>25</v>
      </c>
      <c r="B1" s="116" t="s">
        <v>18</v>
      </c>
      <c r="C1" s="117" t="s">
        <v>19</v>
      </c>
      <c r="D1" s="117" t="s">
        <v>88</v>
      </c>
      <c r="E1" s="117" t="s">
        <v>13</v>
      </c>
      <c r="F1" s="117" t="s">
        <v>188</v>
      </c>
      <c r="G1" s="117" t="s">
        <v>119</v>
      </c>
    </row>
    <row r="2" spans="1:7" s="32" customFormat="1" ht="15" x14ac:dyDescent="0.25">
      <c r="A2" s="197" t="s">
        <v>28</v>
      </c>
      <c r="B2" s="197"/>
      <c r="C2" s="197"/>
      <c r="D2" s="197"/>
      <c r="E2" s="197"/>
      <c r="F2" s="115" t="s">
        <v>189</v>
      </c>
      <c r="G2" s="115" t="s">
        <v>117</v>
      </c>
    </row>
    <row r="3" spans="1:7" ht="15" x14ac:dyDescent="0.2">
      <c r="A3" s="130">
        <v>1</v>
      </c>
      <c r="B3" s="124" t="s">
        <v>99</v>
      </c>
      <c r="C3" s="120"/>
      <c r="D3" s="120"/>
      <c r="E3" s="120"/>
      <c r="F3" s="120"/>
      <c r="G3" s="120"/>
    </row>
    <row r="4" spans="1:7" s="27" customFormat="1" ht="42.75" x14ac:dyDescent="0.25">
      <c r="A4" s="30"/>
      <c r="B4" s="33" t="s">
        <v>114</v>
      </c>
      <c r="C4" s="102" t="s">
        <v>65</v>
      </c>
      <c r="D4" s="102"/>
      <c r="E4" s="102"/>
      <c r="F4" s="102">
        <v>5</v>
      </c>
      <c r="G4" s="102">
        <f>IF(C4="Yes",F4*1,0)</f>
        <v>5</v>
      </c>
    </row>
    <row r="5" spans="1:7" s="27" customFormat="1" ht="28.5" x14ac:dyDescent="0.25">
      <c r="A5" s="30"/>
      <c r="B5" s="33" t="s">
        <v>133</v>
      </c>
      <c r="C5" s="102" t="s">
        <v>65</v>
      </c>
      <c r="D5" s="102"/>
      <c r="E5" s="102"/>
      <c r="F5" s="102">
        <v>3</v>
      </c>
      <c r="G5" s="102">
        <f>IF(C5="Yes",F5*1,0)</f>
        <v>3</v>
      </c>
    </row>
    <row r="6" spans="1:7" s="27" customFormat="1" ht="28.5" x14ac:dyDescent="0.25">
      <c r="A6" s="30"/>
      <c r="B6" s="33" t="s">
        <v>159</v>
      </c>
      <c r="C6" s="102" t="s">
        <v>65</v>
      </c>
      <c r="D6" s="102"/>
      <c r="E6" s="102"/>
      <c r="F6" s="102">
        <v>5</v>
      </c>
      <c r="G6" s="102">
        <f t="shared" ref="G6:G8" si="0">IF(C6="Yes",F6*1,0)</f>
        <v>5</v>
      </c>
    </row>
    <row r="7" spans="1:7" s="27" customFormat="1" ht="15" x14ac:dyDescent="0.25">
      <c r="A7" s="30"/>
      <c r="B7" s="33" t="s">
        <v>134</v>
      </c>
      <c r="C7" s="102" t="s">
        <v>65</v>
      </c>
      <c r="D7" s="102"/>
      <c r="E7" s="102"/>
      <c r="F7" s="102">
        <v>3</v>
      </c>
      <c r="G7" s="102">
        <f t="shared" si="0"/>
        <v>3</v>
      </c>
    </row>
    <row r="8" spans="1:7" s="27" customFormat="1" ht="28.5" x14ac:dyDescent="0.25">
      <c r="A8" s="30"/>
      <c r="B8" s="33" t="s">
        <v>135</v>
      </c>
      <c r="C8" s="102" t="s">
        <v>65</v>
      </c>
      <c r="D8" s="102"/>
      <c r="E8" s="102"/>
      <c r="F8" s="102">
        <v>3</v>
      </c>
      <c r="G8" s="102">
        <f t="shared" si="0"/>
        <v>3</v>
      </c>
    </row>
    <row r="9" spans="1:7" ht="15" x14ac:dyDescent="0.2">
      <c r="A9" s="130">
        <v>2</v>
      </c>
      <c r="B9" s="124" t="s">
        <v>113</v>
      </c>
      <c r="C9" s="120"/>
      <c r="D9" s="120"/>
      <c r="E9" s="120"/>
      <c r="F9" s="120"/>
      <c r="G9" s="120"/>
    </row>
    <row r="10" spans="1:7" s="27" customFormat="1" ht="15" x14ac:dyDescent="0.25">
      <c r="A10" s="30"/>
      <c r="B10" s="33" t="s">
        <v>112</v>
      </c>
      <c r="C10" s="102" t="s">
        <v>65</v>
      </c>
      <c r="D10" s="102"/>
      <c r="E10" s="102"/>
      <c r="F10" s="102">
        <v>5</v>
      </c>
      <c r="G10" s="102">
        <f t="shared" ref="G10:G18" si="1">IF(C10="Yes",F10*1,0)</f>
        <v>5</v>
      </c>
    </row>
    <row r="11" spans="1:7" s="27" customFormat="1" ht="15" x14ac:dyDescent="0.25">
      <c r="A11" s="30"/>
      <c r="B11" s="33" t="s">
        <v>155</v>
      </c>
      <c r="C11" s="102" t="s">
        <v>65</v>
      </c>
      <c r="D11" s="102"/>
      <c r="E11" s="102"/>
      <c r="F11" s="102">
        <v>5</v>
      </c>
      <c r="G11" s="102">
        <f t="shared" si="1"/>
        <v>5</v>
      </c>
    </row>
    <row r="12" spans="1:7" s="27" customFormat="1" ht="15" x14ac:dyDescent="0.25">
      <c r="A12" s="30"/>
      <c r="B12" s="33" t="s">
        <v>138</v>
      </c>
      <c r="C12" s="102" t="s">
        <v>65</v>
      </c>
      <c r="D12" s="102"/>
      <c r="E12" s="102"/>
      <c r="F12" s="104">
        <v>3</v>
      </c>
      <c r="G12" s="102">
        <f t="shared" si="1"/>
        <v>3</v>
      </c>
    </row>
    <row r="13" spans="1:7" s="27" customFormat="1" ht="15" x14ac:dyDescent="0.25">
      <c r="A13" s="30"/>
      <c r="B13" s="33" t="s">
        <v>60</v>
      </c>
      <c r="C13" s="102" t="s">
        <v>65</v>
      </c>
      <c r="D13" s="102"/>
      <c r="E13" s="102"/>
      <c r="F13" s="100">
        <v>3</v>
      </c>
      <c r="G13" s="102">
        <f t="shared" si="1"/>
        <v>3</v>
      </c>
    </row>
    <row r="14" spans="1:7" s="27" customFormat="1" ht="15" x14ac:dyDescent="0.25">
      <c r="A14" s="30"/>
      <c r="B14" s="33" t="s">
        <v>115</v>
      </c>
      <c r="C14" s="102" t="s">
        <v>65</v>
      </c>
      <c r="D14" s="102"/>
      <c r="E14" s="102"/>
      <c r="F14" s="100">
        <v>3</v>
      </c>
      <c r="G14" s="102">
        <f t="shared" si="1"/>
        <v>3</v>
      </c>
    </row>
    <row r="15" spans="1:7" s="27" customFormat="1" ht="15" x14ac:dyDescent="0.25">
      <c r="A15" s="30"/>
      <c r="B15" s="33" t="s">
        <v>116</v>
      </c>
      <c r="C15" s="102" t="s">
        <v>65</v>
      </c>
      <c r="D15" s="102"/>
      <c r="E15" s="102"/>
      <c r="F15" s="100">
        <v>3</v>
      </c>
      <c r="G15" s="102">
        <f t="shared" si="1"/>
        <v>3</v>
      </c>
    </row>
    <row r="16" spans="1:7" s="27" customFormat="1" ht="15" x14ac:dyDescent="0.25">
      <c r="A16" s="30"/>
      <c r="B16" s="33" t="s">
        <v>139</v>
      </c>
      <c r="C16" s="102" t="s">
        <v>65</v>
      </c>
      <c r="D16" s="102"/>
      <c r="E16" s="102"/>
      <c r="F16" s="100">
        <v>3</v>
      </c>
      <c r="G16" s="102">
        <f t="shared" si="1"/>
        <v>3</v>
      </c>
    </row>
    <row r="17" spans="1:7" s="27" customFormat="1" ht="15" x14ac:dyDescent="0.25">
      <c r="A17" s="30"/>
      <c r="B17" s="33" t="s">
        <v>140</v>
      </c>
      <c r="C17" s="102" t="s">
        <v>65</v>
      </c>
      <c r="D17" s="102"/>
      <c r="E17" s="102"/>
      <c r="F17" s="100">
        <v>1</v>
      </c>
      <c r="G17" s="102">
        <f t="shared" si="1"/>
        <v>1</v>
      </c>
    </row>
    <row r="18" spans="1:7" s="27" customFormat="1" ht="28.5" x14ac:dyDescent="0.25">
      <c r="A18" s="30"/>
      <c r="B18" s="33" t="s">
        <v>141</v>
      </c>
      <c r="C18" s="102" t="s">
        <v>65</v>
      </c>
      <c r="D18" s="102"/>
      <c r="E18" s="102"/>
      <c r="F18" s="104">
        <v>1</v>
      </c>
      <c r="G18" s="102">
        <f t="shared" si="1"/>
        <v>1</v>
      </c>
    </row>
    <row r="19" spans="1:7" s="98" customFormat="1" ht="15" hidden="1" x14ac:dyDescent="0.2">
      <c r="A19" s="199" t="s">
        <v>119</v>
      </c>
      <c r="B19" s="199"/>
      <c r="C19" s="199"/>
      <c r="D19" s="199"/>
      <c r="E19" s="199"/>
      <c r="F19" s="199"/>
      <c r="G19" s="199"/>
    </row>
    <row r="20" spans="1:7" s="98" customFormat="1" ht="15" hidden="1" customHeight="1" x14ac:dyDescent="0.2">
      <c r="A20" s="198" t="s">
        <v>124</v>
      </c>
      <c r="B20" s="198"/>
      <c r="C20" s="198"/>
      <c r="D20" s="198"/>
      <c r="E20" s="198"/>
      <c r="F20" s="107"/>
      <c r="G20" s="108">
        <f>SUM(G4:G18)</f>
        <v>46</v>
      </c>
    </row>
    <row r="21" spans="1:7" s="98" customFormat="1" ht="15" hidden="1" customHeight="1" x14ac:dyDescent="0.2">
      <c r="A21" s="198" t="s">
        <v>123</v>
      </c>
      <c r="B21" s="198"/>
      <c r="C21" s="198"/>
      <c r="D21" s="198"/>
      <c r="E21" s="198"/>
      <c r="F21" s="107"/>
      <c r="G21" s="109">
        <f>G20/SUM(F4:F18)</f>
        <v>1</v>
      </c>
    </row>
    <row r="23" spans="1:7" x14ac:dyDescent="0.2">
      <c r="B23" s="27" t="s">
        <v>231</v>
      </c>
      <c r="F23" s="143"/>
    </row>
    <row r="24" spans="1:7" ht="27.75" customHeight="1" x14ac:dyDescent="0.2">
      <c r="B24" s="163" t="s">
        <v>233</v>
      </c>
      <c r="C24" s="163"/>
      <c r="D24" s="163"/>
      <c r="E24" s="163"/>
      <c r="F24" s="163"/>
    </row>
    <row r="25" spans="1:7" x14ac:dyDescent="0.2">
      <c r="B25" s="163" t="s">
        <v>232</v>
      </c>
      <c r="C25" s="163"/>
      <c r="D25" s="163"/>
      <c r="E25" s="163"/>
      <c r="F25" s="163"/>
    </row>
  </sheetData>
  <sheetProtection algorithmName="SHA-512" hashValue="inFSk4tlppsGO6+S0Eh+yWVzldp2GVbbROn8uVuj/xEa1T/yeu6TAzdJ4RiugwQ9PDp9F+caXRWW1rvVT7XNzQ==" saltValue="VEQtehSPLOXcF0q/BQajZw==" spinCount="100000" sheet="1" objects="1" scenarios="1"/>
  <protectedRanges>
    <protectedRange sqref="C4:E18" name="Range1"/>
  </protectedRanges>
  <mergeCells count="6">
    <mergeCell ref="B25:F25"/>
    <mergeCell ref="A2:E2"/>
    <mergeCell ref="A20:E20"/>
    <mergeCell ref="A21:E21"/>
    <mergeCell ref="A19:G19"/>
    <mergeCell ref="B24:F24"/>
  </mergeCells>
  <dataValidations count="1">
    <dataValidation type="list" showInputMessage="1" showErrorMessage="1" errorTitle="Yes or No Required." error="Please enter ONLY 'Yes' or 'No' or select from the dropdown list." promptTitle="Compliant to requirement" prompt="Select Yes or No if feature is support or not" sqref="C4:C8 C10:C18" xr:uid="{00000000-0002-0000-0B00-000002000000}">
      <formula1>"Yes,No"</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G15"/>
  <sheetViews>
    <sheetView zoomScale="80" zoomScaleNormal="80" zoomScaleSheetLayoutView="100" workbookViewId="0">
      <selection activeCell="E6" sqref="C4:E6"/>
    </sheetView>
  </sheetViews>
  <sheetFormatPr defaultColWidth="9.140625" defaultRowHeight="15" x14ac:dyDescent="0.2"/>
  <cols>
    <col min="1" max="1" width="5.5703125" style="3" bestFit="1" customWidth="1"/>
    <col min="2" max="2" width="64.7109375" style="63" customWidth="1"/>
    <col min="3" max="3" width="16.42578125" style="112" bestFit="1" customWidth="1"/>
    <col min="4" max="4" width="16.5703125" style="113" customWidth="1"/>
    <col min="5" max="5" width="39.140625" style="114" bestFit="1" customWidth="1"/>
    <col min="6" max="6" width="25.85546875" style="114" hidden="1" customWidth="1"/>
    <col min="7" max="7" width="22.42578125" style="114" hidden="1" customWidth="1"/>
    <col min="8" max="16384" width="9.140625" style="3"/>
  </cols>
  <sheetData>
    <row r="1" spans="1:7" s="9" customFormat="1" ht="30" x14ac:dyDescent="0.25">
      <c r="A1" s="74" t="s">
        <v>25</v>
      </c>
      <c r="B1" s="116" t="s">
        <v>18</v>
      </c>
      <c r="C1" s="117" t="s">
        <v>19</v>
      </c>
      <c r="D1" s="117" t="s">
        <v>88</v>
      </c>
      <c r="E1" s="117" t="s">
        <v>13</v>
      </c>
      <c r="F1" s="117" t="s">
        <v>188</v>
      </c>
      <c r="G1" s="117" t="s">
        <v>119</v>
      </c>
    </row>
    <row r="2" spans="1:7" s="32" customFormat="1" x14ac:dyDescent="0.25">
      <c r="A2" s="197" t="s">
        <v>28</v>
      </c>
      <c r="B2" s="197"/>
      <c r="C2" s="197"/>
      <c r="D2" s="197"/>
      <c r="E2" s="197"/>
      <c r="F2" s="115" t="s">
        <v>189</v>
      </c>
      <c r="G2" s="115" t="s">
        <v>117</v>
      </c>
    </row>
    <row r="3" spans="1:7" x14ac:dyDescent="0.25">
      <c r="A3" s="130">
        <v>1</v>
      </c>
      <c r="B3" s="131" t="s">
        <v>99</v>
      </c>
      <c r="C3" s="131"/>
      <c r="D3" s="131"/>
      <c r="E3" s="131"/>
      <c r="F3" s="131"/>
      <c r="G3" s="120"/>
    </row>
    <row r="4" spans="1:7" s="4" customFormat="1" ht="28.5" x14ac:dyDescent="0.25">
      <c r="A4" s="34"/>
      <c r="B4" s="33" t="s">
        <v>133</v>
      </c>
      <c r="C4" s="102" t="s">
        <v>65</v>
      </c>
      <c r="D4" s="102"/>
      <c r="E4" s="102"/>
      <c r="F4" s="102">
        <v>3</v>
      </c>
      <c r="G4" s="102">
        <f>IF(C4="Yes",F4*1,0)</f>
        <v>3</v>
      </c>
    </row>
    <row r="5" spans="1:7" s="4" customFormat="1" x14ac:dyDescent="0.25">
      <c r="A5" s="34"/>
      <c r="B5" s="33" t="s">
        <v>134</v>
      </c>
      <c r="C5" s="102" t="s">
        <v>65</v>
      </c>
      <c r="D5" s="102"/>
      <c r="E5" s="102"/>
      <c r="F5" s="102">
        <v>3</v>
      </c>
      <c r="G5" s="102">
        <f t="shared" ref="G5:G6" si="0">IF(C5="Yes",F5*1,0)</f>
        <v>3</v>
      </c>
    </row>
    <row r="6" spans="1:7" s="4" customFormat="1" ht="28.5" x14ac:dyDescent="0.25">
      <c r="A6" s="34"/>
      <c r="B6" s="33" t="s">
        <v>135</v>
      </c>
      <c r="C6" s="102" t="s">
        <v>65</v>
      </c>
      <c r="D6" s="102"/>
      <c r="E6" s="102"/>
      <c r="F6" s="102">
        <v>3</v>
      </c>
      <c r="G6" s="102">
        <f t="shared" si="0"/>
        <v>3</v>
      </c>
    </row>
    <row r="7" spans="1:7" x14ac:dyDescent="0.25">
      <c r="A7" s="130">
        <v>2</v>
      </c>
      <c r="B7" s="131" t="s">
        <v>110</v>
      </c>
      <c r="C7" s="131"/>
      <c r="D7" s="131"/>
      <c r="E7" s="131"/>
      <c r="F7" s="131"/>
      <c r="G7" s="120"/>
    </row>
    <row r="8" spans="1:7" s="4" customFormat="1" x14ac:dyDescent="0.25">
      <c r="A8" s="34"/>
      <c r="B8" s="33" t="s">
        <v>130</v>
      </c>
      <c r="C8" s="102" t="s">
        <v>65</v>
      </c>
      <c r="D8" s="102"/>
      <c r="E8" s="102"/>
      <c r="F8" s="102">
        <v>3</v>
      </c>
      <c r="G8" s="102">
        <f>IF(C8="Yes",F8*1,0)</f>
        <v>3</v>
      </c>
    </row>
    <row r="9" spans="1:7" s="98" customFormat="1" hidden="1" x14ac:dyDescent="0.2">
      <c r="A9" s="199" t="s">
        <v>119</v>
      </c>
      <c r="B9" s="199"/>
      <c r="C9" s="199"/>
      <c r="D9" s="199"/>
      <c r="E9" s="199"/>
      <c r="F9" s="199"/>
      <c r="G9" s="199"/>
    </row>
    <row r="10" spans="1:7" s="98" customFormat="1" ht="15" hidden="1" customHeight="1" x14ac:dyDescent="0.2">
      <c r="A10" s="198" t="s">
        <v>124</v>
      </c>
      <c r="B10" s="198"/>
      <c r="C10" s="198"/>
      <c r="D10" s="198"/>
      <c r="E10" s="198"/>
      <c r="F10" s="107"/>
      <c r="G10" s="108">
        <f>SUM(G4:G8)</f>
        <v>12</v>
      </c>
    </row>
    <row r="11" spans="1:7" s="98" customFormat="1" ht="15" hidden="1" customHeight="1" x14ac:dyDescent="0.2">
      <c r="A11" s="198" t="s">
        <v>123</v>
      </c>
      <c r="B11" s="198"/>
      <c r="C11" s="198"/>
      <c r="D11" s="198"/>
      <c r="E11" s="198"/>
      <c r="F11" s="107"/>
      <c r="G11" s="109">
        <f>G10/SUM(F4:F8)</f>
        <v>1</v>
      </c>
    </row>
    <row r="13" spans="1:7" x14ac:dyDescent="0.2">
      <c r="B13" s="27" t="s">
        <v>231</v>
      </c>
      <c r="F13" s="143"/>
    </row>
    <row r="14" spans="1:7" ht="30" customHeight="1" x14ac:dyDescent="0.2">
      <c r="B14" s="163" t="s">
        <v>233</v>
      </c>
      <c r="C14" s="163"/>
      <c r="D14" s="163"/>
      <c r="E14" s="163"/>
      <c r="F14" s="163"/>
    </row>
    <row r="15" spans="1:7" x14ac:dyDescent="0.2">
      <c r="B15" s="163" t="s">
        <v>232</v>
      </c>
      <c r="C15" s="163"/>
      <c r="D15" s="163"/>
      <c r="E15" s="163"/>
      <c r="F15" s="163"/>
    </row>
  </sheetData>
  <sheetProtection algorithmName="SHA-512" hashValue="rpEe+8f/YAJtXNa31QghD+hdy/9UnC1uBJDUaIc5ewJ90x4AXdhqMzjFOrYolzGh++Mvpm1/269AS2hgcWPqAQ==" saltValue="7I6Udzk1US8Yb5+rrF4/Dg==" spinCount="100000" sheet="1" objects="1" scenarios="1" selectLockedCells="1"/>
  <protectedRanges>
    <protectedRange sqref="C4:E8" name="Range1"/>
  </protectedRanges>
  <mergeCells count="6">
    <mergeCell ref="B15:F15"/>
    <mergeCell ref="A2:E2"/>
    <mergeCell ref="A10:E10"/>
    <mergeCell ref="A11:E11"/>
    <mergeCell ref="A9:G9"/>
    <mergeCell ref="B14:F14"/>
  </mergeCells>
  <dataValidations count="1">
    <dataValidation type="list" showInputMessage="1" showErrorMessage="1" errorTitle="Yes or No Required." error="Please enter ONLY 'Yes' or 'No' or select from the dropdown list." promptTitle="Compliant to requirement" prompt="Select Yes or No if feature is support or not" sqref="C4:C6 C8" xr:uid="{00000000-0002-0000-0C00-000000000000}">
      <formula1>"Yes,No"</formula1>
    </dataValidation>
  </dataValidations>
  <printOptions horizontalCentered="1"/>
  <pageMargins left="0.23622047244094491" right="0.23622047244094491"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G29"/>
  <sheetViews>
    <sheetView zoomScale="80" zoomScaleNormal="80" zoomScaleSheetLayoutView="100" workbookViewId="0">
      <selection activeCell="C4" sqref="C4:E21"/>
    </sheetView>
  </sheetViews>
  <sheetFormatPr defaultColWidth="9.140625" defaultRowHeight="15" x14ac:dyDescent="0.2"/>
  <cols>
    <col min="1" max="1" width="5.5703125" style="3" bestFit="1" customWidth="1"/>
    <col min="2" max="2" width="64.7109375" style="63" customWidth="1"/>
    <col min="3" max="3" width="16.42578125" style="112" bestFit="1" customWidth="1"/>
    <col min="4" max="4" width="16.5703125" style="113" customWidth="1"/>
    <col min="5" max="5" width="50" style="114" bestFit="1" customWidth="1"/>
    <col min="6" max="6" width="25.85546875" style="114" hidden="1" customWidth="1"/>
    <col min="7" max="7" width="22.42578125" style="114" hidden="1" customWidth="1"/>
    <col min="8" max="16384" width="9.140625" style="3"/>
  </cols>
  <sheetData>
    <row r="1" spans="1:7" s="9" customFormat="1" ht="30" x14ac:dyDescent="0.25">
      <c r="A1" s="74" t="s">
        <v>25</v>
      </c>
      <c r="B1" s="116" t="s">
        <v>18</v>
      </c>
      <c r="C1" s="117" t="s">
        <v>19</v>
      </c>
      <c r="D1" s="117" t="s">
        <v>88</v>
      </c>
      <c r="E1" s="117" t="s">
        <v>13</v>
      </c>
      <c r="F1" s="117" t="s">
        <v>188</v>
      </c>
      <c r="G1" s="117" t="s">
        <v>119</v>
      </c>
    </row>
    <row r="2" spans="1:7" s="32" customFormat="1" x14ac:dyDescent="0.25">
      <c r="A2" s="197" t="s">
        <v>28</v>
      </c>
      <c r="B2" s="197"/>
      <c r="C2" s="197"/>
      <c r="D2" s="197"/>
      <c r="E2" s="197"/>
      <c r="F2" s="115" t="s">
        <v>189</v>
      </c>
      <c r="G2" s="115" t="s">
        <v>117</v>
      </c>
    </row>
    <row r="3" spans="1:7" x14ac:dyDescent="0.25">
      <c r="A3" s="130">
        <v>1</v>
      </c>
      <c r="B3" s="131" t="s">
        <v>212</v>
      </c>
      <c r="C3" s="131"/>
      <c r="D3" s="131"/>
      <c r="E3" s="131"/>
      <c r="F3" s="131"/>
      <c r="G3" s="120"/>
    </row>
    <row r="4" spans="1:7" x14ac:dyDescent="0.25">
      <c r="B4" s="33" t="s">
        <v>195</v>
      </c>
      <c r="C4" s="102" t="s">
        <v>65</v>
      </c>
      <c r="D4" s="102"/>
      <c r="E4" s="102"/>
      <c r="F4" s="102">
        <v>3</v>
      </c>
      <c r="G4" s="102">
        <f t="shared" ref="G4:G21" si="0">IF(C4="Yes",F4*1,0)</f>
        <v>3</v>
      </c>
    </row>
    <row r="5" spans="1:7" x14ac:dyDescent="0.25">
      <c r="B5" s="33" t="s">
        <v>196</v>
      </c>
      <c r="C5" s="102" t="s">
        <v>65</v>
      </c>
      <c r="D5" s="102"/>
      <c r="E5" s="102"/>
      <c r="F5" s="102">
        <v>3</v>
      </c>
      <c r="G5" s="102">
        <f t="shared" si="0"/>
        <v>3</v>
      </c>
    </row>
    <row r="6" spans="1:7" x14ac:dyDescent="0.25">
      <c r="B6" s="33" t="s">
        <v>197</v>
      </c>
      <c r="C6" s="102" t="s">
        <v>65</v>
      </c>
      <c r="D6" s="102"/>
      <c r="E6" s="102"/>
      <c r="F6" s="102">
        <v>3</v>
      </c>
      <c r="G6" s="102">
        <f t="shared" si="0"/>
        <v>3</v>
      </c>
    </row>
    <row r="7" spans="1:7" x14ac:dyDescent="0.25">
      <c r="B7" s="33" t="s">
        <v>198</v>
      </c>
      <c r="C7" s="102" t="s">
        <v>65</v>
      </c>
      <c r="D7" s="102"/>
      <c r="E7" s="102"/>
      <c r="F7" s="102">
        <v>3</v>
      </c>
      <c r="G7" s="102">
        <f t="shared" si="0"/>
        <v>3</v>
      </c>
    </row>
    <row r="8" spans="1:7" x14ac:dyDescent="0.25">
      <c r="B8" s="33" t="s">
        <v>199</v>
      </c>
      <c r="C8" s="102" t="s">
        <v>65</v>
      </c>
      <c r="D8" s="102"/>
      <c r="E8" s="102"/>
      <c r="F8" s="102">
        <v>3</v>
      </c>
      <c r="G8" s="102">
        <f t="shared" si="0"/>
        <v>3</v>
      </c>
    </row>
    <row r="9" spans="1:7" x14ac:dyDescent="0.25">
      <c r="B9" s="33" t="s">
        <v>200</v>
      </c>
      <c r="C9" s="102" t="s">
        <v>65</v>
      </c>
      <c r="D9" s="102"/>
      <c r="E9" s="102"/>
      <c r="F9" s="102">
        <v>3</v>
      </c>
      <c r="G9" s="102">
        <f t="shared" si="0"/>
        <v>3</v>
      </c>
    </row>
    <row r="10" spans="1:7" x14ac:dyDescent="0.25">
      <c r="B10" s="33" t="s">
        <v>201</v>
      </c>
      <c r="C10" s="102" t="s">
        <v>65</v>
      </c>
      <c r="D10" s="102"/>
      <c r="E10" s="102"/>
      <c r="F10" s="102">
        <v>3</v>
      </c>
      <c r="G10" s="102">
        <f t="shared" si="0"/>
        <v>3</v>
      </c>
    </row>
    <row r="11" spans="1:7" x14ac:dyDescent="0.25">
      <c r="B11" s="33" t="s">
        <v>202</v>
      </c>
      <c r="C11" s="102" t="s">
        <v>65</v>
      </c>
      <c r="D11" s="102"/>
      <c r="E11" s="102"/>
      <c r="F11" s="102">
        <v>3</v>
      </c>
      <c r="G11" s="102">
        <f t="shared" si="0"/>
        <v>3</v>
      </c>
    </row>
    <row r="12" spans="1:7" x14ac:dyDescent="0.25">
      <c r="B12" s="33" t="s">
        <v>203</v>
      </c>
      <c r="C12" s="102" t="s">
        <v>65</v>
      </c>
      <c r="D12" s="102"/>
      <c r="E12" s="102"/>
      <c r="F12" s="102">
        <v>3</v>
      </c>
      <c r="G12" s="102">
        <f t="shared" si="0"/>
        <v>3</v>
      </c>
    </row>
    <row r="13" spans="1:7" x14ac:dyDescent="0.25">
      <c r="B13" s="33" t="s">
        <v>204</v>
      </c>
      <c r="C13" s="102" t="s">
        <v>65</v>
      </c>
      <c r="D13" s="102"/>
      <c r="E13" s="102"/>
      <c r="F13" s="102">
        <v>3</v>
      </c>
      <c r="G13" s="102">
        <f t="shared" si="0"/>
        <v>3</v>
      </c>
    </row>
    <row r="14" spans="1:7" x14ac:dyDescent="0.25">
      <c r="B14" s="33" t="s">
        <v>205</v>
      </c>
      <c r="C14" s="102" t="s">
        <v>65</v>
      </c>
      <c r="D14" s="102"/>
      <c r="E14" s="102"/>
      <c r="F14" s="102">
        <v>3</v>
      </c>
      <c r="G14" s="102">
        <f t="shared" si="0"/>
        <v>3</v>
      </c>
    </row>
    <row r="15" spans="1:7" x14ac:dyDescent="0.25">
      <c r="B15" s="33" t="s">
        <v>206</v>
      </c>
      <c r="C15" s="102" t="s">
        <v>65</v>
      </c>
      <c r="D15" s="102"/>
      <c r="E15" s="102"/>
      <c r="F15" s="102">
        <v>3</v>
      </c>
      <c r="G15" s="102">
        <f t="shared" si="0"/>
        <v>3</v>
      </c>
    </row>
    <row r="16" spans="1:7" x14ac:dyDescent="0.25">
      <c r="B16" s="33" t="s">
        <v>207</v>
      </c>
      <c r="C16" s="102" t="s">
        <v>65</v>
      </c>
      <c r="D16" s="102"/>
      <c r="E16" s="102"/>
      <c r="F16" s="102">
        <v>3</v>
      </c>
      <c r="G16" s="102">
        <f t="shared" si="0"/>
        <v>3</v>
      </c>
    </row>
    <row r="17" spans="1:7" x14ac:dyDescent="0.25">
      <c r="B17" s="33" t="s">
        <v>208</v>
      </c>
      <c r="C17" s="102" t="s">
        <v>65</v>
      </c>
      <c r="D17" s="102"/>
      <c r="E17" s="102"/>
      <c r="F17" s="102">
        <v>3</v>
      </c>
      <c r="G17" s="102">
        <f t="shared" si="0"/>
        <v>3</v>
      </c>
    </row>
    <row r="18" spans="1:7" x14ac:dyDescent="0.25">
      <c r="B18" s="33" t="s">
        <v>209</v>
      </c>
      <c r="C18" s="102" t="s">
        <v>65</v>
      </c>
      <c r="D18" s="102"/>
      <c r="E18" s="102"/>
      <c r="F18" s="102">
        <v>3</v>
      </c>
      <c r="G18" s="102">
        <f t="shared" si="0"/>
        <v>3</v>
      </c>
    </row>
    <row r="19" spans="1:7" x14ac:dyDescent="0.25">
      <c r="B19" s="33" t="s">
        <v>210</v>
      </c>
      <c r="C19" s="102" t="s">
        <v>65</v>
      </c>
      <c r="D19" s="102"/>
      <c r="E19" s="102"/>
      <c r="F19" s="102">
        <v>3</v>
      </c>
      <c r="G19" s="102">
        <f t="shared" si="0"/>
        <v>3</v>
      </c>
    </row>
    <row r="20" spans="1:7" x14ac:dyDescent="0.25">
      <c r="B20" s="33" t="s">
        <v>211</v>
      </c>
      <c r="C20" s="102" t="s">
        <v>65</v>
      </c>
      <c r="D20" s="102"/>
      <c r="E20" s="102"/>
      <c r="F20" s="102">
        <v>3</v>
      </c>
      <c r="G20" s="102">
        <f t="shared" si="0"/>
        <v>3</v>
      </c>
    </row>
    <row r="21" spans="1:7" x14ac:dyDescent="0.25">
      <c r="B21" s="33" t="s">
        <v>7</v>
      </c>
      <c r="C21" s="102" t="s">
        <v>65</v>
      </c>
      <c r="D21" s="102"/>
      <c r="E21" s="102"/>
      <c r="F21" s="102">
        <v>3</v>
      </c>
      <c r="G21" s="102">
        <f t="shared" si="0"/>
        <v>3</v>
      </c>
    </row>
    <row r="22" spans="1:7" s="98" customFormat="1" hidden="1" x14ac:dyDescent="0.2">
      <c r="A22" s="199" t="s">
        <v>119</v>
      </c>
      <c r="B22" s="199"/>
      <c r="C22" s="199"/>
      <c r="D22" s="199"/>
      <c r="E22" s="199"/>
      <c r="F22" s="199"/>
      <c r="G22" s="199"/>
    </row>
    <row r="23" spans="1:7" s="98" customFormat="1" ht="15" hidden="1" customHeight="1" x14ac:dyDescent="0.2">
      <c r="A23" s="198" t="s">
        <v>124</v>
      </c>
      <c r="B23" s="198"/>
      <c r="C23" s="198"/>
      <c r="D23" s="198"/>
      <c r="E23" s="198"/>
      <c r="F23" s="107"/>
      <c r="G23" s="108">
        <f>SUM(G4:G21)</f>
        <v>54</v>
      </c>
    </row>
    <row r="24" spans="1:7" s="98" customFormat="1" ht="15" hidden="1" customHeight="1" x14ac:dyDescent="0.2">
      <c r="A24" s="198" t="s">
        <v>123</v>
      </c>
      <c r="B24" s="198"/>
      <c r="C24" s="198"/>
      <c r="D24" s="198"/>
      <c r="E24" s="198"/>
      <c r="F24" s="107"/>
      <c r="G24" s="109">
        <f>G23/SUM(F3:F21)</f>
        <v>1</v>
      </c>
    </row>
    <row r="26" spans="1:7" x14ac:dyDescent="0.2">
      <c r="B26" s="27" t="s">
        <v>231</v>
      </c>
      <c r="F26" s="143"/>
    </row>
    <row r="27" spans="1:7" ht="32.25" customHeight="1" x14ac:dyDescent="0.2">
      <c r="B27" s="163" t="s">
        <v>233</v>
      </c>
      <c r="C27" s="163"/>
      <c r="D27" s="163"/>
      <c r="E27" s="163"/>
      <c r="F27" s="163"/>
    </row>
    <row r="28" spans="1:7" x14ac:dyDescent="0.2">
      <c r="B28" s="163" t="s">
        <v>232</v>
      </c>
      <c r="C28" s="163"/>
      <c r="D28" s="163"/>
      <c r="E28" s="163"/>
      <c r="F28" s="163"/>
    </row>
    <row r="29" spans="1:7" x14ac:dyDescent="0.2">
      <c r="B29" s="149" t="s">
        <v>213</v>
      </c>
    </row>
  </sheetData>
  <sheetProtection algorithmName="SHA-512" hashValue="k4e7XEOnZWizrAx1HGnnbPTWIU1E/JoUEmf6xF/ak2H+vj2fWBI/L2lFZKs2WkjdKfQ6xsHzOqc5K3PmCi8EnA==" saltValue="xPZcEoKS5yDhQMmw//QkZw==" spinCount="100000" sheet="1" objects="1" scenarios="1" selectLockedCells="1"/>
  <protectedRanges>
    <protectedRange sqref="C4:E21" name="Range1"/>
  </protectedRanges>
  <mergeCells count="6">
    <mergeCell ref="B28:F28"/>
    <mergeCell ref="A2:E2"/>
    <mergeCell ref="A22:G22"/>
    <mergeCell ref="A23:E23"/>
    <mergeCell ref="A24:E24"/>
    <mergeCell ref="B27:F27"/>
  </mergeCells>
  <dataValidations count="1">
    <dataValidation type="list" showInputMessage="1" showErrorMessage="1" errorTitle="Yes or No Required." error="Please enter ONLY 'Yes' or 'No' or select from the dropdown list." promptTitle="Compliant to requirement" prompt="Select Yes or No if feature is support or not" sqref="C4:C21" xr:uid="{00000000-0002-0000-0D00-000000000000}">
      <formula1>"Yes,No"</formula1>
    </dataValidation>
  </dataValidations>
  <printOptions horizontalCentered="1"/>
  <pageMargins left="0.23622047244094491" right="0.23622047244094491"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pageSetUpPr fitToPage="1"/>
  </sheetPr>
  <dimension ref="A1:G31"/>
  <sheetViews>
    <sheetView topLeftCell="A7" zoomScale="80" zoomScaleNormal="80" zoomScaleSheetLayoutView="100" workbookViewId="0">
      <selection activeCell="C23" sqref="C23:E24"/>
    </sheetView>
  </sheetViews>
  <sheetFormatPr defaultColWidth="9.140625" defaultRowHeight="14.25" x14ac:dyDescent="0.2"/>
  <cols>
    <col min="1" max="1" width="5.5703125" style="110" bestFit="1" customWidth="1"/>
    <col min="2" max="2" width="64.7109375" style="111" customWidth="1"/>
    <col min="3" max="3" width="16.42578125" style="112" bestFit="1" customWidth="1"/>
    <col min="4" max="4" width="16.5703125" style="113" customWidth="1"/>
    <col min="5" max="5" width="39.140625" style="114" bestFit="1" customWidth="1"/>
    <col min="6" max="6" width="25.85546875" style="114" hidden="1" customWidth="1"/>
    <col min="7" max="7" width="22.42578125" style="114" hidden="1" customWidth="1"/>
    <col min="8" max="16384" width="9.140625" style="98"/>
  </cols>
  <sheetData>
    <row r="1" spans="1:7" ht="30" x14ac:dyDescent="0.2">
      <c r="A1" s="116" t="s">
        <v>25</v>
      </c>
      <c r="B1" s="116" t="s">
        <v>18</v>
      </c>
      <c r="C1" s="117" t="s">
        <v>19</v>
      </c>
      <c r="D1" s="117" t="s">
        <v>88</v>
      </c>
      <c r="E1" s="117" t="s">
        <v>13</v>
      </c>
      <c r="F1" s="117" t="s">
        <v>188</v>
      </c>
      <c r="G1" s="117" t="s">
        <v>119</v>
      </c>
    </row>
    <row r="2" spans="1:7" s="99" customFormat="1" ht="15" x14ac:dyDescent="0.25">
      <c r="A2" s="197" t="s">
        <v>28</v>
      </c>
      <c r="B2" s="197"/>
      <c r="C2" s="197"/>
      <c r="D2" s="197"/>
      <c r="E2" s="197"/>
      <c r="F2" s="115" t="s">
        <v>189</v>
      </c>
      <c r="G2" s="115" t="s">
        <v>117</v>
      </c>
    </row>
    <row r="3" spans="1:7" ht="15" x14ac:dyDescent="0.2">
      <c r="A3" s="118">
        <v>1</v>
      </c>
      <c r="B3" s="119" t="s">
        <v>107</v>
      </c>
      <c r="C3" s="120"/>
      <c r="D3" s="120"/>
      <c r="E3" s="120"/>
      <c r="F3" s="120"/>
      <c r="G3" s="120"/>
    </row>
    <row r="4" spans="1:7" ht="28.5" x14ac:dyDescent="0.2">
      <c r="A4" s="29"/>
      <c r="B4" s="101" t="s">
        <v>178</v>
      </c>
      <c r="C4" s="102" t="s">
        <v>65</v>
      </c>
      <c r="D4" s="102"/>
      <c r="E4" s="102"/>
      <c r="F4" s="102">
        <v>3</v>
      </c>
      <c r="G4" s="102">
        <f>IF(C4="Yes",F4*1,0)</f>
        <v>3</v>
      </c>
    </row>
    <row r="5" spans="1:7" ht="15" x14ac:dyDescent="0.2">
      <c r="A5" s="118">
        <v>2</v>
      </c>
      <c r="B5" s="119" t="s">
        <v>2</v>
      </c>
      <c r="C5" s="120"/>
      <c r="D5" s="120"/>
      <c r="E5" s="120"/>
      <c r="F5" s="120"/>
      <c r="G5" s="120"/>
    </row>
    <row r="6" spans="1:7" ht="42.75" x14ac:dyDescent="0.2">
      <c r="A6" s="29"/>
      <c r="B6" s="101" t="s">
        <v>177</v>
      </c>
      <c r="C6" s="102" t="s">
        <v>65</v>
      </c>
      <c r="D6" s="102"/>
      <c r="E6" s="102"/>
      <c r="F6" s="102">
        <v>5</v>
      </c>
      <c r="G6" s="102">
        <f>IF(C6="Yes",F6*1,0)</f>
        <v>5</v>
      </c>
    </row>
    <row r="7" spans="1:7" ht="15" x14ac:dyDescent="0.2">
      <c r="A7" s="29"/>
      <c r="B7" s="103" t="s">
        <v>3</v>
      </c>
      <c r="C7" s="102" t="s">
        <v>65</v>
      </c>
      <c r="D7" s="102"/>
      <c r="E7" s="102"/>
      <c r="F7" s="104">
        <v>3</v>
      </c>
      <c r="G7" s="102">
        <f t="shared" ref="G7:G10" si="0">IF(C7="Yes",F7*1,0)</f>
        <v>3</v>
      </c>
    </row>
    <row r="8" spans="1:7" ht="42.75" x14ac:dyDescent="0.2">
      <c r="A8" s="29"/>
      <c r="B8" s="105" t="s">
        <v>14</v>
      </c>
      <c r="C8" s="102" t="s">
        <v>65</v>
      </c>
      <c r="D8" s="102"/>
      <c r="E8" s="102"/>
      <c r="F8" s="104">
        <v>1</v>
      </c>
      <c r="G8" s="102">
        <f t="shared" si="0"/>
        <v>1</v>
      </c>
    </row>
    <row r="9" spans="1:7" ht="28.5" x14ac:dyDescent="0.2">
      <c r="A9" s="29"/>
      <c r="B9" s="39" t="s">
        <v>15</v>
      </c>
      <c r="C9" s="102" t="s">
        <v>65</v>
      </c>
      <c r="D9" s="102"/>
      <c r="E9" s="102"/>
      <c r="F9" s="104">
        <v>3</v>
      </c>
      <c r="G9" s="102">
        <f t="shared" si="0"/>
        <v>3</v>
      </c>
    </row>
    <row r="10" spans="1:7" ht="57" x14ac:dyDescent="0.2">
      <c r="A10" s="29"/>
      <c r="B10" s="106" t="s">
        <v>16</v>
      </c>
      <c r="C10" s="102" t="s">
        <v>65</v>
      </c>
      <c r="D10" s="102"/>
      <c r="E10" s="102"/>
      <c r="F10" s="104">
        <v>3</v>
      </c>
      <c r="G10" s="102">
        <f t="shared" si="0"/>
        <v>3</v>
      </c>
    </row>
    <row r="11" spans="1:7" ht="15" x14ac:dyDescent="0.2">
      <c r="A11" s="118">
        <v>3</v>
      </c>
      <c r="B11" s="119" t="s">
        <v>4</v>
      </c>
      <c r="C11" s="120"/>
      <c r="D11" s="120"/>
      <c r="E11" s="120"/>
      <c r="F11" s="120"/>
      <c r="G11" s="120"/>
    </row>
    <row r="12" spans="1:7" ht="42.75" x14ac:dyDescent="0.2">
      <c r="A12" s="29"/>
      <c r="B12" s="106" t="s">
        <v>5</v>
      </c>
      <c r="C12" s="102" t="s">
        <v>65</v>
      </c>
      <c r="D12" s="102"/>
      <c r="E12" s="102"/>
      <c r="F12" s="104">
        <v>5</v>
      </c>
      <c r="G12" s="102">
        <f>IF(C12="Yes",F12*1,0)</f>
        <v>5</v>
      </c>
    </row>
    <row r="13" spans="1:7" ht="15" x14ac:dyDescent="0.2">
      <c r="A13" s="118">
        <v>4</v>
      </c>
      <c r="B13" s="119" t="s">
        <v>6</v>
      </c>
      <c r="C13" s="120"/>
      <c r="D13" s="120"/>
      <c r="E13" s="120"/>
      <c r="F13" s="120"/>
      <c r="G13" s="120"/>
    </row>
    <row r="14" spans="1:7" ht="42.75" x14ac:dyDescent="0.2">
      <c r="A14" s="29"/>
      <c r="B14" s="103" t="s">
        <v>179</v>
      </c>
      <c r="C14" s="102" t="s">
        <v>65</v>
      </c>
      <c r="D14" s="102"/>
      <c r="E14" s="102"/>
      <c r="F14" s="104">
        <v>5</v>
      </c>
      <c r="G14" s="102">
        <f t="shared" ref="G14:G16" si="1">IF(C14="Yes",F14*1,0)</f>
        <v>5</v>
      </c>
    </row>
    <row r="15" spans="1:7" ht="28.5" x14ac:dyDescent="0.2">
      <c r="A15" s="29"/>
      <c r="B15" s="103" t="s">
        <v>180</v>
      </c>
      <c r="C15" s="102" t="s">
        <v>65</v>
      </c>
      <c r="D15" s="102"/>
      <c r="E15" s="102"/>
      <c r="F15" s="104">
        <v>1</v>
      </c>
      <c r="G15" s="102">
        <f t="shared" si="1"/>
        <v>1</v>
      </c>
    </row>
    <row r="16" spans="1:7" ht="42.75" x14ac:dyDescent="0.2">
      <c r="A16" s="29"/>
      <c r="B16" s="103" t="s">
        <v>181</v>
      </c>
      <c r="C16" s="102" t="s">
        <v>65</v>
      </c>
      <c r="D16" s="102"/>
      <c r="E16" s="102"/>
      <c r="F16" s="104">
        <v>3</v>
      </c>
      <c r="G16" s="102">
        <f t="shared" si="1"/>
        <v>3</v>
      </c>
    </row>
    <row r="17" spans="1:7" ht="15" x14ac:dyDescent="0.2">
      <c r="A17" s="118">
        <v>5</v>
      </c>
      <c r="B17" s="119" t="s">
        <v>7</v>
      </c>
      <c r="C17" s="120"/>
      <c r="D17" s="120"/>
      <c r="E17" s="120"/>
      <c r="F17" s="120"/>
      <c r="G17" s="120"/>
    </row>
    <row r="18" spans="1:7" ht="28.5" x14ac:dyDescent="0.2">
      <c r="A18" s="29"/>
      <c r="B18" s="39" t="s">
        <v>8</v>
      </c>
      <c r="C18" s="102" t="s">
        <v>65</v>
      </c>
      <c r="D18" s="102"/>
      <c r="E18" s="102"/>
      <c r="F18" s="104">
        <v>3</v>
      </c>
      <c r="G18" s="102">
        <f t="shared" ref="G18:G24" si="2">IF(C18="Yes",F18*1,0)</f>
        <v>3</v>
      </c>
    </row>
    <row r="19" spans="1:7" ht="28.5" x14ac:dyDescent="0.2">
      <c r="A19" s="29"/>
      <c r="B19" s="39" t="s">
        <v>9</v>
      </c>
      <c r="C19" s="102" t="s">
        <v>65</v>
      </c>
      <c r="D19" s="102"/>
      <c r="E19" s="102"/>
      <c r="F19" s="102">
        <v>1</v>
      </c>
      <c r="G19" s="102">
        <f t="shared" si="2"/>
        <v>1</v>
      </c>
    </row>
    <row r="20" spans="1:7" ht="42.75" x14ac:dyDescent="0.2">
      <c r="A20" s="29"/>
      <c r="B20" s="39" t="s">
        <v>64</v>
      </c>
      <c r="C20" s="102" t="s">
        <v>65</v>
      </c>
      <c r="D20" s="102"/>
      <c r="E20" s="102"/>
      <c r="F20" s="102">
        <v>1</v>
      </c>
      <c r="G20" s="102">
        <f t="shared" si="2"/>
        <v>1</v>
      </c>
    </row>
    <row r="21" spans="1:7" ht="28.5" x14ac:dyDescent="0.2">
      <c r="A21" s="29"/>
      <c r="B21" s="105" t="s">
        <v>10</v>
      </c>
      <c r="C21" s="102" t="s">
        <v>65</v>
      </c>
      <c r="D21" s="102"/>
      <c r="E21" s="102"/>
      <c r="F21" s="104">
        <v>3</v>
      </c>
      <c r="G21" s="102">
        <f t="shared" si="2"/>
        <v>3</v>
      </c>
    </row>
    <row r="22" spans="1:7" ht="15" x14ac:dyDescent="0.2">
      <c r="A22" s="118">
        <v>6</v>
      </c>
      <c r="B22" s="119" t="s">
        <v>11</v>
      </c>
      <c r="C22" s="120"/>
      <c r="D22" s="120"/>
      <c r="E22" s="120"/>
      <c r="F22" s="120"/>
      <c r="G22" s="120"/>
    </row>
    <row r="23" spans="1:7" ht="44.25" customHeight="1" x14ac:dyDescent="0.2">
      <c r="A23" s="29"/>
      <c r="B23" s="105" t="s">
        <v>12</v>
      </c>
      <c r="C23" s="102" t="s">
        <v>65</v>
      </c>
      <c r="D23" s="102"/>
      <c r="E23" s="102"/>
      <c r="F23" s="104">
        <v>5</v>
      </c>
      <c r="G23" s="102">
        <f t="shared" si="2"/>
        <v>5</v>
      </c>
    </row>
    <row r="24" spans="1:7" ht="85.5" x14ac:dyDescent="0.2">
      <c r="A24" s="29"/>
      <c r="B24" s="105" t="s">
        <v>17</v>
      </c>
      <c r="C24" s="102" t="s">
        <v>65</v>
      </c>
      <c r="D24" s="102"/>
      <c r="E24" s="102"/>
      <c r="F24" s="104">
        <v>5</v>
      </c>
      <c r="G24" s="102">
        <f t="shared" si="2"/>
        <v>5</v>
      </c>
    </row>
    <row r="25" spans="1:7" ht="15" hidden="1" x14ac:dyDescent="0.2">
      <c r="A25" s="199" t="s">
        <v>119</v>
      </c>
      <c r="B25" s="199"/>
      <c r="C25" s="199"/>
      <c r="D25" s="199"/>
      <c r="E25" s="199"/>
      <c r="F25" s="199"/>
      <c r="G25" s="199"/>
    </row>
    <row r="26" spans="1:7" ht="15" hidden="1" customHeight="1" x14ac:dyDescent="0.2">
      <c r="A26" s="198" t="s">
        <v>124</v>
      </c>
      <c r="B26" s="198"/>
      <c r="C26" s="198"/>
      <c r="D26" s="198"/>
      <c r="E26" s="198"/>
      <c r="F26" s="107"/>
      <c r="G26" s="108">
        <f>SUM(G4:G24)</f>
        <v>50</v>
      </c>
    </row>
    <row r="27" spans="1:7" ht="15" hidden="1" customHeight="1" x14ac:dyDescent="0.2">
      <c r="A27" s="198" t="s">
        <v>123</v>
      </c>
      <c r="B27" s="198"/>
      <c r="C27" s="198"/>
      <c r="D27" s="198"/>
      <c r="E27" s="198"/>
      <c r="F27" s="107"/>
      <c r="G27" s="109">
        <f>G26/SUM(F4:F24)</f>
        <v>1</v>
      </c>
    </row>
    <row r="29" spans="1:7" x14ac:dyDescent="0.2">
      <c r="B29" s="27" t="s">
        <v>231</v>
      </c>
      <c r="F29" s="143"/>
    </row>
    <row r="30" spans="1:7" ht="27.75" customHeight="1" x14ac:dyDescent="0.2">
      <c r="B30" s="163" t="s">
        <v>233</v>
      </c>
      <c r="C30" s="163"/>
      <c r="D30" s="163"/>
      <c r="E30" s="163"/>
      <c r="F30" s="163"/>
    </row>
    <row r="31" spans="1:7" x14ac:dyDescent="0.2">
      <c r="B31" s="163" t="s">
        <v>232</v>
      </c>
      <c r="C31" s="163"/>
      <c r="D31" s="163"/>
      <c r="E31" s="163"/>
      <c r="F31" s="163"/>
    </row>
  </sheetData>
  <sheetProtection algorithmName="SHA-512" hashValue="5Jm1GKDRRz4/CR2bsYtmDrO7Knsj5J6t10KbxBoutJ7P1AORgwxC57rryIos0oA4dRsgdD2nMdBUQP5s8IB+1w==" saltValue="N1o3U3C1dShAUW7hAH8m2A==" spinCount="100000" sheet="1" objects="1" scenarios="1" selectLockedCells="1"/>
  <mergeCells count="6">
    <mergeCell ref="B31:F31"/>
    <mergeCell ref="A2:E2"/>
    <mergeCell ref="A26:E26"/>
    <mergeCell ref="A27:E27"/>
    <mergeCell ref="A25:G25"/>
    <mergeCell ref="B30:F30"/>
  </mergeCells>
  <dataValidations count="3">
    <dataValidation type="list" showInputMessage="1" showErrorMessage="1" errorTitle="Yes or No Required." error="Please enter ONLY 'Yes' or 'No' or select from the dropdown list." promptTitle="Compliant to requirement" prompt="Select Yes or No if feature is support or not" sqref="C23:C24 C18:C21 C6:C10 C12 C14:C16 D17 C4 D11 D13 D22" xr:uid="{00000000-0002-0000-0600-000000000000}">
      <formula1>"Yes,No"</formula1>
    </dataValidation>
    <dataValidation type="textLength" allowBlank="1" showInputMessage="1" showErrorMessage="1" errorTitle="Text info too long" error="Please use an attachment and use the specification numbering plan for ease of reference if you want to give more information." promptTitle="Text value to be captured" prompt="Use this field if you want to add additional information.  Detail can be provided on attached schedules. Use the same numbering plan as used in the specifications e.g. Mono_55ppm A1, D6 etc." sqref="F7:F9 E5:F5 F14:F16" xr:uid="{00000000-0002-0000-0600-000001000000}">
      <formula1>1</formula1>
      <formula2>100</formula2>
    </dataValidation>
    <dataValidation type="list" showInputMessage="1" showErrorMessage="1" errorTitle="Yes or No Required." error="Please enter ONLY 'Yes' or 'No' or select from the dropdown list." promptTitle="Compulsory Specification" prompt="The tendered product MUST have this option/capability. If the tendered product is BETTER than spec, please ALSO answer YES." sqref="D5" xr:uid="{00000000-0002-0000-0600-000002000000}">
      <formula1>"Yes,No"</formula1>
      <formula2>0</formula2>
    </dataValidation>
  </dataValidations>
  <printOptions horizontalCentered="1"/>
  <pageMargins left="0.23622047244094491" right="0.23622047244094491" top="0.74803149606299213" bottom="0.74803149606299213" header="0.31496062992125984" footer="0.31496062992125984"/>
  <pageSetup paperSize="9" scale="4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11"/>
  <sheetViews>
    <sheetView zoomScale="142" zoomScaleNormal="70" workbookViewId="0">
      <selection activeCell="E19" sqref="E19"/>
    </sheetView>
  </sheetViews>
  <sheetFormatPr defaultRowHeight="15" x14ac:dyDescent="0.25"/>
  <cols>
    <col min="1" max="1" width="52" bestFit="1" customWidth="1"/>
  </cols>
  <sheetData>
    <row r="1" spans="1:1" x14ac:dyDescent="0.25">
      <c r="A1" s="41" t="s">
        <v>142</v>
      </c>
    </row>
    <row r="2" spans="1:1" x14ac:dyDescent="0.25">
      <c r="A2" s="41" t="s">
        <v>143</v>
      </c>
    </row>
    <row r="3" spans="1:1" x14ac:dyDescent="0.25">
      <c r="A3" s="41" t="s">
        <v>144</v>
      </c>
    </row>
    <row r="4" spans="1:1" x14ac:dyDescent="0.25">
      <c r="A4" s="41" t="s">
        <v>145</v>
      </c>
    </row>
    <row r="5" spans="1:1" x14ac:dyDescent="0.25">
      <c r="A5" s="41" t="s">
        <v>146</v>
      </c>
    </row>
    <row r="6" spans="1:1" x14ac:dyDescent="0.25">
      <c r="A6" s="41" t="s">
        <v>147</v>
      </c>
    </row>
    <row r="7" spans="1:1" x14ac:dyDescent="0.25">
      <c r="A7" s="41" t="s">
        <v>148</v>
      </c>
    </row>
    <row r="8" spans="1:1" x14ac:dyDescent="0.25">
      <c r="A8" s="41" t="s">
        <v>149</v>
      </c>
    </row>
    <row r="9" spans="1:1" x14ac:dyDescent="0.25">
      <c r="A9" s="41" t="s">
        <v>150</v>
      </c>
    </row>
    <row r="10" spans="1:1" x14ac:dyDescent="0.25">
      <c r="A10" s="41" t="s">
        <v>56</v>
      </c>
    </row>
    <row r="11" spans="1:1" x14ac:dyDescent="0.25">
      <c r="A11" s="41" t="s">
        <v>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ppVersion xmlns="503acfd8-874b-4510-9bd2-cdbd26eaac4c" xsi:nil="true"/>
    <LMS_Mappings xmlns="503acfd8-874b-4510-9bd2-cdbd26eaac4c" xsi:nil="true"/>
    <NotebookType xmlns="503acfd8-874b-4510-9bd2-cdbd26eaac4c" xsi:nil="true"/>
    <Student_Groups xmlns="503acfd8-874b-4510-9bd2-cdbd26eaac4c">
      <UserInfo>
        <DisplayName/>
        <AccountId xsi:nil="true"/>
        <AccountType/>
      </UserInfo>
    </Student_Groups>
    <DefaultSectionNames xmlns="503acfd8-874b-4510-9bd2-cdbd26eaac4c" xsi:nil="true"/>
    <Math_Settings xmlns="503acfd8-874b-4510-9bd2-cdbd26eaac4c" xsi:nil="true"/>
    <Owner xmlns="503acfd8-874b-4510-9bd2-cdbd26eaac4c">
      <UserInfo>
        <DisplayName/>
        <AccountId xsi:nil="true"/>
        <AccountType/>
      </UserInfo>
    </Owner>
    <Students xmlns="503acfd8-874b-4510-9bd2-cdbd26eaac4c">
      <UserInfo>
        <DisplayName/>
        <AccountId xsi:nil="true"/>
        <AccountType/>
      </UserInfo>
    </Students>
    <Invited_Teachers xmlns="503acfd8-874b-4510-9bd2-cdbd26eaac4c" xsi:nil="true"/>
    <Invited_Students xmlns="503acfd8-874b-4510-9bd2-cdbd26eaac4c" xsi:nil="true"/>
    <IsNotebookLocked xmlns="503acfd8-874b-4510-9bd2-cdbd26eaac4c" xsi:nil="true"/>
    <Is_Collaboration_Space_Locked xmlns="503acfd8-874b-4510-9bd2-cdbd26eaac4c" xsi:nil="true"/>
    <Templates xmlns="503acfd8-874b-4510-9bd2-cdbd26eaac4c" xsi:nil="true"/>
    <Has_Teacher_Only_SectionGroup xmlns="503acfd8-874b-4510-9bd2-cdbd26eaac4c" xsi:nil="true"/>
    <FolderType xmlns="503acfd8-874b-4510-9bd2-cdbd26eaac4c" xsi:nil="true"/>
    <TeamsChannelId xmlns="503acfd8-874b-4510-9bd2-cdbd26eaac4c" xsi:nil="true"/>
    <Teachers xmlns="503acfd8-874b-4510-9bd2-cdbd26eaac4c">
      <UserInfo>
        <DisplayName/>
        <AccountId xsi:nil="true"/>
        <AccountType/>
      </UserInfo>
    </Teachers>
    <Self_Registration_Enabled xmlns="503acfd8-874b-4510-9bd2-cdbd26eaac4c" xsi:nil="true"/>
    <CultureName xmlns="503acfd8-874b-4510-9bd2-cdbd26eaac4c" xsi:nil="true"/>
    <Distribution_Groups xmlns="503acfd8-874b-4510-9bd2-cdbd26eaac4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D626877B1CE1646B29B5278206BF56C" ma:contentTypeVersion="32" ma:contentTypeDescription="Create a new document." ma:contentTypeScope="" ma:versionID="94ddbb5b3b63b92d4385815f66b30e38">
  <xsd:schema xmlns:xsd="http://www.w3.org/2001/XMLSchema" xmlns:xs="http://www.w3.org/2001/XMLSchema" xmlns:p="http://schemas.microsoft.com/office/2006/metadata/properties" xmlns:ns3="503acfd8-874b-4510-9bd2-cdbd26eaac4c" xmlns:ns4="89bc14e2-384f-4552-91c7-f255bb427b8d" targetNamespace="http://schemas.microsoft.com/office/2006/metadata/properties" ma:root="true" ma:fieldsID="43533437be0bef39d34b0e096b6ae01d" ns3:_="" ns4:_="">
    <xsd:import namespace="503acfd8-874b-4510-9bd2-cdbd26eaac4c"/>
    <xsd:import namespace="89bc14e2-384f-4552-91c7-f255bb427b8d"/>
    <xsd:element name="properties">
      <xsd:complexType>
        <xsd:sequence>
          <xsd:element name="documentManagement">
            <xsd:complexType>
              <xsd:all>
                <xsd:element ref="ns3:NotebookType" minOccurs="0"/>
                <xsd:element ref="ns3:FolderType" minOccurs="0"/>
                <xsd:element ref="ns3:CultureName" minOccurs="0"/>
                <xsd:element ref="ns3:AppVersion" minOccurs="0"/>
                <xsd:element ref="ns3:TeamsChannelId" minOccurs="0"/>
                <xsd:element ref="ns3:Owner" minOccurs="0"/>
                <xsd:element ref="ns3:Math_Settings" minOccurs="0"/>
                <xsd:element ref="ns3:DefaultSectionNames" minOccurs="0"/>
                <xsd:element ref="ns3:Templates" minOccurs="0"/>
                <xsd:element ref="ns3:Teachers" minOccurs="0"/>
                <xsd:element ref="ns3:Students" minOccurs="0"/>
                <xsd:element ref="ns3:Student_Groups" minOccurs="0"/>
                <xsd:element ref="ns3:Distribution_Groups" minOccurs="0"/>
                <xsd:element ref="ns3:LMS_Mappings" minOccurs="0"/>
                <xsd:element ref="ns3:Invited_Teachers" minOccurs="0"/>
                <xsd:element ref="ns3:Invited_Students" minOccurs="0"/>
                <xsd:element ref="ns3:Self_Registration_Enabled" minOccurs="0"/>
                <xsd:element ref="ns3:Has_Teacher_Only_SectionGroup" minOccurs="0"/>
                <xsd:element ref="ns3:Is_Collaboration_Space_Locked" minOccurs="0"/>
                <xsd:element ref="ns3:IsNotebookLocked" minOccurs="0"/>
                <xsd:element ref="ns4:SharedWithUsers" minOccurs="0"/>
                <xsd:element ref="ns4:SharedWithDetails" minOccurs="0"/>
                <xsd:element ref="ns4:SharingHintHash"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3acfd8-874b-4510-9bd2-cdbd26eaac4c"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CultureName" ma:index="10" nillable="true" ma:displayName="Culture Name" ma:internalName="CultureName">
      <xsd:simpleType>
        <xsd:restriction base="dms:Text"/>
      </xsd:simpleType>
    </xsd:element>
    <xsd:element name="AppVersion" ma:index="11" nillable="true" ma:displayName="App Version" ma:internalName="AppVersion">
      <xsd:simpleType>
        <xsd:restriction base="dms:Text"/>
      </xsd:simpleType>
    </xsd:element>
    <xsd:element name="TeamsChannelId" ma:index="12" nillable="true" ma:displayName="Teams Channel Id" ma:internalName="TeamsChannelId">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4" nillable="true" ma:displayName="Math Settings" ma:internalName="Math_Settings">
      <xsd:simpleType>
        <xsd:restriction base="dms:Text"/>
      </xsd:simpleType>
    </xsd:element>
    <xsd:element name="DefaultSectionNames" ma:index="15" nillable="true" ma:displayName="Default Section Names" ma:internalName="DefaultSectionNames">
      <xsd:simpleType>
        <xsd:restriction base="dms:Note">
          <xsd:maxLength value="255"/>
        </xsd:restriction>
      </xsd:simpleType>
    </xsd:element>
    <xsd:element name="Templates" ma:index="16" nillable="true" ma:displayName="Templates" ma:internalName="Templates">
      <xsd:simpleType>
        <xsd:restriction base="dms:Note">
          <xsd:maxLength value="255"/>
        </xsd:restriction>
      </xsd:simpleType>
    </xsd:element>
    <xsd:element name="Teachers" ma:index="17" nillable="true" ma:displayName="Teachers" ma:internalName="Teach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s" ma:index="18" nillable="true" ma:displayName="Students" ma:internalName="Student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_Groups" ma:index="19" nillable="true" ma:displayName="Student Groups" ma:internalName="Student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0" nillable="true" ma:displayName="Distribution Groups" ma:internalName="Distribution_Groups">
      <xsd:simpleType>
        <xsd:restriction base="dms:Note">
          <xsd:maxLength value="255"/>
        </xsd:restriction>
      </xsd:simpleType>
    </xsd:element>
    <xsd:element name="LMS_Mappings" ma:index="21" nillable="true" ma:displayName="LMS Mappings" ma:internalName="LMS_Mappings">
      <xsd:simpleType>
        <xsd:restriction base="dms:Note">
          <xsd:maxLength value="255"/>
        </xsd:restriction>
      </xsd:simpleType>
    </xsd:element>
    <xsd:element name="Invited_Teachers" ma:index="22" nillable="true" ma:displayName="Invited Teachers" ma:internalName="Invited_Teachers">
      <xsd:simpleType>
        <xsd:restriction base="dms:Note">
          <xsd:maxLength value="255"/>
        </xsd:restriction>
      </xsd:simpleType>
    </xsd:element>
    <xsd:element name="Invited_Students" ma:index="23" nillable="true" ma:displayName="Invited Students" ma:internalName="Invited_Students">
      <xsd:simpleType>
        <xsd:restriction base="dms:Note">
          <xsd:maxLength value="255"/>
        </xsd:restriction>
      </xsd:simpleType>
    </xsd:element>
    <xsd:element name="Self_Registration_Enabled" ma:index="24" nillable="true" ma:displayName="Self Registration Enabled" ma:internalName="Self_Registration_Enabled">
      <xsd:simpleType>
        <xsd:restriction base="dms:Boolean"/>
      </xsd:simpleType>
    </xsd:element>
    <xsd:element name="Has_Teacher_Only_SectionGroup" ma:index="25" nillable="true" ma:displayName="Has Teacher Only SectionGroup" ma:internalName="Has_Teacher_Only_SectionGroup">
      <xsd:simpleType>
        <xsd:restriction base="dms:Boolean"/>
      </xsd:simpleType>
    </xsd:element>
    <xsd:element name="Is_Collaboration_Space_Locked" ma:index="26" nillable="true" ma:displayName="Is Collaboration Space Locked" ma:internalName="Is_Collaboration_Space_Locked">
      <xsd:simpleType>
        <xsd:restriction base="dms:Boolean"/>
      </xsd:simpleType>
    </xsd:element>
    <xsd:element name="IsNotebookLocked" ma:index="27" nillable="true" ma:displayName="Is Notebook Locked" ma:internalName="IsNotebookLocked">
      <xsd:simpleType>
        <xsd:restriction base="dms:Boolean"/>
      </xsd:simpleType>
    </xsd:element>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AutoKeyPoints" ma:index="33" nillable="true" ma:displayName="MediaServiceAutoKeyPoints" ma:hidden="true" ma:internalName="MediaServiceAutoKeyPoints" ma:readOnly="true">
      <xsd:simpleType>
        <xsd:restriction base="dms:Note"/>
      </xsd:simpleType>
    </xsd:element>
    <xsd:element name="MediaServiceKeyPoints" ma:index="34" nillable="true" ma:displayName="KeyPoints" ma:internalName="MediaServiceKeyPoints" ma:readOnly="true">
      <xsd:simpleType>
        <xsd:restriction base="dms:Note">
          <xsd:maxLength value="255"/>
        </xsd:restriction>
      </xsd:simpleType>
    </xsd:element>
    <xsd:element name="MediaServiceDateTaken" ma:index="35" nillable="true" ma:displayName="MediaServiceDateTaken" ma:hidden="true" ma:internalName="MediaServiceDateTaken" ma:readOnly="true">
      <xsd:simpleType>
        <xsd:restriction base="dms:Text"/>
      </xsd:simpleType>
    </xsd:element>
    <xsd:element name="MediaServiceAutoTags" ma:index="36" nillable="true" ma:displayName="Tags" ma:internalName="MediaServiceAutoTags" ma:readOnly="true">
      <xsd:simpleType>
        <xsd:restriction base="dms:Text"/>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OCR" ma:index="3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9bc14e2-384f-4552-91c7-f255bb427b8d"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element name="SharingHintHash" ma:index="3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EC8D68-CAD1-415E-8F75-FA0A98897D80}">
  <ds:schemaRefs>
    <ds:schemaRef ds:uri="http://purl.org/dc/elements/1.1/"/>
    <ds:schemaRef ds:uri="http://purl.org/dc/dcmitype/"/>
    <ds:schemaRef ds:uri="http://schemas.microsoft.com/office/infopath/2007/PartnerControls"/>
    <ds:schemaRef ds:uri="http://www.w3.org/XML/1998/namespace"/>
    <ds:schemaRef ds:uri="http://purl.org/dc/terms/"/>
    <ds:schemaRef ds:uri="http://schemas.microsoft.com/office/2006/documentManagement/types"/>
    <ds:schemaRef ds:uri="http://schemas.openxmlformats.org/package/2006/metadata/core-properties"/>
    <ds:schemaRef ds:uri="89bc14e2-384f-4552-91c7-f255bb427b8d"/>
    <ds:schemaRef ds:uri="503acfd8-874b-4510-9bd2-cdbd26eaac4c"/>
    <ds:schemaRef ds:uri="http://schemas.microsoft.com/office/2006/metadata/properties"/>
  </ds:schemaRefs>
</ds:datastoreItem>
</file>

<file path=customXml/itemProps2.xml><?xml version="1.0" encoding="utf-8"?>
<ds:datastoreItem xmlns:ds="http://schemas.openxmlformats.org/officeDocument/2006/customXml" ds:itemID="{EF6F7FCA-5C60-4648-9D87-7C43ACBA6BD2}">
  <ds:schemaRefs>
    <ds:schemaRef ds:uri="http://schemas.microsoft.com/sharepoint/v3/contenttype/forms"/>
  </ds:schemaRefs>
</ds:datastoreItem>
</file>

<file path=customXml/itemProps3.xml><?xml version="1.0" encoding="utf-8"?>
<ds:datastoreItem xmlns:ds="http://schemas.openxmlformats.org/officeDocument/2006/customXml" ds:itemID="{9A327312-2C31-4929-BF59-B40C40D9FE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3acfd8-874b-4510-9bd2-cdbd26eaac4c"/>
    <ds:schemaRef ds:uri="89bc14e2-384f-4552-91c7-f255bb427b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Evaluation</vt:lpstr>
      <vt:lpstr>PricingSchedule - Fixed</vt:lpstr>
      <vt:lpstr>ServiceTemplate</vt:lpstr>
      <vt:lpstr>Template</vt:lpstr>
      <vt:lpstr>PricingSchedule - Variable</vt:lpstr>
      <vt:lpstr>References</vt:lpstr>
      <vt:lpstr>Network Services</vt:lpstr>
      <vt:lpstr>Security Services</vt:lpstr>
      <vt:lpstr>Hosting Services</vt:lpstr>
      <vt:lpstr>Microsoft 365</vt:lpstr>
      <vt:lpstr>Telephony Services</vt:lpstr>
      <vt:lpstr>MimeCast</vt:lpstr>
      <vt:lpstr>ERP Dynamics 365</vt:lpstr>
      <vt:lpstr>Managed Support Services</vt:lpstr>
      <vt:lpstr>Locations</vt:lpstr>
      <vt:lpstr>'Security Services'!Print_Area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2019-11-06T09:22:06Z</dcterms:created>
  <dcterms:modified xsi:type="dcterms:W3CDTF">2021-04-30T13:17:40Z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0x0101009D626877B1CE1646B29B5278206BF56C</vt:lpwstr>
  </property>
  <property fmtid="{D5CDD505-2E9C-101B-9397-08002B2CF9AE}" pid="3" name="Workbook id">
    <vt:lpwstr>cae86d81-a794-4912-af79-61bb0f84d9b6</vt:lpwstr>
  </property>
  <property fmtid="{D5CDD505-2E9C-101B-9397-08002B2CF9AE}" pid="4" name="Workbook type">
    <vt:lpwstr>Custom</vt:lpwstr>
  </property>
  <property fmtid="{D5CDD505-2E9C-101B-9397-08002B2CF9AE}" pid="5" name="Workbook version">
    <vt:lpwstr>Custom</vt:lpwstr>
  </property>
</Properties>
</file>