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/>
  <mc:AlternateContent xmlns:mc="http://schemas.openxmlformats.org/markup-compatibility/2006">
    <mc:Choice Requires="x15">
      <x15ac:absPath xmlns:x15ac="http://schemas.microsoft.com/office/spreadsheetml/2010/11/ac" url="G:\My Drive\Projects\2022-138 DoH Maintenance\spec\Medical Gas\2025-04-09 Medical Gas Tender\Cluster 2\"/>
    </mc:Choice>
  </mc:AlternateContent>
  <xr:revisionPtr revIDLastSave="0" documentId="13_ncr:1_{F91B1938-F5EE-4D86-B25C-74E4F69D233E}" xr6:coauthVersionLast="47" xr6:coauthVersionMax="47" xr10:uidLastSave="{00000000-0000-0000-0000-000000000000}"/>
  <bookViews>
    <workbookView xWindow="-98" yWindow="-98" windowWidth="21795" windowHeight="13875" tabRatio="835" xr2:uid="{00000000-000D-0000-FFFF-FFFF00000000}"/>
  </bookViews>
  <sheets>
    <sheet name="SUMMARY" sheetId="8" r:id="rId1"/>
    <sheet name="SCHED 1A-1_JG_CH" sheetId="4" r:id="rId2"/>
    <sheet name="SCHED 1A-2_JG_CH" sheetId="154" r:id="rId3"/>
    <sheet name="SCHED 1A-3_JG_CH" sheetId="156" r:id="rId4"/>
    <sheet name="SCHED 1A-4_JG_CH" sheetId="158" r:id="rId5"/>
    <sheet name="SCHED 1A-5_JG_CH" sheetId="160" r:id="rId6"/>
    <sheet name="SCHED 2A-1_JG_CH" sheetId="9" r:id="rId7"/>
    <sheet name="SCHED 2A-3_JG_CH" sheetId="164" r:id="rId8"/>
    <sheet name="SCHED 2A-4_JG_CH" sheetId="166" r:id="rId9"/>
    <sheet name="SCHEDULE 3A_JG" sheetId="151" r:id="rId10"/>
    <sheet name="SCHEDULE 3B_CH" sheetId="153" r:id="rId11"/>
    <sheet name="SCHEDULE 4" sheetId="11" r:id="rId12"/>
    <sheet name="WORK ORDERS  01 LAETITIA BAM CH" sheetId="27" state="hidden" r:id="rId13"/>
    <sheet name="JOSE PEARSON TB HOSPITAL (02)" sheetId="31" state="hidden" r:id="rId14"/>
    <sheet name="NEW BRIGHTON MORTUARY (03)" sheetId="32" state="hidden" r:id="rId15"/>
    <sheet name="DORA NGIZA HOSPITAL (04)" sheetId="33" state="hidden" r:id="rId16"/>
    <sheet name="LAETITIA BAM CHC (05)" sheetId="34" state="hidden" r:id="rId17"/>
    <sheet name="MOTHERWELL CHC (06)" sheetId="35" state="hidden" r:id="rId18"/>
    <sheet name="MOTHERWEL CHC (07)" sheetId="36" state="hidden" r:id="rId19"/>
    <sheet name="ORSMOND TB HOSPITAL (08)" sheetId="37" state="hidden" r:id="rId20"/>
    <sheet name="JOSE PEARSON TB HOSPITAL (09)" sheetId="38" state="hidden" r:id="rId21"/>
    <sheet name="LIVINGSTONE HOSPITAL (10)" sheetId="39" state="hidden" r:id="rId22"/>
    <sheet name="LAETITIA BAM CHC (11)" sheetId="49" state="hidden" r:id="rId23"/>
    <sheet name="WEST END (12)" sheetId="48" state="hidden" r:id="rId24"/>
    <sheet name="PORT ELIZABETH PRO.(13)" sheetId="47" state="hidden" r:id="rId25"/>
    <sheet name="DORA NGIZA HOSP (14)" sheetId="46" state="hidden" r:id="rId26"/>
    <sheet name="ORSMOND TB HOSP (15)" sheetId="45" state="hidden" r:id="rId27"/>
    <sheet name="MOUNT RD MORT. (16)" sheetId="44" state="hidden" r:id="rId28"/>
    <sheet name="PARMACEUTICA DEP (17)" sheetId="43" state="hidden" r:id="rId29"/>
    <sheet name="DORA NGIZA HOSP (18)" sheetId="52" state="hidden" r:id="rId30"/>
    <sheet name="DORA NGIZA (19)" sheetId="51" state="hidden" r:id="rId31"/>
    <sheet name="LIVINGSTONE HOSPITAL (20)" sheetId="50" state="hidden" r:id="rId32"/>
    <sheet name="PE PROV. HOSPITAL (21)" sheetId="59" state="hidden" r:id="rId33"/>
    <sheet name="GQEBERA CHC (22)" sheetId="58" state="hidden" r:id="rId34"/>
    <sheet name="PORT EZIABERTH MEDIC DEPOT(23)" sheetId="57" state="hidden" r:id="rId35"/>
    <sheet name="LIVINGSTONE HOSPITAL (24)" sheetId="56" state="hidden" r:id="rId36"/>
    <sheet name="MOTHERWELL CHC (25)" sheetId="55" state="hidden" r:id="rId37"/>
    <sheet name="LIVINGSTONE HOSPITAL (26)" sheetId="42" state="hidden" r:id="rId38"/>
    <sheet name="GQEBERA CHC (27)" sheetId="66" state="hidden" r:id="rId39"/>
    <sheet name="DORA NGINZA HOSPITAL (28)" sheetId="65" state="hidden" r:id="rId40"/>
    <sheet name="ELIZABETH DOKIN HOSP(29)" sheetId="64" state="hidden" r:id="rId41"/>
    <sheet name="PORT ELIZABETH PROV (30)" sheetId="63" state="hidden" r:id="rId42"/>
    <sheet name="MOUNTROAD MORTUARY (31)" sheetId="67" state="hidden" r:id="rId43"/>
    <sheet name="UITENHAGE PRO.HOSPITAL (32)" sheetId="62" state="hidden" r:id="rId44"/>
    <sheet name="JOSE PEARSON TB HSPITAL (33)" sheetId="68" state="hidden" r:id="rId45"/>
    <sheet name="LAETITA BAM CHC (34)" sheetId="61" state="hidden" r:id="rId46"/>
    <sheet name="MOTHEWELL CHC (35)" sheetId="73" state="hidden" r:id="rId47"/>
    <sheet name="LAETITA BAM CHC (36)" sheetId="72" state="hidden" r:id="rId48"/>
    <sheet name="PE PROV. (37)" sheetId="71" state="hidden" r:id="rId49"/>
    <sheet name="ORSMOND TB HOSP. (38)" sheetId="70" state="hidden" r:id="rId50"/>
    <sheet name="Gqebera CHC (39)" sheetId="69" state="hidden" r:id="rId51"/>
    <sheet name="Dora Ngiza (40)" sheetId="74" state="hidden" r:id="rId52"/>
    <sheet name="PE Pronvincial Hospital (41)" sheetId="75" state="hidden" r:id="rId53"/>
    <sheet name="Motherwell CHC (42)" sheetId="76" state="hidden" r:id="rId54"/>
    <sheet name="Westend Clinic (43)" sheetId="77" state="hidden" r:id="rId55"/>
    <sheet name="Dora Ngiza (44)" sheetId="78" state="hidden" r:id="rId56"/>
    <sheet name="Elizabeth Hospital (45)" sheetId="79" state="hidden" r:id="rId57"/>
    <sheet name="Jose Pearson (46)" sheetId="80" state="hidden" r:id="rId58"/>
    <sheet name="Livingstone Hospital (47)" sheetId="85" state="hidden" r:id="rId59"/>
    <sheet name="PE Pro. Hosp (48)" sheetId="81" state="hidden" r:id="rId60"/>
    <sheet name="Elizabeth Donken hosp.(49)" sheetId="89" state="hidden" r:id="rId61"/>
    <sheet name="Dora Ngiza (50)" sheetId="90" state="hidden" r:id="rId62"/>
    <sheet name="Dora Ngiza (51)" sheetId="82" state="hidden" r:id="rId63"/>
    <sheet name="West End (52)" sheetId="83" state="hidden" r:id="rId64"/>
    <sheet name="Elizabeth Hospital (53)" sheetId="84" state="hidden" r:id="rId65"/>
    <sheet name="Orsmond TB Hosp.(54)" sheetId="91" state="hidden" r:id="rId66"/>
    <sheet name="Port Elizabeth (55)" sheetId="92" state="hidden" r:id="rId67"/>
    <sheet name="Livingston Hosp (56)" sheetId="93" state="hidden" r:id="rId68"/>
    <sheet name="New Brighton M.(57)" sheetId="94" state="hidden" r:id="rId69"/>
    <sheet name="West End (58)" sheetId="95" state="hidden" r:id="rId70"/>
    <sheet name="Dora Ngiza chc (59)" sheetId="96" state="hidden" r:id="rId71"/>
    <sheet name="New Brighston (60)" sheetId="97" state="hidden" r:id="rId72"/>
    <sheet name="Jose Pearson TB Hosp (61)" sheetId="98" state="hidden" r:id="rId73"/>
    <sheet name="Jose Pearson TB Hosp (62)" sheetId="99" state="hidden" r:id="rId74"/>
    <sheet name="Livingstone Hosp (63)" sheetId="100" state="hidden" r:id="rId75"/>
    <sheet name="Jose Pearson TB Hosp (64)" sheetId="101" state="hidden" r:id="rId76"/>
    <sheet name="Motherwell chc (65)" sheetId="102" state="hidden" r:id="rId77"/>
    <sheet name="Dora Ngiza (66)" sheetId="103" state="hidden" r:id="rId78"/>
    <sheet name="Orsmond TB Hosp (66)" sheetId="104" state="hidden" r:id="rId79"/>
    <sheet name="Dora Ngiza Hosp (67)" sheetId="105" state="hidden" r:id="rId80"/>
    <sheet name="Uitenhage Forensic (68)" sheetId="106" state="hidden" r:id="rId81"/>
    <sheet name="Dora Ngiza Hospital (70)" sheetId="109" state="hidden" r:id="rId82"/>
    <sheet name="Jose Pearson Sant (71)" sheetId="110" state="hidden" r:id="rId83"/>
    <sheet name="Gqebera chc (72)" sheetId="111" state="hidden" r:id="rId84"/>
    <sheet name="Dora Ngiza Hospital (73)" sheetId="112" state="hidden" r:id="rId85"/>
    <sheet name="Jose Pearson Sant (74)" sheetId="113" state="hidden" r:id="rId86"/>
    <sheet name="Livingston Hospital (75)" sheetId="114" state="hidden" r:id="rId87"/>
    <sheet name="Leticia Bam Hospital (76)" sheetId="108" state="hidden" r:id="rId88"/>
    <sheet name="Unitenhage Pro (69)" sheetId="107" state="hidden" r:id="rId89"/>
    <sheet name="Gqebera chc (77)" sheetId="116" state="hidden" r:id="rId90"/>
    <sheet name="PE Prov (78)" sheetId="122" state="hidden" r:id="rId91"/>
    <sheet name="Linvingston (79)" sheetId="121" state="hidden" r:id="rId92"/>
    <sheet name="Dora Ngiza (80)" sheetId="120" state="hidden" r:id="rId93"/>
    <sheet name="Dora Ngiza (81)" sheetId="119" state="hidden" r:id="rId94"/>
    <sheet name="Galvendale Foresic (83)" sheetId="124" state="hidden" r:id="rId95"/>
    <sheet name="Struandale Depot (84)" sheetId="125" state="hidden" r:id="rId96"/>
    <sheet name="PE Prov (85)" sheetId="126" state="hidden" r:id="rId97"/>
    <sheet name="West End (86)" sheetId="128" state="hidden" r:id="rId98"/>
    <sheet name="Livingston Hospital (87)" sheetId="127" state="hidden" r:id="rId99"/>
    <sheet name="Dora Ngiza (88)" sheetId="123" state="hidden" r:id="rId100"/>
    <sheet name="Mt Road (82)" sheetId="118" state="hidden" r:id="rId101"/>
    <sheet name="West End (89)" sheetId="131" state="hidden" r:id="rId102"/>
    <sheet name="Walton Conyng (90)" sheetId="135" state="hidden" r:id="rId103"/>
    <sheet name="Uitenhage Hospital  (91)" sheetId="134" state="hidden" r:id="rId104"/>
    <sheet name="Jose Pearson Hospital (92)" sheetId="133" state="hidden" r:id="rId105"/>
    <sheet name="Motherwell Hospital (93)" sheetId="132" state="hidden" r:id="rId106"/>
    <sheet name="West End chc (94)" sheetId="136" state="hidden" r:id="rId107"/>
    <sheet name="Qoutation " sheetId="137" state="hidden" r:id="rId108"/>
    <sheet name="Jose Pearson Hospital (95)" sheetId="130" state="hidden" r:id="rId109"/>
    <sheet name="Qoutation Jose Pearson" sheetId="140" state="hidden" r:id="rId110"/>
    <sheet name="Jose Pearson" sheetId="141" state="hidden" r:id="rId111"/>
    <sheet name="Dora Ngiza (96)" sheetId="142" state="hidden" r:id="rId112"/>
    <sheet name="Uitenhage Pro (97)" sheetId="143" state="hidden" r:id="rId113"/>
    <sheet name="Jose Pearson (98)" sheetId="144" state="hidden" r:id="rId114"/>
    <sheet name="Dora Ngiza (99)" sheetId="145" state="hidden" r:id="rId115"/>
    <sheet name="Gqebera chc (100)" sheetId="146" state="hidden" r:id="rId116"/>
    <sheet name="Jose Pearson (101)" sheetId="147" state="hidden" r:id="rId117"/>
    <sheet name="Dora Ngiza (102)" sheetId="148" state="hidden" r:id="rId118"/>
    <sheet name="PE PRO. (103)" sheetId="149" state="hidden" r:id="rId119"/>
    <sheet name="West End (104)" sheetId="150" state="hidden" r:id="rId120"/>
  </sheets>
  <definedNames>
    <definedName name="_xlnm.Print_Area" localSheetId="99">'Dora Ngiza (88)'!$A$1:$I$63</definedName>
    <definedName name="_xlnm.Print_Area" localSheetId="70">'Dora Ngiza chc (59)'!$A$1:$I$64</definedName>
    <definedName name="_xlnm.Print_Area" localSheetId="15">'DORA NGIZA HOSPITAL (04)'!$A$1:$I$55</definedName>
    <definedName name="_xlnm.Print_Area" localSheetId="81">'Dora Ngiza Hospital (70)'!$A$1:$I$63</definedName>
    <definedName name="_xlnm.Print_Area" localSheetId="84">'Dora Ngiza Hospital (73)'!$A$1:$I$63</definedName>
    <definedName name="_xlnm.Print_Area" localSheetId="83">'Gqebera chc (72)'!$A$1:$I$63</definedName>
    <definedName name="_xlnm.Print_Area" localSheetId="89">'Gqebera chc (77)'!$A$1:$I$63</definedName>
    <definedName name="_xlnm.Print_Area" localSheetId="82">'Jose Pearson Sant (71)'!$A$1:$I$63</definedName>
    <definedName name="_xlnm.Print_Area" localSheetId="85">'Jose Pearson Sant (74)'!$A$1:$I$63</definedName>
    <definedName name="_xlnm.Print_Area" localSheetId="13">'JOSE PEARSON TB HOSPITAL (02)'!$A$1:$I$55</definedName>
    <definedName name="_xlnm.Print_Area" localSheetId="20">'JOSE PEARSON TB HOSPITAL (09)'!$A$1:$I$55</definedName>
    <definedName name="_xlnm.Print_Area" localSheetId="16">'LAETITIA BAM CHC (05)'!$A$1:$I$55</definedName>
    <definedName name="_xlnm.Print_Area" localSheetId="87">'Leticia Bam Hospital (76)'!$A$1:$I$63</definedName>
    <definedName name="_xlnm.Print_Area" localSheetId="86">'Livingston Hospital (75)'!$A$1:$I$63</definedName>
    <definedName name="_xlnm.Print_Area" localSheetId="21">'LIVINGSTONE HOSPITAL (10)'!$A$1:$I$55</definedName>
    <definedName name="_xlnm.Print_Area" localSheetId="18">'MOTHERWEL CHC (07)'!$A$1:$I$55</definedName>
    <definedName name="_xlnm.Print_Area" localSheetId="17">'MOTHERWELL CHC (06)'!$A$1:$I$55</definedName>
    <definedName name="_xlnm.Print_Area" localSheetId="68">'New Brighton M.(57)'!$A$1:$I$64</definedName>
    <definedName name="_xlnm.Print_Area" localSheetId="14">'NEW BRIGHTON MORTUARY (03)'!$A$1:$I$55</definedName>
    <definedName name="_xlnm.Print_Area" localSheetId="19">'ORSMOND TB HOSPITAL (08)'!$A$1:$I$55</definedName>
    <definedName name="_xlnm.Print_Area" localSheetId="1">'SCHED 1A-1_JG_CH'!$B$1:$H$45</definedName>
    <definedName name="_xlnm.Print_Area" localSheetId="2">'SCHED 1A-2_JG_CH'!$B$1:$H$45</definedName>
    <definedName name="_xlnm.Print_Area" localSheetId="3">'SCHED 1A-3_JG_CH'!$B$1:$H$47</definedName>
    <definedName name="_xlnm.Print_Area" localSheetId="4">'SCHED 1A-4_JG_CH'!$B$1:$H$55</definedName>
    <definedName name="_xlnm.Print_Area" localSheetId="5">'SCHED 1A-5_JG_CH'!$B$1:$H$52</definedName>
    <definedName name="_xlnm.Print_Area" localSheetId="6">'SCHED 2A-1_JG_CH'!$B$1:$H$45</definedName>
    <definedName name="_xlnm.Print_Area" localSheetId="7">'SCHED 2A-3_JG_CH'!$B$1:$H$45</definedName>
    <definedName name="_xlnm.Print_Area" localSheetId="8">'SCHED 2A-4_JG_CH'!$B$1:$H$48</definedName>
    <definedName name="_xlnm.Print_Area" localSheetId="9">'SCHEDULE 3A_JG'!$B$1:$I$442</definedName>
    <definedName name="_xlnm.Print_Area" localSheetId="10">'SCHEDULE 3B_CH'!$B$1:$I$226</definedName>
    <definedName name="_xlnm.Print_Area" localSheetId="11">'SCHEDULE 4'!$B$1:$H$23</definedName>
    <definedName name="_xlnm.Print_Area" localSheetId="0">SUMMARY!$B$1:$F$39</definedName>
    <definedName name="_xlnm.Print_Area" localSheetId="102">'Walton Conyng (90)'!$A$1:$I$146</definedName>
    <definedName name="_xlnm.Print_Area" localSheetId="69">'West End (58)'!$A$1:$I$64</definedName>
    <definedName name="_xlnm.Print_Area" localSheetId="12">'WORK ORDERS  01 LAETITIA BAM CH'!$A$1:$I$55</definedName>
    <definedName name="_xlnm.Print_Titles" localSheetId="9">'SCHEDULE 3A_JG'!$2:$9</definedName>
    <definedName name="_xlnm.Print_Titles" localSheetId="10">'SCHEDULE 3B_CH'!$2:$9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8" i="160" l="1"/>
  <c r="H45" i="160"/>
  <c r="H46" i="160"/>
  <c r="H47" i="160"/>
  <c r="H44" i="160"/>
  <c r="G36" i="151" l="1"/>
  <c r="G33" i="151"/>
  <c r="B2" i="164"/>
  <c r="C24" i="8"/>
  <c r="C22" i="8"/>
  <c r="C20" i="8"/>
  <c r="C18" i="8"/>
  <c r="C16" i="8"/>
  <c r="C14" i="8"/>
  <c r="C12" i="8"/>
  <c r="C10" i="8"/>
  <c r="H17" i="11"/>
  <c r="G440" i="151"/>
  <c r="G437" i="151"/>
  <c r="G434" i="151"/>
  <c r="G425" i="151"/>
  <c r="G422" i="151"/>
  <c r="G419" i="151"/>
  <c r="G416" i="151"/>
  <c r="G409" i="151"/>
  <c r="G406" i="151"/>
  <c r="G401" i="151"/>
  <c r="G398" i="151"/>
  <c r="G391" i="151"/>
  <c r="G388" i="151"/>
  <c r="G385" i="151"/>
  <c r="G382" i="151"/>
  <c r="G373" i="151"/>
  <c r="G370" i="151"/>
  <c r="G367" i="151"/>
  <c r="G364" i="151"/>
  <c r="G357" i="151"/>
  <c r="G354" i="151"/>
  <c r="G351" i="151"/>
  <c r="G346" i="151"/>
  <c r="G339" i="151"/>
  <c r="G336" i="151"/>
  <c r="G333" i="151"/>
  <c r="G330" i="151"/>
  <c r="G323" i="151"/>
  <c r="G318" i="151"/>
  <c r="G315" i="151"/>
  <c r="G312" i="151"/>
  <c r="G305" i="151"/>
  <c r="G302" i="151"/>
  <c r="G299" i="151"/>
  <c r="G296" i="151"/>
  <c r="G287" i="151"/>
  <c r="G284" i="151"/>
  <c r="G281" i="151"/>
  <c r="G278" i="151"/>
  <c r="G271" i="151"/>
  <c r="G268" i="151"/>
  <c r="G265" i="151"/>
  <c r="G260" i="151"/>
  <c r="G253" i="151"/>
  <c r="G250" i="151"/>
  <c r="G247" i="151"/>
  <c r="G244" i="151"/>
  <c r="G237" i="151"/>
  <c r="G232" i="151"/>
  <c r="G229" i="151"/>
  <c r="G226" i="151"/>
  <c r="G219" i="151"/>
  <c r="G216" i="151"/>
  <c r="G213" i="151"/>
  <c r="H3" i="151"/>
  <c r="C26" i="8" s="1"/>
  <c r="B38" i="166"/>
  <c r="B39" i="166" s="1"/>
  <c r="B40" i="166" s="1"/>
  <c r="B41" i="166" s="1"/>
  <c r="B21" i="166"/>
  <c r="B22" i="166" s="1"/>
  <c r="B23" i="166" s="1"/>
  <c r="B24" i="166" s="1"/>
  <c r="B25" i="166" s="1"/>
  <c r="B26" i="166" s="1"/>
  <c r="B27" i="166" s="1"/>
  <c r="B28" i="166" s="1"/>
  <c r="B29" i="166" s="1"/>
  <c r="B30" i="166" s="1"/>
  <c r="B31" i="166" s="1"/>
  <c r="B32" i="166" s="1"/>
  <c r="B34" i="166" s="1"/>
  <c r="B20" i="166"/>
  <c r="B12" i="166"/>
  <c r="B13" i="166" s="1"/>
  <c r="B14" i="166" s="1"/>
  <c r="B15" i="166" s="1"/>
  <c r="B16" i="166" s="1"/>
  <c r="B17" i="166" s="1"/>
  <c r="B18" i="166" s="1"/>
  <c r="B11" i="166"/>
  <c r="B34" i="164"/>
  <c r="B21" i="164"/>
  <c r="B22" i="164" s="1"/>
  <c r="B23" i="164" s="1"/>
  <c r="B24" i="164" s="1"/>
  <c r="B25" i="164" s="1"/>
  <c r="B26" i="164" s="1"/>
  <c r="B27" i="164" s="1"/>
  <c r="B28" i="164" s="1"/>
  <c r="B29" i="164" s="1"/>
  <c r="B30" i="164" s="1"/>
  <c r="B31" i="164" s="1"/>
  <c r="B32" i="164" s="1"/>
  <c r="B20" i="164"/>
  <c r="B12" i="164"/>
  <c r="B13" i="164"/>
  <c r="B14" i="164" s="1"/>
  <c r="B15" i="164" s="1"/>
  <c r="B16" i="164" s="1"/>
  <c r="B17" i="164" s="1"/>
  <c r="B18" i="164" s="1"/>
  <c r="B11" i="164"/>
  <c r="B34" i="9"/>
  <c r="B35" i="9" s="1"/>
  <c r="B36" i="9" s="1"/>
  <c r="B37" i="9" s="1"/>
  <c r="B38" i="9" s="1"/>
  <c r="B39" i="9" s="1"/>
  <c r="B40" i="9" s="1"/>
  <c r="B41" i="9" s="1"/>
  <c r="B42" i="9" s="1"/>
  <c r="B21" i="9"/>
  <c r="B22" i="9" s="1"/>
  <c r="B23" i="9" s="1"/>
  <c r="B24" i="9" s="1"/>
  <c r="B25" i="9" s="1"/>
  <c r="B26" i="9" s="1"/>
  <c r="B27" i="9" s="1"/>
  <c r="B28" i="9" s="1"/>
  <c r="B29" i="9" s="1"/>
  <c r="B30" i="9" s="1"/>
  <c r="B31" i="9" s="1"/>
  <c r="B32" i="9" s="1"/>
  <c r="B20" i="9"/>
  <c r="B12" i="9"/>
  <c r="B13" i="9" s="1"/>
  <c r="B14" i="9" s="1"/>
  <c r="B15" i="9" s="1"/>
  <c r="B16" i="9" s="1"/>
  <c r="B17" i="9" s="1"/>
  <c r="B18" i="9" s="1"/>
  <c r="B11" i="9"/>
  <c r="B34" i="160"/>
  <c r="B31" i="160"/>
  <c r="B32" i="160"/>
  <c r="B21" i="160"/>
  <c r="B22" i="160" s="1"/>
  <c r="B23" i="160" s="1"/>
  <c r="B24" i="160" s="1"/>
  <c r="B25" i="160" s="1"/>
  <c r="B26" i="160" s="1"/>
  <c r="B27" i="160" s="1"/>
  <c r="B28" i="160" s="1"/>
  <c r="B29" i="160" s="1"/>
  <c r="B30" i="160" s="1"/>
  <c r="B20" i="160"/>
  <c r="B12" i="160"/>
  <c r="B13" i="160" s="1"/>
  <c r="B14" i="160" s="1"/>
  <c r="B15" i="160" s="1"/>
  <c r="B16" i="160" s="1"/>
  <c r="B17" i="160" s="1"/>
  <c r="B18" i="160" s="1"/>
  <c r="B11" i="160"/>
  <c r="G3" i="158"/>
  <c r="B34" i="158"/>
  <c r="B35" i="158"/>
  <c r="B36" i="158" s="1"/>
  <c r="B37" i="158" s="1"/>
  <c r="B38" i="158" s="1"/>
  <c r="B39" i="158" s="1"/>
  <c r="B40" i="158" s="1"/>
  <c r="B41" i="158" s="1"/>
  <c r="B42" i="158" s="1"/>
  <c r="B31" i="158"/>
  <c r="B32" i="158"/>
  <c r="B21" i="158"/>
  <c r="B22" i="158" s="1"/>
  <c r="B23" i="158" s="1"/>
  <c r="B24" i="158" s="1"/>
  <c r="B25" i="158" s="1"/>
  <c r="B26" i="158" s="1"/>
  <c r="B27" i="158" s="1"/>
  <c r="B28" i="158" s="1"/>
  <c r="B29" i="158" s="1"/>
  <c r="B30" i="158" s="1"/>
  <c r="B20" i="158"/>
  <c r="B12" i="158"/>
  <c r="B13" i="158" s="1"/>
  <c r="B14" i="158" s="1"/>
  <c r="B15" i="158" s="1"/>
  <c r="B16" i="158" s="1"/>
  <c r="B17" i="158" s="1"/>
  <c r="B18" i="158" s="1"/>
  <c r="B11" i="158"/>
  <c r="B35" i="166" l="1"/>
  <c r="B36" i="166" s="1"/>
  <c r="B37" i="166" s="1"/>
  <c r="B35" i="164"/>
  <c r="B36" i="164" s="1"/>
  <c r="B37" i="164" s="1"/>
  <c r="B38" i="164" s="1"/>
  <c r="B39" i="164" s="1"/>
  <c r="B40" i="164" s="1"/>
  <c r="B41" i="164" s="1"/>
  <c r="B42" i="164" s="1"/>
  <c r="B35" i="160"/>
  <c r="B36" i="160" s="1"/>
  <c r="B37" i="160" s="1"/>
  <c r="B38" i="160" s="1"/>
  <c r="B39" i="160" s="1"/>
  <c r="B40" i="160" s="1"/>
  <c r="B41" i="160" s="1"/>
  <c r="B42" i="160" s="1"/>
  <c r="B34" i="156" l="1"/>
  <c r="B35" i="156" s="1"/>
  <c r="B36" i="156" s="1"/>
  <c r="B37" i="156" s="1"/>
  <c r="B38" i="156" s="1"/>
  <c r="B39" i="156" s="1"/>
  <c r="B40" i="156" s="1"/>
  <c r="B41" i="156" s="1"/>
  <c r="B42" i="156" s="1"/>
  <c r="B27" i="156"/>
  <c r="B28" i="156" s="1"/>
  <c r="B29" i="156" s="1"/>
  <c r="B30" i="156" s="1"/>
  <c r="B31" i="156" s="1"/>
  <c r="B32" i="156" s="1"/>
  <c r="B25" i="156"/>
  <c r="B26" i="156" s="1"/>
  <c r="B20" i="156"/>
  <c r="B21" i="156" s="1"/>
  <c r="B22" i="156" s="1"/>
  <c r="B23" i="156" s="1"/>
  <c r="B24" i="156" s="1"/>
  <c r="B12" i="156"/>
  <c r="B13" i="156" s="1"/>
  <c r="B14" i="156" s="1"/>
  <c r="B15" i="156" s="1"/>
  <c r="B16" i="156" s="1"/>
  <c r="B17" i="156" s="1"/>
  <c r="B18" i="156" s="1"/>
  <c r="B11" i="156"/>
  <c r="B34" i="154" l="1"/>
  <c r="B35" i="154" s="1"/>
  <c r="B36" i="154" s="1"/>
  <c r="B37" i="154" s="1"/>
  <c r="B38" i="154" s="1"/>
  <c r="B39" i="154" s="1"/>
  <c r="B40" i="154" s="1"/>
  <c r="B41" i="154" s="1"/>
  <c r="B42" i="154" s="1"/>
  <c r="B32" i="154"/>
  <c r="B21" i="154"/>
  <c r="B22" i="154" s="1"/>
  <c r="B23" i="154" s="1"/>
  <c r="B24" i="154" s="1"/>
  <c r="B25" i="154" s="1"/>
  <c r="B26" i="154" s="1"/>
  <c r="B27" i="154" s="1"/>
  <c r="B28" i="154" s="1"/>
  <c r="B29" i="154" s="1"/>
  <c r="B30" i="154" s="1"/>
  <c r="B31" i="154" s="1"/>
  <c r="B20" i="154"/>
  <c r="B12" i="154"/>
  <c r="B13" i="154" s="1"/>
  <c r="B14" i="154" s="1"/>
  <c r="B15" i="154" s="1"/>
  <c r="B16" i="154" s="1"/>
  <c r="B17" i="154" s="1"/>
  <c r="B18" i="154" s="1"/>
  <c r="B11" i="154"/>
  <c r="B34" i="4"/>
  <c r="B35" i="4" s="1"/>
  <c r="B36" i="4" s="1"/>
  <c r="B37" i="4" s="1"/>
  <c r="B38" i="4" s="1"/>
  <c r="B39" i="4" s="1"/>
  <c r="B40" i="4" s="1"/>
  <c r="B41" i="4" s="1"/>
  <c r="B42" i="4" s="1"/>
  <c r="B29" i="4"/>
  <c r="B30" i="4" s="1"/>
  <c r="B31" i="4" s="1"/>
  <c r="B32" i="4" s="1"/>
  <c r="B21" i="4"/>
  <c r="B22" i="4" s="1"/>
  <c r="B23" i="4" s="1"/>
  <c r="B24" i="4" s="1"/>
  <c r="B25" i="4" s="1"/>
  <c r="B26" i="4" s="1"/>
  <c r="B27" i="4" s="1"/>
  <c r="B28" i="4" s="1"/>
  <c r="B20" i="4"/>
  <c r="F11" i="11" l="1"/>
  <c r="F10" i="11"/>
  <c r="G73" i="151" l="1"/>
  <c r="G59" i="151"/>
  <c r="G47" i="151"/>
  <c r="G117" i="151"/>
  <c r="G120" i="151"/>
  <c r="G147" i="151"/>
  <c r="G134" i="151"/>
  <c r="G137" i="151"/>
  <c r="G41" i="151"/>
  <c r="F13" i="11"/>
  <c r="H47" i="166"/>
  <c r="H45" i="166"/>
  <c r="C30" i="8"/>
  <c r="G210" i="151"/>
  <c r="G205" i="151"/>
  <c r="G202" i="151"/>
  <c r="G195" i="151"/>
  <c r="G181" i="153"/>
  <c r="G192" i="151"/>
  <c r="G189" i="151"/>
  <c r="G186" i="151"/>
  <c r="G177" i="151"/>
  <c r="G131" i="151"/>
  <c r="G128" i="151"/>
  <c r="G125" i="151"/>
  <c r="G114" i="151"/>
  <c r="G107" i="151"/>
  <c r="G70" i="151"/>
  <c r="G65" i="151"/>
  <c r="G62" i="151"/>
  <c r="G56" i="151"/>
  <c r="G53" i="151"/>
  <c r="G44" i="151"/>
  <c r="G178" i="153"/>
  <c r="G173" i="153"/>
  <c r="G170" i="153"/>
  <c r="G167" i="153"/>
  <c r="G164" i="153"/>
  <c r="G157" i="153"/>
  <c r="G154" i="153"/>
  <c r="G151" i="153"/>
  <c r="G148" i="153"/>
  <c r="G139" i="153"/>
  <c r="G136" i="153"/>
  <c r="G133" i="153"/>
  <c r="G130" i="153"/>
  <c r="G127" i="153"/>
  <c r="G124" i="153"/>
  <c r="G121" i="153"/>
  <c r="G116" i="153"/>
  <c r="G109" i="153"/>
  <c r="G106" i="153"/>
  <c r="G103" i="153"/>
  <c r="G97" i="153"/>
  <c r="G94" i="153"/>
  <c r="G91" i="153"/>
  <c r="G86" i="153"/>
  <c r="G76" i="153"/>
  <c r="G73" i="153"/>
  <c r="G46" i="153"/>
  <c r="G43" i="153"/>
  <c r="G28" i="153"/>
  <c r="G22" i="153"/>
  <c r="G25" i="153"/>
  <c r="G161" i="151"/>
  <c r="D4" i="160" l="1"/>
  <c r="D4" i="158"/>
  <c r="D4" i="156"/>
  <c r="D4" i="154"/>
  <c r="G208" i="153"/>
  <c r="G203" i="153"/>
  <c r="G200" i="153"/>
  <c r="G197" i="153"/>
  <c r="G194" i="153"/>
  <c r="G191" i="153"/>
  <c r="G188" i="153"/>
  <c r="G174" i="151" l="1"/>
  <c r="G171" i="151"/>
  <c r="G168" i="151"/>
  <c r="G158" i="151"/>
  <c r="G155" i="151"/>
  <c r="G150" i="151"/>
  <c r="G140" i="151"/>
  <c r="G104" i="151" l="1"/>
  <c r="G101" i="151"/>
  <c r="G98" i="151"/>
  <c r="G89" i="151"/>
  <c r="G86" i="151"/>
  <c r="G83" i="151"/>
  <c r="D24" i="8" l="1"/>
  <c r="D22" i="8"/>
  <c r="D20" i="8"/>
  <c r="F4" i="8"/>
  <c r="G80" i="151"/>
  <c r="G3" i="160"/>
  <c r="G3" i="154"/>
  <c r="G3" i="156" s="1"/>
  <c r="B2" i="154"/>
  <c r="B2" i="156" s="1"/>
  <c r="B2" i="158" s="1"/>
  <c r="B2" i="160" s="1"/>
  <c r="B2" i="9" s="1"/>
  <c r="B2" i="166" s="1"/>
  <c r="B2" i="151" s="1"/>
  <c r="B2" i="153" s="1"/>
  <c r="B2" i="11" s="1"/>
  <c r="D3" i="160"/>
  <c r="D3" i="158"/>
  <c r="D3" i="156"/>
  <c r="D3" i="154"/>
  <c r="D18" i="8" l="1"/>
  <c r="D16" i="8"/>
  <c r="D14" i="8"/>
  <c r="D12" i="8"/>
  <c r="D4" i="166"/>
  <c r="B4" i="166"/>
  <c r="G3" i="166"/>
  <c r="D3" i="166"/>
  <c r="B3" i="166"/>
  <c r="D4" i="164"/>
  <c r="B4" i="164"/>
  <c r="G3" i="164"/>
  <c r="D3" i="164"/>
  <c r="B3" i="164"/>
  <c r="D3" i="11" l="1"/>
  <c r="G67" i="153"/>
  <c r="G64" i="153"/>
  <c r="G61" i="153"/>
  <c r="G49" i="153"/>
  <c r="D4" i="153"/>
  <c r="B4" i="153"/>
  <c r="D3" i="153"/>
  <c r="B3" i="153"/>
  <c r="G30" i="151"/>
  <c r="G27" i="151"/>
  <c r="G24" i="151"/>
  <c r="G21" i="151"/>
  <c r="G18" i="151"/>
  <c r="G12" i="151"/>
  <c r="D3" i="151"/>
  <c r="D3" i="9"/>
  <c r="D4" i="8"/>
  <c r="B4" i="151"/>
  <c r="H3" i="153"/>
  <c r="H12" i="146"/>
  <c r="H11" i="146"/>
  <c r="H10" i="146"/>
  <c r="G3" i="11" l="1"/>
  <c r="C28" i="8"/>
  <c r="H12" i="150"/>
  <c r="H11" i="150"/>
  <c r="H10" i="150"/>
  <c r="H9" i="150"/>
  <c r="I59" i="150"/>
  <c r="I61" i="150" s="1"/>
  <c r="I54" i="150"/>
  <c r="I53" i="150"/>
  <c r="I52" i="150"/>
  <c r="I51" i="150"/>
  <c r="I50" i="150"/>
  <c r="I49" i="150"/>
  <c r="I47" i="150"/>
  <c r="I46" i="150"/>
  <c r="I45" i="150"/>
  <c r="I44" i="150"/>
  <c r="I43" i="150"/>
  <c r="I42" i="150"/>
  <c r="I40" i="150"/>
  <c r="I39" i="150"/>
  <c r="I38" i="150"/>
  <c r="I37" i="150"/>
  <c r="I36" i="150"/>
  <c r="I35" i="150"/>
  <c r="I30" i="150"/>
  <c r="H12" i="149"/>
  <c r="H11" i="149"/>
  <c r="H10" i="149"/>
  <c r="H9" i="149"/>
  <c r="I59" i="149"/>
  <c r="I61" i="149" s="1"/>
  <c r="I54" i="149"/>
  <c r="I53" i="149"/>
  <c r="I52" i="149"/>
  <c r="I51" i="149"/>
  <c r="I50" i="149"/>
  <c r="I49" i="149"/>
  <c r="I47" i="149"/>
  <c r="I46" i="149"/>
  <c r="I45" i="149"/>
  <c r="I44" i="149"/>
  <c r="I43" i="149"/>
  <c r="I42" i="149"/>
  <c r="I40" i="149"/>
  <c r="I39" i="149"/>
  <c r="I38" i="149"/>
  <c r="I37" i="149"/>
  <c r="I36" i="149"/>
  <c r="I35" i="149"/>
  <c r="I30" i="149"/>
  <c r="H12" i="148"/>
  <c r="H11" i="148"/>
  <c r="H10" i="148"/>
  <c r="H9" i="148"/>
  <c r="I59" i="148"/>
  <c r="I61" i="148" s="1"/>
  <c r="I54" i="148"/>
  <c r="I53" i="148"/>
  <c r="I52" i="148"/>
  <c r="I51" i="148"/>
  <c r="I50" i="148"/>
  <c r="I49" i="148"/>
  <c r="I47" i="148"/>
  <c r="I46" i="148"/>
  <c r="I45" i="148"/>
  <c r="I44" i="148"/>
  <c r="I43" i="148"/>
  <c r="I42" i="148"/>
  <c r="I40" i="148"/>
  <c r="I39" i="148"/>
  <c r="I38" i="148"/>
  <c r="I37" i="148"/>
  <c r="I36" i="148"/>
  <c r="I35" i="148"/>
  <c r="I30" i="148"/>
  <c r="I24" i="147"/>
  <c r="I26" i="147"/>
  <c r="I25" i="147"/>
  <c r="H12" i="147"/>
  <c r="H11" i="147"/>
  <c r="H10" i="147"/>
  <c r="H9" i="147"/>
  <c r="I59" i="147"/>
  <c r="I61" i="147" s="1"/>
  <c r="I54" i="147"/>
  <c r="I53" i="147"/>
  <c r="I52" i="147"/>
  <c r="I51" i="147"/>
  <c r="I50" i="147"/>
  <c r="I49" i="147"/>
  <c r="I47" i="147"/>
  <c r="I46" i="147"/>
  <c r="I45" i="147"/>
  <c r="I44" i="147"/>
  <c r="I43" i="147"/>
  <c r="I42" i="147"/>
  <c r="I40" i="147"/>
  <c r="I39" i="147"/>
  <c r="I38" i="147"/>
  <c r="I37" i="147"/>
  <c r="I36" i="147"/>
  <c r="I35" i="147"/>
  <c r="I24" i="146"/>
  <c r="H9" i="146"/>
  <c r="I59" i="146"/>
  <c r="I61" i="146" s="1"/>
  <c r="I54" i="146"/>
  <c r="I53" i="146"/>
  <c r="I52" i="146"/>
  <c r="I51" i="146"/>
  <c r="I50" i="146"/>
  <c r="I49" i="146"/>
  <c r="I47" i="146"/>
  <c r="I46" i="146"/>
  <c r="I45" i="146"/>
  <c r="I44" i="146"/>
  <c r="I43" i="146"/>
  <c r="I42" i="146"/>
  <c r="I40" i="146"/>
  <c r="I39" i="146"/>
  <c r="I38" i="146"/>
  <c r="I37" i="146"/>
  <c r="I36" i="146"/>
  <c r="I35" i="146"/>
  <c r="H12" i="145"/>
  <c r="H11" i="145"/>
  <c r="H10" i="145"/>
  <c r="H9" i="145"/>
  <c r="I59" i="145"/>
  <c r="I61" i="145" s="1"/>
  <c r="I54" i="145"/>
  <c r="I53" i="145"/>
  <c r="I52" i="145"/>
  <c r="I51" i="145"/>
  <c r="I50" i="145"/>
  <c r="I49" i="145"/>
  <c r="I47" i="145"/>
  <c r="I46" i="145"/>
  <c r="I45" i="145"/>
  <c r="I44" i="145"/>
  <c r="I43" i="145"/>
  <c r="I42" i="145"/>
  <c r="I40" i="145"/>
  <c r="I39" i="145"/>
  <c r="I38" i="145"/>
  <c r="I37" i="145"/>
  <c r="I36" i="145"/>
  <c r="I35" i="145"/>
  <c r="I30" i="145"/>
  <c r="H12" i="144"/>
  <c r="H11" i="144"/>
  <c r="H10" i="144"/>
  <c r="H9" i="144"/>
  <c r="I59" i="144"/>
  <c r="I61" i="144" s="1"/>
  <c r="I54" i="144"/>
  <c r="I53" i="144"/>
  <c r="I52" i="144"/>
  <c r="I51" i="144"/>
  <c r="I50" i="144"/>
  <c r="I49" i="144"/>
  <c r="I47" i="144"/>
  <c r="I46" i="144"/>
  <c r="I45" i="144"/>
  <c r="I44" i="144"/>
  <c r="I43" i="144"/>
  <c r="I42" i="144"/>
  <c r="I40" i="144"/>
  <c r="I39" i="144"/>
  <c r="I38" i="144"/>
  <c r="I37" i="144"/>
  <c r="I36" i="144"/>
  <c r="I35" i="144"/>
  <c r="I25" i="144"/>
  <c r="I24" i="144"/>
  <c r="H11" i="143"/>
  <c r="H10" i="143"/>
  <c r="H9" i="143"/>
  <c r="H11" i="142"/>
  <c r="H10" i="142"/>
  <c r="H9" i="142"/>
  <c r="I48" i="145" l="1"/>
  <c r="I55" i="146"/>
  <c r="I55" i="145"/>
  <c r="I41" i="146"/>
  <c r="I48" i="146"/>
  <c r="I41" i="150"/>
  <c r="I48" i="150"/>
  <c r="I55" i="150"/>
  <c r="I48" i="144"/>
  <c r="I55" i="144"/>
  <c r="I55" i="147"/>
  <c r="I55" i="148"/>
  <c r="I48" i="149"/>
  <c r="I55" i="149"/>
  <c r="I31" i="150"/>
  <c r="I32" i="150" s="1"/>
  <c r="I63" i="150" s="1"/>
  <c r="I65" i="150" s="1"/>
  <c r="I41" i="149"/>
  <c r="I31" i="149"/>
  <c r="I32" i="149" s="1"/>
  <c r="I41" i="148"/>
  <c r="I48" i="148"/>
  <c r="I31" i="148"/>
  <c r="I32" i="148" s="1"/>
  <c r="I48" i="147"/>
  <c r="I41" i="147"/>
  <c r="I30" i="147"/>
  <c r="I31" i="147" s="1"/>
  <c r="I32" i="147" s="1"/>
  <c r="I30" i="146"/>
  <c r="I31" i="146" s="1"/>
  <c r="I32" i="146" s="1"/>
  <c r="I63" i="146" s="1"/>
  <c r="I65" i="146" s="1"/>
  <c r="I41" i="145"/>
  <c r="I31" i="145"/>
  <c r="I32" i="145" s="1"/>
  <c r="I41" i="144"/>
  <c r="I30" i="144"/>
  <c r="I31" i="144" s="1"/>
  <c r="I32" i="144" s="1"/>
  <c r="I59" i="143"/>
  <c r="I61" i="143" s="1"/>
  <c r="I54" i="143"/>
  <c r="I53" i="143"/>
  <c r="I52" i="143"/>
  <c r="I51" i="143"/>
  <c r="I50" i="143"/>
  <c r="I49" i="143"/>
  <c r="I47" i="143"/>
  <c r="I46" i="143"/>
  <c r="I45" i="143"/>
  <c r="I44" i="143"/>
  <c r="I43" i="143"/>
  <c r="I42" i="143"/>
  <c r="I40" i="143"/>
  <c r="I39" i="143"/>
  <c r="I38" i="143"/>
  <c r="I37" i="143"/>
  <c r="I36" i="143"/>
  <c r="I35" i="143"/>
  <c r="I26" i="143"/>
  <c r="I25" i="143"/>
  <c r="I24" i="143"/>
  <c r="I63" i="144" l="1"/>
  <c r="I65" i="144" s="1"/>
  <c r="I63" i="145"/>
  <c r="I65" i="145" s="1"/>
  <c r="I63" i="149"/>
  <c r="I65" i="149" s="1"/>
  <c r="I63" i="148"/>
  <c r="I65" i="148" s="1"/>
  <c r="I63" i="147"/>
  <c r="I65" i="147" s="1"/>
  <c r="I30" i="143"/>
  <c r="I31" i="143" s="1"/>
  <c r="I32" i="143" s="1"/>
  <c r="I48" i="143"/>
  <c r="I55" i="143"/>
  <c r="I41" i="143"/>
  <c r="I63" i="143" l="1"/>
  <c r="I65" i="143" s="1"/>
  <c r="I64" i="142" l="1"/>
  <c r="I66" i="142" s="1"/>
  <c r="I59" i="142"/>
  <c r="I58" i="142"/>
  <c r="I57" i="142"/>
  <c r="I56" i="142"/>
  <c r="I55" i="142"/>
  <c r="I54" i="142"/>
  <c r="I52" i="142"/>
  <c r="I51" i="142"/>
  <c r="I50" i="142"/>
  <c r="I49" i="142"/>
  <c r="I48" i="142"/>
  <c r="I47" i="142"/>
  <c r="I45" i="142"/>
  <c r="I44" i="142"/>
  <c r="I43" i="142"/>
  <c r="I42" i="142"/>
  <c r="I41" i="142"/>
  <c r="I40" i="142"/>
  <c r="I25" i="142"/>
  <c r="I35" i="142" s="1"/>
  <c r="I53" i="142" l="1"/>
  <c r="I60" i="142"/>
  <c r="I46" i="142"/>
  <c r="I36" i="142"/>
  <c r="I37" i="142" s="1"/>
  <c r="I64" i="141"/>
  <c r="I66" i="141" s="1"/>
  <c r="I59" i="141"/>
  <c r="I58" i="141"/>
  <c r="I57" i="141"/>
  <c r="I56" i="141"/>
  <c r="I55" i="141"/>
  <c r="I54" i="141"/>
  <c r="I52" i="141"/>
  <c r="I51" i="141"/>
  <c r="I50" i="141"/>
  <c r="I49" i="141"/>
  <c r="I48" i="141"/>
  <c r="I47" i="141"/>
  <c r="I45" i="141"/>
  <c r="I44" i="141"/>
  <c r="I43" i="141"/>
  <c r="I42" i="141"/>
  <c r="I41" i="141"/>
  <c r="I40" i="141"/>
  <c r="I25" i="141"/>
  <c r="I35" i="141" s="1"/>
  <c r="H11" i="141"/>
  <c r="H9" i="141"/>
  <c r="I53" i="141" l="1"/>
  <c r="I68" i="142"/>
  <c r="I70" i="142" s="1"/>
  <c r="I60" i="141"/>
  <c r="I46" i="141"/>
  <c r="I36" i="141"/>
  <c r="I37" i="141" s="1"/>
  <c r="I75" i="140"/>
  <c r="I77" i="140" s="1"/>
  <c r="I70" i="140"/>
  <c r="I69" i="140"/>
  <c r="I68" i="140"/>
  <c r="I67" i="140"/>
  <c r="I66" i="140"/>
  <c r="I65" i="140"/>
  <c r="I63" i="140"/>
  <c r="I62" i="140"/>
  <c r="I61" i="140"/>
  <c r="I60" i="140"/>
  <c r="I59" i="140"/>
  <c r="I58" i="140"/>
  <c r="I56" i="140"/>
  <c r="I55" i="140"/>
  <c r="I54" i="140"/>
  <c r="I53" i="140"/>
  <c r="I52" i="140"/>
  <c r="I51" i="140"/>
  <c r="I26" i="140"/>
  <c r="I25" i="140"/>
  <c r="H11" i="140"/>
  <c r="H9" i="140"/>
  <c r="I57" i="140" l="1"/>
  <c r="I71" i="140"/>
  <c r="I64" i="140"/>
  <c r="I68" i="141"/>
  <c r="I70" i="141" s="1"/>
  <c r="I46" i="140"/>
  <c r="I47" i="140" s="1"/>
  <c r="I64" i="137"/>
  <c r="I63" i="137"/>
  <c r="I62" i="137"/>
  <c r="I61" i="137"/>
  <c r="I60" i="137"/>
  <c r="I59" i="137"/>
  <c r="I57" i="137"/>
  <c r="I56" i="137"/>
  <c r="I55" i="137"/>
  <c r="I54" i="137"/>
  <c r="I53" i="137"/>
  <c r="I52" i="137"/>
  <c r="I48" i="140" l="1"/>
  <c r="I79" i="140" s="1"/>
  <c r="I81" i="140" s="1"/>
  <c r="I58" i="137"/>
  <c r="I65" i="137"/>
  <c r="I38" i="137"/>
  <c r="I37" i="137"/>
  <c r="I36" i="137"/>
  <c r="I35" i="137"/>
  <c r="I34" i="137"/>
  <c r="I33" i="137"/>
  <c r="I32" i="137"/>
  <c r="I31" i="137"/>
  <c r="I30" i="137"/>
  <c r="I29" i="137"/>
  <c r="I28" i="137"/>
  <c r="I27" i="137"/>
  <c r="I26" i="137"/>
  <c r="I25" i="137"/>
  <c r="I24" i="137"/>
  <c r="I69" i="137"/>
  <c r="I71" i="137" s="1"/>
  <c r="I50" i="137"/>
  <c r="I49" i="137"/>
  <c r="I48" i="137"/>
  <c r="I47" i="137"/>
  <c r="I46" i="137"/>
  <c r="I45" i="137"/>
  <c r="H11" i="137"/>
  <c r="I51" i="137" l="1"/>
  <c r="I40" i="137"/>
  <c r="I41" i="137" s="1"/>
  <c r="I42" i="137" s="1"/>
  <c r="I73" i="137" s="1"/>
  <c r="I75" i="137" l="1"/>
  <c r="H12" i="130" l="1"/>
  <c r="H11" i="130"/>
  <c r="H10" i="130"/>
  <c r="H9" i="130"/>
  <c r="I63" i="130"/>
  <c r="I65" i="130" s="1"/>
  <c r="I56" i="130"/>
  <c r="I55" i="130"/>
  <c r="I54" i="130"/>
  <c r="I53" i="130"/>
  <c r="I52" i="130"/>
  <c r="I51" i="130"/>
  <c r="I46" i="130"/>
  <c r="I26" i="136"/>
  <c r="H12" i="136"/>
  <c r="H11" i="136"/>
  <c r="H10" i="136"/>
  <c r="H9" i="136"/>
  <c r="I63" i="136"/>
  <c r="I65" i="136" s="1"/>
  <c r="I56" i="136"/>
  <c r="I55" i="136"/>
  <c r="I54" i="136"/>
  <c r="I53" i="136"/>
  <c r="I52" i="136"/>
  <c r="I51" i="136"/>
  <c r="I25" i="136"/>
  <c r="I46" i="136" s="1"/>
  <c r="H12" i="132"/>
  <c r="H11" i="132"/>
  <c r="H10" i="132"/>
  <c r="H9" i="132"/>
  <c r="I63" i="132"/>
  <c r="I65" i="132" s="1"/>
  <c r="I56" i="132"/>
  <c r="I55" i="132"/>
  <c r="I54" i="132"/>
  <c r="I53" i="132"/>
  <c r="I52" i="132"/>
  <c r="I51" i="132"/>
  <c r="I25" i="132"/>
  <c r="I46" i="132" s="1"/>
  <c r="I26" i="133"/>
  <c r="I25" i="133"/>
  <c r="H12" i="133"/>
  <c r="H11" i="133"/>
  <c r="H10" i="133"/>
  <c r="H9" i="133"/>
  <c r="I63" i="133"/>
  <c r="I65" i="133" s="1"/>
  <c r="I56" i="133"/>
  <c r="I55" i="133"/>
  <c r="I54" i="133"/>
  <c r="I53" i="133"/>
  <c r="I52" i="133"/>
  <c r="I51" i="133"/>
  <c r="H12" i="134"/>
  <c r="H11" i="134"/>
  <c r="H10" i="134"/>
  <c r="H9" i="134"/>
  <c r="I63" i="134"/>
  <c r="I65" i="134" s="1"/>
  <c r="I56" i="134"/>
  <c r="I55" i="134"/>
  <c r="I54" i="134"/>
  <c r="I53" i="134"/>
  <c r="I52" i="134"/>
  <c r="I51" i="134"/>
  <c r="I46" i="134"/>
  <c r="I60" i="132" l="1"/>
  <c r="I60" i="134"/>
  <c r="I60" i="136"/>
  <c r="I60" i="130"/>
  <c r="I47" i="130"/>
  <c r="I48" i="130" s="1"/>
  <c r="I47" i="136"/>
  <c r="I48" i="136" s="1"/>
  <c r="I67" i="136" s="1"/>
  <c r="I69" i="136" s="1"/>
  <c r="I47" i="132"/>
  <c r="I48" i="132" s="1"/>
  <c r="I60" i="133"/>
  <c r="I46" i="133"/>
  <c r="I47" i="133" s="1"/>
  <c r="I48" i="133" s="1"/>
  <c r="I47" i="134"/>
  <c r="I48" i="134" s="1"/>
  <c r="I67" i="134" s="1"/>
  <c r="I69" i="134" s="1"/>
  <c r="I27" i="135"/>
  <c r="I119" i="135"/>
  <c r="I118" i="135"/>
  <c r="I117" i="135"/>
  <c r="I116" i="135"/>
  <c r="I114" i="135"/>
  <c r="I113" i="135"/>
  <c r="I112" i="135"/>
  <c r="I111" i="135"/>
  <c r="I110" i="135"/>
  <c r="I109" i="135"/>
  <c r="I108" i="135"/>
  <c r="I107" i="135"/>
  <c r="I106" i="135"/>
  <c r="I105" i="135"/>
  <c r="I104" i="135"/>
  <c r="I103" i="135"/>
  <c r="I28" i="135"/>
  <c r="I102" i="135"/>
  <c r="I101" i="135"/>
  <c r="I100" i="135"/>
  <c r="I99" i="135"/>
  <c r="I98" i="135"/>
  <c r="I97" i="135"/>
  <c r="I96" i="135"/>
  <c r="I95" i="135"/>
  <c r="I94" i="135"/>
  <c r="I93" i="135"/>
  <c r="I92" i="135"/>
  <c r="I91" i="135"/>
  <c r="I90" i="135"/>
  <c r="I89" i="135"/>
  <c r="I88" i="135"/>
  <c r="I87" i="135"/>
  <c r="I86" i="135"/>
  <c r="I85" i="135"/>
  <c r="I84" i="135"/>
  <c r="I83" i="135"/>
  <c r="I82" i="135"/>
  <c r="I81" i="135"/>
  <c r="I80" i="135"/>
  <c r="I79" i="135"/>
  <c r="I78" i="135"/>
  <c r="I77" i="135"/>
  <c r="I76" i="135"/>
  <c r="I75" i="135"/>
  <c r="I73" i="135"/>
  <c r="I72" i="135"/>
  <c r="I71" i="135"/>
  <c r="I70" i="135"/>
  <c r="I69" i="135"/>
  <c r="I68" i="135"/>
  <c r="I67" i="135"/>
  <c r="I66" i="135"/>
  <c r="I65" i="135"/>
  <c r="I64" i="135"/>
  <c r="I63" i="135"/>
  <c r="I62" i="135"/>
  <c r="I61" i="135"/>
  <c r="I60" i="135"/>
  <c r="I59" i="135"/>
  <c r="I58" i="135"/>
  <c r="I57" i="135"/>
  <c r="I56" i="135"/>
  <c r="I55" i="135"/>
  <c r="I54" i="135"/>
  <c r="I53" i="135"/>
  <c r="I52" i="135"/>
  <c r="I51" i="135"/>
  <c r="I50" i="135"/>
  <c r="I49" i="135"/>
  <c r="I48" i="135"/>
  <c r="I47" i="135"/>
  <c r="I46" i="135"/>
  <c r="I45" i="135"/>
  <c r="I44" i="135"/>
  <c r="I43" i="135"/>
  <c r="I42" i="135"/>
  <c r="I120" i="135"/>
  <c r="I115" i="135"/>
  <c r="I74" i="135"/>
  <c r="I25" i="135"/>
  <c r="I26" i="135"/>
  <c r="I29" i="135"/>
  <c r="I30" i="135"/>
  <c r="I31" i="135"/>
  <c r="I32" i="135"/>
  <c r="I33" i="135"/>
  <c r="H12" i="135"/>
  <c r="H11" i="135"/>
  <c r="H10" i="135"/>
  <c r="H9" i="135"/>
  <c r="I139" i="135"/>
  <c r="I141" i="135" s="1"/>
  <c r="I132" i="135"/>
  <c r="I131" i="135"/>
  <c r="I130" i="135"/>
  <c r="I129" i="135"/>
  <c r="I128" i="135"/>
  <c r="I127" i="135"/>
  <c r="I41" i="135"/>
  <c r="I40" i="135"/>
  <c r="I39" i="135"/>
  <c r="I38" i="135"/>
  <c r="I37" i="135"/>
  <c r="I36" i="135"/>
  <c r="I35" i="135"/>
  <c r="I34" i="135"/>
  <c r="I31" i="131"/>
  <c r="I41" i="131"/>
  <c r="I40" i="131"/>
  <c r="I39" i="131"/>
  <c r="I38" i="131"/>
  <c r="I37" i="131"/>
  <c r="I36" i="131"/>
  <c r="I35" i="131"/>
  <c r="I34" i="131"/>
  <c r="I33" i="131"/>
  <c r="I32" i="131"/>
  <c r="I30" i="131"/>
  <c r="I29" i="131"/>
  <c r="I28" i="131"/>
  <c r="I27" i="131"/>
  <c r="H12" i="131"/>
  <c r="H11" i="131"/>
  <c r="H10" i="131"/>
  <c r="H9" i="131"/>
  <c r="I63" i="131"/>
  <c r="I65" i="131" s="1"/>
  <c r="I56" i="131"/>
  <c r="I55" i="131"/>
  <c r="I54" i="131"/>
  <c r="I53" i="131"/>
  <c r="I52" i="131"/>
  <c r="I51" i="131"/>
  <c r="I26" i="131"/>
  <c r="I25" i="131"/>
  <c r="I67" i="132" l="1"/>
  <c r="I69" i="132" s="1"/>
  <c r="I67" i="130"/>
  <c r="I69" i="130" s="1"/>
  <c r="I67" i="133"/>
  <c r="I69" i="133" s="1"/>
  <c r="I136" i="135"/>
  <c r="I122" i="135"/>
  <c r="I123" i="135" s="1"/>
  <c r="I124" i="135" s="1"/>
  <c r="I60" i="131"/>
  <c r="I46" i="131"/>
  <c r="I47" i="131" s="1"/>
  <c r="I48" i="131" s="1"/>
  <c r="I143" i="135" l="1"/>
  <c r="I145" i="135"/>
  <c r="I67" i="131"/>
  <c r="I69" i="131" s="1"/>
  <c r="H12" i="123"/>
  <c r="H11" i="123"/>
  <c r="H10" i="123"/>
  <c r="H9" i="123"/>
  <c r="I56" i="123"/>
  <c r="I58" i="123" s="1"/>
  <c r="I49" i="123"/>
  <c r="I48" i="123"/>
  <c r="I47" i="123"/>
  <c r="I46" i="123"/>
  <c r="I45" i="123"/>
  <c r="I44" i="123"/>
  <c r="I25" i="123"/>
  <c r="I39" i="123" s="1"/>
  <c r="I40" i="123" s="1"/>
  <c r="I41" i="123" s="1"/>
  <c r="I25" i="127"/>
  <c r="I39" i="127" s="1"/>
  <c r="I40" i="127" s="1"/>
  <c r="I41" i="127" s="1"/>
  <c r="H12" i="127"/>
  <c r="H11" i="127"/>
  <c r="H10" i="127"/>
  <c r="H9" i="127"/>
  <c r="I56" i="127"/>
  <c r="I58" i="127" s="1"/>
  <c r="I49" i="127"/>
  <c r="I48" i="127"/>
  <c r="I47" i="127"/>
  <c r="I46" i="127"/>
  <c r="I45" i="127"/>
  <c r="I44" i="127"/>
  <c r="H12" i="128"/>
  <c r="H11" i="128"/>
  <c r="H10" i="128"/>
  <c r="H9" i="128"/>
  <c r="I56" i="128"/>
  <c r="I58" i="128" s="1"/>
  <c r="I49" i="128"/>
  <c r="I48" i="128"/>
  <c r="I47" i="128"/>
  <c r="I46" i="128"/>
  <c r="I45" i="128"/>
  <c r="I44" i="128"/>
  <c r="I39" i="128"/>
  <c r="I37" i="126"/>
  <c r="I36" i="126"/>
  <c r="I35" i="126"/>
  <c r="I34" i="126"/>
  <c r="I33" i="126"/>
  <c r="I32" i="126"/>
  <c r="I31" i="126"/>
  <c r="I30" i="126"/>
  <c r="I29" i="126"/>
  <c r="I28" i="126"/>
  <c r="I27" i="126"/>
  <c r="I26" i="126"/>
  <c r="H12" i="126"/>
  <c r="H11" i="126"/>
  <c r="H10" i="126"/>
  <c r="H9" i="126"/>
  <c r="I56" i="126"/>
  <c r="I58" i="126" s="1"/>
  <c r="I49" i="126"/>
  <c r="I48" i="126"/>
  <c r="I47" i="126"/>
  <c r="I46" i="126"/>
  <c r="I45" i="126"/>
  <c r="I44" i="126"/>
  <c r="I25" i="126"/>
  <c r="H12" i="125"/>
  <c r="H11" i="125"/>
  <c r="H10" i="125"/>
  <c r="H9" i="125"/>
  <c r="I56" i="125"/>
  <c r="I58" i="125" s="1"/>
  <c r="I49" i="125"/>
  <c r="I48" i="125"/>
  <c r="I47" i="125"/>
  <c r="I46" i="125"/>
  <c r="I45" i="125"/>
  <c r="I44" i="125"/>
  <c r="I39" i="125"/>
  <c r="H12" i="124"/>
  <c r="H11" i="124"/>
  <c r="H10" i="124"/>
  <c r="H9" i="124"/>
  <c r="I56" i="124"/>
  <c r="I58" i="124" s="1"/>
  <c r="I49" i="124"/>
  <c r="I48" i="124"/>
  <c r="I47" i="124"/>
  <c r="I46" i="124"/>
  <c r="I45" i="124"/>
  <c r="I44" i="124"/>
  <c r="I25" i="124"/>
  <c r="I39" i="124" s="1"/>
  <c r="I53" i="123" l="1"/>
  <c r="I60" i="123" s="1"/>
  <c r="I62" i="123" s="1"/>
  <c r="I53" i="127"/>
  <c r="I60" i="127" s="1"/>
  <c r="I62" i="127" s="1"/>
  <c r="I53" i="128"/>
  <c r="I40" i="128"/>
  <c r="I41" i="128" s="1"/>
  <c r="I53" i="126"/>
  <c r="I39" i="126"/>
  <c r="I40" i="126" s="1"/>
  <c r="I41" i="126" s="1"/>
  <c r="I53" i="125"/>
  <c r="I40" i="125"/>
  <c r="I41" i="125" s="1"/>
  <c r="I53" i="124"/>
  <c r="I40" i="124"/>
  <c r="I41" i="124" s="1"/>
  <c r="I60" i="128" l="1"/>
  <c r="I62" i="128" s="1"/>
  <c r="I60" i="126"/>
  <c r="I62" i="126" s="1"/>
  <c r="I60" i="125"/>
  <c r="I62" i="125" s="1"/>
  <c r="I60" i="124"/>
  <c r="I62" i="124" s="1"/>
  <c r="I26" i="118"/>
  <c r="H12" i="118"/>
  <c r="H11" i="118"/>
  <c r="H10" i="118"/>
  <c r="H9" i="118"/>
  <c r="I56" i="118"/>
  <c r="I58" i="118" s="1"/>
  <c r="I49" i="118"/>
  <c r="I48" i="118"/>
  <c r="I47" i="118"/>
  <c r="I46" i="118"/>
  <c r="I45" i="118"/>
  <c r="I44" i="118"/>
  <c r="I25" i="118"/>
  <c r="H12" i="119"/>
  <c r="H10" i="119"/>
  <c r="H9" i="119"/>
  <c r="I56" i="119"/>
  <c r="I58" i="119" s="1"/>
  <c r="I49" i="119"/>
  <c r="I48" i="119"/>
  <c r="I47" i="119"/>
  <c r="I46" i="119"/>
  <c r="I45" i="119"/>
  <c r="I44" i="119"/>
  <c r="I25" i="119"/>
  <c r="I39" i="119" s="1"/>
  <c r="H11" i="119"/>
  <c r="I25" i="120"/>
  <c r="I39" i="120" s="1"/>
  <c r="I40" i="120" s="1"/>
  <c r="I41" i="120" s="1"/>
  <c r="H11" i="120"/>
  <c r="H10" i="120"/>
  <c r="H9" i="120"/>
  <c r="I56" i="120"/>
  <c r="I58" i="120" s="1"/>
  <c r="I49" i="120"/>
  <c r="I48" i="120"/>
  <c r="I47" i="120"/>
  <c r="I46" i="120"/>
  <c r="I45" i="120"/>
  <c r="I44" i="120"/>
  <c r="H12" i="120"/>
  <c r="H12" i="121"/>
  <c r="H11" i="121"/>
  <c r="H10" i="121"/>
  <c r="I56" i="121"/>
  <c r="I58" i="121" s="1"/>
  <c r="I49" i="121"/>
  <c r="I48" i="121"/>
  <c r="I47" i="121"/>
  <c r="I46" i="121"/>
  <c r="I45" i="121"/>
  <c r="I44" i="121"/>
  <c r="I39" i="121"/>
  <c r="I25" i="122"/>
  <c r="I39" i="122" s="1"/>
  <c r="I40" i="122" s="1"/>
  <c r="H12" i="122"/>
  <c r="H11" i="122"/>
  <c r="H10" i="122"/>
  <c r="I56" i="122"/>
  <c r="I58" i="122" s="1"/>
  <c r="I49" i="122"/>
  <c r="I48" i="122"/>
  <c r="I47" i="122"/>
  <c r="I46" i="122"/>
  <c r="I45" i="122"/>
  <c r="I44" i="122"/>
  <c r="I41" i="122" l="1"/>
  <c r="I53" i="118"/>
  <c r="I39" i="118"/>
  <c r="I40" i="118" s="1"/>
  <c r="I41" i="118" s="1"/>
  <c r="I53" i="119"/>
  <c r="I40" i="119"/>
  <c r="I41" i="119" s="1"/>
  <c r="I53" i="120"/>
  <c r="I60" i="120" s="1"/>
  <c r="I62" i="120" s="1"/>
  <c r="I53" i="121"/>
  <c r="I40" i="121"/>
  <c r="I41" i="121" s="1"/>
  <c r="I53" i="122"/>
  <c r="I60" i="122" s="1"/>
  <c r="I62" i="122" s="1"/>
  <c r="I60" i="118" l="1"/>
  <c r="I62" i="118" s="1"/>
  <c r="I60" i="119"/>
  <c r="I62" i="119" s="1"/>
  <c r="I60" i="121"/>
  <c r="I62" i="121" s="1"/>
  <c r="I26" i="108"/>
  <c r="I26" i="114"/>
  <c r="I29" i="109"/>
  <c r="H12" i="108"/>
  <c r="H11" i="108"/>
  <c r="H10" i="108"/>
  <c r="H10" i="116" l="1"/>
  <c r="I56" i="116"/>
  <c r="I58" i="116" s="1"/>
  <c r="I49" i="116"/>
  <c r="I48" i="116"/>
  <c r="I47" i="116"/>
  <c r="I46" i="116"/>
  <c r="I45" i="116"/>
  <c r="I44" i="116"/>
  <c r="I39" i="116"/>
  <c r="I40" i="116" s="1"/>
  <c r="I41" i="116" s="1"/>
  <c r="H12" i="116"/>
  <c r="H11" i="116"/>
  <c r="I56" i="108"/>
  <c r="I58" i="108" s="1"/>
  <c r="I49" i="108"/>
  <c r="I48" i="108"/>
  <c r="I47" i="108"/>
  <c r="I46" i="108"/>
  <c r="I45" i="108"/>
  <c r="I44" i="108"/>
  <c r="I25" i="108"/>
  <c r="I39" i="108" s="1"/>
  <c r="I40" i="108" s="1"/>
  <c r="I41" i="108" s="1"/>
  <c r="I25" i="114"/>
  <c r="H12" i="114"/>
  <c r="H11" i="114"/>
  <c r="H10" i="114"/>
  <c r="I56" i="114"/>
  <c r="I58" i="114" s="1"/>
  <c r="I49" i="114"/>
  <c r="I48" i="114"/>
  <c r="I47" i="114"/>
  <c r="I46" i="114"/>
  <c r="I45" i="114"/>
  <c r="I44" i="114"/>
  <c r="H12" i="113"/>
  <c r="H11" i="113"/>
  <c r="H10" i="113"/>
  <c r="I56" i="113"/>
  <c r="I58" i="113" s="1"/>
  <c r="I49" i="113"/>
  <c r="I48" i="113"/>
  <c r="I47" i="113"/>
  <c r="I46" i="113"/>
  <c r="I45" i="113"/>
  <c r="I44" i="113"/>
  <c r="I39" i="113"/>
  <c r="I21" i="113"/>
  <c r="I20" i="113"/>
  <c r="I19" i="113"/>
  <c r="H12" i="112"/>
  <c r="H11" i="112"/>
  <c r="H10" i="112"/>
  <c r="I56" i="112"/>
  <c r="I58" i="112" s="1"/>
  <c r="I49" i="112"/>
  <c r="I48" i="112"/>
  <c r="I47" i="112"/>
  <c r="I46" i="112"/>
  <c r="I45" i="112"/>
  <c r="I44" i="112"/>
  <c r="I39" i="112"/>
  <c r="I40" i="112" s="1"/>
  <c r="I41" i="112" s="1"/>
  <c r="I21" i="112"/>
  <c r="I20" i="112"/>
  <c r="I19" i="112"/>
  <c r="H12" i="111"/>
  <c r="H11" i="111"/>
  <c r="H10" i="111"/>
  <c r="I56" i="111"/>
  <c r="I58" i="111" s="1"/>
  <c r="I49" i="111"/>
  <c r="I48" i="111"/>
  <c r="I47" i="111"/>
  <c r="I46" i="111"/>
  <c r="I45" i="111"/>
  <c r="I44" i="111"/>
  <c r="I39" i="111"/>
  <c r="I21" i="111"/>
  <c r="I20" i="111"/>
  <c r="I19" i="111"/>
  <c r="H12" i="110"/>
  <c r="H11" i="110"/>
  <c r="H10" i="110"/>
  <c r="I56" i="110"/>
  <c r="I58" i="110" s="1"/>
  <c r="I49" i="110"/>
  <c r="I48" i="110"/>
  <c r="I47" i="110"/>
  <c r="I46" i="110"/>
  <c r="I45" i="110"/>
  <c r="I44" i="110"/>
  <c r="I27" i="110"/>
  <c r="I26" i="110"/>
  <c r="I25" i="110"/>
  <c r="I21" i="110"/>
  <c r="I20" i="110"/>
  <c r="I19" i="110"/>
  <c r="I28" i="109"/>
  <c r="I27" i="109"/>
  <c r="I26" i="109"/>
  <c r="H12" i="109"/>
  <c r="H11" i="109"/>
  <c r="H10" i="109"/>
  <c r="H9" i="109"/>
  <c r="I56" i="109"/>
  <c r="I58" i="109" s="1"/>
  <c r="I49" i="109"/>
  <c r="I48" i="109"/>
  <c r="I47" i="109"/>
  <c r="I46" i="109"/>
  <c r="I45" i="109"/>
  <c r="I44" i="109"/>
  <c r="I25" i="109"/>
  <c r="I21" i="109"/>
  <c r="I20" i="109"/>
  <c r="I19" i="109"/>
  <c r="I22" i="109" l="1"/>
  <c r="I22" i="110"/>
  <c r="I53" i="110"/>
  <c r="I53" i="108"/>
  <c r="I60" i="108" s="1"/>
  <c r="I62" i="108" s="1"/>
  <c r="I22" i="111"/>
  <c r="I22" i="112"/>
  <c r="I22" i="113"/>
  <c r="I53" i="116"/>
  <c r="I60" i="116" s="1"/>
  <c r="I62" i="116" s="1"/>
  <c r="I39" i="114"/>
  <c r="I40" i="114" s="1"/>
  <c r="I41" i="114" s="1"/>
  <c r="I53" i="114"/>
  <c r="I53" i="113"/>
  <c r="I40" i="113"/>
  <c r="I41" i="113" s="1"/>
  <c r="I53" i="112"/>
  <c r="I60" i="112" s="1"/>
  <c r="I62" i="112" s="1"/>
  <c r="I53" i="111"/>
  <c r="I40" i="111"/>
  <c r="I41" i="111" s="1"/>
  <c r="I39" i="110"/>
  <c r="I40" i="110" s="1"/>
  <c r="I41" i="110" s="1"/>
  <c r="I53" i="109"/>
  <c r="I39" i="109"/>
  <c r="I40" i="109" s="1"/>
  <c r="I41" i="109" s="1"/>
  <c r="I60" i="110" l="1"/>
  <c r="I62" i="110" s="1"/>
  <c r="I60" i="114"/>
  <c r="I62" i="114" s="1"/>
  <c r="I60" i="113"/>
  <c r="I62" i="113" s="1"/>
  <c r="I60" i="111"/>
  <c r="I62" i="111" s="1"/>
  <c r="I60" i="109"/>
  <c r="I62" i="109" s="1"/>
  <c r="H12" i="107" l="1"/>
  <c r="H11" i="107"/>
  <c r="H10" i="107"/>
  <c r="H9" i="107"/>
  <c r="I56" i="107"/>
  <c r="I58" i="107" s="1"/>
  <c r="I49" i="107"/>
  <c r="I48" i="107"/>
  <c r="I47" i="107"/>
  <c r="I46" i="107"/>
  <c r="I45" i="107"/>
  <c r="I44" i="107"/>
  <c r="I25" i="107"/>
  <c r="I39" i="107" s="1"/>
  <c r="I40" i="107" s="1"/>
  <c r="I21" i="107"/>
  <c r="I20" i="107"/>
  <c r="I19" i="107"/>
  <c r="I25" i="106"/>
  <c r="H12" i="106"/>
  <c r="H11" i="106"/>
  <c r="H10" i="106"/>
  <c r="H9" i="106"/>
  <c r="I56" i="106"/>
  <c r="I58" i="106" s="1"/>
  <c r="I49" i="106"/>
  <c r="I48" i="106"/>
  <c r="I47" i="106"/>
  <c r="I46" i="106"/>
  <c r="I45" i="106"/>
  <c r="I44" i="106"/>
  <c r="I39" i="106"/>
  <c r="I40" i="106" s="1"/>
  <c r="I41" i="106" s="1"/>
  <c r="I21" i="106"/>
  <c r="I20" i="106"/>
  <c r="I19" i="106"/>
  <c r="I22" i="106" s="1"/>
  <c r="H12" i="105"/>
  <c r="H11" i="105"/>
  <c r="H10" i="105"/>
  <c r="H9" i="105"/>
  <c r="I56" i="105"/>
  <c r="I58" i="105" s="1"/>
  <c r="I49" i="105"/>
  <c r="I48" i="105"/>
  <c r="I47" i="105"/>
  <c r="I46" i="105"/>
  <c r="I45" i="105"/>
  <c r="I44" i="105"/>
  <c r="I39" i="105"/>
  <c r="I40" i="105" s="1"/>
  <c r="I41" i="105" s="1"/>
  <c r="I21" i="105"/>
  <c r="I20" i="105"/>
  <c r="I19" i="105"/>
  <c r="H12" i="104"/>
  <c r="H11" i="104"/>
  <c r="H10" i="104"/>
  <c r="I56" i="104"/>
  <c r="I58" i="104" s="1"/>
  <c r="I49" i="104"/>
  <c r="I48" i="104"/>
  <c r="I47" i="104"/>
  <c r="I46" i="104"/>
  <c r="I45" i="104"/>
  <c r="I44" i="104"/>
  <c r="I39" i="104"/>
  <c r="I21" i="104"/>
  <c r="I20" i="104"/>
  <c r="I19" i="104"/>
  <c r="I53" i="107" l="1"/>
  <c r="I22" i="105"/>
  <c r="I22" i="107"/>
  <c r="I22" i="104"/>
  <c r="I41" i="107"/>
  <c r="I60" i="107" s="1"/>
  <c r="I62" i="107" s="1"/>
  <c r="I53" i="106"/>
  <c r="I60" i="106" s="1"/>
  <c r="I62" i="106" s="1"/>
  <c r="I53" i="105"/>
  <c r="I60" i="105" s="1"/>
  <c r="I62" i="105" s="1"/>
  <c r="I53" i="104"/>
  <c r="I40" i="104"/>
  <c r="I41" i="104" s="1"/>
  <c r="I28" i="103"/>
  <c r="I56" i="103"/>
  <c r="I58" i="103" s="1"/>
  <c r="I49" i="103"/>
  <c r="I48" i="103"/>
  <c r="I47" i="103"/>
  <c r="I46" i="103"/>
  <c r="I45" i="103"/>
  <c r="I44" i="103"/>
  <c r="I27" i="103"/>
  <c r="I26" i="103"/>
  <c r="I25" i="103"/>
  <c r="I21" i="103"/>
  <c r="I20" i="103"/>
  <c r="I19" i="103"/>
  <c r="I22" i="103" l="1"/>
  <c r="I60" i="104"/>
  <c r="I62" i="104" s="1"/>
  <c r="I53" i="103"/>
  <c r="I39" i="103"/>
  <c r="I40" i="103" s="1"/>
  <c r="I41" i="103" s="1"/>
  <c r="H12" i="102"/>
  <c r="H11" i="102"/>
  <c r="H10" i="102"/>
  <c r="H9" i="102"/>
  <c r="I56" i="102"/>
  <c r="I58" i="102" s="1"/>
  <c r="I49" i="102"/>
  <c r="I48" i="102"/>
  <c r="I47" i="102"/>
  <c r="I46" i="102"/>
  <c r="I45" i="102"/>
  <c r="I44" i="102"/>
  <c r="I27" i="102"/>
  <c r="I26" i="102"/>
  <c r="I25" i="102"/>
  <c r="I21" i="102"/>
  <c r="I20" i="102"/>
  <c r="I19" i="102"/>
  <c r="I27" i="101"/>
  <c r="H11" i="101"/>
  <c r="H10" i="101"/>
  <c r="H9" i="101"/>
  <c r="I56" i="101"/>
  <c r="I58" i="101" s="1"/>
  <c r="I49" i="101"/>
  <c r="I48" i="101"/>
  <c r="I47" i="101"/>
  <c r="I46" i="101"/>
  <c r="I45" i="101"/>
  <c r="I44" i="101"/>
  <c r="I26" i="101"/>
  <c r="I25" i="101"/>
  <c r="I21" i="101"/>
  <c r="I20" i="101"/>
  <c r="I19" i="101"/>
  <c r="H12" i="101"/>
  <c r="I26" i="100"/>
  <c r="H11" i="100"/>
  <c r="H10" i="100"/>
  <c r="H9" i="100"/>
  <c r="I56" i="100"/>
  <c r="I58" i="100" s="1"/>
  <c r="I49" i="100"/>
  <c r="I48" i="100"/>
  <c r="I47" i="100"/>
  <c r="I46" i="100"/>
  <c r="I45" i="100"/>
  <c r="I44" i="100"/>
  <c r="I25" i="100"/>
  <c r="I21" i="100"/>
  <c r="I20" i="100"/>
  <c r="I19" i="100"/>
  <c r="H12" i="100"/>
  <c r="I25" i="99"/>
  <c r="I39" i="99" s="1"/>
  <c r="I40" i="99" s="1"/>
  <c r="I41" i="99" s="1"/>
  <c r="H12" i="99"/>
  <c r="H11" i="99"/>
  <c r="H10" i="99"/>
  <c r="H9" i="99"/>
  <c r="I57" i="99"/>
  <c r="I59" i="99" s="1"/>
  <c r="I49" i="99"/>
  <c r="I48" i="99"/>
  <c r="I47" i="99"/>
  <c r="I46" i="99"/>
  <c r="I45" i="99"/>
  <c r="I44" i="99"/>
  <c r="I21" i="99"/>
  <c r="I20" i="99"/>
  <c r="I19" i="99"/>
  <c r="H12" i="98"/>
  <c r="H11" i="98"/>
  <c r="H10" i="98"/>
  <c r="H9" i="98"/>
  <c r="I57" i="98"/>
  <c r="I59" i="98" s="1"/>
  <c r="I49" i="98"/>
  <c r="I48" i="98"/>
  <c r="I47" i="98"/>
  <c r="I46" i="98"/>
  <c r="I45" i="98"/>
  <c r="I44" i="98"/>
  <c r="I21" i="98"/>
  <c r="I20" i="98"/>
  <c r="I19" i="98"/>
  <c r="I27" i="97"/>
  <c r="H12" i="97"/>
  <c r="H11" i="97"/>
  <c r="H10" i="97"/>
  <c r="H9" i="97"/>
  <c r="I57" i="97"/>
  <c r="I59" i="97" s="1"/>
  <c r="I49" i="97"/>
  <c r="I48" i="97"/>
  <c r="I47" i="97"/>
  <c r="I46" i="97"/>
  <c r="I45" i="97"/>
  <c r="I44" i="97"/>
  <c r="I26" i="97"/>
  <c r="I25" i="97"/>
  <c r="I21" i="97"/>
  <c r="I20" i="97"/>
  <c r="I19" i="97"/>
  <c r="I22" i="98" l="1"/>
  <c r="I22" i="101"/>
  <c r="I22" i="100"/>
  <c r="I39" i="100"/>
  <c r="I40" i="100" s="1"/>
  <c r="I41" i="100" s="1"/>
  <c r="I22" i="102"/>
  <c r="I22" i="97"/>
  <c r="I22" i="99"/>
  <c r="I60" i="103"/>
  <c r="I62" i="103" s="1"/>
  <c r="I53" i="102"/>
  <c r="I39" i="102"/>
  <c r="I40" i="102" s="1"/>
  <c r="I41" i="102" s="1"/>
  <c r="I53" i="101"/>
  <c r="I39" i="101"/>
  <c r="I40" i="101" s="1"/>
  <c r="I41" i="101" s="1"/>
  <c r="I53" i="100"/>
  <c r="I53" i="99"/>
  <c r="I61" i="99" s="1"/>
  <c r="I63" i="99" s="1"/>
  <c r="I53" i="98"/>
  <c r="I61" i="98" s="1"/>
  <c r="I63" i="98" s="1"/>
  <c r="I53" i="97"/>
  <c r="I40" i="97"/>
  <c r="I41" i="97" s="1"/>
  <c r="I60" i="100" l="1"/>
  <c r="I62" i="100" s="1"/>
  <c r="I60" i="102"/>
  <c r="I62" i="102" s="1"/>
  <c r="I60" i="101"/>
  <c r="I62" i="101" s="1"/>
  <c r="I61" i="97"/>
  <c r="I63" i="97" s="1"/>
  <c r="I26" i="96"/>
  <c r="H11" i="96"/>
  <c r="H10" i="96"/>
  <c r="H9" i="96"/>
  <c r="I57" i="96"/>
  <c r="I59" i="96" s="1"/>
  <c r="I49" i="96"/>
  <c r="I48" i="96"/>
  <c r="I47" i="96"/>
  <c r="I46" i="96"/>
  <c r="I45" i="96"/>
  <c r="I44" i="96"/>
  <c r="I25" i="96"/>
  <c r="I21" i="96"/>
  <c r="I20" i="96"/>
  <c r="I19" i="96"/>
  <c r="H12" i="96"/>
  <c r="H12" i="95"/>
  <c r="H11" i="95"/>
  <c r="H10" i="95"/>
  <c r="H9" i="95"/>
  <c r="I57" i="95"/>
  <c r="I59" i="95" s="1"/>
  <c r="I49" i="95"/>
  <c r="I48" i="95"/>
  <c r="I47" i="95"/>
  <c r="I46" i="95"/>
  <c r="I45" i="95"/>
  <c r="I44" i="95"/>
  <c r="I25" i="95"/>
  <c r="I39" i="95" s="1"/>
  <c r="I21" i="95"/>
  <c r="I20" i="95"/>
  <c r="I19" i="95"/>
  <c r="I25" i="94"/>
  <c r="I39" i="94" s="1"/>
  <c r="I40" i="94" s="1"/>
  <c r="I41" i="94" s="1"/>
  <c r="H12" i="94"/>
  <c r="H11" i="94"/>
  <c r="H10" i="94"/>
  <c r="H9" i="94"/>
  <c r="I57" i="94"/>
  <c r="I59" i="94" s="1"/>
  <c r="I49" i="94"/>
  <c r="I48" i="94"/>
  <c r="I47" i="94"/>
  <c r="I46" i="94"/>
  <c r="I45" i="94"/>
  <c r="I44" i="94"/>
  <c r="I21" i="94"/>
  <c r="I20" i="94"/>
  <c r="I19" i="94"/>
  <c r="H12" i="93"/>
  <c r="H11" i="93"/>
  <c r="H10" i="93"/>
  <c r="H9" i="93"/>
  <c r="I57" i="93"/>
  <c r="I59" i="93" s="1"/>
  <c r="I49" i="93"/>
  <c r="I48" i="93"/>
  <c r="I47" i="93"/>
  <c r="I46" i="93"/>
  <c r="I45" i="93"/>
  <c r="I44" i="93"/>
  <c r="I39" i="93"/>
  <c r="I40" i="93" s="1"/>
  <c r="I41" i="93" s="1"/>
  <c r="I21" i="93"/>
  <c r="I20" i="93"/>
  <c r="I19" i="93"/>
  <c r="H12" i="92"/>
  <c r="H11" i="92"/>
  <c r="H10" i="92"/>
  <c r="H9" i="92"/>
  <c r="I57" i="92"/>
  <c r="I59" i="92" s="1"/>
  <c r="I49" i="92"/>
  <c r="I48" i="92"/>
  <c r="I47" i="92"/>
  <c r="I46" i="92"/>
  <c r="I45" i="92"/>
  <c r="I44" i="92"/>
  <c r="I39" i="92"/>
  <c r="I21" i="92"/>
  <c r="I20" i="92"/>
  <c r="I19" i="92"/>
  <c r="I27" i="91"/>
  <c r="I26" i="91"/>
  <c r="I25" i="91"/>
  <c r="H12" i="91"/>
  <c r="H11" i="91"/>
  <c r="H10" i="91"/>
  <c r="H9" i="91"/>
  <c r="I57" i="91"/>
  <c r="I59" i="91" s="1"/>
  <c r="I49" i="91"/>
  <c r="I48" i="91"/>
  <c r="I47" i="91"/>
  <c r="I46" i="91"/>
  <c r="I45" i="91"/>
  <c r="I44" i="91"/>
  <c r="I21" i="91"/>
  <c r="I20" i="91"/>
  <c r="I19" i="91"/>
  <c r="H12" i="84"/>
  <c r="H11" i="84"/>
  <c r="H10" i="84"/>
  <c r="H9" i="84"/>
  <c r="I57" i="84"/>
  <c r="I59" i="84" s="1"/>
  <c r="I49" i="84"/>
  <c r="I48" i="84"/>
  <c r="I47" i="84"/>
  <c r="I46" i="84"/>
  <c r="I45" i="84"/>
  <c r="I44" i="84"/>
  <c r="I39" i="84"/>
  <c r="I40" i="84" s="1"/>
  <c r="I41" i="84" s="1"/>
  <c r="I21" i="84"/>
  <c r="I20" i="84"/>
  <c r="I19" i="84"/>
  <c r="H12" i="83"/>
  <c r="H11" i="83"/>
  <c r="H10" i="83"/>
  <c r="H9" i="83"/>
  <c r="I57" i="83"/>
  <c r="I59" i="83" s="1"/>
  <c r="I49" i="83"/>
  <c r="I48" i="83"/>
  <c r="I47" i="83"/>
  <c r="I46" i="83"/>
  <c r="I45" i="83"/>
  <c r="I44" i="83"/>
  <c r="I39" i="83"/>
  <c r="I21" i="83"/>
  <c r="I20" i="83"/>
  <c r="I19" i="83"/>
  <c r="I22" i="83" l="1"/>
  <c r="I22" i="96"/>
  <c r="I22" i="92"/>
  <c r="I22" i="95"/>
  <c r="I22" i="84"/>
  <c r="I22" i="94"/>
  <c r="I53" i="95"/>
  <c r="I39" i="96"/>
  <c r="I40" i="96" s="1"/>
  <c r="I41" i="96" s="1"/>
  <c r="I22" i="91"/>
  <c r="I22" i="93"/>
  <c r="I53" i="94"/>
  <c r="I61" i="94" s="1"/>
  <c r="I63" i="94" s="1"/>
  <c r="I53" i="96"/>
  <c r="I40" i="95"/>
  <c r="I41" i="95" s="1"/>
  <c r="I53" i="93"/>
  <c r="I61" i="93" s="1"/>
  <c r="I63" i="93" s="1"/>
  <c r="I53" i="92"/>
  <c r="I40" i="92"/>
  <c r="I41" i="92" s="1"/>
  <c r="I53" i="91"/>
  <c r="I39" i="91"/>
  <c r="I40" i="91" s="1"/>
  <c r="I41" i="91" s="1"/>
  <c r="I53" i="84"/>
  <c r="I61" i="84" s="1"/>
  <c r="I63" i="84" s="1"/>
  <c r="I53" i="83"/>
  <c r="I40" i="83"/>
  <c r="I41" i="83" s="1"/>
  <c r="I61" i="95" l="1"/>
  <c r="I63" i="95" s="1"/>
  <c r="I61" i="96"/>
  <c r="I63" i="96" s="1"/>
  <c r="I61" i="92"/>
  <c r="I63" i="92" s="1"/>
  <c r="I61" i="91"/>
  <c r="I63" i="91" s="1"/>
  <c r="I61" i="83"/>
  <c r="I63" i="83" s="1"/>
  <c r="I25" i="82" l="1"/>
  <c r="H11" i="89" l="1"/>
  <c r="H10" i="89"/>
  <c r="H9" i="89"/>
  <c r="H12" i="82"/>
  <c r="H10" i="82"/>
  <c r="H9" i="82"/>
  <c r="H11" i="90"/>
  <c r="H10" i="90"/>
  <c r="H9" i="90"/>
  <c r="I57" i="90"/>
  <c r="I59" i="90" s="1"/>
  <c r="I49" i="90"/>
  <c r="I48" i="90"/>
  <c r="I47" i="90"/>
  <c r="I46" i="90"/>
  <c r="I45" i="90"/>
  <c r="I44" i="90"/>
  <c r="I26" i="90"/>
  <c r="I25" i="90"/>
  <c r="I21" i="90"/>
  <c r="I20" i="90"/>
  <c r="I19" i="90"/>
  <c r="H12" i="90"/>
  <c r="H12" i="89"/>
  <c r="I57" i="89"/>
  <c r="I59" i="89" s="1"/>
  <c r="I49" i="89"/>
  <c r="I48" i="89"/>
  <c r="I47" i="89"/>
  <c r="I46" i="89"/>
  <c r="I45" i="89"/>
  <c r="I44" i="89"/>
  <c r="I26" i="89"/>
  <c r="I25" i="89"/>
  <c r="I21" i="89"/>
  <c r="I20" i="89"/>
  <c r="I19" i="89"/>
  <c r="I27" i="85"/>
  <c r="H12" i="85"/>
  <c r="H11" i="85"/>
  <c r="H10" i="85"/>
  <c r="H9" i="85"/>
  <c r="I57" i="85"/>
  <c r="I59" i="85" s="1"/>
  <c r="I49" i="85"/>
  <c r="I48" i="85"/>
  <c r="I47" i="85"/>
  <c r="I46" i="85"/>
  <c r="I45" i="85"/>
  <c r="I44" i="85"/>
  <c r="I26" i="85"/>
  <c r="I25" i="85"/>
  <c r="I21" i="85"/>
  <c r="I20" i="85"/>
  <c r="I19" i="85"/>
  <c r="I22" i="85" l="1"/>
  <c r="I22" i="89"/>
  <c r="I39" i="90"/>
  <c r="I40" i="90" s="1"/>
  <c r="I41" i="90" s="1"/>
  <c r="I22" i="90"/>
  <c r="I53" i="89"/>
  <c r="I39" i="89"/>
  <c r="I40" i="89" s="1"/>
  <c r="I41" i="89" s="1"/>
  <c r="I53" i="90"/>
  <c r="I53" i="85"/>
  <c r="I39" i="85"/>
  <c r="I40" i="85" s="1"/>
  <c r="I41" i="85" s="1"/>
  <c r="I61" i="90" l="1"/>
  <c r="I63" i="90" s="1"/>
  <c r="I61" i="89"/>
  <c r="I63" i="89" s="1"/>
  <c r="I61" i="85"/>
  <c r="I63" i="85" s="1"/>
  <c r="H11" i="82"/>
  <c r="I57" i="82"/>
  <c r="I59" i="82" s="1"/>
  <c r="I49" i="82"/>
  <c r="I48" i="82"/>
  <c r="I47" i="82"/>
  <c r="I46" i="82"/>
  <c r="I45" i="82"/>
  <c r="I44" i="82"/>
  <c r="I39" i="82"/>
  <c r="I21" i="82"/>
  <c r="I20" i="82"/>
  <c r="I19" i="82"/>
  <c r="I22" i="82" l="1"/>
  <c r="I53" i="82"/>
  <c r="I40" i="82"/>
  <c r="I41" i="82" s="1"/>
  <c r="I61" i="82" l="1"/>
  <c r="I63" i="82" s="1"/>
  <c r="I26" i="81"/>
  <c r="H12" i="81"/>
  <c r="H11" i="81"/>
  <c r="H10" i="81"/>
  <c r="I57" i="81"/>
  <c r="I59" i="81" s="1"/>
  <c r="I49" i="81"/>
  <c r="I48" i="81"/>
  <c r="I47" i="81"/>
  <c r="I46" i="81"/>
  <c r="I45" i="81"/>
  <c r="I44" i="81"/>
  <c r="I25" i="81"/>
  <c r="I21" i="81"/>
  <c r="I20" i="81"/>
  <c r="I19" i="81"/>
  <c r="I22" i="81" l="1"/>
  <c r="I53" i="81"/>
  <c r="I39" i="81"/>
  <c r="I40" i="81" s="1"/>
  <c r="I41" i="81" s="1"/>
  <c r="I61" i="81" l="1"/>
  <c r="I63" i="81" s="1"/>
  <c r="I26" i="79"/>
  <c r="H11" i="80" l="1"/>
  <c r="H10" i="80"/>
  <c r="H9" i="80"/>
  <c r="I57" i="80"/>
  <c r="I59" i="80" s="1"/>
  <c r="I49" i="80"/>
  <c r="I48" i="80"/>
  <c r="I47" i="80"/>
  <c r="I46" i="80"/>
  <c r="I45" i="80"/>
  <c r="I44" i="80"/>
  <c r="I25" i="80"/>
  <c r="I39" i="80" s="1"/>
  <c r="I40" i="80" s="1"/>
  <c r="I21" i="80"/>
  <c r="I20" i="80"/>
  <c r="I19" i="80"/>
  <c r="I25" i="79"/>
  <c r="I39" i="79" s="1"/>
  <c r="I40" i="79" s="1"/>
  <c r="H11" i="79"/>
  <c r="H10" i="79"/>
  <c r="H9" i="79"/>
  <c r="I57" i="79"/>
  <c r="I59" i="79" s="1"/>
  <c r="I49" i="79"/>
  <c r="I48" i="79"/>
  <c r="I47" i="79"/>
  <c r="I46" i="79"/>
  <c r="I45" i="79"/>
  <c r="I44" i="79"/>
  <c r="I21" i="79"/>
  <c r="I20" i="79"/>
  <c r="I19" i="79"/>
  <c r="H11" i="78"/>
  <c r="H10" i="78"/>
  <c r="H9" i="78"/>
  <c r="I57" i="78"/>
  <c r="I59" i="78" s="1"/>
  <c r="I49" i="78"/>
  <c r="I48" i="78"/>
  <c r="I47" i="78"/>
  <c r="I46" i="78"/>
  <c r="I45" i="78"/>
  <c r="I44" i="78"/>
  <c r="I39" i="78"/>
  <c r="I40" i="78" s="1"/>
  <c r="I21" i="78"/>
  <c r="I20" i="78"/>
  <c r="I19" i="78"/>
  <c r="I25" i="77"/>
  <c r="I39" i="77" s="1"/>
  <c r="H11" i="77"/>
  <c r="H10" i="77"/>
  <c r="H9" i="77"/>
  <c r="I57" i="77"/>
  <c r="I59" i="77" s="1"/>
  <c r="I49" i="77"/>
  <c r="I48" i="77"/>
  <c r="I47" i="77"/>
  <c r="I46" i="77"/>
  <c r="I45" i="77"/>
  <c r="I44" i="77"/>
  <c r="I21" i="77"/>
  <c r="I20" i="77"/>
  <c r="I19" i="77"/>
  <c r="H11" i="76"/>
  <c r="H10" i="76"/>
  <c r="H9" i="76"/>
  <c r="I57" i="76"/>
  <c r="I59" i="76" s="1"/>
  <c r="I49" i="76"/>
  <c r="I48" i="76"/>
  <c r="I47" i="76"/>
  <c r="I46" i="76"/>
  <c r="I45" i="76"/>
  <c r="I44" i="76"/>
  <c r="I39" i="76"/>
  <c r="I40" i="76" s="1"/>
  <c r="I21" i="76"/>
  <c r="I20" i="76"/>
  <c r="I19" i="76"/>
  <c r="H11" i="75"/>
  <c r="H10" i="75"/>
  <c r="H9" i="75"/>
  <c r="I56" i="75"/>
  <c r="I58" i="75" s="1"/>
  <c r="I48" i="75"/>
  <c r="I47" i="75"/>
  <c r="I46" i="75"/>
  <c r="I45" i="75"/>
  <c r="I44" i="75"/>
  <c r="I43" i="75"/>
  <c r="I38" i="75"/>
  <c r="I39" i="75" s="1"/>
  <c r="I20" i="75"/>
  <c r="I19" i="75"/>
  <c r="I18" i="75"/>
  <c r="H11" i="74"/>
  <c r="H10" i="74"/>
  <c r="H9" i="74"/>
  <c r="I56" i="74"/>
  <c r="I58" i="74" s="1"/>
  <c r="I48" i="74"/>
  <c r="I47" i="74"/>
  <c r="I46" i="74"/>
  <c r="I45" i="74"/>
  <c r="I44" i="74"/>
  <c r="I43" i="74"/>
  <c r="I38" i="74"/>
  <c r="I39" i="74" s="1"/>
  <c r="I20" i="74"/>
  <c r="I19" i="74"/>
  <c r="I18" i="74"/>
  <c r="H12" i="69"/>
  <c r="H11" i="69"/>
  <c r="H10" i="69"/>
  <c r="H9" i="69"/>
  <c r="I56" i="69"/>
  <c r="I58" i="69" s="1"/>
  <c r="I48" i="69"/>
  <c r="I47" i="69"/>
  <c r="I46" i="69"/>
  <c r="I45" i="69"/>
  <c r="I44" i="69"/>
  <c r="I43" i="69"/>
  <c r="I38" i="69"/>
  <c r="I20" i="69"/>
  <c r="I19" i="69"/>
  <c r="I18" i="69"/>
  <c r="I30" i="71"/>
  <c r="I21" i="74" l="1"/>
  <c r="I22" i="79"/>
  <c r="I52" i="74"/>
  <c r="I53" i="80"/>
  <c r="I22" i="76"/>
  <c r="I53" i="76"/>
  <c r="I22" i="77"/>
  <c r="I53" i="78"/>
  <c r="I22" i="80"/>
  <c r="I53" i="77"/>
  <c r="I21" i="69"/>
  <c r="I21" i="75"/>
  <c r="I22" i="78"/>
  <c r="I41" i="80"/>
  <c r="I53" i="79"/>
  <c r="I41" i="79"/>
  <c r="I41" i="78"/>
  <c r="I40" i="77"/>
  <c r="I41" i="77" s="1"/>
  <c r="I41" i="76"/>
  <c r="I52" i="75"/>
  <c r="I40" i="75"/>
  <c r="I40" i="74"/>
  <c r="I52" i="69"/>
  <c r="I39" i="69"/>
  <c r="I40" i="69" s="1"/>
  <c r="I60" i="69" s="1"/>
  <c r="I62" i="69" s="1"/>
  <c r="H11" i="70"/>
  <c r="H10" i="70"/>
  <c r="H12" i="70"/>
  <c r="I61" i="77" l="1"/>
  <c r="I63" i="77" s="1"/>
  <c r="I61" i="80"/>
  <c r="I63" i="80" s="1"/>
  <c r="I60" i="74"/>
  <c r="I62" i="74" s="1"/>
  <c r="I61" i="76"/>
  <c r="I63" i="76" s="1"/>
  <c r="I61" i="78"/>
  <c r="I63" i="78" s="1"/>
  <c r="I61" i="79"/>
  <c r="I63" i="79" s="1"/>
  <c r="I60" i="75"/>
  <c r="I62" i="75" s="1"/>
  <c r="I29" i="71"/>
  <c r="I28" i="71"/>
  <c r="I27" i="71"/>
  <c r="I26" i="71"/>
  <c r="I25" i="71"/>
  <c r="I24" i="71"/>
  <c r="H12" i="71"/>
  <c r="H11" i="71"/>
  <c r="H10" i="71"/>
  <c r="I56" i="71"/>
  <c r="I58" i="71" s="1"/>
  <c r="I48" i="71"/>
  <c r="I47" i="71"/>
  <c r="I46" i="71"/>
  <c r="I45" i="71"/>
  <c r="I44" i="71"/>
  <c r="I43" i="71"/>
  <c r="I20" i="71"/>
  <c r="I19" i="71"/>
  <c r="I18" i="71"/>
  <c r="I56" i="70"/>
  <c r="I58" i="70" s="1"/>
  <c r="I48" i="70"/>
  <c r="I47" i="70"/>
  <c r="I46" i="70"/>
  <c r="I45" i="70"/>
  <c r="I44" i="70"/>
  <c r="I43" i="70"/>
  <c r="I38" i="70"/>
  <c r="I39" i="70" s="1"/>
  <c r="I20" i="70"/>
  <c r="I19" i="70"/>
  <c r="I18" i="70"/>
  <c r="H12" i="72"/>
  <c r="H11" i="72"/>
  <c r="H10" i="72"/>
  <c r="I56" i="72"/>
  <c r="I58" i="72" s="1"/>
  <c r="I48" i="72"/>
  <c r="I47" i="72"/>
  <c r="I46" i="72"/>
  <c r="I45" i="72"/>
  <c r="I44" i="72"/>
  <c r="I43" i="72"/>
  <c r="I38" i="72"/>
  <c r="I39" i="72" s="1"/>
  <c r="I20" i="72"/>
  <c r="I19" i="72"/>
  <c r="I18" i="72"/>
  <c r="H12" i="73"/>
  <c r="H11" i="73"/>
  <c r="H10" i="73"/>
  <c r="I56" i="73"/>
  <c r="I58" i="73" s="1"/>
  <c r="I48" i="73"/>
  <c r="I47" i="73"/>
  <c r="I46" i="73"/>
  <c r="I45" i="73"/>
  <c r="I44" i="73"/>
  <c r="I43" i="73"/>
  <c r="I38" i="73"/>
  <c r="I39" i="73" s="1"/>
  <c r="I20" i="73"/>
  <c r="I19" i="73"/>
  <c r="I18" i="73"/>
  <c r="I21" i="70" l="1"/>
  <c r="I52" i="70"/>
  <c r="I21" i="73"/>
  <c r="I52" i="71"/>
  <c r="I38" i="71"/>
  <c r="I39" i="71" s="1"/>
  <c r="I21" i="72"/>
  <c r="I52" i="72"/>
  <c r="I21" i="71"/>
  <c r="I40" i="70"/>
  <c r="I40" i="72"/>
  <c r="I52" i="73"/>
  <c r="I40" i="73"/>
  <c r="I60" i="72" l="1"/>
  <c r="I62" i="72" s="1"/>
  <c r="I60" i="70"/>
  <c r="I62" i="70" s="1"/>
  <c r="I40" i="71"/>
  <c r="I60" i="71" s="1"/>
  <c r="I62" i="71" s="1"/>
  <c r="I60" i="73"/>
  <c r="I62" i="73" s="1"/>
  <c r="H12" i="61" l="1"/>
  <c r="H11" i="61"/>
  <c r="H10" i="61"/>
  <c r="I56" i="61"/>
  <c r="I58" i="61" s="1"/>
  <c r="I48" i="61"/>
  <c r="I47" i="61"/>
  <c r="I46" i="61"/>
  <c r="I45" i="61"/>
  <c r="I44" i="61"/>
  <c r="I43" i="61"/>
  <c r="I24" i="61"/>
  <c r="I38" i="61" s="1"/>
  <c r="I20" i="61"/>
  <c r="I19" i="61"/>
  <c r="I18" i="61"/>
  <c r="I21" i="61" l="1"/>
  <c r="I52" i="61"/>
  <c r="I39" i="61"/>
  <c r="I40" i="61" s="1"/>
  <c r="I60" i="61" s="1"/>
  <c r="I62" i="61" s="1"/>
  <c r="I24" i="68" l="1"/>
  <c r="I38" i="68" s="1"/>
  <c r="I39" i="68" s="1"/>
  <c r="I40" i="68" s="1"/>
  <c r="H12" i="68"/>
  <c r="H11" i="68"/>
  <c r="H10" i="68"/>
  <c r="I56" i="68"/>
  <c r="I58" i="68" s="1"/>
  <c r="I48" i="68"/>
  <c r="I47" i="68"/>
  <c r="I46" i="68"/>
  <c r="I45" i="68"/>
  <c r="I44" i="68"/>
  <c r="I43" i="68"/>
  <c r="I20" i="68"/>
  <c r="I19" i="68"/>
  <c r="I18" i="68"/>
  <c r="H12" i="62"/>
  <c r="H11" i="62"/>
  <c r="H10" i="62"/>
  <c r="I56" i="62"/>
  <c r="I58" i="62" s="1"/>
  <c r="I48" i="62"/>
  <c r="I47" i="62"/>
  <c r="I46" i="62"/>
  <c r="I45" i="62"/>
  <c r="I44" i="62"/>
  <c r="I43" i="62"/>
  <c r="I38" i="62"/>
  <c r="I39" i="62" s="1"/>
  <c r="I40" i="62" s="1"/>
  <c r="I20" i="62"/>
  <c r="I19" i="62"/>
  <c r="I18" i="62"/>
  <c r="H12" i="67"/>
  <c r="H11" i="67"/>
  <c r="H10" i="67"/>
  <c r="I56" i="67"/>
  <c r="I58" i="67" s="1"/>
  <c r="I48" i="67"/>
  <c r="I47" i="67"/>
  <c r="I46" i="67"/>
  <c r="I45" i="67"/>
  <c r="I44" i="67"/>
  <c r="I43" i="67"/>
  <c r="I24" i="67"/>
  <c r="I38" i="67" s="1"/>
  <c r="I20" i="67"/>
  <c r="I19" i="67"/>
  <c r="I18" i="67"/>
  <c r="H12" i="63"/>
  <c r="H11" i="63"/>
  <c r="H10" i="63"/>
  <c r="I56" i="63"/>
  <c r="I58" i="63" s="1"/>
  <c r="I48" i="63"/>
  <c r="I47" i="63"/>
  <c r="I46" i="63"/>
  <c r="I45" i="63"/>
  <c r="I44" i="63"/>
  <c r="I43" i="63"/>
  <c r="I24" i="63"/>
  <c r="I38" i="63" s="1"/>
  <c r="I20" i="63"/>
  <c r="I19" i="63"/>
  <c r="I18" i="63"/>
  <c r="H11" i="64"/>
  <c r="H10" i="64"/>
  <c r="I56" i="64"/>
  <c r="I58" i="64" s="1"/>
  <c r="I48" i="64"/>
  <c r="I47" i="64"/>
  <c r="I46" i="64"/>
  <c r="I45" i="64"/>
  <c r="I44" i="64"/>
  <c r="I43" i="64"/>
  <c r="I24" i="64"/>
  <c r="I38" i="64" s="1"/>
  <c r="I20" i="64"/>
  <c r="I19" i="64"/>
  <c r="I18" i="64"/>
  <c r="H12" i="64"/>
  <c r="I24" i="65"/>
  <c r="H12" i="65"/>
  <c r="H11" i="65"/>
  <c r="H10" i="65"/>
  <c r="I56" i="65"/>
  <c r="I58" i="65" s="1"/>
  <c r="I48" i="65"/>
  <c r="I47" i="65"/>
  <c r="I46" i="65"/>
  <c r="I45" i="65"/>
  <c r="I44" i="65"/>
  <c r="I43" i="65"/>
  <c r="I25" i="65"/>
  <c r="I20" i="65"/>
  <c r="I19" i="65"/>
  <c r="I18" i="65"/>
  <c r="I27" i="66"/>
  <c r="I26" i="66"/>
  <c r="I25" i="66"/>
  <c r="H12" i="66"/>
  <c r="H11" i="66"/>
  <c r="H10" i="66"/>
  <c r="I56" i="66"/>
  <c r="I58" i="66" s="1"/>
  <c r="I48" i="66"/>
  <c r="I47" i="66"/>
  <c r="I46" i="66"/>
  <c r="I45" i="66"/>
  <c r="I44" i="66"/>
  <c r="I43" i="66"/>
  <c r="I24" i="66"/>
  <c r="I20" i="66"/>
  <c r="I19" i="66"/>
  <c r="I18" i="66"/>
  <c r="I21" i="68" l="1"/>
  <c r="I21" i="66"/>
  <c r="I21" i="62"/>
  <c r="I21" i="63"/>
  <c r="I52" i="63"/>
  <c r="I21" i="67"/>
  <c r="I21" i="65"/>
  <c r="I21" i="64"/>
  <c r="I52" i="64"/>
  <c r="I52" i="62"/>
  <c r="I60" i="62" s="1"/>
  <c r="I62" i="62" s="1"/>
  <c r="I52" i="68"/>
  <c r="I60" i="68" s="1"/>
  <c r="I62" i="68" s="1"/>
  <c r="I52" i="67"/>
  <c r="I39" i="67"/>
  <c r="I40" i="67" s="1"/>
  <c r="I39" i="63"/>
  <c r="I40" i="63" s="1"/>
  <c r="I39" i="64"/>
  <c r="I40" i="64" s="1"/>
  <c r="I52" i="65"/>
  <c r="I38" i="65"/>
  <c r="I39" i="65" s="1"/>
  <c r="I40" i="65" s="1"/>
  <c r="I52" i="66"/>
  <c r="I38" i="66"/>
  <c r="I39" i="66" s="1"/>
  <c r="I40" i="66" s="1"/>
  <c r="I60" i="63" l="1"/>
  <c r="I62" i="63" s="1"/>
  <c r="I60" i="64"/>
  <c r="I62" i="64" s="1"/>
  <c r="I60" i="66"/>
  <c r="I62" i="66" s="1"/>
  <c r="I60" i="67"/>
  <c r="I62" i="67" s="1"/>
  <c r="I60" i="65"/>
  <c r="I62" i="65" s="1"/>
  <c r="I56" i="42" l="1"/>
  <c r="I58" i="42" s="1"/>
  <c r="I48" i="42"/>
  <c r="I47" i="42"/>
  <c r="I46" i="42"/>
  <c r="I45" i="42"/>
  <c r="I44" i="42"/>
  <c r="I43" i="42"/>
  <c r="I24" i="42"/>
  <c r="I38" i="42" s="1"/>
  <c r="I39" i="42" s="1"/>
  <c r="I20" i="42"/>
  <c r="I19" i="42"/>
  <c r="I18" i="42"/>
  <c r="I25" i="55"/>
  <c r="I56" i="55"/>
  <c r="I58" i="55" s="1"/>
  <c r="I48" i="55"/>
  <c r="I47" i="55"/>
  <c r="I46" i="55"/>
  <c r="I45" i="55"/>
  <c r="I44" i="55"/>
  <c r="I43" i="55"/>
  <c r="I24" i="55"/>
  <c r="I38" i="55" s="1"/>
  <c r="I39" i="55" s="1"/>
  <c r="I20" i="55"/>
  <c r="I19" i="55"/>
  <c r="I18" i="55"/>
  <c r="I21" i="55" s="1"/>
  <c r="I56" i="56"/>
  <c r="I58" i="56" s="1"/>
  <c r="I48" i="56"/>
  <c r="I47" i="56"/>
  <c r="I46" i="56"/>
  <c r="I45" i="56"/>
  <c r="I44" i="56"/>
  <c r="I43" i="56"/>
  <c r="I24" i="56"/>
  <c r="I20" i="56"/>
  <c r="I19" i="56"/>
  <c r="I18" i="56"/>
  <c r="I56" i="57"/>
  <c r="I58" i="57" s="1"/>
  <c r="I48" i="57"/>
  <c r="I47" i="57"/>
  <c r="I46" i="57"/>
  <c r="I45" i="57"/>
  <c r="I44" i="57"/>
  <c r="I43" i="57"/>
  <c r="I28" i="57"/>
  <c r="I27" i="57"/>
  <c r="I26" i="57"/>
  <c r="I25" i="57"/>
  <c r="I24" i="57"/>
  <c r="I20" i="57"/>
  <c r="I19" i="57"/>
  <c r="I18" i="57"/>
  <c r="I21" i="42" l="1"/>
  <c r="I21" i="56"/>
  <c r="I21" i="57"/>
  <c r="I52" i="42"/>
  <c r="I40" i="42"/>
  <c r="I52" i="55"/>
  <c r="I40" i="55"/>
  <c r="I52" i="56"/>
  <c r="I38" i="56"/>
  <c r="I52" i="57"/>
  <c r="I38" i="57"/>
  <c r="I39" i="57" l="1"/>
  <c r="I40" i="57" s="1"/>
  <c r="I60" i="57" s="1"/>
  <c r="I62" i="57" s="1"/>
  <c r="I39" i="56"/>
  <c r="I40" i="56" s="1"/>
  <c r="I60" i="56" s="1"/>
  <c r="I62" i="56" s="1"/>
  <c r="I60" i="42"/>
  <c r="I62" i="42" s="1"/>
  <c r="I60" i="55"/>
  <c r="I62" i="55" s="1"/>
  <c r="I56" i="58"/>
  <c r="I58" i="58" s="1"/>
  <c r="I48" i="58"/>
  <c r="I47" i="58"/>
  <c r="I46" i="58"/>
  <c r="I45" i="58"/>
  <c r="I44" i="58"/>
  <c r="I43" i="58"/>
  <c r="I28" i="58"/>
  <c r="I27" i="58"/>
  <c r="I26" i="58"/>
  <c r="I25" i="58"/>
  <c r="I24" i="58"/>
  <c r="I20" i="58"/>
  <c r="I19" i="58"/>
  <c r="I18" i="58"/>
  <c r="I21" i="58" l="1"/>
  <c r="I52" i="58"/>
  <c r="I38" i="58"/>
  <c r="I37" i="59"/>
  <c r="I36" i="59"/>
  <c r="I35" i="59"/>
  <c r="I34" i="59"/>
  <c r="I33" i="59"/>
  <c r="I32" i="59"/>
  <c r="I31" i="59"/>
  <c r="I30" i="59"/>
  <c r="I29" i="59"/>
  <c r="I28" i="59"/>
  <c r="I27" i="59"/>
  <c r="I26" i="59"/>
  <c r="I56" i="59"/>
  <c r="I58" i="59" s="1"/>
  <c r="I48" i="59"/>
  <c r="I47" i="59"/>
  <c r="I46" i="59"/>
  <c r="I45" i="59"/>
  <c r="I44" i="59"/>
  <c r="I43" i="59"/>
  <c r="I25" i="59"/>
  <c r="I24" i="59"/>
  <c r="I20" i="59"/>
  <c r="I19" i="59"/>
  <c r="I18" i="59"/>
  <c r="I38" i="59" l="1"/>
  <c r="I39" i="59" s="1"/>
  <c r="I40" i="59" s="1"/>
  <c r="I21" i="59"/>
  <c r="I39" i="58"/>
  <c r="I40" i="58" s="1"/>
  <c r="I60" i="58" s="1"/>
  <c r="I62" i="58" s="1"/>
  <c r="I52" i="59"/>
  <c r="I60" i="59" l="1"/>
  <c r="I62" i="59" s="1"/>
  <c r="I50" i="50" l="1"/>
  <c r="I52" i="50" s="1"/>
  <c r="I42" i="50"/>
  <c r="I41" i="50"/>
  <c r="I40" i="50"/>
  <c r="I39" i="50"/>
  <c r="I38" i="50"/>
  <c r="I37" i="50"/>
  <c r="I25" i="50"/>
  <c r="I24" i="50"/>
  <c r="I20" i="50"/>
  <c r="I19" i="50"/>
  <c r="I18" i="50"/>
  <c r="I50" i="51"/>
  <c r="I52" i="51" s="1"/>
  <c r="I42" i="51"/>
  <c r="I41" i="51"/>
  <c r="I40" i="51"/>
  <c r="I39" i="51"/>
  <c r="I38" i="51"/>
  <c r="I37" i="51"/>
  <c r="I24" i="51"/>
  <c r="I32" i="51" s="1"/>
  <c r="I20" i="51"/>
  <c r="I19" i="51"/>
  <c r="I18" i="51"/>
  <c r="I50" i="52"/>
  <c r="I52" i="52" s="1"/>
  <c r="I42" i="52"/>
  <c r="I41" i="52"/>
  <c r="I40" i="52"/>
  <c r="I39" i="52"/>
  <c r="I38" i="52"/>
  <c r="I37" i="52"/>
  <c r="I32" i="52"/>
  <c r="I20" i="52"/>
  <c r="I19" i="52"/>
  <c r="I18" i="52"/>
  <c r="I50" i="43"/>
  <c r="I52" i="43" s="1"/>
  <c r="I42" i="43"/>
  <c r="I41" i="43"/>
  <c r="I40" i="43"/>
  <c r="I39" i="43"/>
  <c r="I38" i="43"/>
  <c r="I37" i="43"/>
  <c r="I25" i="43"/>
  <c r="I24" i="43"/>
  <c r="I32" i="43" s="1"/>
  <c r="I20" i="43"/>
  <c r="I19" i="43"/>
  <c r="I18" i="43"/>
  <c r="I50" i="44"/>
  <c r="I52" i="44" s="1"/>
  <c r="I42" i="44"/>
  <c r="I41" i="44"/>
  <c r="I40" i="44"/>
  <c r="I39" i="44"/>
  <c r="I38" i="44"/>
  <c r="I37" i="44"/>
  <c r="I24" i="44"/>
  <c r="I32" i="44" s="1"/>
  <c r="I20" i="44"/>
  <c r="I19" i="44"/>
  <c r="I18" i="44"/>
  <c r="I50" i="45"/>
  <c r="I52" i="45" s="1"/>
  <c r="I42" i="45"/>
  <c r="I41" i="45"/>
  <c r="I40" i="45"/>
  <c r="I39" i="45"/>
  <c r="I38" i="45"/>
  <c r="I37" i="45"/>
  <c r="I24" i="45"/>
  <c r="I32" i="45" s="1"/>
  <c r="I20" i="45"/>
  <c r="I19" i="45"/>
  <c r="I18" i="45"/>
  <c r="I50" i="46"/>
  <c r="I52" i="46" s="1"/>
  <c r="I42" i="46"/>
  <c r="I41" i="46"/>
  <c r="I40" i="46"/>
  <c r="I39" i="46"/>
  <c r="I38" i="46"/>
  <c r="I37" i="46"/>
  <c r="I30" i="46"/>
  <c r="I29" i="46"/>
  <c r="I28" i="46"/>
  <c r="I27" i="46"/>
  <c r="I26" i="46"/>
  <c r="I25" i="46"/>
  <c r="I24" i="46"/>
  <c r="I20" i="46"/>
  <c r="I19" i="46"/>
  <c r="I18" i="46"/>
  <c r="I50" i="47"/>
  <c r="I52" i="47" s="1"/>
  <c r="I42" i="47"/>
  <c r="I41" i="47"/>
  <c r="I40" i="47"/>
  <c r="I39" i="47"/>
  <c r="I38" i="47"/>
  <c r="I37" i="47"/>
  <c r="I24" i="47"/>
  <c r="I32" i="47" s="1"/>
  <c r="I33" i="47" s="1"/>
  <c r="I20" i="47"/>
  <c r="I19" i="47"/>
  <c r="I18" i="47"/>
  <c r="I50" i="48"/>
  <c r="I52" i="48" s="1"/>
  <c r="I42" i="48"/>
  <c r="I41" i="48"/>
  <c r="I40" i="48"/>
  <c r="I39" i="48"/>
  <c r="I38" i="48"/>
  <c r="I37" i="48"/>
  <c r="I25" i="48"/>
  <c r="I24" i="48"/>
  <c r="I20" i="48"/>
  <c r="I19" i="48"/>
  <c r="I18" i="48"/>
  <c r="I50" i="49"/>
  <c r="I52" i="49" s="1"/>
  <c r="I42" i="49"/>
  <c r="I41" i="49"/>
  <c r="I40" i="49"/>
  <c r="I39" i="49"/>
  <c r="I38" i="49"/>
  <c r="I37" i="49"/>
  <c r="I32" i="49"/>
  <c r="I20" i="49"/>
  <c r="I19" i="49"/>
  <c r="I18" i="49"/>
  <c r="I21" i="45" l="1"/>
  <c r="I46" i="45"/>
  <c r="I46" i="47"/>
  <c r="I46" i="48"/>
  <c r="I32" i="48"/>
  <c r="I33" i="48" s="1"/>
  <c r="I34" i="48" s="1"/>
  <c r="I21" i="44"/>
  <c r="I46" i="44"/>
  <c r="I46" i="43"/>
  <c r="I32" i="50"/>
  <c r="I33" i="50" s="1"/>
  <c r="I34" i="50" s="1"/>
  <c r="I46" i="46"/>
  <c r="I33" i="49"/>
  <c r="I34" i="49" s="1"/>
  <c r="I32" i="46"/>
  <c r="I21" i="50"/>
  <c r="I21" i="49"/>
  <c r="I46" i="49"/>
  <c r="I21" i="48"/>
  <c r="I21" i="47"/>
  <c r="I21" i="46"/>
  <c r="I21" i="43"/>
  <c r="I21" i="52"/>
  <c r="I21" i="51"/>
  <c r="I46" i="51"/>
  <c r="I46" i="50"/>
  <c r="I46" i="52"/>
  <c r="I33" i="51"/>
  <c r="I34" i="51" s="1"/>
  <c r="I33" i="52"/>
  <c r="I34" i="52" s="1"/>
  <c r="I33" i="43"/>
  <c r="I34" i="43" s="1"/>
  <c r="I33" i="44"/>
  <c r="I34" i="44" s="1"/>
  <c r="I33" i="45"/>
  <c r="I34" i="45" s="1"/>
  <c r="I33" i="46"/>
  <c r="I34" i="46" s="1"/>
  <c r="I34" i="47"/>
  <c r="I54" i="46" l="1"/>
  <c r="I56" i="46" s="1"/>
  <c r="I54" i="45"/>
  <c r="I56" i="45" s="1"/>
  <c r="I54" i="47"/>
  <c r="I56" i="47" s="1"/>
  <c r="I54" i="44"/>
  <c r="I56" i="44" s="1"/>
  <c r="I54" i="51"/>
  <c r="I56" i="51" s="1"/>
  <c r="I54" i="49"/>
  <c r="I56" i="49" s="1"/>
  <c r="I54" i="43"/>
  <c r="I56" i="43" s="1"/>
  <c r="I54" i="48"/>
  <c r="I56" i="48" s="1"/>
  <c r="I54" i="50"/>
  <c r="I56" i="50" s="1"/>
  <c r="I54" i="52"/>
  <c r="I56" i="52" s="1"/>
  <c r="I29" i="27" l="1"/>
  <c r="I28" i="27"/>
  <c r="I25" i="39" l="1"/>
  <c r="I24" i="39"/>
  <c r="I25" i="38"/>
  <c r="I24" i="38"/>
  <c r="I25" i="33"/>
  <c r="I24" i="33"/>
  <c r="I27" i="27"/>
  <c r="I26" i="27"/>
  <c r="I25" i="27"/>
  <c r="I24" i="27"/>
  <c r="I48" i="39" l="1"/>
  <c r="I48" i="38"/>
  <c r="I48" i="37"/>
  <c r="I48" i="36"/>
  <c r="I48" i="35"/>
  <c r="I48" i="34"/>
  <c r="I48" i="33"/>
  <c r="I48" i="32"/>
  <c r="I48" i="31"/>
  <c r="I32" i="27"/>
  <c r="I48" i="27"/>
  <c r="I50" i="39" l="1"/>
  <c r="I40" i="39"/>
  <c r="I39" i="39"/>
  <c r="I38" i="39"/>
  <c r="I37" i="39"/>
  <c r="I36" i="39"/>
  <c r="I35" i="39"/>
  <c r="I20" i="39"/>
  <c r="I19" i="39"/>
  <c r="I18" i="39"/>
  <c r="I21" i="39" l="1"/>
  <c r="I32" i="39"/>
  <c r="I44" i="39"/>
  <c r="I32" i="38"/>
  <c r="I50" i="38"/>
  <c r="I40" i="38"/>
  <c r="I39" i="38"/>
  <c r="I38" i="38"/>
  <c r="I37" i="38"/>
  <c r="I36" i="38"/>
  <c r="I35" i="38"/>
  <c r="I20" i="38"/>
  <c r="I19" i="38"/>
  <c r="I18" i="38"/>
  <c r="I50" i="37"/>
  <c r="I40" i="37"/>
  <c r="I39" i="37"/>
  <c r="I38" i="37"/>
  <c r="I37" i="37"/>
  <c r="I36" i="37"/>
  <c r="I35" i="37"/>
  <c r="I32" i="37"/>
  <c r="I20" i="37"/>
  <c r="I19" i="37"/>
  <c r="I18" i="37"/>
  <c r="I50" i="36"/>
  <c r="I40" i="36"/>
  <c r="I39" i="36"/>
  <c r="I38" i="36"/>
  <c r="I37" i="36"/>
  <c r="I36" i="36"/>
  <c r="I35" i="36"/>
  <c r="I32" i="36"/>
  <c r="I20" i="36"/>
  <c r="I19" i="36"/>
  <c r="I18" i="36"/>
  <c r="I50" i="35"/>
  <c r="I40" i="35"/>
  <c r="I39" i="35"/>
  <c r="I38" i="35"/>
  <c r="I37" i="35"/>
  <c r="I36" i="35"/>
  <c r="I35" i="35"/>
  <c r="I32" i="35"/>
  <c r="I20" i="35"/>
  <c r="I19" i="35"/>
  <c r="I18" i="35"/>
  <c r="I50" i="34"/>
  <c r="I40" i="34"/>
  <c r="I39" i="34"/>
  <c r="I38" i="34"/>
  <c r="I37" i="34"/>
  <c r="I36" i="34"/>
  <c r="I35" i="34"/>
  <c r="I32" i="34"/>
  <c r="I20" i="34"/>
  <c r="I19" i="34"/>
  <c r="I18" i="34"/>
  <c r="I50" i="33"/>
  <c r="I40" i="33"/>
  <c r="I39" i="33"/>
  <c r="I38" i="33"/>
  <c r="I37" i="33"/>
  <c r="I36" i="33"/>
  <c r="I35" i="33"/>
  <c r="I20" i="33"/>
  <c r="I19" i="33"/>
  <c r="I18" i="33"/>
  <c r="I50" i="32"/>
  <c r="I40" i="32"/>
  <c r="I39" i="32"/>
  <c r="I38" i="32"/>
  <c r="I37" i="32"/>
  <c r="I36" i="32"/>
  <c r="I35" i="32"/>
  <c r="I32" i="32"/>
  <c r="I20" i="32"/>
  <c r="I19" i="32"/>
  <c r="I18" i="32"/>
  <c r="I50" i="31"/>
  <c r="I40" i="31"/>
  <c r="I39" i="31"/>
  <c r="I38" i="31"/>
  <c r="I37" i="31"/>
  <c r="I36" i="31"/>
  <c r="I35" i="31"/>
  <c r="I32" i="31"/>
  <c r="I20" i="31"/>
  <c r="I19" i="31"/>
  <c r="I18" i="31"/>
  <c r="I21" i="33" l="1"/>
  <c r="I21" i="36"/>
  <c r="I21" i="37"/>
  <c r="I21" i="32"/>
  <c r="I21" i="35"/>
  <c r="I52" i="39"/>
  <c r="I54" i="39" s="1"/>
  <c r="I44" i="35"/>
  <c r="I21" i="31"/>
  <c r="I21" i="34"/>
  <c r="I21" i="38"/>
  <c r="I44" i="37"/>
  <c r="I44" i="31"/>
  <c r="I44" i="38"/>
  <c r="I44" i="36"/>
  <c r="I44" i="34"/>
  <c r="I44" i="33"/>
  <c r="I32" i="33"/>
  <c r="I44" i="32"/>
  <c r="I52" i="37" l="1"/>
  <c r="I52" i="32"/>
  <c r="I52" i="34"/>
  <c r="I54" i="34" s="1"/>
  <c r="I52" i="36"/>
  <c r="I54" i="36" s="1"/>
  <c r="I52" i="31"/>
  <c r="I54" i="31" s="1"/>
  <c r="I52" i="35"/>
  <c r="I52" i="38"/>
  <c r="I54" i="38" s="1"/>
  <c r="I52" i="33"/>
  <c r="I54" i="33" s="1"/>
  <c r="I54" i="37"/>
  <c r="I54" i="35"/>
  <c r="I54" i="32"/>
  <c r="I50" i="27" l="1"/>
  <c r="I40" i="27"/>
  <c r="I39" i="27"/>
  <c r="I38" i="27"/>
  <c r="I37" i="27"/>
  <c r="I36" i="27"/>
  <c r="I35" i="27"/>
  <c r="I20" i="27"/>
  <c r="I19" i="27"/>
  <c r="I18" i="27"/>
  <c r="I21" i="27" l="1"/>
  <c r="I44" i="27"/>
  <c r="I52" i="27" l="1"/>
  <c r="I54" i="27" s="1"/>
  <c r="D4" i="11" l="1"/>
  <c r="D10" i="8" l="1"/>
  <c r="B4" i="9" l="1"/>
  <c r="D4" i="9"/>
  <c r="G3" i="9"/>
  <c r="B3" i="9"/>
  <c r="B4" i="8" l="1"/>
  <c r="D6" i="8"/>
  <c r="B6" i="8"/>
</calcChain>
</file>

<file path=xl/sharedStrings.xml><?xml version="1.0" encoding="utf-8"?>
<sst xmlns="http://schemas.openxmlformats.org/spreadsheetml/2006/main" count="10055" uniqueCount="1292">
  <si>
    <t>DESCRIPTION</t>
  </si>
  <si>
    <t>UNIT</t>
  </si>
  <si>
    <t>RATE</t>
  </si>
  <si>
    <t>%</t>
  </si>
  <si>
    <t>QTY</t>
  </si>
  <si>
    <t>AMOUNT</t>
  </si>
  <si>
    <t>PAYMENT REFERS</t>
  </si>
  <si>
    <t xml:space="preserve">TOTAL CARRIED FORWARD TO SUMMARY </t>
  </si>
  <si>
    <t>ASSET TYPE:</t>
  </si>
  <si>
    <t>CONTRACT REF. NO:</t>
  </si>
  <si>
    <t>Cluster/District:</t>
  </si>
  <si>
    <t>FIXED CHARGE AND VALUE RELATED ITEMS APPLICABLE TO ALL WORK</t>
  </si>
  <si>
    <t>ITEM Nr.</t>
  </si>
  <si>
    <t>SCHEDULE NUMBER</t>
  </si>
  <si>
    <t>GM 2.5</t>
  </si>
  <si>
    <t>GM 3.2</t>
  </si>
  <si>
    <t>2.1</t>
  </si>
  <si>
    <t>1.1</t>
  </si>
  <si>
    <t>1.2</t>
  </si>
  <si>
    <t>1.3</t>
  </si>
  <si>
    <t>1.4</t>
  </si>
  <si>
    <t>1.5</t>
  </si>
  <si>
    <t>3.1</t>
  </si>
  <si>
    <t>GM 2.8</t>
  </si>
  <si>
    <t xml:space="preserve">FUNCTIONAL REPAIR SCHEDULE </t>
  </si>
  <si>
    <t>MAINTENANCE SERVICE SCHEDULE</t>
  </si>
  <si>
    <t>3.2</t>
  </si>
  <si>
    <r>
      <t>TERM REPAIRS SUBJECT TO APPROVAL OF QUOTATION OF THE WORKS</t>
    </r>
    <r>
      <rPr>
        <sz val="10"/>
        <color rgb="FF000000"/>
        <rFont val="Arial"/>
        <family val="2"/>
      </rPr>
      <t xml:space="preserve"> </t>
    </r>
  </si>
  <si>
    <t>1.1.2</t>
  </si>
  <si>
    <t>1.2.2</t>
  </si>
  <si>
    <t>1.3.1</t>
  </si>
  <si>
    <t>1.3.2</t>
  </si>
  <si>
    <t xml:space="preserve">SCHEDULE 4 : </t>
  </si>
  <si>
    <t xml:space="preserve">ECDOH GENERAL MECHANICAL AND ELECTRICAL REPAIR CONTRACT </t>
  </si>
  <si>
    <r>
      <t xml:space="preserve">VERIFICATION OF SPARE PART INVENTORY ON SITE : </t>
    </r>
    <r>
      <rPr>
        <sz val="10"/>
        <rFont val="Arial"/>
        <family val="2"/>
      </rPr>
      <t>Find and verify all spares for the asset type that is currently available on site</t>
    </r>
  </si>
  <si>
    <r>
      <t>VERIFICATION OF ASSETS ON SITE :</t>
    </r>
    <r>
      <rPr>
        <sz val="10"/>
        <rFont val="Arial"/>
        <family val="2"/>
      </rPr>
      <t xml:space="preserve"> Verify assets on site  vs Asset Register (C4.1), and compile plant layout line drawings as per GM 2.5 (1) and (2).</t>
    </r>
  </si>
  <si>
    <r>
      <t xml:space="preserve">FUNCTIONAL CONDITION ASSESSMENT : </t>
    </r>
    <r>
      <rPr>
        <sz val="10"/>
        <rFont val="Arial"/>
        <family val="2"/>
      </rPr>
      <t>Perform Functional Condition Assessment (Inspection and Testing) on all listed assets at all Health Facilities included in the Tender</t>
    </r>
  </si>
  <si>
    <r>
      <rPr>
        <b/>
        <sz val="10"/>
        <rFont val="Arial"/>
        <family val="2"/>
      </rPr>
      <t xml:space="preserve">Minor Service Cost : </t>
    </r>
    <r>
      <rPr>
        <sz val="10"/>
        <rFont val="Arial"/>
        <family val="2"/>
      </rPr>
      <t>Price per Three Monthly Service / Inspection per machine, as per tasks from the Three Monthly Service Inspection Guideline in C6.</t>
    </r>
  </si>
  <si>
    <r>
      <rPr>
        <b/>
        <sz val="10"/>
        <rFont val="Arial"/>
        <family val="2"/>
      </rPr>
      <t xml:space="preserve">Major Service Cost : </t>
    </r>
    <r>
      <rPr>
        <sz val="10"/>
        <rFont val="Arial"/>
        <family val="2"/>
      </rPr>
      <t>Price per Six Monthly Service / Inspection per machine, as per tasks from the Six Monthly Service Inspection Guideline in C6.</t>
    </r>
  </si>
  <si>
    <r>
      <rPr>
        <b/>
        <sz val="10"/>
        <rFont val="Arial"/>
        <family val="2"/>
      </rPr>
      <t>LABOUR RATES APPLICABLE TO UNSCHEDULED WORK:</t>
    </r>
    <r>
      <rPr>
        <sz val="10"/>
        <rFont val="Arial"/>
        <family val="2"/>
      </rPr>
      <t xml:space="preserve"> Labour rates that Contractor will charge for additional adhoc work that is not contained in Schedules 1 to 3.</t>
    </r>
  </si>
  <si>
    <t>Technician</t>
  </si>
  <si>
    <t>General Worker</t>
  </si>
  <si>
    <t>1.6</t>
  </si>
  <si>
    <t>Subsistence</t>
  </si>
  <si>
    <t>Accommodation</t>
  </si>
  <si>
    <r>
      <rPr>
        <b/>
        <sz val="10"/>
        <rFont val="Arial"/>
        <family val="2"/>
      </rPr>
      <t>TRAVELLING :</t>
    </r>
    <r>
      <rPr>
        <sz val="10"/>
        <rFont val="Arial"/>
        <family val="2"/>
      </rPr>
      <t xml:space="preserve"> Travelling cost will be as per the rates for reimbursable expenses published monthly by the National Department of Public Works at the time of rendering the service/repair.</t>
    </r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</si>
  <si>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</si>
  <si>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</si>
  <si>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</si>
  <si>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</si>
  <si>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</si>
  <si>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</si>
  <si>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</si>
  <si>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</si>
  <si>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</si>
  <si>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</si>
  <si>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</si>
  <si>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</si>
  <si>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1.6.2</t>
  </si>
  <si>
    <t>1.8.1</t>
  </si>
  <si>
    <t>1.8.2</t>
  </si>
  <si>
    <t>1.12.2</t>
  </si>
  <si>
    <t>1.13.2</t>
  </si>
  <si>
    <t xml:space="preserve">SCHEDULE 3A : </t>
  </si>
  <si>
    <t xml:space="preserve">SCHEDULE 3B : </t>
  </si>
  <si>
    <t>West End CHC</t>
  </si>
  <si>
    <t>No</t>
  </si>
  <si>
    <t>Vehicle Travelling Estimate</t>
  </si>
  <si>
    <t>Item</t>
  </si>
  <si>
    <t>PSum</t>
  </si>
  <si>
    <t>GM 2.8.3</t>
  </si>
  <si>
    <r>
      <rPr>
        <b/>
        <sz val="10"/>
        <rFont val="Arial"/>
        <family val="2"/>
      </rPr>
      <t>ACCOMMODATION AND SUBSISTENCE :</t>
    </r>
    <r>
      <rPr>
        <sz val="10"/>
        <rFont val="Arial"/>
        <family val="2"/>
      </rPr>
      <t xml:space="preserve"> Daily Rates per person that the Contractor will claim for approved trips lasting more than one day at a time.</t>
    </r>
  </si>
  <si>
    <t>GM 2.5 (10), GM 2.8.1 &amp; GM 2.10.3</t>
  </si>
  <si>
    <r>
      <rPr>
        <b/>
        <sz val="10"/>
        <rFont val="Arial"/>
        <family val="2"/>
      </rPr>
      <t xml:space="preserve">PROVISION TO COVER REPAIRS DURING THE TERM OF THE CONTRACT : </t>
    </r>
    <r>
      <rPr>
        <sz val="10"/>
        <rFont val="Arial"/>
        <family val="2"/>
      </rPr>
      <t>Lump Sum Provision to cover repairs and breakdowns during the course of the Contract in addition to the agreed routine servicing of the Assets.</t>
    </r>
  </si>
  <si>
    <t>GM 2.8.1 &amp; Clause 11.2(8)</t>
  </si>
  <si>
    <r>
      <t xml:space="preserve">DIRECT FEE PERCENTAGE (MARK-UP) ON MATERIALS AND SERVICES THAT IS NOT INCLUDED IN PRICE LISTS : </t>
    </r>
    <r>
      <rPr>
        <sz val="10"/>
        <rFont val="Arial"/>
        <family val="2"/>
      </rPr>
      <t xml:space="preserve">Mark-up on proven cost for materials and/or Outsourced Services based on the Provisional sum listed in Item 4. above. </t>
    </r>
    <r>
      <rPr>
        <b/>
        <sz val="10"/>
        <color rgb="FFFF0000"/>
        <rFont val="Arial"/>
        <family val="2"/>
      </rPr>
      <t xml:space="preserve"> (Apply % to provisional sum in Item 4 above when pricing the tender)</t>
    </r>
  </si>
  <si>
    <t>ALLOWANCE FOR VAT AT 15.0%</t>
  </si>
  <si>
    <t>Department of Health</t>
  </si>
  <si>
    <t xml:space="preserve">Date                   </t>
  </si>
  <si>
    <t>717 Dukumbana Building</t>
  </si>
  <si>
    <t xml:space="preserve">Facility              </t>
  </si>
  <si>
    <t>Independent Avenue</t>
  </si>
  <si>
    <t xml:space="preserve">Work Order     </t>
  </si>
  <si>
    <t>Bhisho</t>
  </si>
  <si>
    <t xml:space="preserve">Tender No       </t>
  </si>
  <si>
    <t xml:space="preserve"> </t>
  </si>
  <si>
    <t xml:space="preserve">Contract Term </t>
  </si>
  <si>
    <t>24 MONTHS</t>
  </si>
  <si>
    <t>SCHEDULED WORK</t>
  </si>
  <si>
    <t>Item 1</t>
  </si>
  <si>
    <t>Discription</t>
  </si>
  <si>
    <t>Unit</t>
  </si>
  <si>
    <t>Sch No</t>
  </si>
  <si>
    <t>Quantity</t>
  </si>
  <si>
    <t>Rate</t>
  </si>
  <si>
    <t>Amount</t>
  </si>
  <si>
    <t>Sub Total A</t>
  </si>
  <si>
    <t>NON SCHEDULED WORK</t>
  </si>
  <si>
    <t>Item 2</t>
  </si>
  <si>
    <t>MarK UP</t>
  </si>
  <si>
    <t>Sub Total B</t>
  </si>
  <si>
    <t>LABOUR</t>
  </si>
  <si>
    <t>Item 3</t>
  </si>
  <si>
    <t xml:space="preserve"> (Normal Rate)</t>
  </si>
  <si>
    <t>Techinician</t>
  </si>
  <si>
    <t>HRS</t>
  </si>
  <si>
    <t xml:space="preserve"> Senior Artisan  </t>
  </si>
  <si>
    <t>Artisan  (Trade Tested)</t>
  </si>
  <si>
    <t>Utility Man (Non - Trade Tested)</t>
  </si>
  <si>
    <t>Artisan  Aid</t>
  </si>
  <si>
    <t>Sub Total C</t>
  </si>
  <si>
    <t>TRANSPORT</t>
  </si>
  <si>
    <t>Item 4</t>
  </si>
  <si>
    <t>Destinantion</t>
  </si>
  <si>
    <t>No of Trips</t>
  </si>
  <si>
    <t>KMs</t>
  </si>
  <si>
    <t>Sub Total D</t>
  </si>
  <si>
    <t xml:space="preserve"> Sub Total (A+B+C+D)</t>
  </si>
  <si>
    <t>SCMU3 - 17/18-0303 - HO</t>
  </si>
  <si>
    <t>LAETITIA BAM CHC</t>
  </si>
  <si>
    <t>RELAY 11 PIN 12V  DC</t>
  </si>
  <si>
    <t>DEEPSEA CONTROLLER</t>
  </si>
  <si>
    <t>MCB 6A SP</t>
  </si>
  <si>
    <t>and back.</t>
  </si>
  <si>
    <t>JOSE PEARSON TB HOSPITAL</t>
  </si>
  <si>
    <t>Port Elizabeth office to Jose Pearson</t>
  </si>
  <si>
    <t>NEW BRIGHTON MORTUARY</t>
  </si>
  <si>
    <r>
      <t xml:space="preserve">WORK  REQUEST : </t>
    </r>
    <r>
      <rPr>
        <b/>
        <sz val="11"/>
        <color theme="8" tint="-0.249977111117893"/>
        <rFont val="Calibri"/>
        <family val="2"/>
        <scheme val="minor"/>
      </rPr>
      <t>Gen  does not start.</t>
    </r>
  </si>
  <si>
    <t xml:space="preserve">Port Elizabeth office to New Brighton </t>
  </si>
  <si>
    <t xml:space="preserve"> Mortuary and back.</t>
  </si>
  <si>
    <t xml:space="preserve">ELECTRO PHASE FAILER RELAY 400V </t>
  </si>
  <si>
    <t>10 X 38mm FUSE 100KVA</t>
  </si>
  <si>
    <t>Hospital and back.</t>
  </si>
  <si>
    <r>
      <t>WORK  REQUEST :</t>
    </r>
    <r>
      <rPr>
        <b/>
        <sz val="11"/>
        <color theme="8" tint="-0.249977111117893"/>
        <rFont val="Calibri"/>
        <family val="2"/>
        <scheme val="minor"/>
      </rPr>
      <t xml:space="preserve"> Gen did not start.</t>
    </r>
  </si>
  <si>
    <t xml:space="preserve">Port Elizabeth office to Laetitia Bam </t>
  </si>
  <si>
    <t>CHC and back.</t>
  </si>
  <si>
    <t>13/2/2019</t>
  </si>
  <si>
    <t>MOTHERWELL CHC</t>
  </si>
  <si>
    <r>
      <t>WORK  REQUEST :</t>
    </r>
    <r>
      <rPr>
        <b/>
        <sz val="11"/>
        <color theme="8" tint="-0.249977111117893"/>
        <rFont val="Calibri"/>
        <family val="2"/>
        <scheme val="minor"/>
      </rPr>
      <t xml:space="preserve"> Request to repair gen ,not staring.</t>
    </r>
  </si>
  <si>
    <t xml:space="preserve">Port Elizabeth office to Motherwell </t>
  </si>
  <si>
    <t>18/2/2019</t>
  </si>
  <si>
    <r>
      <t>WORK  REQUEST :</t>
    </r>
    <r>
      <rPr>
        <b/>
        <sz val="11"/>
        <color theme="8" tint="-0.249977111117893"/>
        <rFont val="Calibri"/>
        <family val="2"/>
        <scheme val="minor"/>
      </rPr>
      <t xml:space="preserve"> Repair to faulty gen keeps on tripping.</t>
    </r>
  </si>
  <si>
    <t>16/2/2019</t>
  </si>
  <si>
    <t>ORSMOND TB HOSPITAL</t>
  </si>
  <si>
    <r>
      <t>WORK  REQUEST :</t>
    </r>
    <r>
      <rPr>
        <b/>
        <sz val="11"/>
        <color theme="8" tint="-0.249977111117893"/>
        <rFont val="Calibri"/>
        <family val="2"/>
        <scheme val="minor"/>
      </rPr>
      <t xml:space="preserve"> Gen faulty.</t>
    </r>
  </si>
  <si>
    <t xml:space="preserve">Port Elizabeth office to Orsmmon TB hospital </t>
  </si>
  <si>
    <t xml:space="preserve">Port Elizabeth office to Jose Pearson </t>
  </si>
  <si>
    <t xml:space="preserve">  TB and back.</t>
  </si>
  <si>
    <t>ROTARY PUMP</t>
  </si>
  <si>
    <t xml:space="preserve">BOND ADHESIVE </t>
  </si>
  <si>
    <t>LIVINGSTONE HOSPITAL</t>
  </si>
  <si>
    <r>
      <t xml:space="preserve">WORK  REQUEST : </t>
    </r>
    <r>
      <rPr>
        <b/>
        <sz val="11"/>
        <color theme="8" tint="-0.249977111117893"/>
        <rFont val="Calibri"/>
        <family val="2"/>
        <scheme val="minor"/>
      </rPr>
      <t>Repair to faulty gen.</t>
    </r>
  </si>
  <si>
    <t>BATTERY 689 SHD</t>
  </si>
  <si>
    <t xml:space="preserve">BATTERY 689 </t>
  </si>
  <si>
    <t>Port Elizabeth office to Livingstone</t>
  </si>
  <si>
    <t>Port Elizabeth office to Laetitia Bam</t>
  </si>
  <si>
    <t xml:space="preserve">  CHC and back.</t>
  </si>
  <si>
    <t xml:space="preserve"> TB Hospital and back.</t>
  </si>
  <si>
    <t>DORA NGINZA HOSPITAL</t>
  </si>
  <si>
    <t>Port Elizabeth office to Dora Nginza</t>
  </si>
  <si>
    <t>Sub Total</t>
  </si>
  <si>
    <t>WORK  REQUEST : Phamarcy building dep needs to be connected to the gen</t>
  </si>
  <si>
    <r>
      <t xml:space="preserve">WORK  REQUEST : </t>
    </r>
    <r>
      <rPr>
        <b/>
        <sz val="11"/>
        <color theme="8" tint="-0.249977111117893"/>
        <rFont val="Calibri"/>
        <family val="2"/>
        <scheme val="minor"/>
      </rPr>
      <t>Request to repair faulty cable connecting to thechange over switch.</t>
    </r>
  </si>
  <si>
    <r>
      <t>WORK  REQUEST :</t>
    </r>
    <r>
      <rPr>
        <b/>
        <sz val="11"/>
        <color theme="8" tint="-0.249977111117893"/>
        <rFont val="Calibri"/>
        <family val="2"/>
        <scheme val="minor"/>
      </rPr>
      <t xml:space="preserve"> Repair to a faulty  gen and diesel pump.</t>
    </r>
  </si>
  <si>
    <t>Mark -Up</t>
  </si>
  <si>
    <t>Mark - Up</t>
  </si>
  <si>
    <t xml:space="preserve">Qoute No           </t>
  </si>
  <si>
    <t>QUOTE TO :</t>
  </si>
  <si>
    <t xml:space="preserve"> Hospital  and back.</t>
  </si>
  <si>
    <t>RELAY BASE</t>
  </si>
  <si>
    <t>CONTACT BLOCK 1N/0 + 1N/C</t>
  </si>
  <si>
    <t>RED STOP TWIST RELEASE</t>
  </si>
  <si>
    <r>
      <t xml:space="preserve">WORK  REQUEST : </t>
    </r>
    <r>
      <rPr>
        <b/>
        <sz val="11"/>
        <color rgb="FFFF0000"/>
        <rFont val="Calibri"/>
        <family val="2"/>
        <scheme val="minor"/>
      </rPr>
      <t>Generator is faulty.</t>
    </r>
  </si>
  <si>
    <t>28/3/2019</t>
  </si>
  <si>
    <t xml:space="preserve">    SCMU3 - 17/18-0303 - HO</t>
  </si>
  <si>
    <r>
      <t xml:space="preserve">WORK  REQUEST : </t>
    </r>
    <r>
      <rPr>
        <b/>
        <sz val="11"/>
        <color theme="9" tint="-0.499984740745262"/>
        <rFont val="Calibri"/>
        <family val="2"/>
        <scheme val="minor"/>
      </rPr>
      <t>Generator does not kick start.</t>
    </r>
  </si>
  <si>
    <t>Description</t>
  </si>
  <si>
    <t>Sub  Total</t>
  </si>
  <si>
    <t>Mark - Up 15%</t>
  </si>
  <si>
    <t>SUb  Total  B</t>
  </si>
  <si>
    <t>Port Elizabeth office to Laetitia CHC</t>
  </si>
  <si>
    <t>22/3/2019</t>
  </si>
  <si>
    <r>
      <t xml:space="preserve">WORK  REQUEST : </t>
    </r>
    <r>
      <rPr>
        <sz val="11"/>
        <color theme="1"/>
        <rFont val="Calibri"/>
        <family val="2"/>
        <scheme val="minor"/>
      </rPr>
      <t>The generator is leaking oil.</t>
    </r>
  </si>
  <si>
    <t>REAR OIL SEAL  (6105)</t>
  </si>
  <si>
    <t xml:space="preserve">RIMULA R4 X 15W40 </t>
  </si>
  <si>
    <t>Port Elizabeth office to West End</t>
  </si>
  <si>
    <t>Mortuary and back.</t>
  </si>
  <si>
    <t>29/3/2019</t>
  </si>
  <si>
    <t>PORT ELIZABETH HOSPITAL PROV</t>
  </si>
  <si>
    <t>12 V REALY</t>
  </si>
  <si>
    <t>Port Elizabeth office to Prort Elizabeth Prov</t>
  </si>
  <si>
    <t>16/3/2019</t>
  </si>
  <si>
    <t>DORA  HOSPITAL PROVINCIAL</t>
  </si>
  <si>
    <r>
      <t xml:space="preserve">WORK  REQUEST : </t>
    </r>
    <r>
      <rPr>
        <sz val="11"/>
        <color theme="1"/>
        <rFont val="Calibri"/>
        <family val="2"/>
        <scheme val="minor"/>
      </rPr>
      <t>Casuality generator has a faulty pre - heater.</t>
    </r>
  </si>
  <si>
    <t>ELEMENT (2KW)</t>
  </si>
  <si>
    <t>THERMOSTAT</t>
  </si>
  <si>
    <t>ANTIFREEZE</t>
  </si>
  <si>
    <t>100A (MCB)</t>
  </si>
  <si>
    <t>SAMITE ADAPTOR PLATE</t>
  </si>
  <si>
    <t>WORK  REQUEST : Back up generator does not start.</t>
  </si>
  <si>
    <t>BATTERY (674)</t>
  </si>
  <si>
    <t>Port Elizabeth office to Orsmond</t>
  </si>
  <si>
    <t>MOUNT ROAD MORTAURY</t>
  </si>
  <si>
    <r>
      <t>WORK  REQUEST :</t>
    </r>
    <r>
      <rPr>
        <sz val="11"/>
        <color theme="1"/>
        <rFont val="Calibri"/>
        <family val="2"/>
        <scheme val="minor"/>
      </rPr>
      <t xml:space="preserve"> Diesel generator is making noise.</t>
    </r>
  </si>
  <si>
    <t>16/4/2019</t>
  </si>
  <si>
    <t xml:space="preserve">PHARMACEUTICAL DEPOT </t>
  </si>
  <si>
    <r>
      <t>WORK  REQUEST :</t>
    </r>
    <r>
      <rPr>
        <sz val="11"/>
        <color theme="1"/>
        <rFont val="Calibri"/>
        <family val="2"/>
        <scheme val="minor"/>
      </rPr>
      <t xml:space="preserve"> The alternator of the generator needs to be repaired.</t>
    </r>
  </si>
  <si>
    <t>24 v ALTERNATOR</t>
  </si>
  <si>
    <t>MAKE UP BRACKET FOR THE ALTERNATOR</t>
  </si>
  <si>
    <t xml:space="preserve">Port Elizabeth office to Pharmaceutical </t>
  </si>
  <si>
    <t>Depot  and back.</t>
  </si>
  <si>
    <t>26/4/2019</t>
  </si>
  <si>
    <t>DORA NGIZA HOSPITAL</t>
  </si>
  <si>
    <t>Port Elizabeth office to Dora Ngiza</t>
  </si>
  <si>
    <t>Hospital  and back.</t>
  </si>
  <si>
    <t>24/5/2019</t>
  </si>
  <si>
    <r>
      <t>WORK  REQUEST :</t>
    </r>
    <r>
      <rPr>
        <sz val="11"/>
        <color theme="1"/>
        <rFont val="Calibri"/>
        <family val="2"/>
        <scheme val="minor"/>
      </rPr>
      <t xml:space="preserve"> Repair the lovato control and replace the battery charger charger.</t>
    </r>
  </si>
  <si>
    <t xml:space="preserve">12V 5A BATTERY CHARGER </t>
  </si>
  <si>
    <t>29/5/2019</t>
  </si>
  <si>
    <t>FUEL FILTER</t>
  </si>
  <si>
    <t>HEAD ASSY</t>
  </si>
  <si>
    <r>
      <t xml:space="preserve">WORK  REQUEST : </t>
    </r>
    <r>
      <rPr>
        <sz val="11"/>
        <color theme="1"/>
        <rFont val="Calibri"/>
        <family val="2"/>
        <scheme val="minor"/>
      </rPr>
      <t>The back up generator is faulty.</t>
    </r>
  </si>
  <si>
    <t xml:space="preserve">Port Elizabeth office to  Dora   Ngiza </t>
  </si>
  <si>
    <t xml:space="preserve">Port Elizabeth office to Mount   Road </t>
  </si>
  <si>
    <r>
      <t>WORK  REQUEST :</t>
    </r>
    <r>
      <rPr>
        <sz val="11"/>
        <color theme="1"/>
        <rFont val="Calibri"/>
        <family val="2"/>
        <scheme val="minor"/>
      </rPr>
      <t xml:space="preserve"> Repair the lovato control and replace the battery charger .</t>
    </r>
  </si>
  <si>
    <r>
      <t>WORK  REQUEST :</t>
    </r>
    <r>
      <rPr>
        <sz val="11"/>
        <color theme="1"/>
        <rFont val="Calibri"/>
        <family val="2"/>
        <scheme val="minor"/>
      </rPr>
      <t xml:space="preserve"> Gen at nurses home needs fuel filter.</t>
    </r>
  </si>
  <si>
    <t>WORK  REQUEST : Exiting tank to be connected to the power generator.</t>
  </si>
  <si>
    <t>PE PROVINCIAL HOSPITAL</t>
  </si>
  <si>
    <t xml:space="preserve">Straight Coupler </t>
  </si>
  <si>
    <t>16mm Clear Thick Wall</t>
  </si>
  <si>
    <t>Jubilee Clamps</t>
  </si>
  <si>
    <t>25mm Galv Plug</t>
  </si>
  <si>
    <t>10mm Galv Plug</t>
  </si>
  <si>
    <t>G1000 Filter</t>
  </si>
  <si>
    <t>EQL ANG MS</t>
  </si>
  <si>
    <t>Masterbat 15mm</t>
  </si>
  <si>
    <t>Copper Tube 15x 5.5m</t>
  </si>
  <si>
    <t>Galv Hollow Plug</t>
  </si>
  <si>
    <t>Reducer</t>
  </si>
  <si>
    <t>Elbow</t>
  </si>
  <si>
    <t>Equal Tee</t>
  </si>
  <si>
    <t>Male Straight Coupler</t>
  </si>
  <si>
    <t>GQEBERA CHC</t>
  </si>
  <si>
    <t>WORK  REQUEST : Rpair faulty generator.</t>
  </si>
  <si>
    <t>Lifting of generator</t>
  </si>
  <si>
    <t xml:space="preserve">6120 Control Module </t>
  </si>
  <si>
    <t>Uni 12 AVR</t>
  </si>
  <si>
    <t>SX460 AVR</t>
  </si>
  <si>
    <t>82KVA Alternator</t>
  </si>
  <si>
    <t xml:space="preserve"> and back.</t>
  </si>
  <si>
    <t xml:space="preserve">  Prov.Hospital  and back.</t>
  </si>
  <si>
    <t xml:space="preserve"> Unit 2My konos, south end to Port Elizabeth</t>
  </si>
  <si>
    <t>Unit 2My konos, south end to Gqebera CHC</t>
  </si>
  <si>
    <t>PE PHARMACEUTICAL DEPOT</t>
  </si>
  <si>
    <t>WORK  REQUEST : They need the gen batteries to be replaced,the thermostat &amp;pre heated element needs replacement.</t>
  </si>
  <si>
    <t xml:space="preserve"> Pharmaceutical Depot  and back.</t>
  </si>
  <si>
    <t xml:space="preserve">Geyser Element </t>
  </si>
  <si>
    <t>Geyser Thermostat</t>
  </si>
  <si>
    <t>105Ah Battery</t>
  </si>
  <si>
    <t>Antifreeze 10L</t>
  </si>
  <si>
    <t>WORK  REQUEST : Replace laundry generator battery.</t>
  </si>
  <si>
    <t xml:space="preserve">Unit 2 Mykonos, south end to PE </t>
  </si>
  <si>
    <t>689 Battery</t>
  </si>
  <si>
    <t>WORK  REQUEST : Diesel leaks on the power generator.</t>
  </si>
  <si>
    <t>Fuel Hose</t>
  </si>
  <si>
    <t>Sealing Ring</t>
  </si>
  <si>
    <t>Livingstone Hospital  and back.</t>
  </si>
  <si>
    <t>Motherwell CHC  and back.</t>
  </si>
  <si>
    <t>WORK  REQUEST : Generator change over switch is faulty.</t>
  </si>
  <si>
    <t>Degreaser (5L)</t>
  </si>
  <si>
    <t>Allen plug</t>
  </si>
  <si>
    <t>Geyser element 1,5kw</t>
  </si>
  <si>
    <t>eyser thermostat</t>
  </si>
  <si>
    <t xml:space="preserve">  and back.</t>
  </si>
  <si>
    <t>Antifreeze (5L)</t>
  </si>
  <si>
    <t>Radiator hose (57mm)</t>
  </si>
  <si>
    <t>Battery (674)</t>
  </si>
  <si>
    <t>Battery (688) - 200Ah</t>
  </si>
  <si>
    <r>
      <t xml:space="preserve">WORK  REQUEST : </t>
    </r>
    <r>
      <rPr>
        <sz val="11"/>
        <color theme="1"/>
        <rFont val="Calibri"/>
        <family val="2"/>
        <scheme val="minor"/>
      </rPr>
      <t>Power generator battery burst.</t>
    </r>
  </si>
  <si>
    <r>
      <t>WORK  REQUEST :</t>
    </r>
    <r>
      <rPr>
        <sz val="11"/>
        <color theme="1"/>
        <rFont val="Calibri"/>
        <family val="2"/>
        <scheme val="minor"/>
      </rPr>
      <t xml:space="preserve"> Generator pre heater element &amp; oil filter cap to be replaced.</t>
    </r>
  </si>
  <si>
    <r>
      <t xml:space="preserve">WORK  REQUEST : </t>
    </r>
    <r>
      <rPr>
        <sz val="11"/>
        <color theme="1"/>
        <rFont val="Calibri"/>
        <family val="2"/>
        <scheme val="minor"/>
      </rPr>
      <t>The generator at B block is not starting.There is also a water leak on the radiator.</t>
    </r>
  </si>
  <si>
    <r>
      <t xml:space="preserve">WORK  REQUEST : </t>
    </r>
    <r>
      <rPr>
        <sz val="11"/>
        <color theme="1"/>
        <rFont val="Calibri"/>
        <family val="2"/>
        <scheme val="minor"/>
      </rPr>
      <t>Generator battery burst.</t>
    </r>
  </si>
  <si>
    <t xml:space="preserve"> Pump</t>
  </si>
  <si>
    <r>
      <t xml:space="preserve">WORK  REQUEST : </t>
    </r>
    <r>
      <rPr>
        <sz val="11"/>
        <color theme="1"/>
        <rFont val="Calibri"/>
        <family val="2"/>
        <scheme val="minor"/>
      </rPr>
      <t>The electronic diesel pump needs to be replaced.</t>
    </r>
  </si>
  <si>
    <t>18 pier St Southend to MountRoad Mortuary</t>
  </si>
  <si>
    <t>18 pier St Southend to Elizabeth Donkin  Hospital</t>
  </si>
  <si>
    <t>18 pier St Southend to Elizabeth Pro.  Hospital</t>
  </si>
  <si>
    <t>18 pier St Southend to Gqebera CHC</t>
  </si>
  <si>
    <t>18 pier St Southend to Dora Nginza Hospital</t>
  </si>
  <si>
    <r>
      <t xml:space="preserve">WORK  REQUEST : </t>
    </r>
    <r>
      <rPr>
        <sz val="11"/>
        <color theme="1"/>
        <rFont val="Calibri"/>
        <family val="2"/>
        <scheme val="minor"/>
      </rPr>
      <t>Standby generator is faulty.</t>
    </r>
  </si>
  <si>
    <t>18 pier St Southend to Uitenhage Hospital</t>
  </si>
  <si>
    <t>WORK  REQUEST : The generato keeps switching its self off.</t>
  </si>
  <si>
    <t>18 pier St Southend to Jose Pearson TB  Hospital</t>
  </si>
  <si>
    <t>Fuel hose</t>
  </si>
  <si>
    <r>
      <t xml:space="preserve">WORK  REQUEST : </t>
    </r>
    <r>
      <rPr>
        <sz val="11"/>
        <color theme="1"/>
        <rFont val="Calibri"/>
        <family val="2"/>
        <scheme val="minor"/>
      </rPr>
      <t>The generator is not working.</t>
    </r>
  </si>
  <si>
    <t>Battery (690) 150ah</t>
  </si>
  <si>
    <t>18 pier St Southend to Laetitia Bam CHC</t>
  </si>
  <si>
    <r>
      <t xml:space="preserve">WORK  REQUEST : </t>
    </r>
    <r>
      <rPr>
        <sz val="11"/>
        <color theme="1"/>
        <rFont val="Calibri"/>
        <family val="2"/>
        <scheme val="minor"/>
      </rPr>
      <t>Generator is not kicking in.</t>
    </r>
  </si>
  <si>
    <t>18 pier St Southend to Motherwell  CHC</t>
  </si>
  <si>
    <r>
      <t xml:space="preserve">WORK  REQUEST : </t>
    </r>
    <r>
      <rPr>
        <sz val="11"/>
        <color theme="1"/>
        <rFont val="Calibri"/>
        <family val="2"/>
        <scheme val="minor"/>
      </rPr>
      <t>Generator does does not kick in.</t>
    </r>
  </si>
  <si>
    <t>18 pier St Southend to Laetita  CHC</t>
  </si>
  <si>
    <r>
      <t xml:space="preserve">WORK  REQUEST : </t>
    </r>
    <r>
      <rPr>
        <sz val="11"/>
        <color theme="1"/>
        <rFont val="Calibri"/>
        <family val="2"/>
        <scheme val="minor"/>
      </rPr>
      <t>Request for repair of faulty power gen is not working.</t>
    </r>
  </si>
  <si>
    <t>18 pier St Southend to PE Prov Hospital</t>
  </si>
  <si>
    <r>
      <t xml:space="preserve">WORK  REQUEST : </t>
    </r>
    <r>
      <rPr>
        <sz val="11"/>
        <color theme="1"/>
        <rFont val="Calibri"/>
        <family val="2"/>
        <scheme val="minor"/>
      </rPr>
      <t>Back up generator delayed pick up by 30 seconds.</t>
    </r>
  </si>
  <si>
    <t>18 pier St Southend to Osmond TB Hospital</t>
  </si>
  <si>
    <t>12mm Terminal Yellow</t>
  </si>
  <si>
    <t>6 x 3 mm Lug</t>
  </si>
  <si>
    <t>Insulation Tape white</t>
  </si>
  <si>
    <t>Insulation Tape yellow</t>
  </si>
  <si>
    <t>Charging services</t>
  </si>
  <si>
    <t>AVR SX 440</t>
  </si>
  <si>
    <r>
      <t xml:space="preserve">WORK  REQUEST : </t>
    </r>
    <r>
      <rPr>
        <sz val="11"/>
        <color theme="1"/>
        <rFont val="Calibri"/>
        <family val="2"/>
        <scheme val="minor"/>
      </rPr>
      <t>Request for repair of faulty power generator is not kicking in.</t>
    </r>
  </si>
  <si>
    <r>
      <t xml:space="preserve">WORK  REQUEST : </t>
    </r>
    <r>
      <rPr>
        <sz val="11"/>
        <color theme="1"/>
        <rFont val="Calibri"/>
        <family val="2"/>
        <scheme val="minor"/>
      </rPr>
      <t>Generator fuel is leaking.</t>
    </r>
  </si>
  <si>
    <t>18 pier St Southend to Dora Nginza</t>
  </si>
  <si>
    <t>18 pier St Southend to PE Prov. Hospital</t>
  </si>
  <si>
    <t>18 pier St Southend to Motherwell CHC</t>
  </si>
  <si>
    <r>
      <t xml:space="preserve">WORK  REQUEST : </t>
    </r>
    <r>
      <rPr>
        <sz val="11"/>
        <color theme="1"/>
        <rFont val="Calibri"/>
        <family val="2"/>
        <scheme val="minor"/>
      </rPr>
      <t>Generator not working.</t>
    </r>
  </si>
  <si>
    <t>Battery 638</t>
  </si>
  <si>
    <t>GEN Id</t>
  </si>
  <si>
    <t>GEN/NMM/WES/01</t>
  </si>
  <si>
    <t>18 pier St Southend to West End CHC</t>
  </si>
  <si>
    <t>GEN/NMM/DOR/05</t>
  </si>
  <si>
    <t>18 pier St Southend to Dora Ngiza Hospital</t>
  </si>
  <si>
    <t>GEN/NMM/DON/01</t>
  </si>
  <si>
    <r>
      <t xml:space="preserve">WORK  REQUEST : </t>
    </r>
    <r>
      <rPr>
        <sz val="11"/>
        <color theme="1"/>
        <rFont val="Calibri"/>
        <family val="2"/>
        <scheme val="minor"/>
      </rPr>
      <t>Generator is faulty.</t>
    </r>
  </si>
  <si>
    <t>VDO Fuel sender unit 0 - 180 ohms</t>
  </si>
  <si>
    <t>18 pier St Southend to Elizabeth Donkin Hospital</t>
  </si>
  <si>
    <t>GEN/NMM/JOS/01</t>
  </si>
  <si>
    <r>
      <t xml:space="preserve">WORK  REQUEST : </t>
    </r>
    <r>
      <rPr>
        <sz val="11"/>
        <color theme="1"/>
        <rFont val="Calibri"/>
        <family val="2"/>
        <scheme val="minor"/>
      </rPr>
      <t>Generator not kicking in.</t>
    </r>
  </si>
  <si>
    <t>R120 ASS p/pump</t>
  </si>
  <si>
    <t>18 pier St Southend to Jose Pearson TB Hospital</t>
  </si>
  <si>
    <r>
      <t xml:space="preserve">WORK  REQUEST : </t>
    </r>
    <r>
      <rPr>
        <sz val="11"/>
        <color theme="1"/>
        <rFont val="Calibri"/>
        <family val="2"/>
        <scheme val="minor"/>
      </rPr>
      <t>Generator fuse blown .</t>
    </r>
  </si>
  <si>
    <t xml:space="preserve">GEN Id </t>
  </si>
  <si>
    <t>GEN/NMM/MOT/01</t>
  </si>
  <si>
    <r>
      <t xml:space="preserve">WORK  REQUEST : </t>
    </r>
    <r>
      <rPr>
        <sz val="11"/>
        <color theme="1"/>
        <rFont val="Calibri"/>
        <family val="2"/>
        <scheme val="minor"/>
      </rPr>
      <t>Change over switch is  faulty in lab.</t>
    </r>
  </si>
  <si>
    <t>Courer</t>
  </si>
  <si>
    <t>50 KVA Alternator  double bearings</t>
  </si>
  <si>
    <t>SX 460 AVR</t>
  </si>
  <si>
    <t>14 Milner Rd ,Mt Pleasant  PE to PE Prov. Hospital</t>
  </si>
  <si>
    <t>General Worker   (3)</t>
  </si>
  <si>
    <t>Approved Quotation</t>
  </si>
  <si>
    <t>GEN/NMM/DOR/01</t>
  </si>
  <si>
    <t>Office to Dora Ngiza Hospital</t>
  </si>
  <si>
    <t>GEN/NMM/LIV/02</t>
  </si>
  <si>
    <t>WORK  REQUEST : Request for repair of power generator GEN/NMM/LIV/01 ,GEN/NMM/LIV/02 faulty battery charger and                                             GEN/NMM/LIV/03 faulty earth leakage and battery charger.</t>
  </si>
  <si>
    <t>63A isolater</t>
  </si>
  <si>
    <t>Monitor</t>
  </si>
  <si>
    <t>Battery charger</t>
  </si>
  <si>
    <t xml:space="preserve">General Worker   </t>
  </si>
  <si>
    <t>14 Milner Rd ,Mt Pleasant   to  Living  Hospital</t>
  </si>
  <si>
    <t>General Worker   (2)</t>
  </si>
  <si>
    <r>
      <t xml:space="preserve">WORK  REQUEST : </t>
    </r>
    <r>
      <rPr>
        <sz val="11"/>
        <color theme="1"/>
        <rFont val="Calibri"/>
        <family val="2"/>
        <scheme val="minor"/>
      </rPr>
      <t>Repairs to fuel hose and heater hose for generator.</t>
    </r>
  </si>
  <si>
    <r>
      <t xml:space="preserve">WORK  REQUEST : </t>
    </r>
    <r>
      <rPr>
        <sz val="11"/>
        <color theme="1"/>
        <rFont val="Calibri"/>
        <family val="2"/>
        <scheme val="minor"/>
      </rPr>
      <t>Casual generator  is faulty at Dora Ngiza Hospital</t>
    </r>
    <r>
      <rPr>
        <b/>
        <sz val="11"/>
        <color theme="1"/>
        <rFont val="Calibri"/>
        <family val="2"/>
        <scheme val="minor"/>
      </rPr>
      <t>.</t>
    </r>
  </si>
  <si>
    <r>
      <t xml:space="preserve">WORK  REQUEST : </t>
    </r>
    <r>
      <rPr>
        <sz val="11"/>
        <color theme="1"/>
        <rFont val="Calibri"/>
        <family val="2"/>
        <scheme val="minor"/>
      </rPr>
      <t>Casualty generator is leaking oil.</t>
    </r>
  </si>
  <si>
    <t>Fuel line</t>
  </si>
  <si>
    <t>Hose (5m)</t>
  </si>
  <si>
    <t>14 Milner Rd ,Mt Pleasant  PE to Elizabeth Donkin Hospital</t>
  </si>
  <si>
    <t>Recondition of the engine (Subcob )</t>
  </si>
  <si>
    <r>
      <t xml:space="preserve">WORK  REQUEST : </t>
    </r>
    <r>
      <rPr>
        <sz val="11"/>
        <color theme="1"/>
        <rFont val="Calibri"/>
        <family val="2"/>
        <scheme val="minor"/>
      </rPr>
      <t>Generator leaking oil.</t>
    </r>
  </si>
  <si>
    <t>Office to West End CHC</t>
  </si>
  <si>
    <t>Office to Elizabeth Donking Hospital</t>
  </si>
  <si>
    <r>
      <t xml:space="preserve">WORK  REQUEST : </t>
    </r>
    <r>
      <rPr>
        <sz val="11"/>
        <color theme="1"/>
        <rFont val="Calibri"/>
        <family val="2"/>
        <scheme val="minor"/>
      </rPr>
      <t>Water jacket heater not working.</t>
    </r>
  </si>
  <si>
    <t>Thermostat</t>
  </si>
  <si>
    <t xml:space="preserve">Mini Geyser </t>
  </si>
  <si>
    <t>Office to Orsmond TB Hospital</t>
  </si>
  <si>
    <t>GEN/NMM/PEP/01</t>
  </si>
  <si>
    <t>Office to PE Prov. Hospital</t>
  </si>
  <si>
    <t>GEN/NMM/LIV/01</t>
  </si>
  <si>
    <r>
      <t xml:space="preserve">WORK  REQUEST : </t>
    </r>
    <r>
      <rPr>
        <sz val="11"/>
        <color theme="1"/>
        <rFont val="Calibri"/>
        <family val="2"/>
        <scheme val="minor"/>
      </rPr>
      <t>Generator not starting.</t>
    </r>
  </si>
  <si>
    <t>Office to Livingston Hospital</t>
  </si>
  <si>
    <t>GEN/NMM/NEW/01</t>
  </si>
  <si>
    <t>Battery 674</t>
  </si>
  <si>
    <t>Office to New Brighton Mortuary</t>
  </si>
  <si>
    <t>Battery 658</t>
  </si>
  <si>
    <t>Office to West End</t>
  </si>
  <si>
    <t>Battery 682</t>
  </si>
  <si>
    <t>60A Circuit Breaker</t>
  </si>
  <si>
    <r>
      <t xml:space="preserve">WORK  REQUEST : </t>
    </r>
    <r>
      <rPr>
        <sz val="11"/>
        <color theme="1"/>
        <rFont val="Calibri"/>
        <family val="2"/>
        <scheme val="minor"/>
      </rPr>
      <t>Connection of other areas to the generator.</t>
    </r>
  </si>
  <si>
    <t>Spray fast dry</t>
  </si>
  <si>
    <t>Water paper sheet grit</t>
  </si>
  <si>
    <t xml:space="preserve">Water  paper sheet </t>
  </si>
  <si>
    <t>Office to New Brighston Forensic</t>
  </si>
  <si>
    <r>
      <t xml:space="preserve">WORK  REQUEST : </t>
    </r>
    <r>
      <rPr>
        <sz val="11"/>
        <color theme="1"/>
        <rFont val="Calibri"/>
        <family val="2"/>
        <scheme val="minor"/>
      </rPr>
      <t>Generator not strting up.</t>
    </r>
  </si>
  <si>
    <t>Office to Jose Pearson TB Hospital</t>
  </si>
  <si>
    <r>
      <t xml:space="preserve">WORK  REQUEST : </t>
    </r>
    <r>
      <rPr>
        <sz val="11"/>
        <color theme="1"/>
        <rFont val="Calibri"/>
        <family val="2"/>
        <scheme val="minor"/>
      </rPr>
      <t>Stand by generator is faulty.</t>
    </r>
  </si>
  <si>
    <t>Control module (7320 Deep sea)</t>
  </si>
  <si>
    <t>Battery 689</t>
  </si>
  <si>
    <t>Battery terminals</t>
  </si>
  <si>
    <t>Office to  Livingston Hospital  and back.</t>
  </si>
  <si>
    <t>Water sep</t>
  </si>
  <si>
    <t>Diesel filter</t>
  </si>
  <si>
    <t>Diesel fix</t>
  </si>
  <si>
    <t>Office to Jose Pearson TB Hospital and back</t>
  </si>
  <si>
    <r>
      <t xml:space="preserve">WORK  REQUEST : </t>
    </r>
    <r>
      <rPr>
        <sz val="11"/>
        <color theme="1"/>
        <rFont val="Calibri"/>
        <family val="2"/>
        <scheme val="minor"/>
      </rPr>
      <t>Generator exhaust is faulty and battery tail is leaking.</t>
    </r>
  </si>
  <si>
    <t>Pipe flex</t>
  </si>
  <si>
    <t>Battery 683</t>
  </si>
  <si>
    <t>Office to Motherwell chc and back</t>
  </si>
  <si>
    <t>Dora Ngiza chc</t>
  </si>
  <si>
    <t>ECDOH   102875</t>
  </si>
  <si>
    <r>
      <t xml:space="preserve">WORK  REQUEST : </t>
    </r>
    <r>
      <rPr>
        <sz val="11"/>
        <color theme="1"/>
        <rFont val="Calibri"/>
        <family val="2"/>
        <scheme val="minor"/>
      </rPr>
      <t>4 X Generator batteries to bechanged.</t>
    </r>
  </si>
  <si>
    <t>695SHD (B183C) - 12V 220AH SMF</t>
  </si>
  <si>
    <t>683HC (B121C) - 12V 140AH SMF</t>
  </si>
  <si>
    <t>Office to Dora Ngiz aHospital and back</t>
  </si>
  <si>
    <t>GEN/NMM/ORS/01</t>
  </si>
  <si>
    <t>GEN ID</t>
  </si>
  <si>
    <t>Office to Orsmond TB Hospital and back</t>
  </si>
  <si>
    <t>GEN/NMM/DOR/04</t>
  </si>
  <si>
    <t>Office to EMS Dora Ngiza and back</t>
  </si>
  <si>
    <t>GEN/NMM/UFP/01</t>
  </si>
  <si>
    <r>
      <t xml:space="preserve">WORK  REQUEST : </t>
    </r>
    <r>
      <rPr>
        <sz val="11"/>
        <color theme="1"/>
        <rFont val="Calibri"/>
        <family val="2"/>
        <scheme val="minor"/>
      </rPr>
      <t>Generator battery is faulty</t>
    </r>
  </si>
  <si>
    <t>Battery 646</t>
  </si>
  <si>
    <t>Office to Unitenhage Frensic phat and back</t>
  </si>
  <si>
    <t>GEN/NMM/UIT/01</t>
  </si>
  <si>
    <t>Office to Unitenhage Prov Hospital and back</t>
  </si>
  <si>
    <r>
      <t xml:space="preserve">WORK  REQUEST : </t>
    </r>
    <r>
      <rPr>
        <sz val="11"/>
        <color theme="1"/>
        <rFont val="Calibri"/>
        <family val="2"/>
        <scheme val="minor"/>
      </rPr>
      <t>4 x generators batteries to be changed</t>
    </r>
  </si>
  <si>
    <t>Battery  (695)</t>
  </si>
  <si>
    <t>Battery  (683)</t>
  </si>
  <si>
    <t>Office to Dora Ngiza Hospital  and back</t>
  </si>
  <si>
    <t>Office to Jose Pearson Sant Hospital  and back</t>
  </si>
  <si>
    <r>
      <t xml:space="preserve">WORK  REQUEST : </t>
    </r>
    <r>
      <rPr>
        <sz val="11"/>
        <color theme="1"/>
        <rFont val="Calibri"/>
        <family val="2"/>
        <scheme val="minor"/>
      </rPr>
      <t>Repair of generator cover &amp; 2 generator batteries are not working.</t>
    </r>
  </si>
  <si>
    <t>Battery (683)</t>
  </si>
  <si>
    <t>Laser cut &amp; bend</t>
  </si>
  <si>
    <t>Consumables</t>
  </si>
  <si>
    <t>Office to Gqebera chc  and back</t>
  </si>
  <si>
    <r>
      <t xml:space="preserve">WORK  REQUEST : </t>
    </r>
    <r>
      <rPr>
        <sz val="11"/>
        <color theme="1"/>
        <rFont val="Calibri"/>
        <family val="2"/>
        <scheme val="minor"/>
      </rPr>
      <t>Generator leaking diesel at casualty</t>
    </r>
  </si>
  <si>
    <r>
      <t xml:space="preserve">WORK  REQUEST : </t>
    </r>
    <r>
      <rPr>
        <sz val="11"/>
        <color theme="1"/>
        <rFont val="Calibri"/>
        <family val="2"/>
        <scheme val="minor"/>
      </rPr>
      <t>Request -battery for theatre generator</t>
    </r>
  </si>
  <si>
    <t>Battery  683</t>
  </si>
  <si>
    <t>Office to Livingston Hospital  and back</t>
  </si>
  <si>
    <t>Office to Gqebera chc and back</t>
  </si>
  <si>
    <t xml:space="preserve">General Worker </t>
  </si>
  <si>
    <t>Office to Laetia Bam chc and back</t>
  </si>
  <si>
    <t>GEN/NMM/JOS/02</t>
  </si>
  <si>
    <t>GEN/NMM/GQE/01</t>
  </si>
  <si>
    <t>GEN/NMM/DOR/03</t>
  </si>
  <si>
    <t>GEN/NMM/LIV/04</t>
  </si>
  <si>
    <t>GEN/NMM/LAE/01</t>
  </si>
  <si>
    <t>GEN/NMM/DOR/01-04</t>
  </si>
  <si>
    <t>scrap value back</t>
  </si>
  <si>
    <t>GEN/NMM/PEP/04</t>
  </si>
  <si>
    <t>Office to PE provincial Hospital and back</t>
  </si>
  <si>
    <r>
      <t xml:space="preserve">WORK  REQUEST : </t>
    </r>
    <r>
      <rPr>
        <sz val="11"/>
        <color theme="1"/>
        <rFont val="Calibri"/>
        <family val="2"/>
        <scheme val="minor"/>
      </rPr>
      <t>Site side power generator is faulty.</t>
    </r>
  </si>
  <si>
    <r>
      <t xml:space="preserve">WORK  REQUEST : </t>
    </r>
    <r>
      <rPr>
        <sz val="11"/>
        <color theme="1"/>
        <rFont val="Calibri"/>
        <family val="2"/>
        <scheme val="minor"/>
      </rPr>
      <t>2 x generators faulty (ICU +Casualty)</t>
    </r>
  </si>
  <si>
    <t>Office to Livingston Hospital and back</t>
  </si>
  <si>
    <t>GEN/NMM/DOR/02</t>
  </si>
  <si>
    <r>
      <t xml:space="preserve">WORK  REQUEST : </t>
    </r>
    <r>
      <rPr>
        <sz val="11"/>
        <color theme="1"/>
        <rFont val="Calibri"/>
        <family val="2"/>
        <scheme val="minor"/>
      </rPr>
      <t>Power generator in main theatre is  faulty.</t>
    </r>
  </si>
  <si>
    <t>Water trap filter</t>
  </si>
  <si>
    <t>Office to Dora Ngiza  Hospital and back</t>
  </si>
  <si>
    <t>40 A CBI</t>
  </si>
  <si>
    <t>GEN/NMM/MOU/01</t>
  </si>
  <si>
    <t xml:space="preserve">Fuel filter </t>
  </si>
  <si>
    <t>Office toMt Road  Forensic and back</t>
  </si>
  <si>
    <t>SCRAP</t>
  </si>
  <si>
    <t>GEN/NMM/LIV/05&amp;02</t>
  </si>
  <si>
    <t>GEN/NMM/GEL/01</t>
  </si>
  <si>
    <r>
      <t xml:space="preserve">WORK  REQUEST : </t>
    </r>
    <r>
      <rPr>
        <sz val="11"/>
        <color theme="1"/>
        <rFont val="Calibri"/>
        <family val="2"/>
        <scheme val="minor"/>
      </rPr>
      <t>Request repairs for generator that is leaking diesel</t>
    </r>
  </si>
  <si>
    <r>
      <t xml:space="preserve">WORK  REQUEST : </t>
    </r>
    <r>
      <rPr>
        <sz val="11"/>
        <color theme="1"/>
        <rFont val="Calibri"/>
        <family val="2"/>
        <scheme val="minor"/>
      </rPr>
      <t>Generator needs repairs</t>
    </r>
  </si>
  <si>
    <t>N/A</t>
  </si>
  <si>
    <r>
      <t>WORK  REQUEST : G</t>
    </r>
    <r>
      <rPr>
        <sz val="11"/>
        <color theme="1"/>
        <rFont val="Calibri"/>
        <family val="2"/>
        <scheme val="minor"/>
      </rPr>
      <t>enerator diesel is leaking</t>
    </r>
  </si>
  <si>
    <t>GEN/NMM/PEP/02</t>
  </si>
  <si>
    <t>Straight rad hose 100mm</t>
  </si>
  <si>
    <t>Straight rad hose 50mm</t>
  </si>
  <si>
    <t>Straight rad hose 75mm</t>
  </si>
  <si>
    <t>Clamps (95 x131mm)</t>
  </si>
  <si>
    <t>Clamps (51 x76 mm)</t>
  </si>
  <si>
    <t>Clamps (70 x 95 mm)</t>
  </si>
  <si>
    <t>Clamps (76 x 102 mm)</t>
  </si>
  <si>
    <t>Staright rad hose (89mm)</t>
  </si>
  <si>
    <t xml:space="preserve">Coolant </t>
  </si>
  <si>
    <t>Bio d extra</t>
  </si>
  <si>
    <t>Office to PE Pronvicial and back</t>
  </si>
  <si>
    <r>
      <t xml:space="preserve">WORK  REQUEST : </t>
    </r>
    <r>
      <rPr>
        <sz val="11"/>
        <color theme="1"/>
        <rFont val="Calibri"/>
        <family val="2"/>
        <scheme val="minor"/>
      </rPr>
      <t>Generator stater is faulty</t>
    </r>
  </si>
  <si>
    <t>Office to West End and back</t>
  </si>
  <si>
    <r>
      <t xml:space="preserve">WORK  REQUEST : </t>
    </r>
    <r>
      <rPr>
        <sz val="11"/>
        <color theme="1"/>
        <rFont val="Calibri"/>
        <family val="2"/>
        <scheme val="minor"/>
      </rPr>
      <t>Casualty generator is fautly</t>
    </r>
  </si>
  <si>
    <t>Office to Struandale Clinic and back</t>
  </si>
  <si>
    <t>Office to Galvendale Phathology  and back</t>
  </si>
  <si>
    <r>
      <t xml:space="preserve">WORK  REQUEST : </t>
    </r>
    <r>
      <rPr>
        <sz val="11"/>
        <color theme="1"/>
        <rFont val="Calibri"/>
        <family val="2"/>
        <scheme val="minor"/>
      </rPr>
      <t>Generator is faulty</t>
    </r>
  </si>
  <si>
    <t>Rimula R4 W40</t>
  </si>
  <si>
    <t>Office to Dora Ngiza Hospital and back</t>
  </si>
  <si>
    <t>Repairs to the tank- welding</t>
  </si>
  <si>
    <t>Ducting</t>
  </si>
  <si>
    <t>Jointer</t>
  </si>
  <si>
    <t>Set screw</t>
  </si>
  <si>
    <t>Cement (25Kg)</t>
  </si>
  <si>
    <t>Bolts nuts &amp; washers</t>
  </si>
  <si>
    <t>Stud &amp; nut</t>
  </si>
  <si>
    <t>Fan belt</t>
  </si>
  <si>
    <t>Grun</t>
  </si>
  <si>
    <t>Spiral bing</t>
  </si>
  <si>
    <t>Flex conduict</t>
  </si>
  <si>
    <t>3/8 Fuel hose</t>
  </si>
  <si>
    <t>8 mm  fuel hose</t>
  </si>
  <si>
    <t>Clamps</t>
  </si>
  <si>
    <t>Alternator</t>
  </si>
  <si>
    <t>Degreaser</t>
  </si>
  <si>
    <t>3 KW barrel fan</t>
  </si>
  <si>
    <t>Office to West End  and back</t>
  </si>
  <si>
    <t>GEN/NMM/</t>
  </si>
  <si>
    <r>
      <t xml:space="preserve">WORK  REQUEST : </t>
    </r>
    <r>
      <rPr>
        <sz val="11"/>
        <color theme="1"/>
        <rFont val="Calibri"/>
        <family val="2"/>
        <scheme val="minor"/>
      </rPr>
      <t>Collection of generator from PE Medical stores to Walton Building Plus service</t>
    </r>
  </si>
  <si>
    <t>Hose (19mm)</t>
  </si>
  <si>
    <t>Clamps hose</t>
  </si>
  <si>
    <t>Cable tie</t>
  </si>
  <si>
    <t>Tape 48 mm</t>
  </si>
  <si>
    <t>Tape 18 x 40m</t>
  </si>
  <si>
    <t>Dulux 600ml</t>
  </si>
  <si>
    <t>Car gun bandage</t>
  </si>
  <si>
    <t>Lug 35 x 10</t>
  </si>
  <si>
    <t>Battery bax</t>
  </si>
  <si>
    <t>H/Clamp</t>
  </si>
  <si>
    <t>H/Clamp (16 -32)</t>
  </si>
  <si>
    <t>Sleeve 16mm</t>
  </si>
  <si>
    <t>Repair sil + clamp</t>
  </si>
  <si>
    <t>Channel (76 x 38)</t>
  </si>
  <si>
    <t>Lapp olflex classic</t>
  </si>
  <si>
    <t>Fuse ( 2x 58w)</t>
  </si>
  <si>
    <t>Led glass</t>
  </si>
  <si>
    <t>Gland</t>
  </si>
  <si>
    <t>Lock nut</t>
  </si>
  <si>
    <t>Flat twin earth 2,5 x 2</t>
  </si>
  <si>
    <t>Gland nr 0</t>
  </si>
  <si>
    <t>Enclouser (380x 600 x210)</t>
  </si>
  <si>
    <t>Lug (25x8)</t>
  </si>
  <si>
    <t>MCB 100A</t>
  </si>
  <si>
    <t>Panel Enclouser(3,5 x 3,5 x 2,4 m)</t>
  </si>
  <si>
    <t>Galv 300mm</t>
  </si>
  <si>
    <t xml:space="preserve">Shutterply pine </t>
  </si>
  <si>
    <t>Repairs to alternator</t>
  </si>
  <si>
    <t>Belt</t>
  </si>
  <si>
    <t>Screw set &amp; nut</t>
  </si>
  <si>
    <t>Cement (25kg)</t>
  </si>
  <si>
    <t>Tico Pad</t>
  </si>
  <si>
    <t>MCB 10A</t>
  </si>
  <si>
    <t>MCB 6A</t>
  </si>
  <si>
    <t>MCB 20A</t>
  </si>
  <si>
    <t>Motor Change Over Switch (160A)</t>
  </si>
  <si>
    <t xml:space="preserve">3p terminal shroud </t>
  </si>
  <si>
    <t xml:space="preserve">3P Bridge bar </t>
  </si>
  <si>
    <t>Control module 7320</t>
  </si>
  <si>
    <t xml:space="preserve">Vdo sensor </t>
  </si>
  <si>
    <t>Vdo sensor TEMP</t>
  </si>
  <si>
    <t>Shroud no.3</t>
  </si>
  <si>
    <t>Gland nr. 3</t>
  </si>
  <si>
    <t>Lugs (25x 12)</t>
  </si>
  <si>
    <t>Cable (16mm)</t>
  </si>
  <si>
    <t>Classic box (4x2) 1 way</t>
  </si>
  <si>
    <t>Classic box (4x2) cover</t>
  </si>
  <si>
    <t>Extension box (4x2)</t>
  </si>
  <si>
    <t>Extension box (4x4)</t>
  </si>
  <si>
    <t>Conduit 20mm</t>
  </si>
  <si>
    <t>Holesaw 20mm</t>
  </si>
  <si>
    <t>Saddle 20mm</t>
  </si>
  <si>
    <t>Adaptor male</t>
  </si>
  <si>
    <t>Onesto 63A</t>
  </si>
  <si>
    <t xml:space="preserve">Plate splice </t>
  </si>
  <si>
    <t>MCB 32A</t>
  </si>
  <si>
    <t>Relay base 11 pin</t>
  </si>
  <si>
    <t>Cable (25x4)</t>
  </si>
  <si>
    <t>Flange (100mm) bend</t>
  </si>
  <si>
    <t>Flange (100mm)</t>
  </si>
  <si>
    <t>Flange stright coupler</t>
  </si>
  <si>
    <t>Gutterbolt + nut</t>
  </si>
  <si>
    <t>Relay  11 pin</t>
  </si>
  <si>
    <t xml:space="preserve">Lube filter </t>
  </si>
  <si>
    <t xml:space="preserve">Air filter </t>
  </si>
  <si>
    <t>Sand paper Z20</t>
  </si>
  <si>
    <t>Sand paper 400 GRIT</t>
  </si>
  <si>
    <t>Spray blue</t>
  </si>
  <si>
    <t>Recondition to radiator</t>
  </si>
  <si>
    <t>Washer (M 8 X 22mm)</t>
  </si>
  <si>
    <t xml:space="preserve">Screw   </t>
  </si>
  <si>
    <t>Paint wood</t>
  </si>
  <si>
    <t>Bio extra</t>
  </si>
  <si>
    <t>Crane truck to reposition the gen set</t>
  </si>
  <si>
    <t>Manufacture of louvers</t>
  </si>
  <si>
    <t>Tinting (5L)</t>
  </si>
  <si>
    <t>Paint (5L)</t>
  </si>
  <si>
    <t>Prim Paint (5L)</t>
  </si>
  <si>
    <t>Paint wood primer (5L)</t>
  </si>
  <si>
    <t xml:space="preserve">Screw self </t>
  </si>
  <si>
    <t>Paint mate</t>
  </si>
  <si>
    <t>Sparay paint</t>
  </si>
  <si>
    <t>Hole saw (25mm)</t>
  </si>
  <si>
    <t>Hole saw (32mm)</t>
  </si>
  <si>
    <t>Gland 32</t>
  </si>
  <si>
    <t>Gland seal</t>
  </si>
  <si>
    <t>Tape insulation</t>
  </si>
  <si>
    <t>Lug insulation</t>
  </si>
  <si>
    <t>Silicon (260ml)</t>
  </si>
  <si>
    <t>Office to Walton Conyngham &amp; Back</t>
  </si>
  <si>
    <t>Crane hire</t>
  </si>
  <si>
    <r>
      <t xml:space="preserve">WORK  REQUEST : </t>
    </r>
    <r>
      <rPr>
        <sz val="11"/>
        <color theme="1"/>
        <rFont val="Calibri"/>
        <family val="2"/>
        <scheme val="minor"/>
      </rPr>
      <t>Power generator is faulty</t>
    </r>
  </si>
  <si>
    <r>
      <t xml:space="preserve">WORK  REQUEST : </t>
    </r>
    <r>
      <rPr>
        <sz val="11"/>
        <color theme="1"/>
        <rFont val="Calibri"/>
        <family val="2"/>
        <scheme val="minor"/>
      </rPr>
      <t>Power generator is faulty.</t>
    </r>
  </si>
  <si>
    <t>Fuse 10A</t>
  </si>
  <si>
    <t>Relay 11 pin</t>
  </si>
  <si>
    <t>Office to Jose Pearson Hospital and back</t>
  </si>
  <si>
    <t>Office to Uitenhage Hospital  and back</t>
  </si>
  <si>
    <r>
      <t>WORK  REQUEST : G</t>
    </r>
    <r>
      <rPr>
        <sz val="11"/>
        <color theme="1"/>
        <rFont val="Calibri"/>
        <family val="2"/>
        <scheme val="minor"/>
      </rPr>
      <t>enerator is faulty.</t>
    </r>
  </si>
  <si>
    <t>Pump</t>
  </si>
  <si>
    <t>Office to Motherwell Hospital and back</t>
  </si>
  <si>
    <r>
      <t>WORK  REQUEST : F</t>
    </r>
    <r>
      <rPr>
        <sz val="11"/>
        <color theme="1"/>
        <rFont val="Calibri"/>
        <family val="2"/>
        <scheme val="minor"/>
      </rPr>
      <t>aulty generator</t>
    </r>
  </si>
  <si>
    <t>Relay</t>
  </si>
  <si>
    <t>Blue piggy</t>
  </si>
  <si>
    <t>Office to West End chc and back</t>
  </si>
  <si>
    <t>Repairs to batteyr charger alternator</t>
  </si>
  <si>
    <t>Major service  0 - 200KVA</t>
  </si>
  <si>
    <t>Artisan  Aid (2)</t>
  </si>
  <si>
    <t xml:space="preserve">ECDOH   </t>
  </si>
  <si>
    <t>NO.6 COOLER</t>
  </si>
  <si>
    <t>MANIFOLD</t>
  </si>
  <si>
    <t>NO.2 TURBO</t>
  </si>
  <si>
    <t>NO.24 TURBO</t>
  </si>
  <si>
    <t>NO.29 TURBO</t>
  </si>
  <si>
    <t xml:space="preserve">NO.2 GASKET INTAKE TURBO </t>
  </si>
  <si>
    <t>NO.3 STUD INTAKE</t>
  </si>
  <si>
    <t>NO.13 EXHAUST GASKET</t>
  </si>
  <si>
    <t>NO.7 FLANGE NUT</t>
  </si>
  <si>
    <t>NO11 SEALING KIT</t>
  </si>
  <si>
    <t>NO.12 SEALING RING</t>
  </si>
  <si>
    <t>NO.14 MANIFOLD GASKET</t>
  </si>
  <si>
    <t>NO.15 MANIFOLD SPACER</t>
  </si>
  <si>
    <t>NO.16 MANIFOLD STUD</t>
  </si>
  <si>
    <t>ANTIFREEZE 20L</t>
  </si>
  <si>
    <r>
      <t xml:space="preserve">WORK  REQUEST : </t>
    </r>
    <r>
      <rPr>
        <sz val="11"/>
        <color theme="1"/>
        <rFont val="Calibri"/>
        <family val="2"/>
        <scheme val="minor"/>
      </rPr>
      <t>Coolant is leaking from the generator</t>
    </r>
  </si>
  <si>
    <t>(Overtime 1.5)</t>
  </si>
  <si>
    <t>(Overtime 2)</t>
  </si>
  <si>
    <t>ECDOH  027760</t>
  </si>
  <si>
    <r>
      <t xml:space="preserve">WORK  REQUEST : </t>
    </r>
    <r>
      <rPr>
        <sz val="11"/>
        <color theme="1"/>
        <rFont val="Calibri"/>
        <family val="2"/>
        <scheme val="minor"/>
      </rPr>
      <t>Faulty generator cuts off ,hospital has no electricity</t>
    </r>
  </si>
  <si>
    <t>Fuel regulater</t>
  </si>
  <si>
    <t>ECDOH  029047</t>
  </si>
  <si>
    <t>Motorised change over switch 400A</t>
  </si>
  <si>
    <r>
      <t xml:space="preserve">WORK  REQUEST : </t>
    </r>
    <r>
      <rPr>
        <sz val="11"/>
        <color theme="1"/>
        <rFont val="Calibri"/>
        <family val="2"/>
        <scheme val="minor"/>
      </rPr>
      <t>Generator is  faulty (auto change over)</t>
    </r>
  </si>
  <si>
    <t xml:space="preserve">Motorised change over switch </t>
  </si>
  <si>
    <t xml:space="preserve">General Worker  </t>
  </si>
  <si>
    <t>GEN/NMM/DON/05</t>
  </si>
  <si>
    <t>Antifreeze (20)</t>
  </si>
  <si>
    <t>Gaskets</t>
  </si>
  <si>
    <r>
      <t xml:space="preserve">WORK  REQUEST : </t>
    </r>
    <r>
      <rPr>
        <sz val="11"/>
        <color theme="1"/>
        <rFont val="Calibri"/>
        <family val="2"/>
        <scheme val="minor"/>
      </rPr>
      <t>Power generator is not starting.</t>
    </r>
  </si>
  <si>
    <t>Powder bond kit</t>
  </si>
  <si>
    <t>Filter and cover seals</t>
  </si>
  <si>
    <r>
      <t xml:space="preserve">WORK  REQUEST : </t>
    </r>
    <r>
      <rPr>
        <sz val="11"/>
        <color theme="1"/>
        <rFont val="Calibri"/>
        <family val="2"/>
        <scheme val="minor"/>
      </rPr>
      <t>Faulty generator ( High temperature reading)</t>
    </r>
  </si>
  <si>
    <t>GEN/NMM/QGE/01</t>
  </si>
  <si>
    <t>Vdo senser</t>
  </si>
  <si>
    <t>Office to Gqebera CHC  and back</t>
  </si>
  <si>
    <r>
      <t>WORK  REQUEST :</t>
    </r>
    <r>
      <rPr>
        <sz val="11"/>
        <color theme="1"/>
        <rFont val="Calibri"/>
        <family val="2"/>
        <scheme val="minor"/>
      </rPr>
      <t xml:space="preserve">Faulty generator - cuts off ,hospital has no electricity </t>
    </r>
  </si>
  <si>
    <t>Fuel Regulator</t>
  </si>
  <si>
    <t>AVR SX440</t>
  </si>
  <si>
    <t>Office to Jose Pearson  and back</t>
  </si>
  <si>
    <r>
      <t xml:space="preserve">WORK  REQUEST : </t>
    </r>
    <r>
      <rPr>
        <sz val="11"/>
        <color theme="1"/>
        <rFont val="Calibri"/>
        <family val="2"/>
        <scheme val="minor"/>
      </rPr>
      <t>Faulty generator</t>
    </r>
  </si>
  <si>
    <t>Office to PE Provincial Hospital  and back</t>
  </si>
  <si>
    <r>
      <t xml:space="preserve">WORK  REQUEST : </t>
    </r>
    <r>
      <rPr>
        <sz val="11"/>
        <color theme="1"/>
        <rFont val="Calibri"/>
        <family val="2"/>
        <scheme val="minor"/>
      </rPr>
      <t>Faulty generator ( not starting)</t>
    </r>
  </si>
  <si>
    <t>ECDOH  024023</t>
  </si>
  <si>
    <t>ECDOH 24700</t>
  </si>
  <si>
    <t xml:space="preserve">Quote No           </t>
  </si>
  <si>
    <t>Spares from Deutz</t>
  </si>
  <si>
    <t>Office to Jose Pearson Hospital  and back</t>
  </si>
  <si>
    <t>1.2.3</t>
  </si>
  <si>
    <t>1.1.3</t>
  </si>
  <si>
    <t>1.3.3</t>
  </si>
  <si>
    <t>1.6.3</t>
  </si>
  <si>
    <t xml:space="preserve">TOTAL FROM PREVIOUS PAGE </t>
  </si>
  <si>
    <t>TOTAL CARRIED TO NEXT PAGE</t>
  </si>
  <si>
    <t>1.8.3</t>
  </si>
  <si>
    <t>1.12.3</t>
  </si>
  <si>
    <t>1.13.3</t>
  </si>
  <si>
    <t>1.22.2</t>
  </si>
  <si>
    <t>1.22.3</t>
  </si>
  <si>
    <t>1.22.1</t>
  </si>
  <si>
    <t>TENDER AMOUNT</t>
  </si>
  <si>
    <t>TOTAL AMOUNT OF WORKS (INCL VAT) - ENTER THIS AMOUNT TO FORM OF OFFER</t>
  </si>
  <si>
    <t>SUBTOTAL AMOUNT OF WORKS (EXCL VAT)</t>
  </si>
  <si>
    <r>
      <t xml:space="preserve">MAINTENANCE WORKS : </t>
    </r>
    <r>
      <rPr>
        <sz val="10"/>
        <rFont val="Arial"/>
        <family val="2"/>
      </rPr>
      <t>Standard servicing and planned Maintenance Costs including all parts, consumables and lubricants, labour, travelling, accommodation and subsistence allowances</t>
    </r>
    <r>
      <rPr>
        <b/>
        <sz val="10"/>
        <rFont val="Arial"/>
        <family val="2"/>
      </rPr>
      <t xml:space="preserve"> </t>
    </r>
    <r>
      <rPr>
        <b/>
        <sz val="10"/>
        <color rgb="FFFF0000"/>
        <rFont val="Arial"/>
        <family val="2"/>
      </rPr>
      <t>(Price per machine)</t>
    </r>
  </si>
  <si>
    <t>GM 2.5 &amp; 3.2</t>
  </si>
  <si>
    <t xml:space="preserve">SCHEDULE 1A-2: </t>
  </si>
  <si>
    <t xml:space="preserve">SCHEDULE 1A-1: </t>
  </si>
  <si>
    <t>1.19</t>
  </si>
  <si>
    <t>1.20</t>
  </si>
  <si>
    <t>1.21</t>
  </si>
  <si>
    <t>1.22</t>
  </si>
  <si>
    <t>1.23</t>
  </si>
  <si>
    <t>GM 2.7</t>
  </si>
  <si>
    <r>
      <rPr>
        <b/>
        <sz val="10"/>
        <color theme="1"/>
        <rFont val="Arial"/>
        <family val="2"/>
      </rPr>
      <t xml:space="preserve">COMPILING OF OPERATING AND MAINTENANCE MANUALS : </t>
    </r>
    <r>
      <rPr>
        <sz val="10"/>
        <color theme="1"/>
        <rFont val="Arial"/>
        <family val="2"/>
      </rPr>
      <t>Compile three sets of O&amp;M Manuals per site per asset type and asset model as per information from the Asset Register C4.1</t>
    </r>
  </si>
  <si>
    <t xml:space="preserve">SCHEDULE 1A-3: </t>
  </si>
  <si>
    <t>SS 8 &amp; 9</t>
  </si>
  <si>
    <r>
      <t xml:space="preserve">OPERATOR AND MAINTAINER TRAINING : </t>
    </r>
    <r>
      <rPr>
        <sz val="10"/>
        <color theme="1"/>
        <rFont val="Arial"/>
        <family val="2"/>
      </rPr>
      <t>Provide Operator and Maintainer training as per SS8 and SS9</t>
    </r>
  </si>
  <si>
    <t xml:space="preserve">SCHEDULE 1A-4: </t>
  </si>
  <si>
    <t>GM 3</t>
  </si>
  <si>
    <r>
      <t xml:space="preserve">MAINTENANCE CONTROL PLAN </t>
    </r>
    <r>
      <rPr>
        <sz val="10"/>
        <color theme="1"/>
        <rFont val="Arial"/>
        <family val="2"/>
      </rPr>
      <t>: Compiling of a detailed Maintenance Control Plan for each Health Facility included in this Tender (See SS 3 for facility listing)</t>
    </r>
  </si>
  <si>
    <t xml:space="preserve">SCHEDULE 1A-5: </t>
  </si>
  <si>
    <t>SS15</t>
  </si>
  <si>
    <r>
      <t xml:space="preserve">IN-SERVICE TRAINING OF GRADUATES AND INTERNS : </t>
    </r>
    <r>
      <rPr>
        <sz val="10"/>
        <rFont val="Arial"/>
        <family val="2"/>
      </rPr>
      <t>Provisional Sum to pay the costs associated with employing nominated Interns and Graduates for the duration of the Contract</t>
    </r>
  </si>
  <si>
    <t>Interns</t>
  </si>
  <si>
    <t>Months</t>
  </si>
  <si>
    <t>Graduates</t>
  </si>
  <si>
    <t>SS16</t>
  </si>
  <si>
    <r>
      <t xml:space="preserve">PROVISION OF ASSET APPLICABLE ACCREDITED TRAINING : </t>
    </r>
    <r>
      <rPr>
        <sz val="10"/>
        <rFont val="Arial"/>
        <family val="2"/>
      </rPr>
      <t>Arranging of Accredited Asset Applicable Training for Operating and Maintenance Staff as per SS16</t>
    </r>
  </si>
  <si>
    <t>Psum</t>
  </si>
  <si>
    <t>Clause 11.2(8)</t>
  </si>
  <si>
    <t>Direct Fee Percentage (Mark-up) to be charged by Contractor on amount above</t>
  </si>
  <si>
    <t>5.1</t>
  </si>
  <si>
    <t>6.1</t>
  </si>
  <si>
    <t>6.2</t>
  </si>
  <si>
    <t>7.1</t>
  </si>
  <si>
    <t>GM 2.15</t>
  </si>
  <si>
    <r>
      <t xml:space="preserve">ENVIRONMENTAL MANAGEMENT PLAN : </t>
    </r>
    <r>
      <rPr>
        <sz val="10"/>
        <rFont val="Arial"/>
        <family val="2"/>
      </rPr>
      <t>The Contractor must compile a basic Environmental plan specific to the type of work that he will be performing at the Health Facilities as per C3.2</t>
    </r>
  </si>
  <si>
    <r>
      <t xml:space="preserve">OCCUPATIONAL HEALTH AND SAFETY ACT COMPLIANCE COST : </t>
    </r>
    <r>
      <rPr>
        <sz val="10"/>
        <rFont val="Arial"/>
        <family val="2"/>
      </rPr>
      <t>The Contractor must comply to the project Health and Safety Specification specific to the type of work that he will be performing on site as per C3.2</t>
    </r>
  </si>
  <si>
    <t>Month</t>
  </si>
  <si>
    <t>Clause 83.1</t>
  </si>
  <si>
    <r>
      <t xml:space="preserve">INSURANCE : LIMITATION OF LIABILITY </t>
    </r>
    <r>
      <rPr>
        <sz val="10"/>
        <color theme="1"/>
        <rFont val="Arial"/>
        <family val="2"/>
      </rPr>
      <t>(Amounts applicable for whole Contract)</t>
    </r>
  </si>
  <si>
    <r>
      <t>Provision for General Contractor's Insurance (Minimum liability limit must be equal to</t>
    </r>
    <r>
      <rPr>
        <sz val="10"/>
        <color rgb="FFFF0000"/>
        <rFont val="Arial"/>
        <family val="2"/>
      </rPr>
      <t xml:space="preserve"> </t>
    </r>
    <r>
      <rPr>
        <b/>
        <sz val="10"/>
        <color rgb="FFFF0000"/>
        <rFont val="Arial"/>
        <family val="2"/>
      </rPr>
      <t>R2,000 000</t>
    </r>
    <r>
      <rPr>
        <sz val="10"/>
        <rFont val="Arial"/>
        <family val="2"/>
      </rPr>
      <t>)</t>
    </r>
    <r>
      <rPr>
        <b/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to cover requirements of Clause 83.1 in Contract Data</t>
    </r>
  </si>
  <si>
    <t>X13</t>
  </si>
  <si>
    <r>
      <rPr>
        <b/>
        <sz val="10"/>
        <color theme="1"/>
        <rFont val="Arial"/>
        <family val="2"/>
      </rPr>
      <t>PERFORMANCE BOND</t>
    </r>
    <r>
      <rPr>
        <sz val="10"/>
        <color theme="1"/>
        <rFont val="Arial"/>
        <family val="2"/>
      </rPr>
      <t xml:space="preserve"> (Amounts applicable for whole Contract)</t>
    </r>
  </si>
  <si>
    <r>
      <t>Provision for a Performance bond of not less than</t>
    </r>
    <r>
      <rPr>
        <b/>
        <sz val="10"/>
        <rFont val="Arial"/>
        <family val="2"/>
      </rPr>
      <t xml:space="preserve"> 2,5%</t>
    </r>
    <r>
      <rPr>
        <sz val="10"/>
        <rFont val="Arial"/>
        <family val="2"/>
      </rPr>
      <t xml:space="preserve"> of the Tender Value</t>
    </r>
  </si>
  <si>
    <t>Hrs</t>
  </si>
  <si>
    <t xml:space="preserve">SCHEDULE 2A-1: </t>
  </si>
  <si>
    <t xml:space="preserve">SCHEDULE 2A-3: </t>
  </si>
  <si>
    <r>
      <t xml:space="preserve">COMPILING OF DETAILED REPAIR SCHEDULE : </t>
    </r>
    <r>
      <rPr>
        <sz val="10"/>
        <rFont val="Arial"/>
        <family val="2"/>
      </rPr>
      <t>Compile detailed, comprehensive repair schedule including defect description, recommended repair method, detailed quote including priced spare parts, outsourced work, and provisional work program, for each Health Facility and asset type.</t>
    </r>
  </si>
  <si>
    <t>FUNCTIONAL REPAIR SCHEDULE (continued)</t>
  </si>
  <si>
    <t>FIXED CHARGE AND VALUE RELATED ITEMS APPLICABLE TO ALL WORK (continued)</t>
  </si>
  <si>
    <t xml:space="preserve">SCHEDULE 2A-4: </t>
  </si>
  <si>
    <t>GM 2.6</t>
  </si>
  <si>
    <r>
      <t xml:space="preserve">COMPILE FUNCTIONAL CONDITION ASSESSMENT REPORT: </t>
    </r>
    <r>
      <rPr>
        <sz val="10"/>
        <rFont val="Arial"/>
        <family val="2"/>
      </rPr>
      <t>Compile Functional Condition Assessment Report for all asset types at all Health Facilities included in the Tender</t>
    </r>
  </si>
  <si>
    <t>GM 6</t>
  </si>
  <si>
    <r>
      <t xml:space="preserve">PROVISION FOR SPECIAL TESTING BY SERVICE MANAGER : </t>
    </r>
    <r>
      <rPr>
        <sz val="10"/>
        <rFont val="Arial"/>
        <family val="2"/>
      </rPr>
      <t>Lump sum provision for doing special tests at the  Health Facilities as per the prerogative of the Service Manager</t>
    </r>
  </si>
  <si>
    <t>Direct Fee Percentage (Mark-up) to be charged by Contractor on amounts above</t>
  </si>
  <si>
    <r>
      <t xml:space="preserve">MAINTENANCE DOCUMENTATION SITE STORAGE CONSOLE: </t>
    </r>
    <r>
      <rPr>
        <sz val="10"/>
        <rFont val="Arial"/>
        <family val="2"/>
      </rPr>
      <t>Provisional sum to supply and install O&amp;M Manual, Log Books, and site Maintenance Records at each equipment type location as directed by the Service Manager</t>
    </r>
  </si>
  <si>
    <t>1A-1</t>
  </si>
  <si>
    <t>1A-2</t>
  </si>
  <si>
    <t>1A-3</t>
  </si>
  <si>
    <t>1A-4</t>
  </si>
  <si>
    <t>1A-5</t>
  </si>
  <si>
    <t>2A-1</t>
  </si>
  <si>
    <t>2A-3</t>
  </si>
  <si>
    <t>2A-4</t>
  </si>
  <si>
    <t>Hr</t>
  </si>
  <si>
    <t>Km</t>
  </si>
  <si>
    <t>Per/night</t>
  </si>
  <si>
    <t>Per/day</t>
  </si>
  <si>
    <t>1.24</t>
  </si>
  <si>
    <t>1.25</t>
  </si>
  <si>
    <t>1.26</t>
  </si>
  <si>
    <t>1.27</t>
  </si>
  <si>
    <t>1.28</t>
  </si>
  <si>
    <t>MACHINE QTY</t>
  </si>
  <si>
    <t>1.21.2</t>
  </si>
  <si>
    <t>1.21.3</t>
  </si>
  <si>
    <t>1.30.2</t>
  </si>
  <si>
    <t>1.30.3</t>
  </si>
  <si>
    <t>1.31.1</t>
  </si>
  <si>
    <t>1.31.2</t>
  </si>
  <si>
    <t>1.31.3</t>
  </si>
  <si>
    <t>1.29</t>
  </si>
  <si>
    <t>1.30</t>
  </si>
  <si>
    <t>1.31</t>
  </si>
  <si>
    <t>1.32</t>
  </si>
  <si>
    <t>1.33</t>
  </si>
  <si>
    <t>1.34</t>
  </si>
  <si>
    <t>1.35</t>
  </si>
  <si>
    <t>1.36</t>
  </si>
  <si>
    <t>1.36.2</t>
  </si>
  <si>
    <t>1.36.3</t>
  </si>
  <si>
    <t>1.37</t>
  </si>
  <si>
    <t>1.38</t>
  </si>
  <si>
    <t>1.39</t>
  </si>
  <si>
    <t>1.39.1</t>
  </si>
  <si>
    <t>1.39.2</t>
  </si>
  <si>
    <t>1.39.3</t>
  </si>
  <si>
    <t>1.38.2</t>
  </si>
  <si>
    <t>1.38.3</t>
  </si>
  <si>
    <t>1.40.1</t>
  </si>
  <si>
    <t>1.40.2</t>
  </si>
  <si>
    <t>1.40.3</t>
  </si>
  <si>
    <t>1.41</t>
  </si>
  <si>
    <t>1.42</t>
  </si>
  <si>
    <t>1.43</t>
  </si>
  <si>
    <t>1.43.2</t>
  </si>
  <si>
    <t>1.43.3</t>
  </si>
  <si>
    <t>1.44</t>
  </si>
  <si>
    <t>1.44.1</t>
  </si>
  <si>
    <t>1.44.2</t>
  </si>
  <si>
    <t>1.44.3</t>
  </si>
  <si>
    <t>1.45</t>
  </si>
  <si>
    <t>1.45.1</t>
  </si>
  <si>
    <t>1.45.2</t>
  </si>
  <si>
    <t>1.45.3</t>
  </si>
  <si>
    <t>1.46</t>
  </si>
  <si>
    <t>1.47</t>
  </si>
  <si>
    <t>1.48</t>
  </si>
  <si>
    <t>1.48.2</t>
  </si>
  <si>
    <t>1.48.3</t>
  </si>
  <si>
    <t>1.49</t>
  </si>
  <si>
    <t>1.49.1</t>
  </si>
  <si>
    <t>1.49.2</t>
  </si>
  <si>
    <t>1.49.3</t>
  </si>
  <si>
    <t>1.50</t>
  </si>
  <si>
    <t>1.51</t>
  </si>
  <si>
    <t>1.51.2</t>
  </si>
  <si>
    <t>1.51.3</t>
  </si>
  <si>
    <t>1.52</t>
  </si>
  <si>
    <t>1.52.1</t>
  </si>
  <si>
    <t>1.52.2</t>
  </si>
  <si>
    <t>1.52.3</t>
  </si>
  <si>
    <t>1.53</t>
  </si>
  <si>
    <t>1.53.2</t>
  </si>
  <si>
    <t>1.53.3</t>
  </si>
  <si>
    <t>1.54</t>
  </si>
  <si>
    <t>1.54.1</t>
  </si>
  <si>
    <t>1.54.2</t>
  </si>
  <si>
    <t>1.54.3</t>
  </si>
  <si>
    <t>1.55</t>
  </si>
  <si>
    <t>1.56</t>
  </si>
  <si>
    <t>1.57</t>
  </si>
  <si>
    <t>1.58</t>
  </si>
  <si>
    <t>1.59</t>
  </si>
  <si>
    <t>1.40</t>
  </si>
  <si>
    <t>MEDICAL GAS</t>
  </si>
  <si>
    <r>
      <rPr>
        <b/>
        <sz val="10"/>
        <rFont val="Arial"/>
        <family val="2"/>
      </rPr>
      <t>Statutory Inspection</t>
    </r>
    <r>
      <rPr>
        <sz val="10"/>
        <rFont val="Arial"/>
        <family val="2"/>
      </rPr>
      <t xml:space="preserve"> (3 yearly) If no records are found on site a statutory inspection must be done ASAP after site hand over.</t>
    </r>
  </si>
  <si>
    <t>3A</t>
  </si>
  <si>
    <t>3B</t>
  </si>
  <si>
    <t>8.2</t>
  </si>
  <si>
    <t>8.3</t>
  </si>
  <si>
    <t>8.4</t>
  </si>
  <si>
    <t>8.5</t>
  </si>
  <si>
    <t>6.3</t>
  </si>
  <si>
    <t>6.4</t>
  </si>
  <si>
    <t>6.5</t>
  </si>
  <si>
    <t>MEDICAL GAS EQUIPMENT</t>
  </si>
  <si>
    <t>JOE GQABI &amp; CHRIS HANI</t>
  </si>
  <si>
    <t>SCHEDULE MAINTENANCE OF MEDICAL GAS  EQUIPMENT AT CLUSTER TWO (2)</t>
  </si>
  <si>
    <t>Ngcobo CHC</t>
  </si>
  <si>
    <t>Burgersdorp Hospital</t>
  </si>
  <si>
    <t>Jamestown Hospital</t>
  </si>
  <si>
    <t>Maclear Hospiatl</t>
  </si>
  <si>
    <t>Barkly East Hospital</t>
  </si>
  <si>
    <t>Lady Grey Hospital</t>
  </si>
  <si>
    <t>Umlamli Hospital</t>
  </si>
  <si>
    <t>Empilisweni CHC</t>
  </si>
  <si>
    <t>Taylor Bequest Hospital</t>
  </si>
  <si>
    <t>Aliiwal North Hospital</t>
  </si>
  <si>
    <t>Frontier Hospital</t>
  </si>
  <si>
    <t>Komani  Hospital</t>
  </si>
  <si>
    <t>Glen Grey  Hospital</t>
  </si>
  <si>
    <t>Ngonyama CHC</t>
  </si>
  <si>
    <t>Dordrecht  Hospital</t>
  </si>
  <si>
    <t>Elliot  Hospital</t>
  </si>
  <si>
    <t>Cala  Hospital</t>
  </si>
  <si>
    <t>Indwe  Hospital</t>
  </si>
  <si>
    <t>Kuyasa CHC</t>
  </si>
  <si>
    <t>All Saints  Hospital</t>
  </si>
  <si>
    <t>Mjanyana  Hospital</t>
  </si>
  <si>
    <t>Molteno  Hospital</t>
  </si>
  <si>
    <t>Thornill  Hospital</t>
  </si>
  <si>
    <t>Nomzamo CHC</t>
  </si>
  <si>
    <t>Sterkstroom  Hospital</t>
  </si>
  <si>
    <t>Whittlesea  Hospital</t>
  </si>
  <si>
    <t>Marjie Venter  Hospital</t>
  </si>
  <si>
    <t>Hewu  Hospital</t>
  </si>
  <si>
    <t>Cradock  Hospital</t>
  </si>
  <si>
    <t>Cofimvaba  Hospital</t>
  </si>
  <si>
    <t>Wilhelm Stahl  Hospital</t>
  </si>
  <si>
    <t>Zwelakhe CHC</t>
  </si>
  <si>
    <t>Frontier Hospital: Vacuum Pumps</t>
  </si>
  <si>
    <t>Frontier Hospital:  Vacuum Receiver</t>
  </si>
  <si>
    <t>Frontier Hospital: Oxygen Points</t>
  </si>
  <si>
    <t>Frontier Hospital: Vacuum Points</t>
  </si>
  <si>
    <t>Frontier Hospital: Nitrous Points</t>
  </si>
  <si>
    <t>Glen Grey  Hospital: Vacuum Pumps</t>
  </si>
  <si>
    <t>Glen Grey  Hospital: Compressors</t>
  </si>
  <si>
    <t>Glen Grey  Hospital:  Receivers</t>
  </si>
  <si>
    <t>Glen Grey  Hospital: Oxygen Points</t>
  </si>
  <si>
    <t>Ngonyama CHC : Vacuum Points</t>
  </si>
  <si>
    <t>Ngonyama CHC: Medical Air (LP) Points</t>
  </si>
  <si>
    <t>Ngonyama CHC: Nitrous Points</t>
  </si>
  <si>
    <t xml:space="preserve">Ngonyama CHC: Vacuum Receiver </t>
  </si>
  <si>
    <t xml:space="preserve">Ngonyama CHC: Oxygen Points </t>
  </si>
  <si>
    <t xml:space="preserve">Ngonyama CHC: Vacuum Points </t>
  </si>
  <si>
    <t xml:space="preserve">Dordrecht  Hospital: Vacuum Pumps </t>
  </si>
  <si>
    <t xml:space="preserve">Dordrecht  Hospital: Vacuum Receiver  </t>
  </si>
  <si>
    <t xml:space="preserve">Dordrecht  Hospital: Oxygen Points  </t>
  </si>
  <si>
    <t xml:space="preserve">Dordrecht  Hospital: Vacuum Points  </t>
  </si>
  <si>
    <t>Elliot  Hospital:  Vacuum Pumps</t>
  </si>
  <si>
    <t>Elliot  Hospital:  Vacuum Receiver</t>
  </si>
  <si>
    <t>Elliot  Hospital:  Oxygen Points</t>
  </si>
  <si>
    <t>Elliot  Hospital:  Vacuum Points</t>
  </si>
  <si>
    <t>Elliot  Hospital:  Medical Air (LP) Points</t>
  </si>
  <si>
    <t>Elliot  Hospital:  Nitrous Oxide Points</t>
  </si>
  <si>
    <t xml:space="preserve">Elliot  Hospital:  Air Compressors  </t>
  </si>
  <si>
    <t>Cala  Hospital: Vacuum Pumps</t>
  </si>
  <si>
    <t>Cala  Hospital: Receivers</t>
  </si>
  <si>
    <t xml:space="preserve">Cala  Hospital: Air Compressors </t>
  </si>
  <si>
    <t>Cala  Hospital: Oxygen Points</t>
  </si>
  <si>
    <t>Cala  Hospital: Vacuum Points</t>
  </si>
  <si>
    <t>Cala  Hospital: Medical Air (LP) Points</t>
  </si>
  <si>
    <t>Indwe  Hospital:   Vacuum Pumps</t>
  </si>
  <si>
    <t xml:space="preserve">Indwe  Hospital:   Vacuum Receiver </t>
  </si>
  <si>
    <t>Indwe  Hospital:  Oxygen Points</t>
  </si>
  <si>
    <t>Indwe  Hospital:  Vacuum Points</t>
  </si>
  <si>
    <t>Kuyasa CHC:   Vacuum Pumps</t>
  </si>
  <si>
    <t xml:space="preserve">Kuyasa CHC:   Vacuum Receiver </t>
  </si>
  <si>
    <t>Kuyasa CHC:  Oxygen Points</t>
  </si>
  <si>
    <t>Kuyasa CHC:  Vacuum Points</t>
  </si>
  <si>
    <t>All Saints  Hospital:   Vacuum Pumps</t>
  </si>
  <si>
    <t xml:space="preserve">All Saints  Hospital:    Vacuum Receiver </t>
  </si>
  <si>
    <t>All Saints  Hospital:    Oxygen Points</t>
  </si>
  <si>
    <t>All Saints  Hospital:   Vacuum Points</t>
  </si>
  <si>
    <t>All Saints  Hospital:  Oxygen Points</t>
  </si>
  <si>
    <t>All Saints  Hospital:  Vacuum Points</t>
  </si>
  <si>
    <t xml:space="preserve">Ngcobo CHC:   Vacuum Receiver </t>
  </si>
  <si>
    <t>Ngcobo CHC:  Oxygen Points</t>
  </si>
  <si>
    <t>Ngcobo CHC:  Vacuum Points</t>
  </si>
  <si>
    <t>Ngcobo CHC:   Vacuum Pumps</t>
  </si>
  <si>
    <t>Mjanyana Hospital:   Vacuum Pumps</t>
  </si>
  <si>
    <t xml:space="preserve">Mjanyana Hospital:   Vacuum Receiver </t>
  </si>
  <si>
    <t>Mjanyana Hospital:  Oxygen Points</t>
  </si>
  <si>
    <t>Mjanyana Hospital:  Vacuum Points</t>
  </si>
  <si>
    <t>1,53,1</t>
  </si>
  <si>
    <t>1,53,2</t>
  </si>
  <si>
    <t>1,54,1</t>
  </si>
  <si>
    <t>1,54,2</t>
  </si>
  <si>
    <t>1,55,1</t>
  </si>
  <si>
    <t>1,55,2</t>
  </si>
  <si>
    <t>1,55,3</t>
  </si>
  <si>
    <t>1,56,1</t>
  </si>
  <si>
    <t>1,56,2</t>
  </si>
  <si>
    <t>1,57,1</t>
  </si>
  <si>
    <t>1,57,2</t>
  </si>
  <si>
    <t>1,57,3</t>
  </si>
  <si>
    <t>Molteno Hospital:   Vacuum Pumps</t>
  </si>
  <si>
    <t xml:space="preserve">Molteno Hospital:   Vacuum Receiver </t>
  </si>
  <si>
    <t>Molteno Hospital:  Oxygen Points</t>
  </si>
  <si>
    <t>Molteno Hospital:  Vacuum Points</t>
  </si>
  <si>
    <t>1,59,1</t>
  </si>
  <si>
    <t>1,59,2</t>
  </si>
  <si>
    <t>1,60,1</t>
  </si>
  <si>
    <t>1,60,2</t>
  </si>
  <si>
    <t>1,61,2</t>
  </si>
  <si>
    <t>1,61,3</t>
  </si>
  <si>
    <t>1,62,1</t>
  </si>
  <si>
    <t>1,62,2</t>
  </si>
  <si>
    <t>1,62,3</t>
  </si>
  <si>
    <t>1,64,1</t>
  </si>
  <si>
    <t>1,64,2</t>
  </si>
  <si>
    <t>1,65,1</t>
  </si>
  <si>
    <t>1,65,2</t>
  </si>
  <si>
    <t>1,66,2</t>
  </si>
  <si>
    <t>1,66,3</t>
  </si>
  <si>
    <t>1,67,1</t>
  </si>
  <si>
    <t>1,67,2</t>
  </si>
  <si>
    <t>1,67,3</t>
  </si>
  <si>
    <t>1,68,1</t>
  </si>
  <si>
    <t>1,68,2</t>
  </si>
  <si>
    <t>1,69,1</t>
  </si>
  <si>
    <t>1,69,2</t>
  </si>
  <si>
    <t>Thornill  Hospital:   Vacuum Pumps</t>
  </si>
  <si>
    <t xml:space="preserve">Thornill  Hospital   Vacuum Receiver </t>
  </si>
  <si>
    <t>Thornill  Hospital  Oxygen Points</t>
  </si>
  <si>
    <t>Thornill  Hospital  Vacuum Points</t>
  </si>
  <si>
    <t>Nomzamo CHC:   Vacuum Pumps</t>
  </si>
  <si>
    <t xml:space="preserve">Nomzamo CHC:   Vacuum Receiver </t>
  </si>
  <si>
    <t>Nomzamo CHC:  Oxygen Points</t>
  </si>
  <si>
    <t>Nomzamo CHC:  Vacuum Points</t>
  </si>
  <si>
    <t>1,70,1</t>
  </si>
  <si>
    <t>1,70,2</t>
  </si>
  <si>
    <t>1,71,2</t>
  </si>
  <si>
    <t>1,71,3</t>
  </si>
  <si>
    <t>1,72,1</t>
  </si>
  <si>
    <t>1,72,2</t>
  </si>
  <si>
    <t>1,72,3</t>
  </si>
  <si>
    <t>1,73,1</t>
  </si>
  <si>
    <t>1,73,2</t>
  </si>
  <si>
    <t>1,74,1</t>
  </si>
  <si>
    <t>1,74,2</t>
  </si>
  <si>
    <t>Sterkstroom  Hospital:   Vacuum Pumps</t>
  </si>
  <si>
    <t xml:space="preserve">Sterkstroom  Hospital:   Vacuum Receiver </t>
  </si>
  <si>
    <t>Sterkstroom  Hospital:   12 Cylinder Manifold - Oxygen</t>
  </si>
  <si>
    <t>Sterkstroom  Hospital:  Oxygen Points</t>
  </si>
  <si>
    <t>1,75,1</t>
  </si>
  <si>
    <t>1,75,2</t>
  </si>
  <si>
    <t>1,76,2</t>
  </si>
  <si>
    <t>1,76,3</t>
  </si>
  <si>
    <t>1,77,1</t>
  </si>
  <si>
    <t>1,77,2</t>
  </si>
  <si>
    <t>1,77,3</t>
  </si>
  <si>
    <t>1,78,1</t>
  </si>
  <si>
    <t>1,78,2</t>
  </si>
  <si>
    <t>1,79,1</t>
  </si>
  <si>
    <t>1,79,2</t>
  </si>
  <si>
    <t>1,80,1</t>
  </si>
  <si>
    <t>1,80,2</t>
  </si>
  <si>
    <t>1,81,2</t>
  </si>
  <si>
    <t>1,81,3</t>
  </si>
  <si>
    <t>1,82,1</t>
  </si>
  <si>
    <t>1,82,2</t>
  </si>
  <si>
    <t>1,82,3</t>
  </si>
  <si>
    <t>1,83,1</t>
  </si>
  <si>
    <t>1,83,2</t>
  </si>
  <si>
    <t>Whittlesea Hospital:  Oxygen Points</t>
  </si>
  <si>
    <t xml:space="preserve">Whittlesea Hospital:   Vacuum Receiver </t>
  </si>
  <si>
    <t>Whittlesea Hospital:   Vacuum Pumps</t>
  </si>
  <si>
    <t>Sterkstroom Hospital:  Vacuum Points</t>
  </si>
  <si>
    <t>Whittlesea Hospital: Vacuum Points</t>
  </si>
  <si>
    <t>Martjie Venter Hospital</t>
  </si>
  <si>
    <t>Martjie Venter Hospital:   Vacuum Pumps</t>
  </si>
  <si>
    <t>1,84,1</t>
  </si>
  <si>
    <t>1,84,2</t>
  </si>
  <si>
    <t>1,85,1</t>
  </si>
  <si>
    <t>1,85,2</t>
  </si>
  <si>
    <t>1,86,2</t>
  </si>
  <si>
    <t>1,86,3</t>
  </si>
  <si>
    <t>1,87,1</t>
  </si>
  <si>
    <t>1,87,2</t>
  </si>
  <si>
    <t>1,87,3</t>
  </si>
  <si>
    <t>1,88,1</t>
  </si>
  <si>
    <t>1,88,2</t>
  </si>
  <si>
    <t>1,89,1</t>
  </si>
  <si>
    <t>1,89,2</t>
  </si>
  <si>
    <t xml:space="preserve">Martjie Venter Hospital:   Vacuum Receiver </t>
  </si>
  <si>
    <t>Martjie Venter Hospital:  Oxygen Points</t>
  </si>
  <si>
    <t>Martjie Venter Hospital:   Vacuum Points</t>
  </si>
  <si>
    <t>Hewu  Hospital:   Vacuum Pumps</t>
  </si>
  <si>
    <t xml:space="preserve">Hewu  Hospital:   Vacuum Receiver </t>
  </si>
  <si>
    <t>Hewu  Hospital:  Oxygen Points</t>
  </si>
  <si>
    <t>Hewu  Hospital:  Vacuum Points</t>
  </si>
  <si>
    <t>1,90,1</t>
  </si>
  <si>
    <t>1,90,2</t>
  </si>
  <si>
    <t>1,91,2</t>
  </si>
  <si>
    <t>1,91,3</t>
  </si>
  <si>
    <t>1,92,1</t>
  </si>
  <si>
    <t>1,92,2</t>
  </si>
  <si>
    <t>1,92,3</t>
  </si>
  <si>
    <t>1,93,1</t>
  </si>
  <si>
    <t>1,93,2</t>
  </si>
  <si>
    <t>1,94,1</t>
  </si>
  <si>
    <t>1,94,2</t>
  </si>
  <si>
    <t>1,95,1</t>
  </si>
  <si>
    <t>1,95,2</t>
  </si>
  <si>
    <t>1,96,2</t>
  </si>
  <si>
    <t>1,96,3</t>
  </si>
  <si>
    <t>1,97,1</t>
  </si>
  <si>
    <t>1,97,2</t>
  </si>
  <si>
    <t>1,97,3</t>
  </si>
  <si>
    <t>1,98,1</t>
  </si>
  <si>
    <t>1,98,2</t>
  </si>
  <si>
    <t>1,99,1</t>
  </si>
  <si>
    <t>1,99,2</t>
  </si>
  <si>
    <t>Cradock  Hospital:   Vacuum Pumps</t>
  </si>
  <si>
    <t xml:space="preserve">Cradock  Hospital:   Vacuum Receiver </t>
  </si>
  <si>
    <t>Cradock  Hospital:  Oxygen Points</t>
  </si>
  <si>
    <t>Cradock  Hospital:  Vacuum Points</t>
  </si>
  <si>
    <t>1,100,1</t>
  </si>
  <si>
    <t>1,100,2</t>
  </si>
  <si>
    <t>1,101,2</t>
  </si>
  <si>
    <t>1,101,3</t>
  </si>
  <si>
    <t>1,102,2</t>
  </si>
  <si>
    <t>1,102,1</t>
  </si>
  <si>
    <t>1,102,3</t>
  </si>
  <si>
    <t>1,104,1</t>
  </si>
  <si>
    <t>1,104,2</t>
  </si>
  <si>
    <t>1,105,1</t>
  </si>
  <si>
    <t>1,105,2</t>
  </si>
  <si>
    <t>Cofimvaba Hospital:   Vacuum Pumps</t>
  </si>
  <si>
    <t xml:space="preserve">Cofimvaba Hospital:   Vacuum Receiver </t>
  </si>
  <si>
    <t>Cofimvaba Hospital:  Oxygen Points</t>
  </si>
  <si>
    <t>Cofimvaba Hospital:  Vacuum Points</t>
  </si>
  <si>
    <t>Wilhelm Stahl  Hospital:   Vacuum Pumps</t>
  </si>
  <si>
    <t>1,106,1</t>
  </si>
  <si>
    <t>1,106,2</t>
  </si>
  <si>
    <t>1,107,2</t>
  </si>
  <si>
    <t>1,107,3</t>
  </si>
  <si>
    <t>1,108,1</t>
  </si>
  <si>
    <t>1,108,2</t>
  </si>
  <si>
    <t>1,108,3</t>
  </si>
  <si>
    <t>1,109,1</t>
  </si>
  <si>
    <t>1,109,2</t>
  </si>
  <si>
    <t>1,110,1</t>
  </si>
  <si>
    <t>1,110,2</t>
  </si>
  <si>
    <t>1,111,1</t>
  </si>
  <si>
    <t>1,111,2</t>
  </si>
  <si>
    <t xml:space="preserve">Wilhelm Stahl  Hospital:   Vacuum Receiver </t>
  </si>
  <si>
    <t>Wilhelm Stahl  Hospital:  Oxygen Points</t>
  </si>
  <si>
    <t>Wilhelm Stahl  Hospital:  Vacuum Points</t>
  </si>
  <si>
    <t>Zwelakhe CHC:   Vacuum Pumps</t>
  </si>
  <si>
    <t xml:space="preserve">Zwelakhe CHC:   Vacuum Receiver </t>
  </si>
  <si>
    <t>Zwelakhe CHC:  Oxygen Points</t>
  </si>
  <si>
    <t>Zwelakhe CHC:   Vacuum Points</t>
  </si>
  <si>
    <t>Burgersdorp Hospital: Vacuum Pumps</t>
  </si>
  <si>
    <t>Burgersdorp Hospital: Vacuum Receiver</t>
  </si>
  <si>
    <t>Burgersdorp Hospital: Oxygen Points</t>
  </si>
  <si>
    <t>Burgersdorp Hospital: Vacuum Points</t>
  </si>
  <si>
    <t>Jamestown Hospital: Vacuum Pumps</t>
  </si>
  <si>
    <t>Jamestown Hospital: Vacuum Receiver</t>
  </si>
  <si>
    <t>Jamestown Hospital: Oxygen Points</t>
  </si>
  <si>
    <t>Jamestown Hospital: Vacuum Points</t>
  </si>
  <si>
    <t>Jamestown Hospital: Nitrous Oxide Points</t>
  </si>
  <si>
    <t>Maclear Hospital</t>
  </si>
  <si>
    <t>Maclear Hospital: Vacuum Pumps</t>
  </si>
  <si>
    <t>Maclear Hospital: Vacuum Receiver</t>
  </si>
  <si>
    <t xml:space="preserve">Maclear Hospital: Oxygen Points </t>
  </si>
  <si>
    <t xml:space="preserve">Maclear Hospital:  Vacuum Points </t>
  </si>
  <si>
    <t>Maclear Hospital: Oxygen Points</t>
  </si>
  <si>
    <t xml:space="preserve">Barkly East Hospital: Vacuum Pumps </t>
  </si>
  <si>
    <t>Barkly East Hospital:  Vacuum Receiver</t>
  </si>
  <si>
    <t xml:space="preserve">Barkly East Hospital: Oxygen Points </t>
  </si>
  <si>
    <t xml:space="preserve">Barkly East Hospital: Vacuum Points </t>
  </si>
  <si>
    <t xml:space="preserve">Barkly East Hospital: Medical Air (LP) Points </t>
  </si>
  <si>
    <t xml:space="preserve">Barkly East Hospital: Nitrous Oxide Points </t>
  </si>
  <si>
    <t>Umlamli Hospital: Vacuum Pumps</t>
  </si>
  <si>
    <t>Umlamli Hospital: Vacuum Receiver</t>
  </si>
  <si>
    <t>Umlamli Hospital: Vacuum Points</t>
  </si>
  <si>
    <t>Umlamli Hospital: Oxygen Points</t>
  </si>
  <si>
    <t>Umlamli Hospital: Medical Air (LP) Points</t>
  </si>
  <si>
    <t>Umlamli Hospital: Nitrous Oxide Points</t>
  </si>
  <si>
    <t>Empilisweni CHC:   Vacuum Pumps</t>
  </si>
  <si>
    <t>Empilisweni CHC:   Vacuum Receiver</t>
  </si>
  <si>
    <t>Empilisweni CHC:   Oxygen Points</t>
  </si>
  <si>
    <t>Empilisweni CHC:   Vacuum Points</t>
  </si>
  <si>
    <t>Taylor Bequest Hospital:   Vacuum Pumps</t>
  </si>
  <si>
    <t xml:space="preserve">Taylor Bequest Hospital:   Vacuum Receiver </t>
  </si>
  <si>
    <t>Taylor Bequest Hospital:   Oxygen Points</t>
  </si>
  <si>
    <t>Taylor Bequest Hospital:   Vacuum Points</t>
  </si>
  <si>
    <t>Taylor Bequest Hospital:   Nitrous Oxide Points</t>
  </si>
  <si>
    <t>Aliwal North Hospital:   Vacuum Pumps</t>
  </si>
  <si>
    <t xml:space="preserve">Aliwal North Hospital:   Vacuum Receiver </t>
  </si>
  <si>
    <t xml:space="preserve">Aliwal North Hospital:  Oxygen Points </t>
  </si>
  <si>
    <t xml:space="preserve">Aliwal North Hospital:  Vacuum Points </t>
  </si>
  <si>
    <t xml:space="preserve">Aliwal North Hospital:  Nitrous Oxide Points </t>
  </si>
  <si>
    <t xml:space="preserve">Aliwal North Hospital:  Medical Air (LP) Points </t>
  </si>
  <si>
    <t xml:space="preserve">Aliwal North Hospital: Scavenge Points </t>
  </si>
  <si>
    <t>Ngcobo CHC:   4 Cylinder Manifold - Oxygen</t>
  </si>
  <si>
    <t xml:space="preserve">Maclear Hospital: Medical Air (LP) Points </t>
  </si>
  <si>
    <t xml:space="preserve">Frontier Hospital:  Entonox Points </t>
  </si>
  <si>
    <t>1,8,1</t>
  </si>
  <si>
    <t>1,8,2</t>
  </si>
  <si>
    <t>1,9,1</t>
  </si>
  <si>
    <t>1,9,2</t>
  </si>
  <si>
    <t>1,9,3</t>
  </si>
  <si>
    <t>1,10,1</t>
  </si>
  <si>
    <t>1,10,2</t>
  </si>
  <si>
    <t>1,10,3</t>
  </si>
  <si>
    <t>1,11,1</t>
  </si>
  <si>
    <t>1,11,2</t>
  </si>
  <si>
    <t>1,11,3</t>
  </si>
  <si>
    <t>1,12,1</t>
  </si>
  <si>
    <t>1,12,2</t>
  </si>
  <si>
    <t>1,13,1</t>
  </si>
  <si>
    <t>1,13,2</t>
  </si>
  <si>
    <t>1,14,1</t>
  </si>
  <si>
    <t>1,14,2</t>
  </si>
  <si>
    <t>1,15,1</t>
  </si>
  <si>
    <t>1,15,2</t>
  </si>
  <si>
    <t>1,16,1</t>
  </si>
  <si>
    <t>1,16,2</t>
  </si>
  <si>
    <t>1,17,1</t>
  </si>
  <si>
    <t>1,17,2</t>
  </si>
  <si>
    <t>1,18,1</t>
  </si>
  <si>
    <t>1,18,2</t>
  </si>
  <si>
    <t>1,19,1</t>
  </si>
  <si>
    <t>1,19,2</t>
  </si>
  <si>
    <t>1,19,3</t>
  </si>
  <si>
    <t>1,20,1</t>
  </si>
  <si>
    <t>1,20,2</t>
  </si>
  <si>
    <t>1,21,2</t>
  </si>
  <si>
    <t>1,21,3</t>
  </si>
  <si>
    <t>1,22,1</t>
  </si>
  <si>
    <t>1,22,2</t>
  </si>
  <si>
    <t>1,23,1</t>
  </si>
  <si>
    <t>1,23,2</t>
  </si>
  <si>
    <t>1,23,3</t>
  </si>
  <si>
    <t>1,24,1</t>
  </si>
  <si>
    <t>1,24,2</t>
  </si>
  <si>
    <t>1,24,3</t>
  </si>
  <si>
    <t>1,25,1</t>
  </si>
  <si>
    <t>1,25,2</t>
  </si>
  <si>
    <t>1,26,1</t>
  </si>
  <si>
    <t>1,26,2</t>
  </si>
  <si>
    <t>1,27,1</t>
  </si>
  <si>
    <t>1,27,2</t>
  </si>
  <si>
    <t>1,28,1</t>
  </si>
  <si>
    <t>1,28,2</t>
  </si>
  <si>
    <t>1,28,3</t>
  </si>
  <si>
    <t>1,29,1</t>
  </si>
  <si>
    <t>1,29,2</t>
  </si>
  <si>
    <t>1,29,3</t>
  </si>
  <si>
    <t>1,30,1</t>
  </si>
  <si>
    <t>1,30,2</t>
  </si>
  <si>
    <t>1,31,1</t>
  </si>
  <si>
    <t>1,31,2</t>
  </si>
  <si>
    <t>1,32,1</t>
  </si>
  <si>
    <t>1,32,2</t>
  </si>
  <si>
    <t>1,33,1</t>
  </si>
  <si>
    <t>1,33,2</t>
  </si>
  <si>
    <t>1,34,1</t>
  </si>
  <si>
    <t>1,34,2</t>
  </si>
  <si>
    <t>1,35,1</t>
  </si>
  <si>
    <t>1,35,2</t>
  </si>
  <si>
    <t>1,36,1</t>
  </si>
  <si>
    <t>1,36,2</t>
  </si>
  <si>
    <t>1,37,1</t>
  </si>
  <si>
    <t>1,37,2</t>
  </si>
  <si>
    <t>Frontier Hospital: Double 24 Cylinder Manifold - Oxygen</t>
  </si>
  <si>
    <t>Frontier Hospital: Double 6 Cylinder Manifold - Nitrous Oxide</t>
  </si>
  <si>
    <t>Glen Grey  Hospital:  Double 16 Cylinder Manifold - Oxygen</t>
  </si>
  <si>
    <t>Glen Grey  Hospital:  Double 8 Cylinder Manifold - Nitrous Oxide</t>
  </si>
  <si>
    <t>Glen Grey  Hospital:  Double 12 Cylinder Manifold - Medical Air</t>
  </si>
  <si>
    <t xml:space="preserve">Ngonyama CHC: Double 3 Cylinder Manifold - Oxygen </t>
  </si>
  <si>
    <t xml:space="preserve">Dordrecht  Hospital:  Double 6 Cylinder Manifold - Oxygen  </t>
  </si>
  <si>
    <t>Elliot  Hospital:   Double 5 Cylinder Manifold - Oxygen</t>
  </si>
  <si>
    <t>Elliot  Hospital:  Double 2 Cylinder Manifold - Nitrous Oxide</t>
  </si>
  <si>
    <t>Elliot  Hospital:   Double 1 Cylinder Manifold</t>
  </si>
  <si>
    <t>Indwe  Hospital:   Double 4 Cylinder Manifold - Oxygen</t>
  </si>
  <si>
    <t>Kuyasa CHC:   Double 2 Cylinder Manifold - Oxygen</t>
  </si>
  <si>
    <t>All Saints  Hospital:    Double 6 Cylinder Manifold - Oxygen</t>
  </si>
  <si>
    <t>Mjanyana Hospital::   Double 6 Cylinder Manifold - Oxygen</t>
  </si>
  <si>
    <t>Molteno Hospital:   Doible 4 Cylinder Manifold - Oxygen</t>
  </si>
  <si>
    <t>Thornill  Hospital: Double 4 Cylinder Manifold - Oxygen</t>
  </si>
  <si>
    <t>Nomzamo CHC:   Double 2 Cylinder Manifold - Oxygen</t>
  </si>
  <si>
    <t>Whittlesea Hospital:   Double 4 Cylinder Manifold - Oxygen</t>
  </si>
  <si>
    <t>Martjie Venter Hospital:  Double 5 Cylinder Manifold - Oxygen</t>
  </si>
  <si>
    <t>Hewu  Hospital:   Double 4 Cylinder Manifold - Oxygen</t>
  </si>
  <si>
    <t>Cradock  Hospital:   Double 6 Cylinder Manifold - Oxygen</t>
  </si>
  <si>
    <t>Cofimvaba Hospital:   Double 7 Cylinder Manifold - Oxygen</t>
  </si>
  <si>
    <t>Wilhelm Stahl  Hospital:   Double 4 Cylinder Manifold - Oxygen</t>
  </si>
  <si>
    <t>Zwelakhe CHC:   Double 3 Cylinder Manifold - Oxygen</t>
  </si>
  <si>
    <t xml:space="preserve">Burgersdorp Hospital: Double 6 Cylinder Manifold - Oxygen </t>
  </si>
  <si>
    <t>Jamestown Hospital: Double 6 Cylinder Manifold - Oxygen</t>
  </si>
  <si>
    <t>Maclear Hospital: Double 6 Cylinder Manifold - Oxygen</t>
  </si>
  <si>
    <t xml:space="preserve">Maclear Hospital: Double 2 Cylinder Manifold - Nitrous Oxide </t>
  </si>
  <si>
    <t>Maclear Hospital: Double 5 Cylinder Manifold - Oxygen</t>
  </si>
  <si>
    <t>Barkly East Hospital: Double 5 Cylinder Manifold - Oxygen</t>
  </si>
  <si>
    <t>Barkly East Hospital: Double 4 Cylinder Manifold - Nitrous Oxide</t>
  </si>
  <si>
    <t>Barkly East Hospital: Double 3 Cylinder Manifold - Medical Air</t>
  </si>
  <si>
    <t>Umlamli Hospital: Double 5 Cylinder Manifold - Oxygen</t>
  </si>
  <si>
    <t>Umlamli Hospital: Double 3 Cylinder Manifold - Medical Air</t>
  </si>
  <si>
    <t>Umlamli Hospital: Double 2 Cylinder Manifold - Nitrous Oxide</t>
  </si>
  <si>
    <t>Empilisweni CHC:   Double 6 Cylinder Manifold - Oxygen</t>
  </si>
  <si>
    <t xml:space="preserve">Taylor Bequest Hospital:   Double 6 Cylinder Manifold - Oxygen </t>
  </si>
  <si>
    <t xml:space="preserve">Taylor Bequest Hospital:  Double 4 Cylinder Manifold - Oxygen </t>
  </si>
  <si>
    <t xml:space="preserve">Aliwal North Hospital:  Double 6 Cylinder Manifold - Oxygen </t>
  </si>
  <si>
    <t xml:space="preserve">Aliwal North Hospital:  Double 2 Cylinder Manifold - Nitrous Oxide </t>
  </si>
  <si>
    <t>Assistant</t>
  </si>
  <si>
    <t>1,4,1</t>
  </si>
  <si>
    <t>1,4,2</t>
  </si>
  <si>
    <t>1,5,1</t>
  </si>
  <si>
    <t>1,5,2</t>
  </si>
  <si>
    <t>1,7,1</t>
  </si>
  <si>
    <t>1,7,2</t>
  </si>
  <si>
    <t>1,39,1</t>
  </si>
  <si>
    <t>1,39,2</t>
  </si>
  <si>
    <t>1,40,1</t>
  </si>
  <si>
    <t>1,40,2</t>
  </si>
  <si>
    <t>1,41,2</t>
  </si>
  <si>
    <t>1,41,1</t>
  </si>
  <si>
    <t>1,42,1</t>
  </si>
  <si>
    <t>1,42,2</t>
  </si>
  <si>
    <t>1,45,1</t>
  </si>
  <si>
    <t>1,45,2</t>
  </si>
  <si>
    <t>1,46,1</t>
  </si>
  <si>
    <t>1,46,2</t>
  </si>
  <si>
    <t>1,47,1</t>
  </si>
  <si>
    <t>1,47,2</t>
  </si>
  <si>
    <t>1,50,1</t>
  </si>
  <si>
    <t>1,50,2</t>
  </si>
  <si>
    <t>1,51,1</t>
  </si>
  <si>
    <t>1,51,2</t>
  </si>
  <si>
    <t>1,52,1</t>
  </si>
  <si>
    <t>1,52,2</t>
  </si>
  <si>
    <t>1,58,1</t>
  </si>
  <si>
    <t>1,58,2</t>
  </si>
  <si>
    <t>1,50,3</t>
  </si>
  <si>
    <t>1,51,3</t>
  </si>
  <si>
    <t>1,63,1</t>
  </si>
  <si>
    <t>1,63,2</t>
  </si>
  <si>
    <t>1,112,2</t>
  </si>
  <si>
    <t>1,112,3</t>
  </si>
  <si>
    <t>1,113,1</t>
  </si>
  <si>
    <t>1,113,2</t>
  </si>
  <si>
    <t>1,114.1</t>
  </si>
  <si>
    <t>1,114,2</t>
  </si>
  <si>
    <t>1,115,1</t>
  </si>
  <si>
    <t>1,116,2</t>
  </si>
  <si>
    <t>1,116,1</t>
  </si>
  <si>
    <t>1,2,1</t>
  </si>
  <si>
    <t>1,2,2</t>
  </si>
  <si>
    <t>1,38,1</t>
  </si>
  <si>
    <t>1,38,2</t>
  </si>
  <si>
    <t>1,43,1</t>
  </si>
  <si>
    <t>1,43,2</t>
  </si>
  <si>
    <t>1,48,1</t>
  </si>
  <si>
    <t>1,48,2</t>
  </si>
  <si>
    <t>1,49,1</t>
  </si>
  <si>
    <t>1,49,2</t>
  </si>
  <si>
    <t>SCMU3-24/25-0662-HO</t>
  </si>
  <si>
    <t>C2.2</t>
  </si>
  <si>
    <t>Bills of Quantities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</si>
</sst>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-&quot;R&quot;* #,##0.00_-;\-&quot;R&quot;* #,##0.00_-;_-&quot;R&quot;* &quot;-&quot;??_-;_-@_-"/>
    <numFmt numFmtId="43" formatCode="_-* #,##0.00_-;\-* #,##0.00_-;_-* &quot;-&quot;??_-;_-@_-"/>
    <numFmt numFmtId="164" formatCode="_ &quot;R&quot;\ * #,##0.00_ ;_ &quot;R&quot;\ * \-#,##0.00_ ;_ &quot;R&quot;\ * &quot;-&quot;??_ ;_ @_ "/>
    <numFmt numFmtId="165" formatCode="_ * #,##0.00_ ;_ * \-#,##0.00_ ;_ * &quot;-&quot;??_ ;_ @_ "/>
    <numFmt numFmtId="166" formatCode="&quot;R&quot;\ #,##0.00"/>
    <numFmt numFmtId="167" formatCode="_ [$R-1C09]\ * #,##0.00_ ;_ [$R-1C09]\ * \-#,##0.00_ ;_ [$R-1C09]\ * &quot;-&quot;??_ ;_ @_ "/>
    <numFmt numFmtId="168" formatCode="_(&quot;R&quot;* #,##0.00_);_(&quot;R&quot;* \(#,##0.00\);_(&quot;R&quot;* &quot;-&quot;??_);_(@_)"/>
    <numFmt numFmtId="169" formatCode="0.000000%"/>
    <numFmt numFmtId="170" formatCode="_(* #,##0.000000000_);_(* \(#,##0.000000000\);_(* &quot;-&quot;??_);_(@_)"/>
    <numFmt numFmtId="171" formatCode="&quot;R&quot;#,##0.00"/>
    <numFmt numFmtId="172" formatCode="_-[$R-1C09]* #,##0.00_-;\-[$R-1C09]* #,##0.00_-;_-[$R-1C09]* &quot;-&quot;??_-;_-@_-"/>
    <numFmt numFmtId="173" formatCode="0.0"/>
    <numFmt numFmtId="174" formatCode="0.00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FF0000"/>
      <name val="Arial"/>
      <family val="2"/>
    </font>
    <font>
      <sz val="11"/>
      <color rgb="FF000000"/>
      <name val="Arial"/>
      <family val="2"/>
    </font>
    <font>
      <sz val="11"/>
      <name val="Calibri"/>
      <family val="2"/>
    </font>
    <font>
      <b/>
      <sz val="11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b/>
      <sz val="18"/>
      <color rgb="FF000000"/>
      <name val="Arial"/>
      <family val="2"/>
    </font>
    <font>
      <sz val="16"/>
      <color rgb="FF000000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color rgb="FFFF0000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0"/>
      <color theme="1"/>
      <name val="Calibri"/>
      <family val="2"/>
    </font>
    <font>
      <b/>
      <sz val="10"/>
      <color rgb="FF000000"/>
      <name val="Calibri"/>
      <family val="2"/>
    </font>
    <font>
      <b/>
      <sz val="12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3">
    <xf numFmtId="0" fontId="0" fillId="0" borderId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</cellStyleXfs>
  <cellXfs count="553">
    <xf numFmtId="0" fontId="0" fillId="0" borderId="0" xfId="0"/>
    <xf numFmtId="14" fontId="7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6" fillId="0" borderId="0" xfId="0" applyFont="1"/>
    <xf numFmtId="0" fontId="5" fillId="0" borderId="0" xfId="0" applyFont="1"/>
    <xf numFmtId="0" fontId="8" fillId="0" borderId="0" xfId="0" applyFont="1"/>
    <xf numFmtId="0" fontId="4" fillId="0" borderId="0" xfId="0" applyFont="1"/>
    <xf numFmtId="0" fontId="8" fillId="0" borderId="0" xfId="0" applyFont="1" applyAlignment="1">
      <alignment vertical="center"/>
    </xf>
    <xf numFmtId="166" fontId="8" fillId="0" borderId="0" xfId="0" applyNumberFormat="1" applyFont="1"/>
    <xf numFmtId="0" fontId="6" fillId="2" borderId="23" xfId="0" applyFont="1" applyFill="1" applyBorder="1" applyAlignment="1">
      <alignment horizontal="center" vertical="center" wrapText="1"/>
    </xf>
    <xf numFmtId="0" fontId="1" fillId="0" borderId="0" xfId="0" applyFont="1"/>
    <xf numFmtId="0" fontId="11" fillId="0" borderId="0" xfId="0" applyFont="1"/>
    <xf numFmtId="0" fontId="14" fillId="0" borderId="0" xfId="0" applyFont="1"/>
    <xf numFmtId="0" fontId="12" fillId="0" borderId="0" xfId="0" applyFont="1"/>
    <xf numFmtId="0" fontId="11" fillId="0" borderId="0" xfId="0" applyFont="1" applyAlignment="1">
      <alignment horizontal="left" vertical="center"/>
    </xf>
    <xf numFmtId="0" fontId="6" fillId="3" borderId="23" xfId="0" applyFont="1" applyFill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justify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justify" vertical="center" wrapText="1"/>
    </xf>
    <xf numFmtId="44" fontId="4" fillId="0" borderId="25" xfId="1" applyFont="1" applyFill="1" applyBorder="1" applyAlignment="1">
      <alignment horizontal="center" vertical="center"/>
    </xf>
    <xf numFmtId="0" fontId="5" fillId="0" borderId="26" xfId="0" applyFont="1" applyBorder="1" applyAlignment="1">
      <alignment horizontal="justify" vertical="center" wrapText="1"/>
    </xf>
    <xf numFmtId="44" fontId="4" fillId="0" borderId="26" xfId="1" applyFont="1" applyFill="1" applyBorder="1" applyAlignment="1">
      <alignment horizontal="center" vertical="center"/>
    </xf>
    <xf numFmtId="0" fontId="6" fillId="0" borderId="23" xfId="0" applyFont="1" applyBorder="1" applyAlignment="1">
      <alignment vertical="center"/>
    </xf>
    <xf numFmtId="44" fontId="4" fillId="0" borderId="23" xfId="1" applyFont="1" applyFill="1" applyBorder="1" applyAlignment="1">
      <alignment vertical="center"/>
    </xf>
    <xf numFmtId="44" fontId="3" fillId="0" borderId="23" xfId="1" applyFont="1" applyFill="1" applyBorder="1" applyAlignment="1">
      <alignment vertical="center"/>
    </xf>
    <xf numFmtId="0" fontId="6" fillId="4" borderId="24" xfId="0" applyFont="1" applyFill="1" applyBorder="1" applyAlignment="1">
      <alignment horizontal="center" vertical="center" wrapText="1"/>
    </xf>
    <xf numFmtId="0" fontId="6" fillId="4" borderId="24" xfId="0" quotePrefix="1" applyFont="1" applyFill="1" applyBorder="1" applyAlignment="1">
      <alignment horizontal="left" vertical="center" wrapText="1"/>
    </xf>
    <xf numFmtId="44" fontId="3" fillId="4" borderId="24" xfId="1" applyFont="1" applyFill="1" applyBorder="1" applyAlignment="1">
      <alignment horizontal="center" vertical="center"/>
    </xf>
    <xf numFmtId="0" fontId="6" fillId="0" borderId="25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30" xfId="0" quotePrefix="1" applyFont="1" applyBorder="1" applyAlignment="1">
      <alignment horizontal="left" vertical="center" wrapText="1"/>
    </xf>
    <xf numFmtId="44" fontId="3" fillId="0" borderId="30" xfId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4" borderId="29" xfId="0" applyFont="1" applyFill="1" applyBorder="1" applyAlignment="1">
      <alignment horizontal="center" vertical="center" wrapText="1"/>
    </xf>
    <xf numFmtId="0" fontId="6" fillId="4" borderId="29" xfId="0" applyFont="1" applyFill="1" applyBorder="1" applyAlignment="1">
      <alignment horizontal="justify" vertical="center" wrapText="1"/>
    </xf>
    <xf numFmtId="0" fontId="5" fillId="4" borderId="29" xfId="0" applyFont="1" applyFill="1" applyBorder="1" applyAlignment="1">
      <alignment horizontal="center" vertical="center" wrapText="1"/>
    </xf>
    <xf numFmtId="44" fontId="4" fillId="4" borderId="29" xfId="1" applyFont="1" applyFill="1" applyBorder="1" applyAlignment="1">
      <alignment vertical="center"/>
    </xf>
    <xf numFmtId="0" fontId="14" fillId="0" borderId="0" xfId="0" applyFont="1" applyAlignment="1">
      <alignment vertical="center"/>
    </xf>
    <xf numFmtId="44" fontId="12" fillId="0" borderId="25" xfId="1" applyFont="1" applyFill="1" applyBorder="1" applyAlignment="1">
      <alignment horizontal="center" vertical="center"/>
    </xf>
    <xf numFmtId="0" fontId="12" fillId="0" borderId="25" xfId="0" applyFont="1" applyBorder="1" applyAlignment="1">
      <alignment vertical="center"/>
    </xf>
    <xf numFmtId="44" fontId="5" fillId="0" borderId="25" xfId="1" applyFont="1" applyFill="1" applyBorder="1" applyAlignment="1">
      <alignment horizontal="center" vertical="center"/>
    </xf>
    <xf numFmtId="0" fontId="12" fillId="0" borderId="27" xfId="0" applyFont="1" applyBorder="1" applyAlignment="1">
      <alignment vertical="center"/>
    </xf>
    <xf numFmtId="44" fontId="12" fillId="0" borderId="25" xfId="1" applyFont="1" applyFill="1" applyBorder="1" applyAlignment="1">
      <alignment vertical="center"/>
    </xf>
    <xf numFmtId="44" fontId="12" fillId="0" borderId="23" xfId="1" applyFont="1" applyFill="1" applyBorder="1" applyAlignment="1">
      <alignment vertical="center"/>
    </xf>
    <xf numFmtId="0" fontId="12" fillId="0" borderId="0" xfId="0" applyFont="1" applyAlignment="1">
      <alignment vertical="center"/>
    </xf>
    <xf numFmtId="0" fontId="5" fillId="0" borderId="12" xfId="0" quotePrefix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5" fillId="0" borderId="27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6" fillId="5" borderId="28" xfId="0" applyFont="1" applyFill="1" applyBorder="1" applyAlignment="1">
      <alignment horizontal="center" vertical="center" wrapText="1"/>
    </xf>
    <xf numFmtId="0" fontId="11" fillId="5" borderId="28" xfId="0" applyFont="1" applyFill="1" applyBorder="1" applyAlignment="1">
      <alignment horizontal="center" vertical="center"/>
    </xf>
    <xf numFmtId="0" fontId="5" fillId="5" borderId="28" xfId="0" applyFont="1" applyFill="1" applyBorder="1" applyAlignment="1">
      <alignment horizontal="justify" vertical="center" wrapText="1"/>
    </xf>
    <xf numFmtId="0" fontId="5" fillId="5" borderId="28" xfId="0" applyFont="1" applyFill="1" applyBorder="1" applyAlignment="1">
      <alignment horizontal="center" vertical="center" wrapText="1"/>
    </xf>
    <xf numFmtId="44" fontId="5" fillId="5" borderId="28" xfId="1" applyFont="1" applyFill="1" applyBorder="1" applyAlignment="1">
      <alignment horizontal="center" vertical="center"/>
    </xf>
    <xf numFmtId="44" fontId="12" fillId="5" borderId="28" xfId="1" applyFont="1" applyFill="1" applyBorder="1" applyAlignment="1">
      <alignment horizontal="center" vertical="center"/>
    </xf>
    <xf numFmtId="0" fontId="6" fillId="5" borderId="23" xfId="0" applyFont="1" applyFill="1" applyBorder="1" applyAlignment="1">
      <alignment horizontal="center" vertical="center" wrapText="1"/>
    </xf>
    <xf numFmtId="0" fontId="6" fillId="5" borderId="23" xfId="0" quotePrefix="1" applyFont="1" applyFill="1" applyBorder="1" applyAlignment="1">
      <alignment horizontal="left" vertical="center" wrapText="1"/>
    </xf>
    <xf numFmtId="44" fontId="12" fillId="0" borderId="23" xfId="1" applyFont="1" applyFill="1" applyBorder="1" applyAlignment="1">
      <alignment horizontal="center" vertical="center"/>
    </xf>
    <xf numFmtId="44" fontId="5" fillId="0" borderId="27" xfId="1" applyFont="1" applyFill="1" applyBorder="1" applyAlignment="1">
      <alignment horizontal="center" vertical="center"/>
    </xf>
    <xf numFmtId="44" fontId="4" fillId="0" borderId="25" xfId="1" applyFont="1" applyFill="1" applyBorder="1" applyAlignment="1">
      <alignment vertical="center"/>
    </xf>
    <xf numFmtId="44" fontId="4" fillId="0" borderId="27" xfId="1" applyFont="1" applyFill="1" applyBorder="1" applyAlignment="1">
      <alignment vertical="center"/>
    </xf>
    <xf numFmtId="44" fontId="4" fillId="0" borderId="27" xfId="1" applyFont="1" applyFill="1" applyBorder="1" applyAlignment="1">
      <alignment horizontal="center" vertical="center"/>
    </xf>
    <xf numFmtId="0" fontId="5" fillId="5" borderId="23" xfId="0" quotePrefix="1" applyFont="1" applyFill="1" applyBorder="1" applyAlignment="1">
      <alignment horizontal="left" vertical="center" wrapText="1"/>
    </xf>
    <xf numFmtId="0" fontId="13" fillId="0" borderId="0" xfId="0" applyFont="1" applyAlignment="1">
      <alignment horizontal="left" vertical="top"/>
    </xf>
    <xf numFmtId="0" fontId="6" fillId="5" borderId="25" xfId="0" applyFont="1" applyFill="1" applyBorder="1" applyAlignment="1">
      <alignment horizontal="center" vertical="center" wrapText="1"/>
    </xf>
    <xf numFmtId="0" fontId="5" fillId="5" borderId="25" xfId="0" applyFont="1" applyFill="1" applyBorder="1" applyAlignment="1">
      <alignment horizontal="justify" vertical="center" wrapText="1"/>
    </xf>
    <xf numFmtId="0" fontId="5" fillId="5" borderId="25" xfId="0" applyFont="1" applyFill="1" applyBorder="1" applyAlignment="1">
      <alignment horizontal="center" vertical="center" wrapText="1"/>
    </xf>
    <xf numFmtId="44" fontId="12" fillId="5" borderId="25" xfId="1" applyFont="1" applyFill="1" applyBorder="1" applyAlignment="1">
      <alignment horizontal="center" vertical="center"/>
    </xf>
    <xf numFmtId="0" fontId="5" fillId="0" borderId="33" xfId="0" applyFont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justify" vertical="center" wrapText="1"/>
    </xf>
    <xf numFmtId="0" fontId="5" fillId="4" borderId="25" xfId="0" applyFont="1" applyFill="1" applyBorder="1" applyAlignment="1">
      <alignment horizontal="center" vertical="center" wrapText="1"/>
    </xf>
    <xf numFmtId="44" fontId="4" fillId="4" borderId="25" xfId="1" applyFont="1" applyFill="1" applyBorder="1" applyAlignment="1">
      <alignment vertical="center"/>
    </xf>
    <xf numFmtId="44" fontId="4" fillId="4" borderId="25" xfId="1" applyFont="1" applyFill="1" applyBorder="1" applyAlignment="1">
      <alignment horizontal="center" vertical="center"/>
    </xf>
    <xf numFmtId="0" fontId="5" fillId="4" borderId="24" xfId="0" applyFont="1" applyFill="1" applyBorder="1" applyAlignment="1">
      <alignment horizontal="center" vertical="center" wrapText="1"/>
    </xf>
    <xf numFmtId="44" fontId="4" fillId="4" borderId="24" xfId="1" applyFont="1" applyFill="1" applyBorder="1" applyAlignment="1">
      <alignment vertical="center"/>
    </xf>
    <xf numFmtId="0" fontId="15" fillId="0" borderId="26" xfId="3" applyFont="1" applyBorder="1" applyAlignment="1">
      <alignment vertical="center" wrapText="1"/>
    </xf>
    <xf numFmtId="44" fontId="4" fillId="0" borderId="26" xfId="1" applyFont="1" applyFill="1" applyBorder="1" applyAlignment="1">
      <alignment vertical="center"/>
    </xf>
    <xf numFmtId="0" fontId="15" fillId="0" borderId="27" xfId="3" applyFont="1" applyBorder="1" applyAlignment="1">
      <alignment vertical="center" wrapText="1"/>
    </xf>
    <xf numFmtId="44" fontId="12" fillId="4" borderId="24" xfId="1" applyFont="1" applyFill="1" applyBorder="1" applyAlignment="1">
      <alignment vertical="center"/>
    </xf>
    <xf numFmtId="166" fontId="1" fillId="0" borderId="0" xfId="0" applyNumberFormat="1" applyFont="1"/>
    <xf numFmtId="0" fontId="9" fillId="0" borderId="0" xfId="0" applyFont="1" applyAlignment="1">
      <alignment wrapText="1"/>
    </xf>
    <xf numFmtId="9" fontId="12" fillId="0" borderId="23" xfId="5" applyFont="1" applyFill="1" applyBorder="1" applyAlignment="1">
      <alignment horizontal="center" vertical="center"/>
    </xf>
    <xf numFmtId="165" fontId="8" fillId="0" borderId="0" xfId="4" applyFont="1" applyFill="1"/>
    <xf numFmtId="165" fontId="1" fillId="0" borderId="0" xfId="4" applyFont="1" applyFill="1"/>
    <xf numFmtId="165" fontId="6" fillId="0" borderId="0" xfId="4" applyFont="1" applyFill="1"/>
    <xf numFmtId="165" fontId="8" fillId="0" borderId="0" xfId="4" applyFont="1" applyFill="1" applyAlignment="1">
      <alignment vertical="center"/>
    </xf>
    <xf numFmtId="44" fontId="3" fillId="0" borderId="35" xfId="1" applyFont="1" applyFill="1" applyBorder="1" applyAlignment="1">
      <alignment vertical="center"/>
    </xf>
    <xf numFmtId="0" fontId="0" fillId="0" borderId="46" xfId="0" applyBorder="1"/>
    <xf numFmtId="0" fontId="0" fillId="0" borderId="47" xfId="0" applyBorder="1"/>
    <xf numFmtId="0" fontId="0" fillId="0" borderId="54" xfId="0" applyBorder="1"/>
    <xf numFmtId="0" fontId="0" fillId="0" borderId="38" xfId="0" applyBorder="1"/>
    <xf numFmtId="0" fontId="0" fillId="0" borderId="31" xfId="0" applyBorder="1"/>
    <xf numFmtId="0" fontId="9" fillId="0" borderId="0" xfId="0" applyFont="1"/>
    <xf numFmtId="0" fontId="9" fillId="0" borderId="31" xfId="0" applyFont="1" applyBorder="1"/>
    <xf numFmtId="0" fontId="9" fillId="0" borderId="38" xfId="0" applyFont="1" applyBorder="1"/>
    <xf numFmtId="0" fontId="0" fillId="0" borderId="5" xfId="0" applyBorder="1"/>
    <xf numFmtId="0" fontId="0" fillId="0" borderId="55" xfId="0" applyBorder="1"/>
    <xf numFmtId="0" fontId="0" fillId="0" borderId="34" xfId="0" applyBorder="1"/>
    <xf numFmtId="0" fontId="0" fillId="0" borderId="50" xfId="0" applyBorder="1"/>
    <xf numFmtId="0" fontId="0" fillId="0" borderId="57" xfId="0" applyBorder="1"/>
    <xf numFmtId="0" fontId="0" fillId="0" borderId="6" xfId="0" applyBorder="1"/>
    <xf numFmtId="0" fontId="0" fillId="0" borderId="58" xfId="0" applyBorder="1"/>
    <xf numFmtId="0" fontId="0" fillId="0" borderId="59" xfId="0" applyBorder="1"/>
    <xf numFmtId="0" fontId="0" fillId="0" borderId="32" xfId="0" applyBorder="1"/>
    <xf numFmtId="0" fontId="0" fillId="0" borderId="60" xfId="0" applyBorder="1"/>
    <xf numFmtId="0" fontId="0" fillId="0" borderId="44" xfId="0" applyBorder="1"/>
    <xf numFmtId="0" fontId="0" fillId="0" borderId="52" xfId="0" applyBorder="1"/>
    <xf numFmtId="167" fontId="0" fillId="0" borderId="44" xfId="4" applyNumberFormat="1" applyFont="1" applyBorder="1"/>
    <xf numFmtId="167" fontId="0" fillId="0" borderId="31" xfId="1" applyNumberFormat="1" applyFont="1" applyBorder="1"/>
    <xf numFmtId="0" fontId="0" fillId="0" borderId="61" xfId="0" applyBorder="1"/>
    <xf numFmtId="0" fontId="0" fillId="0" borderId="62" xfId="0" applyBorder="1"/>
    <xf numFmtId="167" fontId="0" fillId="0" borderId="62" xfId="4" applyNumberFormat="1" applyFont="1" applyBorder="1"/>
    <xf numFmtId="0" fontId="0" fillId="0" borderId="53" xfId="0" applyBorder="1"/>
    <xf numFmtId="167" fontId="0" fillId="0" borderId="53" xfId="4" applyNumberFormat="1" applyFont="1" applyBorder="1"/>
    <xf numFmtId="167" fontId="0" fillId="0" borderId="63" xfId="1" applyNumberFormat="1" applyFont="1" applyBorder="1"/>
    <xf numFmtId="0" fontId="0" fillId="0" borderId="64" xfId="0" applyBorder="1"/>
    <xf numFmtId="0" fontId="0" fillId="0" borderId="2" xfId="0" applyBorder="1"/>
    <xf numFmtId="0" fontId="0" fillId="0" borderId="3" xfId="0" applyBorder="1"/>
    <xf numFmtId="0" fontId="0" fillId="0" borderId="1" xfId="0" applyBorder="1"/>
    <xf numFmtId="0" fontId="0" fillId="0" borderId="37" xfId="0" applyBorder="1"/>
    <xf numFmtId="0" fontId="0" fillId="0" borderId="61" xfId="0" applyBorder="1" applyAlignment="1">
      <alignment horizontal="center"/>
    </xf>
    <xf numFmtId="0" fontId="0" fillId="0" borderId="62" xfId="0" applyBorder="1" applyAlignment="1">
      <alignment horizontal="center"/>
    </xf>
    <xf numFmtId="9" fontId="0" fillId="0" borderId="62" xfId="0" applyNumberFormat="1" applyBorder="1" applyAlignment="1">
      <alignment horizontal="center"/>
    </xf>
    <xf numFmtId="167" fontId="0" fillId="0" borderId="62" xfId="1" applyNumberFormat="1" applyFont="1" applyBorder="1"/>
    <xf numFmtId="167" fontId="0" fillId="0" borderId="31" xfId="4" applyNumberFormat="1" applyFont="1" applyBorder="1"/>
    <xf numFmtId="44" fontId="0" fillId="0" borderId="0" xfId="1" applyFont="1"/>
    <xf numFmtId="167" fontId="9" fillId="0" borderId="37" xfId="1" applyNumberFormat="1" applyFont="1" applyBorder="1" applyAlignment="1"/>
    <xf numFmtId="167" fontId="0" fillId="0" borderId="41" xfId="4" applyNumberFormat="1" applyFont="1" applyBorder="1"/>
    <xf numFmtId="0" fontId="0" fillId="0" borderId="4" xfId="0" applyBorder="1"/>
    <xf numFmtId="0" fontId="0" fillId="0" borderId="65" xfId="0" applyBorder="1"/>
    <xf numFmtId="167" fontId="9" fillId="0" borderId="37" xfId="0" applyNumberFormat="1" applyFont="1" applyBorder="1"/>
    <xf numFmtId="0" fontId="0" fillId="0" borderId="1" xfId="0" applyBorder="1" applyAlignment="1">
      <alignment horizontal="center"/>
    </xf>
    <xf numFmtId="0" fontId="0" fillId="0" borderId="37" xfId="0" applyBorder="1" applyAlignment="1">
      <alignment horizontal="center"/>
    </xf>
    <xf numFmtId="167" fontId="0" fillId="0" borderId="62" xfId="1" applyNumberFormat="1" applyFont="1" applyBorder="1" applyAlignment="1">
      <alignment horizontal="center"/>
    </xf>
    <xf numFmtId="0" fontId="0" fillId="0" borderId="65" xfId="0" applyBorder="1" applyAlignment="1">
      <alignment horizontal="center"/>
    </xf>
    <xf numFmtId="167" fontId="0" fillId="0" borderId="37" xfId="0" applyNumberFormat="1" applyBorder="1"/>
    <xf numFmtId="0" fontId="0" fillId="0" borderId="38" xfId="0" applyBorder="1" applyAlignment="1">
      <alignment horizontal="center"/>
    </xf>
    <xf numFmtId="0" fontId="0" fillId="0" borderId="0" xfId="0" applyAlignment="1">
      <alignment horizontal="center"/>
    </xf>
    <xf numFmtId="0" fontId="9" fillId="0" borderId="52" xfId="0" applyFont="1" applyBorder="1"/>
    <xf numFmtId="0" fontId="9" fillId="0" borderId="42" xfId="0" applyFont="1" applyBorder="1"/>
    <xf numFmtId="0" fontId="0" fillId="0" borderId="41" xfId="0" applyBorder="1" applyAlignment="1">
      <alignment horizontal="center"/>
    </xf>
    <xf numFmtId="0" fontId="9" fillId="0" borderId="5" xfId="0" applyFont="1" applyBorder="1"/>
    <xf numFmtId="167" fontId="0" fillId="0" borderId="31" xfId="0" applyNumberFormat="1" applyBorder="1"/>
    <xf numFmtId="0" fontId="9" fillId="0" borderId="4" xfId="0" applyFont="1" applyBorder="1" applyAlignment="1">
      <alignment horizontal="center"/>
    </xf>
    <xf numFmtId="44" fontId="0" fillId="0" borderId="0" xfId="1" applyFont="1" applyBorder="1" applyAlignment="1"/>
    <xf numFmtId="167" fontId="0" fillId="0" borderId="31" xfId="1" applyNumberFormat="1" applyFont="1" applyBorder="1" applyAlignment="1"/>
    <xf numFmtId="0" fontId="9" fillId="0" borderId="67" xfId="0" applyFont="1" applyBorder="1"/>
    <xf numFmtId="0" fontId="9" fillId="0" borderId="68" xfId="0" applyFont="1" applyBorder="1"/>
    <xf numFmtId="0" fontId="0" fillId="0" borderId="68" xfId="0" applyBorder="1"/>
    <xf numFmtId="0" fontId="0" fillId="0" borderId="43" xfId="0" applyBorder="1"/>
    <xf numFmtId="44" fontId="5" fillId="0" borderId="52" xfId="1" applyFont="1" applyFill="1" applyBorder="1" applyAlignment="1"/>
    <xf numFmtId="44" fontId="5" fillId="0" borderId="5" xfId="1" applyFont="1" applyFill="1" applyBorder="1" applyAlignment="1"/>
    <xf numFmtId="0" fontId="0" fillId="0" borderId="44" xfId="0" applyBorder="1" applyAlignment="1">
      <alignment horizontal="center"/>
    </xf>
    <xf numFmtId="44" fontId="5" fillId="0" borderId="62" xfId="1" applyFont="1" applyFill="1" applyBorder="1" applyAlignment="1"/>
    <xf numFmtId="167" fontId="9" fillId="0" borderId="66" xfId="0" applyNumberFormat="1" applyFont="1" applyBorder="1"/>
    <xf numFmtId="0" fontId="0" fillId="0" borderId="49" xfId="0" applyBorder="1"/>
    <xf numFmtId="0" fontId="0" fillId="0" borderId="5" xfId="0" applyBorder="1" applyAlignment="1">
      <alignment horizontal="center"/>
    </xf>
    <xf numFmtId="9" fontId="0" fillId="0" borderId="5" xfId="0" applyNumberFormat="1" applyBorder="1" applyAlignment="1">
      <alignment horizontal="center"/>
    </xf>
    <xf numFmtId="9" fontId="0" fillId="0" borderId="50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1" xfId="0" applyBorder="1"/>
    <xf numFmtId="9" fontId="0" fillId="0" borderId="52" xfId="0" applyNumberFormat="1" applyBorder="1" applyAlignment="1">
      <alignment horizontal="center"/>
    </xf>
    <xf numFmtId="44" fontId="0" fillId="0" borderId="0" xfId="1" applyFont="1" applyBorder="1"/>
    <xf numFmtId="0" fontId="0" fillId="0" borderId="6" xfId="0" applyBorder="1" applyAlignment="1">
      <alignment horizontal="center"/>
    </xf>
    <xf numFmtId="0" fontId="0" fillId="0" borderId="58" xfId="0" applyBorder="1" applyAlignment="1">
      <alignment horizontal="center"/>
    </xf>
    <xf numFmtId="0" fontId="0" fillId="0" borderId="59" xfId="0" applyBorder="1" applyAlignment="1">
      <alignment horizontal="center"/>
    </xf>
    <xf numFmtId="0" fontId="0" fillId="0" borderId="32" xfId="0" applyBorder="1" applyAlignment="1">
      <alignment horizontal="center"/>
    </xf>
    <xf numFmtId="167" fontId="2" fillId="0" borderId="37" xfId="1" applyNumberFormat="1" applyFont="1" applyBorder="1" applyAlignment="1"/>
    <xf numFmtId="0" fontId="0" fillId="0" borderId="45" xfId="0" applyBorder="1"/>
    <xf numFmtId="9" fontId="0" fillId="0" borderId="53" xfId="0" applyNumberFormat="1" applyBorder="1" applyAlignment="1">
      <alignment horizontal="center"/>
    </xf>
    <xf numFmtId="0" fontId="21" fillId="0" borderId="0" xfId="0" applyFont="1" applyAlignment="1">
      <alignment vertical="center"/>
    </xf>
    <xf numFmtId="169" fontId="22" fillId="0" borderId="0" xfId="4" applyNumberFormat="1" applyFont="1" applyFill="1" applyBorder="1" applyAlignment="1">
      <alignment vertical="center"/>
    </xf>
    <xf numFmtId="0" fontId="23" fillId="0" borderId="44" xfId="0" applyFont="1" applyBorder="1" applyAlignment="1">
      <alignment horizontal="center"/>
    </xf>
    <xf numFmtId="0" fontId="23" fillId="0" borderId="62" xfId="0" applyFont="1" applyBorder="1" applyAlignment="1">
      <alignment horizontal="center"/>
    </xf>
    <xf numFmtId="167" fontId="23" fillId="0" borderId="62" xfId="1" applyNumberFormat="1" applyFont="1" applyBorder="1"/>
    <xf numFmtId="0" fontId="0" fillId="0" borderId="51" xfId="0" applyBorder="1" applyAlignment="1">
      <alignment horizontal="center"/>
    </xf>
    <xf numFmtId="0" fontId="9" fillId="0" borderId="51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0" fillId="0" borderId="52" xfId="0" applyBorder="1" applyAlignment="1">
      <alignment horizontal="center"/>
    </xf>
    <xf numFmtId="167" fontId="25" fillId="0" borderId="62" xfId="1" applyNumberFormat="1" applyFont="1" applyBorder="1"/>
    <xf numFmtId="167" fontId="0" fillId="0" borderId="69" xfId="4" applyNumberFormat="1" applyFont="1" applyBorder="1"/>
    <xf numFmtId="167" fontId="0" fillId="0" borderId="63" xfId="4" applyNumberFormat="1" applyFont="1" applyBorder="1"/>
    <xf numFmtId="0" fontId="0" fillId="6" borderId="0" xfId="0" applyFill="1"/>
    <xf numFmtId="170" fontId="12" fillId="0" borderId="0" xfId="0" applyNumberFormat="1" applyFont="1" applyAlignment="1">
      <alignment vertical="center"/>
    </xf>
    <xf numFmtId="1" fontId="0" fillId="0" borderId="44" xfId="0" applyNumberFormat="1" applyBorder="1" applyAlignment="1">
      <alignment horizontal="center"/>
    </xf>
    <xf numFmtId="167" fontId="25" fillId="0" borderId="5" xfId="1" applyNumberFormat="1" applyFont="1" applyBorder="1"/>
    <xf numFmtId="1" fontId="0" fillId="0" borderId="62" xfId="0" applyNumberFormat="1" applyBorder="1" applyAlignment="1">
      <alignment horizontal="center"/>
    </xf>
    <xf numFmtId="167" fontId="0" fillId="0" borderId="5" xfId="1" applyNumberFormat="1" applyFont="1" applyBorder="1"/>
    <xf numFmtId="44" fontId="0" fillId="0" borderId="5" xfId="5" applyNumberFormat="1" applyFont="1" applyBorder="1"/>
    <xf numFmtId="1" fontId="0" fillId="0" borderId="52" xfId="0" applyNumberFormat="1" applyBorder="1" applyAlignment="1">
      <alignment horizontal="center"/>
    </xf>
    <xf numFmtId="1" fontId="0" fillId="0" borderId="5" xfId="0" applyNumberFormat="1" applyBorder="1" applyAlignment="1">
      <alignment horizontal="center"/>
    </xf>
    <xf numFmtId="44" fontId="0" fillId="6" borderId="0" xfId="1" applyFont="1" applyFill="1"/>
    <xf numFmtId="0" fontId="9" fillId="6" borderId="0" xfId="0" applyFont="1" applyFill="1"/>
    <xf numFmtId="44" fontId="11" fillId="0" borderId="23" xfId="1" applyFont="1" applyFill="1" applyBorder="1" applyAlignment="1">
      <alignment vertical="center"/>
    </xf>
    <xf numFmtId="0" fontId="5" fillId="0" borderId="39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 wrapText="1"/>
    </xf>
    <xf numFmtId="0" fontId="11" fillId="5" borderId="24" xfId="0" applyFont="1" applyFill="1" applyBorder="1" applyAlignment="1">
      <alignment horizontal="center" vertical="center"/>
    </xf>
    <xf numFmtId="0" fontId="5" fillId="0" borderId="39" xfId="0" applyFont="1" applyBorder="1" applyAlignment="1">
      <alignment horizontal="justify" vertical="center" wrapText="1"/>
    </xf>
    <xf numFmtId="3" fontId="5" fillId="0" borderId="39" xfId="0" applyNumberFormat="1" applyFont="1" applyBorder="1" applyAlignment="1">
      <alignment horizontal="center" vertical="center" wrapText="1"/>
    </xf>
    <xf numFmtId="44" fontId="5" fillId="0" borderId="39" xfId="1" applyFont="1" applyFill="1" applyBorder="1" applyAlignment="1">
      <alignment horizontal="center" vertical="center"/>
    </xf>
    <xf numFmtId="44" fontId="12" fillId="0" borderId="39" xfId="1" applyFont="1" applyFill="1" applyBorder="1" applyAlignment="1">
      <alignment horizontal="center" vertical="center"/>
    </xf>
    <xf numFmtId="0" fontId="5" fillId="5" borderId="24" xfId="0" applyFont="1" applyFill="1" applyBorder="1" applyAlignment="1">
      <alignment horizontal="justify" vertical="center" wrapText="1"/>
    </xf>
    <xf numFmtId="0" fontId="5" fillId="5" borderId="24" xfId="0" applyFont="1" applyFill="1" applyBorder="1" applyAlignment="1">
      <alignment horizontal="center" vertical="center" wrapText="1"/>
    </xf>
    <xf numFmtId="44" fontId="5" fillId="5" borderId="24" xfId="1" applyFont="1" applyFill="1" applyBorder="1" applyAlignment="1">
      <alignment horizontal="center" vertical="center"/>
    </xf>
    <xf numFmtId="44" fontId="12" fillId="5" borderId="24" xfId="1" applyFont="1" applyFill="1" applyBorder="1" applyAlignment="1">
      <alignment horizontal="center" vertical="center"/>
    </xf>
    <xf numFmtId="0" fontId="0" fillId="6" borderId="62" xfId="0" applyFill="1" applyBorder="1" applyAlignment="1">
      <alignment horizontal="center"/>
    </xf>
    <xf numFmtId="0" fontId="6" fillId="8" borderId="24" xfId="0" applyFont="1" applyFill="1" applyBorder="1" applyAlignment="1">
      <alignment horizontal="justify" vertical="center" wrapText="1"/>
    </xf>
    <xf numFmtId="0" fontId="0" fillId="9" borderId="62" xfId="0" applyFill="1" applyBorder="1" applyAlignment="1">
      <alignment horizontal="center"/>
    </xf>
    <xf numFmtId="167" fontId="9" fillId="9" borderId="37" xfId="0" applyNumberFormat="1" applyFont="1" applyFill="1" applyBorder="1"/>
    <xf numFmtId="0" fontId="0" fillId="6" borderId="0" xfId="0" applyFill="1" applyAlignment="1">
      <alignment horizontal="center"/>
    </xf>
    <xf numFmtId="2" fontId="25" fillId="0" borderId="44" xfId="0" applyNumberFormat="1" applyFont="1" applyBorder="1" applyAlignment="1">
      <alignment horizontal="center" vertical="center" wrapText="1"/>
    </xf>
    <xf numFmtId="2" fontId="25" fillId="0" borderId="62" xfId="0" applyNumberFormat="1" applyFont="1" applyBorder="1" applyAlignment="1">
      <alignment horizontal="center" vertical="center" wrapText="1"/>
    </xf>
    <xf numFmtId="1" fontId="0" fillId="9" borderId="44" xfId="0" applyNumberFormat="1" applyFill="1" applyBorder="1" applyAlignment="1">
      <alignment horizontal="center"/>
    </xf>
    <xf numFmtId="44" fontId="25" fillId="0" borderId="44" xfId="0" applyNumberFormat="1" applyFont="1" applyBorder="1" applyAlignment="1">
      <alignment horizontal="center" vertical="center" wrapText="1"/>
    </xf>
    <xf numFmtId="44" fontId="25" fillId="0" borderId="62" xfId="0" applyNumberFormat="1" applyFont="1" applyBorder="1" applyAlignment="1">
      <alignment horizontal="center" vertical="center" wrapText="1"/>
    </xf>
    <xf numFmtId="0" fontId="0" fillId="6" borderId="61" xfId="0" applyFill="1" applyBorder="1" applyAlignment="1">
      <alignment horizontal="center"/>
    </xf>
    <xf numFmtId="1" fontId="0" fillId="6" borderId="62" xfId="0" applyNumberFormat="1" applyFill="1" applyBorder="1" applyAlignment="1">
      <alignment horizontal="center"/>
    </xf>
    <xf numFmtId="44" fontId="25" fillId="6" borderId="44" xfId="0" applyNumberFormat="1" applyFont="1" applyFill="1" applyBorder="1" applyAlignment="1">
      <alignment horizontal="center" vertical="center" wrapText="1"/>
    </xf>
    <xf numFmtId="167" fontId="0" fillId="6" borderId="31" xfId="4" applyNumberFormat="1" applyFont="1" applyFill="1" applyBorder="1"/>
    <xf numFmtId="44" fontId="25" fillId="6" borderId="62" xfId="0" applyNumberFormat="1" applyFont="1" applyFill="1" applyBorder="1" applyAlignment="1">
      <alignment horizontal="center" vertical="center" wrapText="1"/>
    </xf>
    <xf numFmtId="2" fontId="25" fillId="6" borderId="62" xfId="0" applyNumberFormat="1" applyFont="1" applyFill="1" applyBorder="1" applyAlignment="1">
      <alignment horizontal="center" vertical="center" wrapText="1"/>
    </xf>
    <xf numFmtId="167" fontId="0" fillId="6" borderId="5" xfId="1" applyNumberFormat="1" applyFont="1" applyFill="1" applyBorder="1"/>
    <xf numFmtId="167" fontId="0" fillId="6" borderId="69" xfId="4" applyNumberFormat="1" applyFont="1" applyFill="1" applyBorder="1"/>
    <xf numFmtId="167" fontId="0" fillId="6" borderId="62" xfId="1" applyNumberFormat="1" applyFont="1" applyFill="1" applyBorder="1" applyAlignment="1">
      <alignment horizontal="center"/>
    </xf>
    <xf numFmtId="0" fontId="0" fillId="6" borderId="65" xfId="0" applyFill="1" applyBorder="1" applyAlignment="1">
      <alignment horizontal="center"/>
    </xf>
    <xf numFmtId="167" fontId="0" fillId="6" borderId="37" xfId="0" applyNumberFormat="1" applyFill="1" applyBorder="1"/>
    <xf numFmtId="0" fontId="0" fillId="6" borderId="38" xfId="0" applyFill="1" applyBorder="1" applyAlignment="1">
      <alignment horizontal="center"/>
    </xf>
    <xf numFmtId="0" fontId="9" fillId="6" borderId="52" xfId="0" applyFont="1" applyFill="1" applyBorder="1"/>
    <xf numFmtId="0" fontId="9" fillId="6" borderId="42" xfId="0" applyFont="1" applyFill="1" applyBorder="1"/>
    <xf numFmtId="0" fontId="0" fillId="6" borderId="41" xfId="0" applyFill="1" applyBorder="1" applyAlignment="1">
      <alignment horizontal="center"/>
    </xf>
    <xf numFmtId="0" fontId="9" fillId="6" borderId="5" xfId="0" applyFont="1" applyFill="1" applyBorder="1"/>
    <xf numFmtId="167" fontId="0" fillId="6" borderId="31" xfId="0" applyNumberFormat="1" applyFill="1" applyBorder="1"/>
    <xf numFmtId="0" fontId="0" fillId="6" borderId="5" xfId="0" applyFill="1" applyBorder="1"/>
    <xf numFmtId="0" fontId="9" fillId="6" borderId="4" xfId="0" applyFont="1" applyFill="1" applyBorder="1" applyAlignment="1">
      <alignment horizontal="center"/>
    </xf>
    <xf numFmtId="44" fontId="0" fillId="6" borderId="0" xfId="1" applyFont="1" applyFill="1" applyBorder="1" applyAlignment="1"/>
    <xf numFmtId="167" fontId="0" fillId="6" borderId="31" xfId="1" applyNumberFormat="1" applyFont="1" applyFill="1" applyBorder="1" applyAlignment="1"/>
    <xf numFmtId="167" fontId="9" fillId="6" borderId="66" xfId="0" applyNumberFormat="1" applyFont="1" applyFill="1" applyBorder="1"/>
    <xf numFmtId="167" fontId="2" fillId="6" borderId="37" xfId="1" applyNumberFormat="1" applyFont="1" applyFill="1" applyBorder="1" applyAlignment="1"/>
    <xf numFmtId="1" fontId="25" fillId="0" borderId="62" xfId="0" applyNumberFormat="1" applyFont="1" applyBorder="1" applyAlignment="1">
      <alignment horizontal="center"/>
    </xf>
    <xf numFmtId="167" fontId="25" fillId="0" borderId="31" xfId="4" applyNumberFormat="1" applyFont="1" applyBorder="1"/>
    <xf numFmtId="172" fontId="0" fillId="0" borderId="0" xfId="0" applyNumberFormat="1"/>
    <xf numFmtId="0" fontId="0" fillId="9" borderId="0" xfId="0" applyFill="1"/>
    <xf numFmtId="44" fontId="0" fillId="9" borderId="0" xfId="1" applyFont="1" applyFill="1"/>
    <xf numFmtId="0" fontId="9" fillId="9" borderId="0" xfId="0" applyFont="1" applyFill="1"/>
    <xf numFmtId="0" fontId="0" fillId="0" borderId="60" xfId="0" applyBorder="1" applyAlignment="1">
      <alignment horizontal="center"/>
    </xf>
    <xf numFmtId="44" fontId="25" fillId="0" borderId="5" xfId="0" applyNumberFormat="1" applyFont="1" applyBorder="1" applyAlignment="1">
      <alignment horizontal="center" vertical="center" wrapText="1"/>
    </xf>
    <xf numFmtId="0" fontId="25" fillId="0" borderId="62" xfId="0" applyFont="1" applyBorder="1" applyAlignment="1">
      <alignment horizontal="center" vertical="center" wrapText="1"/>
    </xf>
    <xf numFmtId="167" fontId="0" fillId="0" borderId="36" xfId="4" applyNumberFormat="1" applyFont="1" applyBorder="1"/>
    <xf numFmtId="44" fontId="5" fillId="0" borderId="53" xfId="1" applyFont="1" applyFill="1" applyBorder="1" applyAlignment="1"/>
    <xf numFmtId="0" fontId="0" fillId="0" borderId="53" xfId="0" applyBorder="1" applyAlignment="1">
      <alignment horizontal="center"/>
    </xf>
    <xf numFmtId="171" fontId="0" fillId="0" borderId="0" xfId="0" applyNumberFormat="1"/>
    <xf numFmtId="0" fontId="25" fillId="0" borderId="4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0" fillId="6" borderId="44" xfId="0" applyFill="1" applyBorder="1" applyAlignment="1">
      <alignment horizontal="center"/>
    </xf>
    <xf numFmtId="44" fontId="5" fillId="6" borderId="52" xfId="1" applyFont="1" applyFill="1" applyBorder="1" applyAlignment="1"/>
    <xf numFmtId="44" fontId="5" fillId="6" borderId="5" xfId="1" applyFont="1" applyFill="1" applyBorder="1" applyAlignment="1"/>
    <xf numFmtId="44" fontId="5" fillId="6" borderId="62" xfId="1" applyFont="1" applyFill="1" applyBorder="1" applyAlignment="1"/>
    <xf numFmtId="0" fontId="0" fillId="6" borderId="53" xfId="0" applyFill="1" applyBorder="1" applyAlignment="1">
      <alignment horizontal="center"/>
    </xf>
    <xf numFmtId="44" fontId="5" fillId="6" borderId="53" xfId="1" applyFont="1" applyFill="1" applyBorder="1" applyAlignment="1"/>
    <xf numFmtId="0" fontId="3" fillId="0" borderId="0" xfId="0" applyFont="1"/>
    <xf numFmtId="2" fontId="6" fillId="4" borderId="24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1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right"/>
    </xf>
    <xf numFmtId="0" fontId="4" fillId="0" borderId="12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6" fillId="4" borderId="7" xfId="0" applyFont="1" applyFill="1" applyBorder="1" applyAlignment="1">
      <alignment horizontal="center" vertical="center" wrapText="1"/>
    </xf>
    <xf numFmtId="166" fontId="6" fillId="4" borderId="11" xfId="0" applyNumberFormat="1" applyFont="1" applyFill="1" applyBorder="1" applyAlignment="1">
      <alignment horizontal="center" vertical="center" wrapText="1"/>
    </xf>
    <xf numFmtId="44" fontId="6" fillId="0" borderId="13" xfId="1" applyFont="1" applyFill="1" applyBorder="1" applyAlignment="1">
      <alignment vertical="center"/>
    </xf>
    <xf numFmtId="44" fontId="6" fillId="0" borderId="13" xfId="1" applyFont="1" applyFill="1" applyBorder="1" applyAlignment="1">
      <alignment horizontal="center" vertical="center"/>
    </xf>
    <xf numFmtId="44" fontId="6" fillId="0" borderId="17" xfId="1" applyFont="1" applyFill="1" applyBorder="1" applyAlignment="1">
      <alignment vertical="center"/>
    </xf>
    <xf numFmtId="0" fontId="12" fillId="0" borderId="0" xfId="0" applyFont="1" applyAlignment="1">
      <alignment wrapText="1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4" borderId="24" xfId="0" applyFont="1" applyFill="1" applyBorder="1" applyAlignment="1">
      <alignment horizontal="justify" vertical="center" wrapText="1"/>
    </xf>
    <xf numFmtId="0" fontId="4" fillId="4" borderId="24" xfId="0" applyFont="1" applyFill="1" applyBorder="1" applyAlignment="1">
      <alignment vertical="center" wrapText="1"/>
    </xf>
    <xf numFmtId="0" fontId="3" fillId="4" borderId="24" xfId="0" applyFont="1" applyFill="1" applyBorder="1" applyAlignment="1">
      <alignment vertical="center" wrapText="1"/>
    </xf>
    <xf numFmtId="0" fontId="29" fillId="4" borderId="6" xfId="0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6" fillId="4" borderId="28" xfId="0" quotePrefix="1" applyFont="1" applyFill="1" applyBorder="1" applyAlignment="1">
      <alignment horizontal="left" vertical="center" wrapText="1"/>
    </xf>
    <xf numFmtId="0" fontId="5" fillId="6" borderId="28" xfId="0" applyFont="1" applyFill="1" applyBorder="1" applyAlignment="1">
      <alignment horizontal="center" vertical="center" wrapText="1"/>
    </xf>
    <xf numFmtId="165" fontId="1" fillId="0" borderId="0" xfId="4" applyFont="1" applyFill="1" applyAlignment="1">
      <alignment vertical="center"/>
    </xf>
    <xf numFmtId="0" fontId="5" fillId="0" borderId="25" xfId="0" quotePrefix="1" applyFont="1" applyBorder="1" applyAlignment="1">
      <alignment horizontal="left" vertical="center" wrapText="1"/>
    </xf>
    <xf numFmtId="0" fontId="5" fillId="0" borderId="28" xfId="0" applyFont="1" applyBorder="1" applyAlignment="1">
      <alignment horizontal="center" vertical="center" wrapText="1"/>
    </xf>
    <xf numFmtId="9" fontId="4" fillId="0" borderId="25" xfId="5" applyFont="1" applyFill="1" applyBorder="1" applyAlignment="1">
      <alignment horizontal="center" vertical="center"/>
    </xf>
    <xf numFmtId="0" fontId="5" fillId="0" borderId="29" xfId="0" applyFont="1" applyBorder="1" applyAlignment="1">
      <alignment horizontal="center" vertical="center" wrapText="1"/>
    </xf>
    <xf numFmtId="165" fontId="4" fillId="0" borderId="28" xfId="4" applyFont="1" applyFill="1" applyBorder="1" applyAlignment="1">
      <alignment vertical="center"/>
    </xf>
    <xf numFmtId="44" fontId="4" fillId="0" borderId="28" xfId="1" applyFont="1" applyFill="1" applyBorder="1" applyAlignment="1">
      <alignment vertical="center"/>
    </xf>
    <xf numFmtId="0" fontId="6" fillId="4" borderId="23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justify" vertical="center" wrapText="1"/>
    </xf>
    <xf numFmtId="0" fontId="29" fillId="0" borderId="0" xfId="0" applyFont="1" applyAlignment="1">
      <alignment vertical="center"/>
    </xf>
    <xf numFmtId="0" fontId="6" fillId="4" borderId="26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vertical="center" wrapText="1"/>
    </xf>
    <xf numFmtId="0" fontId="5" fillId="4" borderId="27" xfId="0" applyFont="1" applyFill="1" applyBorder="1" applyAlignment="1">
      <alignment horizontal="center" vertical="center" wrapText="1"/>
    </xf>
    <xf numFmtId="9" fontId="4" fillId="0" borderId="27" xfId="5" applyFont="1" applyFill="1" applyBorder="1" applyAlignment="1">
      <alignment horizontal="center" vertical="center"/>
    </xf>
    <xf numFmtId="44" fontId="4" fillId="0" borderId="30" xfId="1" applyFont="1" applyFill="1" applyBorder="1" applyAlignment="1">
      <alignment horizontal="center" vertical="center"/>
    </xf>
    <xf numFmtId="0" fontId="6" fillId="6" borderId="29" xfId="0" applyFont="1" applyFill="1" applyBorder="1" applyAlignment="1">
      <alignment horizontal="center" vertical="center" wrapText="1"/>
    </xf>
    <xf numFmtId="0" fontId="6" fillId="6" borderId="29" xfId="0" applyFont="1" applyFill="1" applyBorder="1" applyAlignment="1">
      <alignment horizontal="justify" vertical="center" wrapText="1"/>
    </xf>
    <xf numFmtId="0" fontId="5" fillId="6" borderId="29" xfId="0" applyFont="1" applyFill="1" applyBorder="1" applyAlignment="1">
      <alignment horizontal="center" vertical="center" wrapText="1"/>
    </xf>
    <xf numFmtId="44" fontId="4" fillId="6" borderId="29" xfId="1" applyFont="1" applyFill="1" applyBorder="1" applyAlignment="1">
      <alignment vertical="center"/>
    </xf>
    <xf numFmtId="0" fontId="6" fillId="6" borderId="23" xfId="0" applyFont="1" applyFill="1" applyBorder="1" applyAlignment="1">
      <alignment vertical="center"/>
    </xf>
    <xf numFmtId="2" fontId="5" fillId="0" borderId="25" xfId="0" applyNumberFormat="1" applyFont="1" applyBorder="1" applyAlignment="1">
      <alignment horizontal="center" vertical="center" wrapText="1"/>
    </xf>
    <xf numFmtId="173" fontId="5" fillId="0" borderId="25" xfId="0" applyNumberFormat="1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justify" vertical="top" wrapText="1"/>
    </xf>
    <xf numFmtId="0" fontId="4" fillId="0" borderId="45" xfId="0" applyFont="1" applyBorder="1" applyAlignment="1">
      <alignment vertical="center"/>
    </xf>
    <xf numFmtId="0" fontId="4" fillId="0" borderId="4" xfId="0" applyFont="1" applyBorder="1"/>
    <xf numFmtId="0" fontId="5" fillId="0" borderId="1" xfId="0" applyFont="1" applyBorder="1"/>
    <xf numFmtId="165" fontId="4" fillId="0" borderId="23" xfId="4" applyFont="1" applyFill="1" applyBorder="1" applyAlignment="1">
      <alignment vertical="center"/>
    </xf>
    <xf numFmtId="0" fontId="5" fillId="0" borderId="28" xfId="0" applyFont="1" applyBorder="1" applyAlignment="1">
      <alignment horizontal="justify" vertical="center" wrapText="1"/>
    </xf>
    <xf numFmtId="9" fontId="5" fillId="0" borderId="25" xfId="0" applyNumberFormat="1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8" borderId="23" xfId="0" applyFont="1" applyFill="1" applyBorder="1" applyAlignment="1">
      <alignment horizontal="justify" vertical="center" wrapText="1"/>
    </xf>
    <xf numFmtId="0" fontId="5" fillId="4" borderId="23" xfId="0" applyFont="1" applyFill="1" applyBorder="1" applyAlignment="1">
      <alignment horizontal="center" vertical="center" wrapText="1"/>
    </xf>
    <xf numFmtId="44" fontId="4" fillId="4" borderId="23" xfId="1" applyFont="1" applyFill="1" applyBorder="1" applyAlignment="1">
      <alignment vertical="center"/>
    </xf>
    <xf numFmtId="44" fontId="4" fillId="4" borderId="24" xfId="1" applyFont="1" applyFill="1" applyBorder="1" applyAlignment="1">
      <alignment horizontal="center" vertical="center"/>
    </xf>
    <xf numFmtId="0" fontId="8" fillId="0" borderId="31" xfId="0" applyFont="1" applyBorder="1" applyAlignment="1">
      <alignment vertical="center"/>
    </xf>
    <xf numFmtId="0" fontId="6" fillId="0" borderId="29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justify" vertical="center" wrapText="1"/>
    </xf>
    <xf numFmtId="44" fontId="4" fillId="0" borderId="29" xfId="1" applyFont="1" applyFill="1" applyBorder="1" applyAlignment="1">
      <alignment vertical="center"/>
    </xf>
    <xf numFmtId="167" fontId="31" fillId="0" borderId="19" xfId="1" applyNumberFormat="1" applyFont="1" applyFill="1" applyBorder="1" applyAlignment="1">
      <alignment horizontal="right" vertical="center"/>
    </xf>
    <xf numFmtId="167" fontId="32" fillId="0" borderId="18" xfId="1" applyNumberFormat="1" applyFont="1" applyFill="1" applyBorder="1" applyAlignment="1">
      <alignment horizontal="right" vertical="center"/>
    </xf>
    <xf numFmtId="167" fontId="31" fillId="0" borderId="22" xfId="1" applyNumberFormat="1" applyFont="1" applyFill="1" applyBorder="1" applyAlignment="1">
      <alignment horizontal="right" vertical="center"/>
    </xf>
    <xf numFmtId="0" fontId="34" fillId="0" borderId="0" xfId="0" applyFont="1"/>
    <xf numFmtId="44" fontId="5" fillId="0" borderId="23" xfId="1" applyFont="1" applyFill="1" applyBorder="1" applyAlignment="1">
      <alignment horizontal="left" vertical="center"/>
    </xf>
    <xf numFmtId="44" fontId="12" fillId="0" borderId="23" xfId="1" applyFont="1" applyFill="1" applyBorder="1" applyAlignment="1">
      <alignment horizontal="left" vertical="center"/>
    </xf>
    <xf numFmtId="44" fontId="5" fillId="0" borderId="25" xfId="1" applyFont="1" applyFill="1" applyBorder="1" applyAlignment="1">
      <alignment vertical="center"/>
    </xf>
    <xf numFmtId="0" fontId="6" fillId="4" borderId="28" xfId="0" applyFont="1" applyFill="1" applyBorder="1" applyAlignment="1">
      <alignment horizontal="center" vertical="center" wrapText="1"/>
    </xf>
    <xf numFmtId="165" fontId="4" fillId="0" borderId="25" xfId="4" applyFont="1" applyFill="1" applyBorder="1" applyAlignment="1">
      <alignment vertical="center"/>
    </xf>
    <xf numFmtId="0" fontId="5" fillId="0" borderId="1" xfId="0" applyFont="1" applyBorder="1" applyAlignment="1">
      <alignment horizontal="left"/>
    </xf>
    <xf numFmtId="1" fontId="1" fillId="0" borderId="0" xfId="4" applyNumberFormat="1" applyFont="1" applyFill="1"/>
    <xf numFmtId="1" fontId="6" fillId="0" borderId="0" xfId="4" applyNumberFormat="1" applyFont="1" applyFill="1"/>
    <xf numFmtId="1" fontId="1" fillId="0" borderId="0" xfId="4" applyNumberFormat="1" applyFont="1" applyFill="1" applyAlignment="1">
      <alignment vertical="center"/>
    </xf>
    <xf numFmtId="0" fontId="8" fillId="0" borderId="25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2" fontId="8" fillId="0" borderId="25" xfId="0" applyNumberFormat="1" applyFont="1" applyBorder="1" applyAlignment="1">
      <alignment horizontal="center" vertical="center"/>
    </xf>
    <xf numFmtId="0" fontId="5" fillId="0" borderId="42" xfId="0" applyFont="1" applyBorder="1"/>
    <xf numFmtId="2" fontId="4" fillId="0" borderId="25" xfId="0" applyNumberFormat="1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 wrapText="1"/>
    </xf>
    <xf numFmtId="44" fontId="4" fillId="0" borderId="30" xfId="1" applyFont="1" applyFill="1" applyBorder="1" applyAlignment="1">
      <alignment vertical="center"/>
    </xf>
    <xf numFmtId="0" fontId="5" fillId="10" borderId="25" xfId="0" applyFont="1" applyFill="1" applyBorder="1" applyAlignment="1">
      <alignment horizontal="center" vertical="center" wrapText="1"/>
    </xf>
    <xf numFmtId="0" fontId="6" fillId="10" borderId="25" xfId="0" applyFont="1" applyFill="1" applyBorder="1" applyAlignment="1">
      <alignment horizontal="center" vertical="center" wrapText="1"/>
    </xf>
    <xf numFmtId="0" fontId="5" fillId="10" borderId="25" xfId="0" applyFont="1" applyFill="1" applyBorder="1" applyAlignment="1">
      <alignment horizontal="justify" vertical="center" wrapText="1"/>
    </xf>
    <xf numFmtId="44" fontId="4" fillId="10" borderId="25" xfId="1" applyFont="1" applyFill="1" applyBorder="1" applyAlignment="1">
      <alignment vertical="center"/>
    </xf>
    <xf numFmtId="1" fontId="1" fillId="10" borderId="0" xfId="4" applyNumberFormat="1" applyFont="1" applyFill="1"/>
    <xf numFmtId="0" fontId="8" fillId="10" borderId="0" xfId="0" applyFont="1" applyFill="1" applyAlignment="1">
      <alignment vertical="center"/>
    </xf>
    <xf numFmtId="44" fontId="3" fillId="6" borderId="29" xfId="1" applyFont="1" applyFill="1" applyBorder="1" applyAlignment="1">
      <alignment vertical="center"/>
    </xf>
    <xf numFmtId="174" fontId="6" fillId="4" borderId="24" xfId="0" applyNumberFormat="1" applyFont="1" applyFill="1" applyBorder="1" applyAlignment="1">
      <alignment horizontal="center" vertical="center" wrapText="1"/>
    </xf>
    <xf numFmtId="0" fontId="6" fillId="10" borderId="0" xfId="0" applyFont="1" applyFill="1" applyAlignment="1">
      <alignment horizontal="left"/>
    </xf>
    <xf numFmtId="0" fontId="6" fillId="10" borderId="0" xfId="0" applyFont="1" applyFill="1"/>
    <xf numFmtId="0" fontId="5" fillId="10" borderId="0" xfId="0" applyFont="1" applyFill="1"/>
    <xf numFmtId="0" fontId="6" fillId="10" borderId="24" xfId="0" quotePrefix="1" applyFont="1" applyFill="1" applyBorder="1" applyAlignment="1">
      <alignment horizontal="left" vertical="center" wrapText="1"/>
    </xf>
    <xf numFmtId="0" fontId="5" fillId="10" borderId="1" xfId="0" applyFont="1" applyFill="1" applyBorder="1"/>
    <xf numFmtId="0" fontId="5" fillId="10" borderId="2" xfId="0" applyFont="1" applyFill="1" applyBorder="1"/>
    <xf numFmtId="0" fontId="5" fillId="10" borderId="72" xfId="0" applyFont="1" applyFill="1" applyBorder="1"/>
    <xf numFmtId="0" fontId="5" fillId="10" borderId="25" xfId="0" quotePrefix="1" applyFont="1" applyFill="1" applyBorder="1" applyAlignment="1">
      <alignment horizontal="left" vertical="center" wrapText="1"/>
    </xf>
    <xf numFmtId="0" fontId="6" fillId="10" borderId="23" xfId="0" applyFont="1" applyFill="1" applyBorder="1" applyAlignment="1">
      <alignment vertical="center"/>
    </xf>
    <xf numFmtId="0" fontId="5" fillId="10" borderId="0" xfId="0" applyFont="1" applyFill="1" applyAlignment="1">
      <alignment vertical="center"/>
    </xf>
    <xf numFmtId="0" fontId="8" fillId="10" borderId="0" xfId="0" applyFont="1" applyFill="1"/>
    <xf numFmtId="165" fontId="4" fillId="4" borderId="24" xfId="4" applyFont="1" applyFill="1" applyBorder="1" applyAlignment="1">
      <alignment horizontal="center" vertical="center"/>
    </xf>
    <xf numFmtId="0" fontId="6" fillId="8" borderId="23" xfId="0" applyFont="1" applyFill="1" applyBorder="1" applyAlignment="1">
      <alignment horizontal="center" vertical="center" wrapText="1"/>
    </xf>
    <xf numFmtId="4" fontId="6" fillId="4" borderId="24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6" fillId="0" borderId="75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4" borderId="8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28" fillId="0" borderId="0" xfId="0" applyFont="1" applyAlignment="1">
      <alignment horizontal="left" vertical="top" wrapText="1"/>
    </xf>
    <xf numFmtId="0" fontId="28" fillId="0" borderId="0" xfId="0" applyFont="1" applyAlignment="1">
      <alignment wrapText="1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6" fillId="0" borderId="76" xfId="0" applyFont="1" applyBorder="1" applyAlignment="1">
      <alignment horizontal="left" vertical="center"/>
    </xf>
    <xf numFmtId="0" fontId="6" fillId="0" borderId="48" xfId="0" applyFont="1" applyBorder="1" applyAlignment="1">
      <alignment horizontal="left" vertical="center"/>
    </xf>
    <xf numFmtId="0" fontId="6" fillId="0" borderId="73" xfId="0" applyFont="1" applyBorder="1" applyAlignment="1">
      <alignment horizontal="left" vertical="center"/>
    </xf>
    <xf numFmtId="0" fontId="5" fillId="0" borderId="74" xfId="0" applyFont="1" applyBorder="1" applyAlignment="1">
      <alignment horizontal="left" vertical="center"/>
    </xf>
    <xf numFmtId="0" fontId="5" fillId="0" borderId="34" xfId="0" applyFont="1" applyBorder="1" applyAlignment="1">
      <alignment horizontal="left" vertical="center"/>
    </xf>
    <xf numFmtId="0" fontId="5" fillId="0" borderId="50" xfId="0" applyFont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35" xfId="0" applyFont="1" applyBorder="1" applyAlignment="1">
      <alignment horizontal="left" vertical="center"/>
    </xf>
    <xf numFmtId="0" fontId="6" fillId="0" borderId="78" xfId="0" applyFont="1" applyBorder="1" applyAlignment="1">
      <alignment horizontal="left" vertical="center"/>
    </xf>
    <xf numFmtId="0" fontId="6" fillId="0" borderId="77" xfId="0" applyFont="1" applyBorder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9" fillId="0" borderId="14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9" fillId="0" borderId="33" xfId="0" applyFont="1" applyBorder="1" applyAlignment="1">
      <alignment horizontal="center"/>
    </xf>
    <xf numFmtId="0" fontId="0" fillId="0" borderId="5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1" xfId="0" applyBorder="1" applyAlignment="1">
      <alignment horizontal="center"/>
    </xf>
    <xf numFmtId="0" fontId="0" fillId="0" borderId="3" xfId="0" applyBorder="1" applyAlignment="1">
      <alignment horizontal="center"/>
    </xf>
    <xf numFmtId="0" fontId="9" fillId="7" borderId="33" xfId="0" applyFont="1" applyFill="1" applyBorder="1" applyAlignment="1">
      <alignment horizontal="center"/>
    </xf>
    <xf numFmtId="0" fontId="9" fillId="7" borderId="2" xfId="0" applyFont="1" applyFill="1" applyBorder="1" applyAlignment="1">
      <alignment horizontal="center"/>
    </xf>
    <xf numFmtId="0" fontId="9" fillId="7" borderId="37" xfId="0" applyFont="1" applyFill="1" applyBorder="1" applyAlignment="1">
      <alignment horizontal="center"/>
    </xf>
    <xf numFmtId="0" fontId="0" fillId="0" borderId="45" xfId="0" applyBorder="1" applyAlignment="1">
      <alignment horizontal="left"/>
    </xf>
    <xf numFmtId="0" fontId="0" fillId="0" borderId="42" xfId="0" applyBorder="1" applyAlignment="1">
      <alignment horizontal="left"/>
    </xf>
    <xf numFmtId="0" fontId="0" fillId="0" borderId="5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0" fillId="0" borderId="49" xfId="0" applyBorder="1" applyAlignment="1">
      <alignment horizontal="left"/>
    </xf>
    <xf numFmtId="0" fontId="0" fillId="0" borderId="34" xfId="0" applyBorder="1" applyAlignment="1">
      <alignment horizontal="left"/>
    </xf>
    <xf numFmtId="0" fontId="0" fillId="0" borderId="50" xfId="0" applyBorder="1" applyAlignment="1">
      <alignment horizontal="left"/>
    </xf>
    <xf numFmtId="0" fontId="0" fillId="0" borderId="4" xfId="0" applyBorder="1"/>
    <xf numFmtId="0" fontId="0" fillId="0" borderId="0" xfId="0"/>
    <xf numFmtId="0" fontId="0" fillId="0" borderId="5" xfId="0" applyBorder="1"/>
    <xf numFmtId="0" fontId="9" fillId="7" borderId="3" xfId="0" applyFont="1" applyFill="1" applyBorder="1" applyAlignment="1">
      <alignment horizontal="center"/>
    </xf>
    <xf numFmtId="0" fontId="9" fillId="0" borderId="51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1" fontId="17" fillId="0" borderId="1" xfId="0" applyNumberFormat="1" applyFont="1" applyBorder="1" applyAlignment="1">
      <alignment horizontal="center"/>
    </xf>
    <xf numFmtId="1" fontId="17" fillId="0" borderId="69" xfId="0" applyNumberFormat="1" applyFont="1" applyBorder="1" applyAlignment="1">
      <alignment horizontal="center"/>
    </xf>
    <xf numFmtId="14" fontId="18" fillId="0" borderId="1" xfId="0" applyNumberFormat="1" applyFont="1" applyBorder="1" applyAlignment="1">
      <alignment horizontal="center"/>
    </xf>
    <xf numFmtId="0" fontId="18" fillId="0" borderId="69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52" xfId="0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50" xfId="0" applyBorder="1" applyAlignment="1">
      <alignment horizontal="center"/>
    </xf>
    <xf numFmtId="0" fontId="9" fillId="0" borderId="33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9" fillId="0" borderId="37" xfId="0" applyFont="1" applyBorder="1" applyAlignment="1">
      <alignment horizontal="left"/>
    </xf>
    <xf numFmtId="0" fontId="9" fillId="7" borderId="56" xfId="0" applyFont="1" applyFill="1" applyBorder="1" applyAlignment="1">
      <alignment horizontal="center"/>
    </xf>
    <xf numFmtId="0" fontId="9" fillId="7" borderId="42" xfId="0" applyFont="1" applyFill="1" applyBorder="1" applyAlignment="1">
      <alignment horizontal="center"/>
    </xf>
    <xf numFmtId="0" fontId="9" fillId="7" borderId="41" xfId="0" applyFont="1" applyFill="1" applyBorder="1" applyAlignment="1">
      <alignment horizontal="center"/>
    </xf>
    <xf numFmtId="0" fontId="0" fillId="0" borderId="45" xfId="0" applyBorder="1"/>
    <xf numFmtId="0" fontId="0" fillId="0" borderId="42" xfId="0" applyBorder="1"/>
    <xf numFmtId="0" fontId="0" fillId="0" borderId="52" xfId="0" applyBorder="1"/>
    <xf numFmtId="0" fontId="9" fillId="0" borderId="38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9" fillId="0" borderId="4" xfId="0" applyFont="1" applyBorder="1" applyAlignment="1">
      <alignment horizontal="left"/>
    </xf>
    <xf numFmtId="0" fontId="0" fillId="0" borderId="49" xfId="0" applyBorder="1"/>
    <xf numFmtId="0" fontId="0" fillId="0" borderId="34" xfId="0" applyBorder="1"/>
    <xf numFmtId="0" fontId="0" fillId="0" borderId="50" xfId="0" applyBorder="1"/>
    <xf numFmtId="0" fontId="0" fillId="0" borderId="2" xfId="0" applyBorder="1" applyAlignment="1">
      <alignment horizontal="center"/>
    </xf>
    <xf numFmtId="0" fontId="19" fillId="0" borderId="68" xfId="0" applyFont="1" applyBorder="1" applyAlignment="1">
      <alignment horizontal="center"/>
    </xf>
    <xf numFmtId="0" fontId="9" fillId="0" borderId="68" xfId="0" applyFont="1" applyBorder="1" applyAlignment="1">
      <alignment horizontal="center"/>
    </xf>
    <xf numFmtId="0" fontId="9" fillId="7" borderId="71" xfId="0" applyFont="1" applyFill="1" applyBorder="1" applyAlignment="1">
      <alignment horizontal="center"/>
    </xf>
    <xf numFmtId="0" fontId="9" fillId="7" borderId="72" xfId="0" applyFont="1" applyFill="1" applyBorder="1" applyAlignment="1">
      <alignment horizontal="center"/>
    </xf>
    <xf numFmtId="0" fontId="9" fillId="7" borderId="40" xfId="0" applyFont="1" applyFill="1" applyBorder="1" applyAlignment="1">
      <alignment horizontal="center"/>
    </xf>
    <xf numFmtId="0" fontId="0" fillId="0" borderId="7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8" xfId="0" applyBorder="1" applyAlignment="1">
      <alignment horizontal="center"/>
    </xf>
    <xf numFmtId="0" fontId="9" fillId="0" borderId="51" xfId="0" applyFont="1" applyBorder="1" applyAlignment="1">
      <alignment horizontal="center"/>
    </xf>
    <xf numFmtId="0" fontId="18" fillId="0" borderId="51" xfId="0" applyFont="1" applyBorder="1" applyAlignment="1">
      <alignment horizontal="center"/>
    </xf>
    <xf numFmtId="0" fontId="18" fillId="0" borderId="37" xfId="0" applyFont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9" fillId="0" borderId="1" xfId="0" applyFont="1" applyBorder="1" applyAlignment="1">
      <alignment horizontal="left"/>
    </xf>
    <xf numFmtId="0" fontId="18" fillId="0" borderId="2" xfId="0" applyFont="1" applyBorder="1" applyAlignment="1">
      <alignment horizontal="center"/>
    </xf>
    <xf numFmtId="0" fontId="16" fillId="0" borderId="4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16" fillId="0" borderId="5" xfId="0" applyFont="1" applyBorder="1" applyAlignment="1">
      <alignment horizontal="left"/>
    </xf>
    <xf numFmtId="0" fontId="9" fillId="0" borderId="33" xfId="0" applyFont="1" applyBorder="1" applyAlignment="1">
      <alignment horizontal="left" wrapText="1"/>
    </xf>
    <xf numFmtId="0" fontId="9" fillId="0" borderId="2" xfId="0" applyFont="1" applyBorder="1" applyAlignment="1">
      <alignment horizontal="left" wrapText="1"/>
    </xf>
    <xf numFmtId="0" fontId="9" fillId="0" borderId="37" xfId="0" applyFont="1" applyBorder="1" applyAlignment="1">
      <alignment horizontal="left" wrapText="1"/>
    </xf>
    <xf numFmtId="0" fontId="25" fillId="0" borderId="4" xfId="0" applyFont="1" applyBorder="1" applyAlignment="1">
      <alignment horizontal="left"/>
    </xf>
    <xf numFmtId="0" fontId="25" fillId="0" borderId="0" xfId="0" applyFont="1" applyAlignment="1">
      <alignment horizontal="left"/>
    </xf>
    <xf numFmtId="0" fontId="25" fillId="0" borderId="5" xfId="0" applyFont="1" applyBorder="1" applyAlignment="1">
      <alignment horizontal="left"/>
    </xf>
    <xf numFmtId="0" fontId="0" fillId="6" borderId="4" xfId="0" applyFill="1" applyBorder="1" applyAlignment="1">
      <alignment horizontal="left" vertical="center"/>
    </xf>
    <xf numFmtId="0" fontId="0" fillId="6" borderId="0" xfId="0" applyFill="1" applyAlignment="1">
      <alignment horizontal="left" vertical="center"/>
    </xf>
    <xf numFmtId="0" fontId="0" fillId="6" borderId="45" xfId="0" applyFill="1" applyBorder="1" applyAlignment="1">
      <alignment horizontal="left"/>
    </xf>
    <xf numFmtId="0" fontId="0" fillId="6" borderId="42" xfId="0" applyFill="1" applyBorder="1" applyAlignment="1">
      <alignment horizontal="left"/>
    </xf>
    <xf numFmtId="0" fontId="0" fillId="6" borderId="52" xfId="0" applyFill="1" applyBorder="1" applyAlignment="1">
      <alignment horizontal="left"/>
    </xf>
    <xf numFmtId="0" fontId="0" fillId="6" borderId="4" xfId="0" applyFill="1" applyBorder="1" applyAlignment="1">
      <alignment horizontal="left"/>
    </xf>
    <xf numFmtId="0" fontId="0" fillId="6" borderId="0" xfId="0" applyFill="1" applyAlignment="1">
      <alignment horizontal="left"/>
    </xf>
    <xf numFmtId="0" fontId="0" fillId="6" borderId="5" xfId="0" applyFill="1" applyBorder="1" applyAlignment="1">
      <alignment horizontal="left"/>
    </xf>
    <xf numFmtId="0" fontId="9" fillId="6" borderId="51" xfId="0" applyFont="1" applyFill="1" applyBorder="1" applyAlignment="1">
      <alignment horizontal="center"/>
    </xf>
    <xf numFmtId="0" fontId="9" fillId="6" borderId="2" xfId="0" applyFont="1" applyFill="1" applyBorder="1" applyAlignment="1">
      <alignment horizontal="center"/>
    </xf>
    <xf numFmtId="0" fontId="9" fillId="6" borderId="3" xfId="0" applyFont="1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6" borderId="49" xfId="0" applyFill="1" applyBorder="1" applyAlignment="1">
      <alignment horizontal="left"/>
    </xf>
    <xf numFmtId="0" fontId="0" fillId="6" borderId="34" xfId="0" applyFill="1" applyBorder="1" applyAlignment="1">
      <alignment horizontal="left"/>
    </xf>
    <xf numFmtId="0" fontId="0" fillId="6" borderId="50" xfId="0" applyFill="1" applyBorder="1" applyAlignment="1">
      <alignment horizontal="left"/>
    </xf>
    <xf numFmtId="0" fontId="0" fillId="6" borderId="49" xfId="0" applyFill="1" applyBorder="1" applyAlignment="1">
      <alignment horizontal="center"/>
    </xf>
    <xf numFmtId="0" fontId="0" fillId="6" borderId="50" xfId="0" applyFill="1" applyBorder="1" applyAlignment="1">
      <alignment horizontal="center"/>
    </xf>
    <xf numFmtId="0" fontId="9" fillId="6" borderId="33" xfId="0" applyFont="1" applyFill="1" applyBorder="1" applyAlignment="1">
      <alignment horizontal="center"/>
    </xf>
    <xf numFmtId="0" fontId="9" fillId="6" borderId="38" xfId="0" applyFont="1" applyFill="1" applyBorder="1" applyAlignment="1">
      <alignment horizontal="left"/>
    </xf>
    <xf numFmtId="0" fontId="9" fillId="6" borderId="0" xfId="0" applyFont="1" applyFill="1" applyAlignment="1">
      <alignment horizontal="left"/>
    </xf>
    <xf numFmtId="0" fontId="9" fillId="6" borderId="4" xfId="0" applyFont="1" applyFill="1" applyBorder="1" applyAlignment="1">
      <alignment horizontal="left"/>
    </xf>
    <xf numFmtId="0" fontId="9" fillId="6" borderId="14" xfId="0" applyFont="1" applyFill="1" applyBorder="1" applyAlignment="1">
      <alignment horizontal="center"/>
    </xf>
    <xf numFmtId="0" fontId="9" fillId="6" borderId="15" xfId="0" applyFont="1" applyFill="1" applyBorder="1" applyAlignment="1">
      <alignment horizontal="center"/>
    </xf>
    <xf numFmtId="15" fontId="18" fillId="0" borderId="1" xfId="0" applyNumberFormat="1" applyFont="1" applyBorder="1" applyAlignment="1">
      <alignment horizontal="center"/>
    </xf>
    <xf numFmtId="0" fontId="18" fillId="6" borderId="2" xfId="0" applyFont="1" applyFill="1" applyBorder="1" applyAlignment="1">
      <alignment horizontal="center"/>
    </xf>
    <xf numFmtId="0" fontId="18" fillId="6" borderId="37" xfId="0" applyFont="1" applyFill="1" applyBorder="1" applyAlignment="1">
      <alignment horizontal="center"/>
    </xf>
    <xf numFmtId="0" fontId="23" fillId="0" borderId="4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23" fillId="0" borderId="5" xfId="0" applyFont="1" applyBorder="1" applyAlignment="1">
      <alignment horizontal="center"/>
    </xf>
    <xf numFmtId="0" fontId="25" fillId="0" borderId="4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5" fillId="0" borderId="5" xfId="0" applyFont="1" applyBorder="1" applyAlignment="1">
      <alignment vertical="center"/>
    </xf>
    <xf numFmtId="0" fontId="25" fillId="0" borderId="45" xfId="0" applyFont="1" applyBorder="1" applyAlignment="1">
      <alignment vertical="center"/>
    </xf>
    <xf numFmtId="0" fontId="25" fillId="0" borderId="42" xfId="0" applyFont="1" applyBorder="1" applyAlignment="1">
      <alignment vertical="center"/>
    </xf>
    <xf numFmtId="0" fontId="25" fillId="0" borderId="52" xfId="0" applyFont="1" applyBorder="1" applyAlignment="1">
      <alignment vertical="center"/>
    </xf>
    <xf numFmtId="14" fontId="17" fillId="0" borderId="1" xfId="0" applyNumberFormat="1" applyFont="1" applyBorder="1" applyAlignment="1">
      <alignment horizontal="center"/>
    </xf>
    <xf numFmtId="0" fontId="17" fillId="0" borderId="69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8" fillId="6" borderId="1" xfId="0" applyFont="1" applyFill="1" applyBorder="1" applyAlignment="1">
      <alignment horizontal="center"/>
    </xf>
    <xf numFmtId="0" fontId="18" fillId="6" borderId="69" xfId="0" applyFont="1" applyFill="1" applyBorder="1" applyAlignment="1">
      <alignment horizontal="center"/>
    </xf>
    <xf numFmtId="0" fontId="0" fillId="0" borderId="56" xfId="0" applyBorder="1" applyAlignment="1">
      <alignment horizontal="center"/>
    </xf>
    <xf numFmtId="0" fontId="25" fillId="6" borderId="4" xfId="0" applyFont="1" applyFill="1" applyBorder="1" applyAlignment="1">
      <alignment vertical="center"/>
    </xf>
    <xf numFmtId="0" fontId="25" fillId="6" borderId="0" xfId="0" applyFont="1" applyFill="1" applyAlignment="1">
      <alignment vertical="center"/>
    </xf>
    <xf numFmtId="0" fontId="25" fillId="6" borderId="5" xfId="0" applyFont="1" applyFill="1" applyBorder="1" applyAlignment="1">
      <alignment vertical="center"/>
    </xf>
    <xf numFmtId="1" fontId="26" fillId="0" borderId="1" xfId="0" applyNumberFormat="1" applyFont="1" applyBorder="1" applyAlignment="1">
      <alignment horizontal="center"/>
    </xf>
    <xf numFmtId="1" fontId="26" fillId="0" borderId="69" xfId="0" applyNumberFormat="1" applyFont="1" applyBorder="1" applyAlignment="1">
      <alignment horizontal="center"/>
    </xf>
    <xf numFmtId="14" fontId="26" fillId="0" borderId="1" xfId="0" applyNumberFormat="1" applyFont="1" applyBorder="1" applyAlignment="1">
      <alignment horizontal="center"/>
    </xf>
    <xf numFmtId="0" fontId="26" fillId="0" borderId="69" xfId="0" applyFont="1" applyBorder="1" applyAlignment="1">
      <alignment horizontal="center"/>
    </xf>
    <xf numFmtId="15" fontId="26" fillId="0" borderId="1" xfId="0" applyNumberFormat="1" applyFont="1" applyBorder="1" applyAlignment="1">
      <alignment horizontal="center"/>
    </xf>
    <xf numFmtId="0" fontId="26" fillId="6" borderId="1" xfId="0" applyFont="1" applyFill="1" applyBorder="1" applyAlignment="1">
      <alignment horizontal="center"/>
    </xf>
    <xf numFmtId="0" fontId="26" fillId="6" borderId="69" xfId="0" applyFont="1" applyFill="1" applyBorder="1" applyAlignment="1">
      <alignment horizontal="center"/>
    </xf>
    <xf numFmtId="0" fontId="26" fillId="0" borderId="51" xfId="0" applyFont="1" applyBorder="1" applyAlignment="1">
      <alignment horizontal="center"/>
    </xf>
    <xf numFmtId="0" fontId="26" fillId="0" borderId="37" xfId="0" applyFont="1" applyBorder="1" applyAlignment="1">
      <alignment horizontal="center"/>
    </xf>
    <xf numFmtId="0" fontId="26" fillId="0" borderId="1" xfId="0" applyFont="1" applyBorder="1" applyAlignment="1">
      <alignment horizontal="center"/>
    </xf>
    <xf numFmtId="0" fontId="0" fillId="6" borderId="45" xfId="0" applyFill="1" applyBorder="1"/>
    <xf numFmtId="0" fontId="0" fillId="6" borderId="42" xfId="0" applyFill="1" applyBorder="1"/>
    <xf numFmtId="0" fontId="0" fillId="6" borderId="52" xfId="0" applyFill="1" applyBorder="1"/>
    <xf numFmtId="0" fontId="0" fillId="6" borderId="45" xfId="0" applyFill="1" applyBorder="1" applyAlignment="1">
      <alignment horizontal="center"/>
    </xf>
    <xf numFmtId="0" fontId="0" fillId="6" borderId="52" xfId="0" applyFill="1" applyBorder="1" applyAlignment="1">
      <alignment horizontal="center"/>
    </xf>
    <xf numFmtId="0" fontId="0" fillId="6" borderId="4" xfId="0" applyFill="1" applyBorder="1"/>
    <xf numFmtId="0" fontId="0" fillId="6" borderId="0" xfId="0" applyFill="1"/>
    <xf numFmtId="0" fontId="0" fillId="6" borderId="5" xfId="0" applyFill="1" applyBorder="1"/>
    <xf numFmtId="0" fontId="0" fillId="6" borderId="49" xfId="0" applyFill="1" applyBorder="1"/>
    <xf numFmtId="0" fontId="0" fillId="6" borderId="34" xfId="0" applyFill="1" applyBorder="1"/>
    <xf numFmtId="0" fontId="0" fillId="6" borderId="50" xfId="0" applyFill="1" applyBorder="1"/>
    <xf numFmtId="0" fontId="9" fillId="6" borderId="51" xfId="0" applyFont="1" applyFill="1" applyBorder="1" applyAlignment="1">
      <alignment horizontal="left"/>
    </xf>
    <xf numFmtId="0" fontId="9" fillId="6" borderId="2" xfId="0" applyFont="1" applyFill="1" applyBorder="1" applyAlignment="1">
      <alignment horizontal="left"/>
    </xf>
    <xf numFmtId="0" fontId="9" fillId="6" borderId="3" xfId="0" applyFont="1" applyFill="1" applyBorder="1" applyAlignment="1">
      <alignment horizontal="left"/>
    </xf>
    <xf numFmtId="0" fontId="35" fillId="0" borderId="0" xfId="0" applyFont="1" applyBorder="1" applyAlignment="1">
      <alignment vertical="center" wrapText="1"/>
    </xf>
  </cellXfs>
  <cellStyles count="13">
    <cellStyle name="Comma" xfId="4" builtinId="3"/>
    <cellStyle name="Comma 2" xfId="10" xr:uid="{00000000-0005-0000-0000-000001000000}"/>
    <cellStyle name="Comma 3" xfId="12" xr:uid="{00000000-0005-0000-0000-000002000000}"/>
    <cellStyle name="Currency" xfId="1" builtinId="4"/>
    <cellStyle name="Currency 2" xfId="7" xr:uid="{00000000-0005-0000-0000-000004000000}"/>
    <cellStyle name="Currency 3" xfId="8" xr:uid="{00000000-0005-0000-0000-000005000000}"/>
    <cellStyle name="Currency 3 2" xfId="6" xr:uid="{00000000-0005-0000-0000-000006000000}"/>
    <cellStyle name="Currency 4" xfId="9" xr:uid="{00000000-0005-0000-0000-000007000000}"/>
    <cellStyle name="Normal" xfId="0" builtinId="0"/>
    <cellStyle name="Normal 2" xfId="2" xr:uid="{00000000-0005-0000-0000-000009000000}"/>
    <cellStyle name="Normal 3" xfId="3" xr:uid="{00000000-0005-0000-0000-00000A000000}"/>
    <cellStyle name="Normal 3 2" xfId="11" xr:uid="{00000000-0005-0000-0000-00000B000000}"/>
    <cellStyle name="Percent" xfId="5" builtinId="5"/>
  </cellStyles>
  <dxfs count="0"/>
  <tableStyles count="0" defaultTableStyle="TableStyleMedium2" defaultPivotStyle="PivotStyleLight16"/>
  <colors>
    <mruColors>
      <color rgb="FFFFFFFF"/>
      <color rgb="FF0000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calcChain" Target="calcChain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theme" Target="theme/theme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95250</xdr:rowOff>
    </xdr:from>
    <xdr:to>
      <xdr:col>8</xdr:col>
      <xdr:colOff>621760</xdr:colOff>
      <xdr:row>7</xdr:row>
      <xdr:rowOff>28575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95250"/>
          <a:ext cx="6432010" cy="1266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219074</xdr:colOff>
      <xdr:row>0</xdr:row>
      <xdr:rowOff>123824</xdr:rowOff>
    </xdr:from>
    <xdr:to>
      <xdr:col>8</xdr:col>
      <xdr:colOff>952499</xdr:colOff>
      <xdr:row>7</xdr:row>
      <xdr:rowOff>38099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4" y="123824"/>
          <a:ext cx="660082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57149</xdr:rowOff>
    </xdr:from>
    <xdr:to>
      <xdr:col>8</xdr:col>
      <xdr:colOff>819149</xdr:colOff>
      <xdr:row>6</xdr:row>
      <xdr:rowOff>161924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7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57149"/>
          <a:ext cx="741997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57149</xdr:rowOff>
    </xdr:from>
    <xdr:to>
      <xdr:col>8</xdr:col>
      <xdr:colOff>819149</xdr:colOff>
      <xdr:row>6</xdr:row>
      <xdr:rowOff>161924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7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57149"/>
          <a:ext cx="741997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57149</xdr:rowOff>
    </xdr:from>
    <xdr:to>
      <xdr:col>8</xdr:col>
      <xdr:colOff>819149</xdr:colOff>
      <xdr:row>6</xdr:row>
      <xdr:rowOff>161924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7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57149"/>
          <a:ext cx="741997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57149</xdr:rowOff>
    </xdr:from>
    <xdr:to>
      <xdr:col>8</xdr:col>
      <xdr:colOff>819149</xdr:colOff>
      <xdr:row>6</xdr:row>
      <xdr:rowOff>161924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7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57149"/>
          <a:ext cx="741997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57149</xdr:rowOff>
    </xdr:from>
    <xdr:to>
      <xdr:col>8</xdr:col>
      <xdr:colOff>819149</xdr:colOff>
      <xdr:row>6</xdr:row>
      <xdr:rowOff>161924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7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57149"/>
          <a:ext cx="741997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57149</xdr:rowOff>
    </xdr:from>
    <xdr:to>
      <xdr:col>8</xdr:col>
      <xdr:colOff>819149</xdr:colOff>
      <xdr:row>6</xdr:row>
      <xdr:rowOff>161924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7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57149"/>
          <a:ext cx="741997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57149</xdr:rowOff>
    </xdr:from>
    <xdr:to>
      <xdr:col>8</xdr:col>
      <xdr:colOff>819149</xdr:colOff>
      <xdr:row>6</xdr:row>
      <xdr:rowOff>161924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7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57149"/>
          <a:ext cx="741997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57149</xdr:rowOff>
    </xdr:from>
    <xdr:to>
      <xdr:col>8</xdr:col>
      <xdr:colOff>819149</xdr:colOff>
      <xdr:row>6</xdr:row>
      <xdr:rowOff>161924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7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57149"/>
          <a:ext cx="741997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57149</xdr:rowOff>
    </xdr:from>
    <xdr:to>
      <xdr:col>8</xdr:col>
      <xdr:colOff>819149</xdr:colOff>
      <xdr:row>6</xdr:row>
      <xdr:rowOff>161924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7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57149"/>
          <a:ext cx="741997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219074</xdr:colOff>
      <xdr:row>0</xdr:row>
      <xdr:rowOff>123824</xdr:rowOff>
    </xdr:from>
    <xdr:to>
      <xdr:col>8</xdr:col>
      <xdr:colOff>952499</xdr:colOff>
      <xdr:row>7</xdr:row>
      <xdr:rowOff>38099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4" y="123824"/>
          <a:ext cx="660082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219074</xdr:colOff>
      <xdr:row>0</xdr:row>
      <xdr:rowOff>123824</xdr:rowOff>
    </xdr:from>
    <xdr:to>
      <xdr:col>8</xdr:col>
      <xdr:colOff>952499</xdr:colOff>
      <xdr:row>7</xdr:row>
      <xdr:rowOff>38099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4" y="123824"/>
          <a:ext cx="660082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219074</xdr:colOff>
      <xdr:row>0</xdr:row>
      <xdr:rowOff>123824</xdr:rowOff>
    </xdr:from>
    <xdr:to>
      <xdr:col>8</xdr:col>
      <xdr:colOff>952499</xdr:colOff>
      <xdr:row>7</xdr:row>
      <xdr:rowOff>38099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4" y="123824"/>
          <a:ext cx="7010400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219074</xdr:colOff>
      <xdr:row>0</xdr:row>
      <xdr:rowOff>123824</xdr:rowOff>
    </xdr:from>
    <xdr:to>
      <xdr:col>8</xdr:col>
      <xdr:colOff>952499</xdr:colOff>
      <xdr:row>7</xdr:row>
      <xdr:rowOff>38099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4" y="123824"/>
          <a:ext cx="701992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219074</xdr:colOff>
      <xdr:row>0</xdr:row>
      <xdr:rowOff>123824</xdr:rowOff>
    </xdr:from>
    <xdr:to>
      <xdr:col>8</xdr:col>
      <xdr:colOff>952499</xdr:colOff>
      <xdr:row>7</xdr:row>
      <xdr:rowOff>38099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4" y="123824"/>
          <a:ext cx="701992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219074</xdr:colOff>
      <xdr:row>0</xdr:row>
      <xdr:rowOff>123824</xdr:rowOff>
    </xdr:from>
    <xdr:to>
      <xdr:col>8</xdr:col>
      <xdr:colOff>952499</xdr:colOff>
      <xdr:row>7</xdr:row>
      <xdr:rowOff>38099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4" y="123824"/>
          <a:ext cx="701992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219074</xdr:colOff>
      <xdr:row>0</xdr:row>
      <xdr:rowOff>123824</xdr:rowOff>
    </xdr:from>
    <xdr:to>
      <xdr:col>8</xdr:col>
      <xdr:colOff>952499</xdr:colOff>
      <xdr:row>7</xdr:row>
      <xdr:rowOff>38099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4" y="123824"/>
          <a:ext cx="701992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57149</xdr:rowOff>
    </xdr:from>
    <xdr:to>
      <xdr:col>8</xdr:col>
      <xdr:colOff>819149</xdr:colOff>
      <xdr:row>6</xdr:row>
      <xdr:rowOff>161924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57149"/>
          <a:ext cx="701992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57149</xdr:rowOff>
    </xdr:from>
    <xdr:to>
      <xdr:col>8</xdr:col>
      <xdr:colOff>819149</xdr:colOff>
      <xdr:row>6</xdr:row>
      <xdr:rowOff>161924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57149"/>
          <a:ext cx="701992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95250</xdr:rowOff>
    </xdr:from>
    <xdr:to>
      <xdr:col>8</xdr:col>
      <xdr:colOff>621760</xdr:colOff>
      <xdr:row>7</xdr:row>
      <xdr:rowOff>133349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95250"/>
          <a:ext cx="6432010" cy="13715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57149</xdr:rowOff>
    </xdr:from>
    <xdr:to>
      <xdr:col>8</xdr:col>
      <xdr:colOff>819149</xdr:colOff>
      <xdr:row>6</xdr:row>
      <xdr:rowOff>161924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57149"/>
          <a:ext cx="701992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57149</xdr:rowOff>
    </xdr:from>
    <xdr:to>
      <xdr:col>8</xdr:col>
      <xdr:colOff>819149</xdr:colOff>
      <xdr:row>6</xdr:row>
      <xdr:rowOff>161924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57149"/>
          <a:ext cx="701992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57149</xdr:rowOff>
    </xdr:from>
    <xdr:to>
      <xdr:col>8</xdr:col>
      <xdr:colOff>819149</xdr:colOff>
      <xdr:row>6</xdr:row>
      <xdr:rowOff>161924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57149"/>
          <a:ext cx="701992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57149</xdr:rowOff>
    </xdr:from>
    <xdr:to>
      <xdr:col>8</xdr:col>
      <xdr:colOff>819149</xdr:colOff>
      <xdr:row>6</xdr:row>
      <xdr:rowOff>161924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57149"/>
          <a:ext cx="701992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57149</xdr:rowOff>
    </xdr:from>
    <xdr:to>
      <xdr:col>8</xdr:col>
      <xdr:colOff>819149</xdr:colOff>
      <xdr:row>6</xdr:row>
      <xdr:rowOff>161924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57149"/>
          <a:ext cx="701992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57149</xdr:rowOff>
    </xdr:from>
    <xdr:to>
      <xdr:col>8</xdr:col>
      <xdr:colOff>819149</xdr:colOff>
      <xdr:row>6</xdr:row>
      <xdr:rowOff>161924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57149"/>
          <a:ext cx="701992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57149</xdr:rowOff>
    </xdr:from>
    <xdr:to>
      <xdr:col>8</xdr:col>
      <xdr:colOff>819149</xdr:colOff>
      <xdr:row>6</xdr:row>
      <xdr:rowOff>161924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57149"/>
          <a:ext cx="701992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57149</xdr:rowOff>
    </xdr:from>
    <xdr:to>
      <xdr:col>8</xdr:col>
      <xdr:colOff>819149</xdr:colOff>
      <xdr:row>6</xdr:row>
      <xdr:rowOff>161924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57149"/>
          <a:ext cx="701992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57149</xdr:rowOff>
    </xdr:from>
    <xdr:to>
      <xdr:col>8</xdr:col>
      <xdr:colOff>819149</xdr:colOff>
      <xdr:row>6</xdr:row>
      <xdr:rowOff>161924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57149"/>
          <a:ext cx="701992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57149</xdr:rowOff>
    </xdr:from>
    <xdr:to>
      <xdr:col>8</xdr:col>
      <xdr:colOff>819149</xdr:colOff>
      <xdr:row>6</xdr:row>
      <xdr:rowOff>161924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57149"/>
          <a:ext cx="701992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0</xdr:row>
      <xdr:rowOff>85726</xdr:rowOff>
    </xdr:from>
    <xdr:to>
      <xdr:col>8</xdr:col>
      <xdr:colOff>793210</xdr:colOff>
      <xdr:row>7</xdr:row>
      <xdr:rowOff>28576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85726"/>
          <a:ext cx="6555835" cy="1276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57149</xdr:rowOff>
    </xdr:from>
    <xdr:to>
      <xdr:col>8</xdr:col>
      <xdr:colOff>819149</xdr:colOff>
      <xdr:row>6</xdr:row>
      <xdr:rowOff>161924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57149"/>
          <a:ext cx="7334250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57149</xdr:rowOff>
    </xdr:from>
    <xdr:to>
      <xdr:col>8</xdr:col>
      <xdr:colOff>819149</xdr:colOff>
      <xdr:row>6</xdr:row>
      <xdr:rowOff>161924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57149"/>
          <a:ext cx="7334250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57149</xdr:rowOff>
    </xdr:from>
    <xdr:to>
      <xdr:col>8</xdr:col>
      <xdr:colOff>819149</xdr:colOff>
      <xdr:row>6</xdr:row>
      <xdr:rowOff>161924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57149"/>
          <a:ext cx="7334250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57149</xdr:rowOff>
    </xdr:from>
    <xdr:to>
      <xdr:col>8</xdr:col>
      <xdr:colOff>819149</xdr:colOff>
      <xdr:row>6</xdr:row>
      <xdr:rowOff>161924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57149"/>
          <a:ext cx="7086600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57149</xdr:rowOff>
    </xdr:from>
    <xdr:to>
      <xdr:col>8</xdr:col>
      <xdr:colOff>819149</xdr:colOff>
      <xdr:row>6</xdr:row>
      <xdr:rowOff>161924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57149"/>
          <a:ext cx="741997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57149</xdr:rowOff>
    </xdr:from>
    <xdr:to>
      <xdr:col>8</xdr:col>
      <xdr:colOff>819149</xdr:colOff>
      <xdr:row>6</xdr:row>
      <xdr:rowOff>161924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57149"/>
          <a:ext cx="741997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57149</xdr:rowOff>
    </xdr:from>
    <xdr:to>
      <xdr:col>8</xdr:col>
      <xdr:colOff>819149</xdr:colOff>
      <xdr:row>6</xdr:row>
      <xdr:rowOff>161924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57149"/>
          <a:ext cx="741997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57149</xdr:rowOff>
    </xdr:from>
    <xdr:to>
      <xdr:col>8</xdr:col>
      <xdr:colOff>819149</xdr:colOff>
      <xdr:row>6</xdr:row>
      <xdr:rowOff>161924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57149"/>
          <a:ext cx="741997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57149</xdr:rowOff>
    </xdr:from>
    <xdr:to>
      <xdr:col>8</xdr:col>
      <xdr:colOff>819149</xdr:colOff>
      <xdr:row>6</xdr:row>
      <xdr:rowOff>161924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57149"/>
          <a:ext cx="741997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57149</xdr:rowOff>
    </xdr:from>
    <xdr:to>
      <xdr:col>8</xdr:col>
      <xdr:colOff>819149</xdr:colOff>
      <xdr:row>6</xdr:row>
      <xdr:rowOff>161924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57149"/>
          <a:ext cx="741997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95250</xdr:rowOff>
    </xdr:from>
    <xdr:to>
      <xdr:col>8</xdr:col>
      <xdr:colOff>621760</xdr:colOff>
      <xdr:row>6</xdr:row>
      <xdr:rowOff>161925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95250"/>
          <a:ext cx="6432010" cy="1209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57149</xdr:rowOff>
    </xdr:from>
    <xdr:to>
      <xdr:col>8</xdr:col>
      <xdr:colOff>819149</xdr:colOff>
      <xdr:row>6</xdr:row>
      <xdr:rowOff>161924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57149"/>
          <a:ext cx="741997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57149</xdr:rowOff>
    </xdr:from>
    <xdr:to>
      <xdr:col>8</xdr:col>
      <xdr:colOff>819149</xdr:colOff>
      <xdr:row>6</xdr:row>
      <xdr:rowOff>161924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57149"/>
          <a:ext cx="741997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57149</xdr:rowOff>
    </xdr:from>
    <xdr:to>
      <xdr:col>8</xdr:col>
      <xdr:colOff>1104900</xdr:colOff>
      <xdr:row>6</xdr:row>
      <xdr:rowOff>161924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57149"/>
          <a:ext cx="7705726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57149</xdr:rowOff>
    </xdr:from>
    <xdr:to>
      <xdr:col>8</xdr:col>
      <xdr:colOff>1095375</xdr:colOff>
      <xdr:row>6</xdr:row>
      <xdr:rowOff>161924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57149"/>
          <a:ext cx="7696201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57149</xdr:rowOff>
    </xdr:from>
    <xdr:to>
      <xdr:col>8</xdr:col>
      <xdr:colOff>819149</xdr:colOff>
      <xdr:row>6</xdr:row>
      <xdr:rowOff>161924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57149"/>
          <a:ext cx="741997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57149</xdr:rowOff>
    </xdr:from>
    <xdr:to>
      <xdr:col>8</xdr:col>
      <xdr:colOff>819149</xdr:colOff>
      <xdr:row>6</xdr:row>
      <xdr:rowOff>161924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57149"/>
          <a:ext cx="741997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57149</xdr:rowOff>
    </xdr:from>
    <xdr:to>
      <xdr:col>8</xdr:col>
      <xdr:colOff>819149</xdr:colOff>
      <xdr:row>6</xdr:row>
      <xdr:rowOff>161924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57149"/>
          <a:ext cx="741997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57149</xdr:rowOff>
    </xdr:from>
    <xdr:to>
      <xdr:col>8</xdr:col>
      <xdr:colOff>819149</xdr:colOff>
      <xdr:row>6</xdr:row>
      <xdr:rowOff>161924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57149"/>
          <a:ext cx="741997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57149</xdr:rowOff>
    </xdr:from>
    <xdr:to>
      <xdr:col>8</xdr:col>
      <xdr:colOff>819149</xdr:colOff>
      <xdr:row>6</xdr:row>
      <xdr:rowOff>161924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57149"/>
          <a:ext cx="741997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57149</xdr:rowOff>
    </xdr:from>
    <xdr:to>
      <xdr:col>8</xdr:col>
      <xdr:colOff>819149</xdr:colOff>
      <xdr:row>6</xdr:row>
      <xdr:rowOff>161924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57149"/>
          <a:ext cx="741997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95251</xdr:rowOff>
    </xdr:from>
    <xdr:to>
      <xdr:col>8</xdr:col>
      <xdr:colOff>971550</xdr:colOff>
      <xdr:row>6</xdr:row>
      <xdr:rowOff>133351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95251"/>
          <a:ext cx="6781800" cy="1181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57149</xdr:rowOff>
    </xdr:from>
    <xdr:to>
      <xdr:col>8</xdr:col>
      <xdr:colOff>819149</xdr:colOff>
      <xdr:row>6</xdr:row>
      <xdr:rowOff>161924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57149"/>
          <a:ext cx="741997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57149</xdr:rowOff>
    </xdr:from>
    <xdr:to>
      <xdr:col>8</xdr:col>
      <xdr:colOff>819149</xdr:colOff>
      <xdr:row>6</xdr:row>
      <xdr:rowOff>161924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57149"/>
          <a:ext cx="741997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57149</xdr:rowOff>
    </xdr:from>
    <xdr:to>
      <xdr:col>8</xdr:col>
      <xdr:colOff>819149</xdr:colOff>
      <xdr:row>6</xdr:row>
      <xdr:rowOff>161924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4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57149"/>
          <a:ext cx="741997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57149</xdr:rowOff>
    </xdr:from>
    <xdr:to>
      <xdr:col>8</xdr:col>
      <xdr:colOff>819149</xdr:colOff>
      <xdr:row>6</xdr:row>
      <xdr:rowOff>161924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4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57149"/>
          <a:ext cx="741997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57149</xdr:rowOff>
    </xdr:from>
    <xdr:to>
      <xdr:col>8</xdr:col>
      <xdr:colOff>819149</xdr:colOff>
      <xdr:row>6</xdr:row>
      <xdr:rowOff>161924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4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57149"/>
          <a:ext cx="741997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57149</xdr:rowOff>
    </xdr:from>
    <xdr:to>
      <xdr:col>8</xdr:col>
      <xdr:colOff>819149</xdr:colOff>
      <xdr:row>6</xdr:row>
      <xdr:rowOff>161924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4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57149"/>
          <a:ext cx="741997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57149</xdr:rowOff>
    </xdr:from>
    <xdr:to>
      <xdr:col>8</xdr:col>
      <xdr:colOff>819149</xdr:colOff>
      <xdr:row>6</xdr:row>
      <xdr:rowOff>161924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4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57149"/>
          <a:ext cx="741997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57149</xdr:rowOff>
    </xdr:from>
    <xdr:to>
      <xdr:col>8</xdr:col>
      <xdr:colOff>819149</xdr:colOff>
      <xdr:row>6</xdr:row>
      <xdr:rowOff>161924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4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57149"/>
          <a:ext cx="741997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57149</xdr:rowOff>
    </xdr:from>
    <xdr:to>
      <xdr:col>8</xdr:col>
      <xdr:colOff>819149</xdr:colOff>
      <xdr:row>6</xdr:row>
      <xdr:rowOff>161924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4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57149"/>
          <a:ext cx="741997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57149</xdr:rowOff>
    </xdr:from>
    <xdr:to>
      <xdr:col>8</xdr:col>
      <xdr:colOff>819149</xdr:colOff>
      <xdr:row>6</xdr:row>
      <xdr:rowOff>161924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4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57149"/>
          <a:ext cx="741997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57149</xdr:colOff>
      <xdr:row>0</xdr:row>
      <xdr:rowOff>95250</xdr:rowOff>
    </xdr:from>
    <xdr:to>
      <xdr:col>8</xdr:col>
      <xdr:colOff>942974</xdr:colOff>
      <xdr:row>7</xdr:row>
      <xdr:rowOff>28575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49" y="95250"/>
          <a:ext cx="6753225" cy="1266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57149</xdr:rowOff>
    </xdr:from>
    <xdr:to>
      <xdr:col>8</xdr:col>
      <xdr:colOff>819149</xdr:colOff>
      <xdr:row>6</xdr:row>
      <xdr:rowOff>161924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4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57149"/>
          <a:ext cx="741997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57149</xdr:rowOff>
    </xdr:from>
    <xdr:to>
      <xdr:col>8</xdr:col>
      <xdr:colOff>819149</xdr:colOff>
      <xdr:row>6</xdr:row>
      <xdr:rowOff>161924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4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57149"/>
          <a:ext cx="741997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57149</xdr:rowOff>
    </xdr:from>
    <xdr:to>
      <xdr:col>8</xdr:col>
      <xdr:colOff>819149</xdr:colOff>
      <xdr:row>6</xdr:row>
      <xdr:rowOff>161924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4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57149"/>
          <a:ext cx="741997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57149</xdr:rowOff>
    </xdr:from>
    <xdr:to>
      <xdr:col>8</xdr:col>
      <xdr:colOff>819149</xdr:colOff>
      <xdr:row>6</xdr:row>
      <xdr:rowOff>161924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4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57149"/>
          <a:ext cx="741997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57149</xdr:rowOff>
    </xdr:from>
    <xdr:to>
      <xdr:col>8</xdr:col>
      <xdr:colOff>819149</xdr:colOff>
      <xdr:row>6</xdr:row>
      <xdr:rowOff>161924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4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57149"/>
          <a:ext cx="741997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57149</xdr:rowOff>
    </xdr:from>
    <xdr:to>
      <xdr:col>8</xdr:col>
      <xdr:colOff>819149</xdr:colOff>
      <xdr:row>6</xdr:row>
      <xdr:rowOff>161924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4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57149"/>
          <a:ext cx="741997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57149</xdr:rowOff>
    </xdr:from>
    <xdr:to>
      <xdr:col>8</xdr:col>
      <xdr:colOff>819149</xdr:colOff>
      <xdr:row>6</xdr:row>
      <xdr:rowOff>161924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4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57149"/>
          <a:ext cx="741997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57149</xdr:rowOff>
    </xdr:from>
    <xdr:to>
      <xdr:col>8</xdr:col>
      <xdr:colOff>819149</xdr:colOff>
      <xdr:row>6</xdr:row>
      <xdr:rowOff>161924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5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57149"/>
          <a:ext cx="741997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57149</xdr:rowOff>
    </xdr:from>
    <xdr:to>
      <xdr:col>8</xdr:col>
      <xdr:colOff>819149</xdr:colOff>
      <xdr:row>6</xdr:row>
      <xdr:rowOff>161924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5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57149"/>
          <a:ext cx="741997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57149</xdr:rowOff>
    </xdr:from>
    <xdr:to>
      <xdr:col>8</xdr:col>
      <xdr:colOff>819149</xdr:colOff>
      <xdr:row>6</xdr:row>
      <xdr:rowOff>161924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5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57149"/>
          <a:ext cx="741997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76201</xdr:colOff>
      <xdr:row>0</xdr:row>
      <xdr:rowOff>95251</xdr:rowOff>
    </xdr:from>
    <xdr:to>
      <xdr:col>8</xdr:col>
      <xdr:colOff>962025</xdr:colOff>
      <xdr:row>7</xdr:row>
      <xdr:rowOff>47625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1" y="95251"/>
          <a:ext cx="6753224" cy="12858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57149</xdr:rowOff>
    </xdr:from>
    <xdr:to>
      <xdr:col>8</xdr:col>
      <xdr:colOff>819149</xdr:colOff>
      <xdr:row>6</xdr:row>
      <xdr:rowOff>161924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5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57149"/>
          <a:ext cx="741997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57149</xdr:rowOff>
    </xdr:from>
    <xdr:to>
      <xdr:col>8</xdr:col>
      <xdr:colOff>819149</xdr:colOff>
      <xdr:row>6</xdr:row>
      <xdr:rowOff>161924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5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57149"/>
          <a:ext cx="741997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57149</xdr:rowOff>
    </xdr:from>
    <xdr:to>
      <xdr:col>8</xdr:col>
      <xdr:colOff>819149</xdr:colOff>
      <xdr:row>6</xdr:row>
      <xdr:rowOff>161924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5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57149"/>
          <a:ext cx="741997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57149</xdr:rowOff>
    </xdr:from>
    <xdr:to>
      <xdr:col>8</xdr:col>
      <xdr:colOff>819149</xdr:colOff>
      <xdr:row>6</xdr:row>
      <xdr:rowOff>161924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5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57149"/>
          <a:ext cx="741997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57149</xdr:rowOff>
    </xdr:from>
    <xdr:to>
      <xdr:col>8</xdr:col>
      <xdr:colOff>819149</xdr:colOff>
      <xdr:row>6</xdr:row>
      <xdr:rowOff>161924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5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57149"/>
          <a:ext cx="741997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57149</xdr:rowOff>
    </xdr:from>
    <xdr:to>
      <xdr:col>8</xdr:col>
      <xdr:colOff>819149</xdr:colOff>
      <xdr:row>6</xdr:row>
      <xdr:rowOff>161924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5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57149"/>
          <a:ext cx="741997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57149</xdr:rowOff>
    </xdr:from>
    <xdr:to>
      <xdr:col>8</xdr:col>
      <xdr:colOff>819149</xdr:colOff>
      <xdr:row>6</xdr:row>
      <xdr:rowOff>161924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5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57149"/>
          <a:ext cx="741997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57149</xdr:rowOff>
    </xdr:from>
    <xdr:to>
      <xdr:col>8</xdr:col>
      <xdr:colOff>819149</xdr:colOff>
      <xdr:row>6</xdr:row>
      <xdr:rowOff>161924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5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57149"/>
          <a:ext cx="741997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57149</xdr:rowOff>
    </xdr:from>
    <xdr:to>
      <xdr:col>8</xdr:col>
      <xdr:colOff>819149</xdr:colOff>
      <xdr:row>6</xdr:row>
      <xdr:rowOff>161924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5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57149"/>
          <a:ext cx="741997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57149</xdr:rowOff>
    </xdr:from>
    <xdr:to>
      <xdr:col>8</xdr:col>
      <xdr:colOff>819149</xdr:colOff>
      <xdr:row>6</xdr:row>
      <xdr:rowOff>161924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5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57149"/>
          <a:ext cx="741997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76200</xdr:rowOff>
    </xdr:from>
    <xdr:to>
      <xdr:col>8</xdr:col>
      <xdr:colOff>962025</xdr:colOff>
      <xdr:row>7</xdr:row>
      <xdr:rowOff>114299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76200"/>
          <a:ext cx="6743700" cy="13715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57149</xdr:rowOff>
    </xdr:from>
    <xdr:to>
      <xdr:col>8</xdr:col>
      <xdr:colOff>819149</xdr:colOff>
      <xdr:row>6</xdr:row>
      <xdr:rowOff>161924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5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57149"/>
          <a:ext cx="741997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57149</xdr:rowOff>
    </xdr:from>
    <xdr:to>
      <xdr:col>8</xdr:col>
      <xdr:colOff>819149</xdr:colOff>
      <xdr:row>6</xdr:row>
      <xdr:rowOff>161924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5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57149"/>
          <a:ext cx="741997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57149</xdr:rowOff>
    </xdr:from>
    <xdr:to>
      <xdr:col>8</xdr:col>
      <xdr:colOff>819149</xdr:colOff>
      <xdr:row>6</xdr:row>
      <xdr:rowOff>161924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5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57149"/>
          <a:ext cx="741997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57149</xdr:rowOff>
    </xdr:from>
    <xdr:to>
      <xdr:col>8</xdr:col>
      <xdr:colOff>819149</xdr:colOff>
      <xdr:row>6</xdr:row>
      <xdr:rowOff>161924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6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57149"/>
          <a:ext cx="741997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57149</xdr:rowOff>
    </xdr:from>
    <xdr:to>
      <xdr:col>8</xdr:col>
      <xdr:colOff>819149</xdr:colOff>
      <xdr:row>6</xdr:row>
      <xdr:rowOff>161924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6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57149"/>
          <a:ext cx="741997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57149</xdr:rowOff>
    </xdr:from>
    <xdr:to>
      <xdr:col>8</xdr:col>
      <xdr:colOff>819149</xdr:colOff>
      <xdr:row>6</xdr:row>
      <xdr:rowOff>161924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6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57149"/>
          <a:ext cx="741997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57149</xdr:rowOff>
    </xdr:from>
    <xdr:to>
      <xdr:col>8</xdr:col>
      <xdr:colOff>819149</xdr:colOff>
      <xdr:row>6</xdr:row>
      <xdr:rowOff>161924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6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57149"/>
          <a:ext cx="741997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57149</xdr:rowOff>
    </xdr:from>
    <xdr:to>
      <xdr:col>8</xdr:col>
      <xdr:colOff>819149</xdr:colOff>
      <xdr:row>6</xdr:row>
      <xdr:rowOff>161924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6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57149"/>
          <a:ext cx="741997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57149</xdr:rowOff>
    </xdr:from>
    <xdr:to>
      <xdr:col>8</xdr:col>
      <xdr:colOff>819149</xdr:colOff>
      <xdr:row>6</xdr:row>
      <xdr:rowOff>161924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6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57149"/>
          <a:ext cx="741997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57149</xdr:rowOff>
    </xdr:from>
    <xdr:to>
      <xdr:col>8</xdr:col>
      <xdr:colOff>819149</xdr:colOff>
      <xdr:row>6</xdr:row>
      <xdr:rowOff>161924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6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57149"/>
          <a:ext cx="741997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57149</xdr:colOff>
      <xdr:row>0</xdr:row>
      <xdr:rowOff>95251</xdr:rowOff>
    </xdr:from>
    <xdr:to>
      <xdr:col>8</xdr:col>
      <xdr:colOff>885824</xdr:colOff>
      <xdr:row>6</xdr:row>
      <xdr:rowOff>133351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49" y="95251"/>
          <a:ext cx="6696075" cy="1181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57149</xdr:rowOff>
    </xdr:from>
    <xdr:to>
      <xdr:col>8</xdr:col>
      <xdr:colOff>819149</xdr:colOff>
      <xdr:row>6</xdr:row>
      <xdr:rowOff>161924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6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57149"/>
          <a:ext cx="741997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57149</xdr:rowOff>
    </xdr:from>
    <xdr:to>
      <xdr:col>8</xdr:col>
      <xdr:colOff>819149</xdr:colOff>
      <xdr:row>6</xdr:row>
      <xdr:rowOff>161924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6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57149"/>
          <a:ext cx="741997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57149</xdr:rowOff>
    </xdr:from>
    <xdr:to>
      <xdr:col>8</xdr:col>
      <xdr:colOff>819149</xdr:colOff>
      <xdr:row>6</xdr:row>
      <xdr:rowOff>161924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6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57149"/>
          <a:ext cx="741997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57149</xdr:rowOff>
    </xdr:from>
    <xdr:to>
      <xdr:col>8</xdr:col>
      <xdr:colOff>819149</xdr:colOff>
      <xdr:row>6</xdr:row>
      <xdr:rowOff>161924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6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57149"/>
          <a:ext cx="741997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57149</xdr:rowOff>
    </xdr:from>
    <xdr:to>
      <xdr:col>8</xdr:col>
      <xdr:colOff>819149</xdr:colOff>
      <xdr:row>6</xdr:row>
      <xdr:rowOff>161924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6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57149"/>
          <a:ext cx="741997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57149</xdr:rowOff>
    </xdr:from>
    <xdr:to>
      <xdr:col>8</xdr:col>
      <xdr:colOff>819149</xdr:colOff>
      <xdr:row>6</xdr:row>
      <xdr:rowOff>161924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6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57149"/>
          <a:ext cx="741997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57149</xdr:rowOff>
    </xdr:from>
    <xdr:to>
      <xdr:col>8</xdr:col>
      <xdr:colOff>819149</xdr:colOff>
      <xdr:row>6</xdr:row>
      <xdr:rowOff>161924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6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57149"/>
          <a:ext cx="741997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57149</xdr:rowOff>
    </xdr:from>
    <xdr:to>
      <xdr:col>8</xdr:col>
      <xdr:colOff>819149</xdr:colOff>
      <xdr:row>6</xdr:row>
      <xdr:rowOff>161924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6F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57149"/>
          <a:ext cx="741997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57149</xdr:rowOff>
    </xdr:from>
    <xdr:to>
      <xdr:col>8</xdr:col>
      <xdr:colOff>819149</xdr:colOff>
      <xdr:row>6</xdr:row>
      <xdr:rowOff>161924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7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57149"/>
          <a:ext cx="741997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57149</xdr:rowOff>
    </xdr:from>
    <xdr:to>
      <xdr:col>8</xdr:col>
      <xdr:colOff>819149</xdr:colOff>
      <xdr:row>6</xdr:row>
      <xdr:rowOff>161924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7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57149"/>
          <a:ext cx="741997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12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B2:G40"/>
  <sheetViews>
    <sheetView tabSelected="1" view="pageLayout" zoomScaleNormal="100" zoomScaleSheetLayoutView="85" workbookViewId="0">
      <selection activeCell="F4" sqref="F4"/>
    </sheetView>
  </sheetViews>
  <sheetFormatPr defaultColWidth="9.1328125" defaultRowHeight="13.5" x14ac:dyDescent="0.35"/>
  <cols>
    <col min="1" max="1" width="2.86328125" style="6" customWidth="1"/>
    <col min="2" max="2" width="13.33203125" style="6" customWidth="1"/>
    <col min="3" max="3" width="23.796875" style="6" customWidth="1"/>
    <col min="4" max="4" width="48.86328125" style="6" customWidth="1"/>
    <col min="5" max="5" width="29" style="6" customWidth="1"/>
    <col min="6" max="6" width="31.1328125" style="9" customWidth="1"/>
    <col min="7" max="16384" width="9.1328125" style="6"/>
  </cols>
  <sheetData>
    <row r="2" spans="2:7" s="11" customFormat="1" ht="13.9" x14ac:dyDescent="0.4">
      <c r="B2" s="2" t="s">
        <v>33</v>
      </c>
      <c r="C2" s="7"/>
      <c r="D2" s="2"/>
      <c r="E2" s="268"/>
      <c r="F2" s="268"/>
    </row>
    <row r="3" spans="2:7" ht="4.5" customHeight="1" x14ac:dyDescent="0.4">
      <c r="B3" s="2"/>
      <c r="C3" s="269"/>
      <c r="D3" s="269"/>
      <c r="E3" s="269"/>
      <c r="F3" s="7"/>
    </row>
    <row r="4" spans="2:7" ht="27.75" customHeight="1" x14ac:dyDescent="0.4">
      <c r="B4" s="267" t="str">
        <f>'SCHED 1A-1_JG_CH'!B3</f>
        <v>CONTRACT REF. NO:</v>
      </c>
      <c r="C4" s="283"/>
      <c r="D4" s="267" t="str">
        <f>'SCHED 1A-1_JG_CH'!D3</f>
        <v>SCMU3-24/25-0662-HO</v>
      </c>
      <c r="E4" s="282" t="s">
        <v>10</v>
      </c>
      <c r="F4" s="374" t="str">
        <f>'SCHED 1A-1_JG_CH'!G3</f>
        <v>JOE GQABI &amp; CHRIS HANI</v>
      </c>
      <c r="G4" s="281"/>
    </row>
    <row r="5" spans="2:7" ht="4.5" customHeight="1" x14ac:dyDescent="0.4">
      <c r="B5" s="270"/>
      <c r="C5" s="2"/>
      <c r="D5" s="2"/>
      <c r="E5" s="2"/>
      <c r="F5" s="7"/>
    </row>
    <row r="6" spans="2:7" ht="13.9" x14ac:dyDescent="0.4">
      <c r="B6" s="382" t="str">
        <f>'SCHED 1A-1_JG_CH'!B4</f>
        <v>ASSET TYPE:</v>
      </c>
      <c r="C6" s="383"/>
      <c r="D6" s="382" t="str">
        <f>'SCHED 1A-1_JG_CH'!D4</f>
        <v>MEDICAL GAS</v>
      </c>
      <c r="E6" s="384"/>
      <c r="F6" s="384"/>
    </row>
    <row r="7" spans="2:7" ht="6" customHeight="1" thickBot="1" x14ac:dyDescent="0.45">
      <c r="B7" s="381"/>
      <c r="C7" s="381"/>
      <c r="D7" s="381"/>
      <c r="E7" s="381"/>
      <c r="F7" s="6"/>
    </row>
    <row r="8" spans="2:7" s="35" customFormat="1" ht="26.65" thickTop="1" x14ac:dyDescent="0.45">
      <c r="B8" s="276" t="s">
        <v>13</v>
      </c>
      <c r="C8" s="378" t="s">
        <v>0</v>
      </c>
      <c r="D8" s="379"/>
      <c r="E8" s="380"/>
      <c r="F8" s="277" t="s">
        <v>666</v>
      </c>
    </row>
    <row r="9" spans="2:7" s="8" customFormat="1" ht="20.25" customHeight="1" x14ac:dyDescent="0.45">
      <c r="B9" s="271"/>
      <c r="C9" s="317"/>
      <c r="D9" s="35"/>
      <c r="E9" s="273"/>
      <c r="F9" s="278"/>
    </row>
    <row r="10" spans="2:7" s="8" customFormat="1" ht="20.25" customHeight="1" x14ac:dyDescent="0.35">
      <c r="B10" s="48" t="s">
        <v>724</v>
      </c>
      <c r="C10" s="318" t="str">
        <f>'SCHED 1A-1_JG_CH'!G3</f>
        <v>JOE GQABI &amp; CHRIS HANI</v>
      </c>
      <c r="D10" s="35" t="str">
        <f>'SCHED 1A-1_JG_CH'!D6</f>
        <v>FIXED CHARGE AND VALUE RELATED ITEMS APPLICABLE TO ALL WORK</v>
      </c>
      <c r="E10" s="273"/>
      <c r="F10" s="278"/>
    </row>
    <row r="11" spans="2:7" s="8" customFormat="1" ht="20.25" customHeight="1" x14ac:dyDescent="0.45">
      <c r="B11" s="48"/>
      <c r="C11" s="272"/>
      <c r="D11" s="35"/>
      <c r="E11" s="273"/>
      <c r="F11" s="278"/>
    </row>
    <row r="12" spans="2:7" s="8" customFormat="1" ht="20.25" customHeight="1" x14ac:dyDescent="0.35">
      <c r="B12" s="48" t="s">
        <v>725</v>
      </c>
      <c r="C12" s="318" t="str">
        <f>'SCHED 1A-2_JG_CH'!G3</f>
        <v>JOE GQABI &amp; CHRIS HANI</v>
      </c>
      <c r="D12" s="35" t="str">
        <f>'SCHED 1A-2_JG_CH'!D6</f>
        <v>FIXED CHARGE AND VALUE RELATED ITEMS APPLICABLE TO ALL WORK (continued)</v>
      </c>
      <c r="E12" s="273"/>
      <c r="F12" s="278"/>
    </row>
    <row r="13" spans="2:7" s="8" customFormat="1" ht="20.25" customHeight="1" x14ac:dyDescent="0.45">
      <c r="B13" s="48"/>
      <c r="C13" s="272"/>
      <c r="D13" s="35"/>
      <c r="E13" s="273"/>
      <c r="F13" s="278"/>
    </row>
    <row r="14" spans="2:7" s="8" customFormat="1" ht="20.25" customHeight="1" x14ac:dyDescent="0.35">
      <c r="B14" s="48" t="s">
        <v>726</v>
      </c>
      <c r="C14" s="318" t="str">
        <f>'SCHED 1A-3_JG_CH'!G3</f>
        <v>JOE GQABI &amp; CHRIS HANI</v>
      </c>
      <c r="D14" s="35" t="str">
        <f>'SCHED 1A-3_JG_CH'!D6</f>
        <v>FIXED CHARGE AND VALUE RELATED ITEMS APPLICABLE TO ALL WORK (continued)</v>
      </c>
      <c r="E14" s="273"/>
      <c r="F14" s="278"/>
    </row>
    <row r="15" spans="2:7" s="8" customFormat="1" ht="20.25" customHeight="1" x14ac:dyDescent="0.45">
      <c r="B15" s="48"/>
      <c r="C15" s="272"/>
      <c r="D15" s="35"/>
      <c r="E15" s="273"/>
      <c r="F15" s="278"/>
    </row>
    <row r="16" spans="2:7" s="8" customFormat="1" ht="20.25" customHeight="1" x14ac:dyDescent="0.35">
      <c r="B16" s="48" t="s">
        <v>727</v>
      </c>
      <c r="C16" s="318" t="str">
        <f>'SCHED 1A-4_JG_CH'!G3</f>
        <v>JOE GQABI &amp; CHRIS HANI</v>
      </c>
      <c r="D16" s="35" t="str">
        <f>'SCHED 1A-4_JG_CH'!D6</f>
        <v>FIXED CHARGE AND VALUE RELATED ITEMS APPLICABLE TO ALL WORK (continued)</v>
      </c>
      <c r="E16" s="273"/>
      <c r="F16" s="278"/>
    </row>
    <row r="17" spans="2:6" s="8" customFormat="1" ht="20.25" customHeight="1" x14ac:dyDescent="0.45">
      <c r="B17" s="48"/>
      <c r="C17" s="272"/>
      <c r="D17" s="35"/>
      <c r="E17" s="273"/>
      <c r="F17" s="278"/>
    </row>
    <row r="18" spans="2:6" s="8" customFormat="1" ht="20.25" customHeight="1" x14ac:dyDescent="0.35">
      <c r="B18" s="48" t="s">
        <v>728</v>
      </c>
      <c r="C18" s="318" t="str">
        <f>'SCHED 1A-5_JG_CH'!G3</f>
        <v>JOE GQABI &amp; CHRIS HANI</v>
      </c>
      <c r="D18" s="35" t="str">
        <f>'SCHED 1A-5_JG_CH'!D6</f>
        <v>FIXED CHARGE AND VALUE RELATED ITEMS APPLICABLE TO ALL WORK</v>
      </c>
      <c r="E18" s="273"/>
      <c r="F18" s="278"/>
    </row>
    <row r="19" spans="2:6" s="8" customFormat="1" ht="20.25" customHeight="1" x14ac:dyDescent="0.45">
      <c r="B19" s="48"/>
      <c r="C19" s="272"/>
      <c r="D19" s="35"/>
      <c r="E19" s="273"/>
      <c r="F19" s="278"/>
    </row>
    <row r="20" spans="2:6" s="8" customFormat="1" ht="20.25" customHeight="1" x14ac:dyDescent="0.35">
      <c r="B20" s="48" t="s">
        <v>729</v>
      </c>
      <c r="C20" s="318" t="str">
        <f>'SCHED 2A-1_JG_CH'!G3</f>
        <v>JOE GQABI &amp; CHRIS HANI</v>
      </c>
      <c r="D20" s="35" t="str">
        <f>'SCHED 2A-1_JG_CH'!D6</f>
        <v xml:space="preserve">FUNCTIONAL REPAIR SCHEDULE </v>
      </c>
      <c r="E20" s="273"/>
      <c r="F20" s="278"/>
    </row>
    <row r="21" spans="2:6" s="8" customFormat="1" ht="20.25" customHeight="1" x14ac:dyDescent="0.45">
      <c r="B21" s="48"/>
      <c r="C21" s="272"/>
      <c r="D21" s="35"/>
      <c r="E21" s="273"/>
      <c r="F21" s="278"/>
    </row>
    <row r="22" spans="2:6" s="8" customFormat="1" ht="20.25" customHeight="1" x14ac:dyDescent="0.35">
      <c r="B22" s="48" t="s">
        <v>730</v>
      </c>
      <c r="C22" s="318" t="str">
        <f>'SCHED 2A-3_JG_CH'!G3</f>
        <v>JOE GQABI &amp; CHRIS HANI</v>
      </c>
      <c r="D22" s="35" t="str">
        <f>'SCHED 2A-3_JG_CH'!D6</f>
        <v>FUNCTIONAL REPAIR SCHEDULE (continued)</v>
      </c>
      <c r="E22" s="273"/>
      <c r="F22" s="278"/>
    </row>
    <row r="23" spans="2:6" s="8" customFormat="1" ht="20.25" customHeight="1" x14ac:dyDescent="0.45">
      <c r="B23" s="48"/>
      <c r="C23" s="272"/>
      <c r="D23" s="35"/>
      <c r="E23" s="273"/>
      <c r="F23" s="278"/>
    </row>
    <row r="24" spans="2:6" s="8" customFormat="1" ht="20.25" customHeight="1" x14ac:dyDescent="0.35">
      <c r="B24" s="48" t="s">
        <v>731</v>
      </c>
      <c r="C24" s="318" t="str">
        <f>'SCHED 2A-4_JG_CH'!G3</f>
        <v>JOE GQABI &amp; CHRIS HANI</v>
      </c>
      <c r="D24" s="35" t="str">
        <f>'SCHED 2A-4_JG_CH'!D6</f>
        <v>FUNCTIONAL REPAIR SCHEDULE (continued)</v>
      </c>
      <c r="E24" s="273"/>
      <c r="F24" s="278"/>
    </row>
    <row r="25" spans="2:6" s="8" customFormat="1" ht="20.25" customHeight="1" x14ac:dyDescent="0.45">
      <c r="B25" s="48"/>
      <c r="C25" s="272"/>
      <c r="D25" s="35"/>
      <c r="E25" s="273"/>
      <c r="F25" s="278"/>
    </row>
    <row r="26" spans="2:6" s="8" customFormat="1" ht="20.25" customHeight="1" x14ac:dyDescent="0.45">
      <c r="B26" s="48" t="s">
        <v>815</v>
      </c>
      <c r="C26" s="272" t="str">
        <f>'SCHEDULE 3A_JG'!H3</f>
        <v>JOE GQABI &amp; CHRIS HANI</v>
      </c>
      <c r="D26" s="35" t="s">
        <v>25</v>
      </c>
      <c r="E26" s="273"/>
      <c r="F26" s="278"/>
    </row>
    <row r="27" spans="2:6" s="8" customFormat="1" ht="20.25" customHeight="1" x14ac:dyDescent="0.45">
      <c r="B27" s="48"/>
      <c r="C27" s="272"/>
      <c r="D27" s="35"/>
      <c r="E27" s="273"/>
      <c r="F27" s="278"/>
    </row>
    <row r="28" spans="2:6" s="8" customFormat="1" ht="20.25" customHeight="1" x14ac:dyDescent="0.45">
      <c r="B28" s="48" t="s">
        <v>816</v>
      </c>
      <c r="C28" s="272" t="str">
        <f>'SCHEDULE 3B_CH'!H3</f>
        <v>JOE GQABI &amp; CHRIS HANI</v>
      </c>
      <c r="D28" s="35" t="s">
        <v>25</v>
      </c>
      <c r="E28" s="49"/>
      <c r="F28" s="278"/>
    </row>
    <row r="29" spans="2:6" s="8" customFormat="1" ht="20.25" customHeight="1" x14ac:dyDescent="0.45">
      <c r="B29" s="48"/>
      <c r="C29" s="272"/>
      <c r="D29" s="35"/>
      <c r="E29" s="49"/>
      <c r="F29" s="278"/>
    </row>
    <row r="30" spans="2:6" s="8" customFormat="1" ht="20.25" customHeight="1" x14ac:dyDescent="0.45">
      <c r="B30" s="48">
        <v>4</v>
      </c>
      <c r="C30" s="272" t="str">
        <f>'SCHEDULE 4'!D6</f>
        <v xml:space="preserve">TERM REPAIRS SUBJECT TO APPROVAL OF QUOTATION OF THE WORKS </v>
      </c>
      <c r="D30" s="35"/>
      <c r="E30" s="49"/>
      <c r="F30" s="279"/>
    </row>
    <row r="31" spans="2:6" s="8" customFormat="1" ht="20.25" customHeight="1" x14ac:dyDescent="0.45">
      <c r="B31" s="48"/>
      <c r="C31" s="272"/>
      <c r="D31" s="35"/>
      <c r="E31" s="49"/>
      <c r="F31" s="278"/>
    </row>
    <row r="32" spans="2:6" s="8" customFormat="1" ht="20.25" customHeight="1" x14ac:dyDescent="0.45">
      <c r="B32" s="48"/>
      <c r="C32" s="272"/>
      <c r="D32" s="35"/>
      <c r="E32" s="49"/>
      <c r="F32" s="279"/>
    </row>
    <row r="33" spans="2:6" s="8" customFormat="1" ht="20.25" customHeight="1" x14ac:dyDescent="0.45">
      <c r="B33" s="48"/>
      <c r="C33" s="272"/>
      <c r="D33" s="35"/>
      <c r="E33" s="49"/>
      <c r="F33" s="279"/>
    </row>
    <row r="34" spans="2:6" s="8" customFormat="1" ht="20.25" customHeight="1" x14ac:dyDescent="0.45">
      <c r="B34" s="48"/>
      <c r="C34" s="385"/>
      <c r="D34" s="386"/>
      <c r="E34" s="387"/>
      <c r="F34" s="279"/>
    </row>
    <row r="35" spans="2:6" s="8" customFormat="1" ht="20.25" customHeight="1" thickBot="1" x14ac:dyDescent="0.5">
      <c r="B35" s="48"/>
      <c r="C35" s="274"/>
      <c r="D35" s="275"/>
      <c r="E35" s="50"/>
      <c r="F35" s="280"/>
    </row>
    <row r="36" spans="2:6" s="8" customFormat="1" ht="24.95" customHeight="1" thickTop="1" x14ac:dyDescent="0.45">
      <c r="B36" s="388" t="s">
        <v>668</v>
      </c>
      <c r="C36" s="389"/>
      <c r="D36" s="389"/>
      <c r="E36" s="390"/>
      <c r="F36" s="332"/>
    </row>
    <row r="37" spans="2:6" s="8" customFormat="1" ht="24.95" customHeight="1" x14ac:dyDescent="0.45">
      <c r="B37" s="391" t="s">
        <v>76</v>
      </c>
      <c r="C37" s="392"/>
      <c r="D37" s="392"/>
      <c r="E37" s="393"/>
      <c r="F37" s="333"/>
    </row>
    <row r="38" spans="2:6" s="8" customFormat="1" ht="27.6" customHeight="1" thickBot="1" x14ac:dyDescent="0.5">
      <c r="B38" s="375" t="s">
        <v>667</v>
      </c>
      <c r="C38" s="376"/>
      <c r="D38" s="376"/>
      <c r="E38" s="377"/>
      <c r="F38" s="334"/>
    </row>
    <row r="39" spans="2:6" s="11" customFormat="1" ht="13.9" thickTop="1" x14ac:dyDescent="0.35">
      <c r="F39" s="84"/>
    </row>
    <row r="40" spans="2:6" x14ac:dyDescent="0.35">
      <c r="B40" s="11"/>
    </row>
  </sheetData>
  <mergeCells count="8">
    <mergeCell ref="B38:E38"/>
    <mergeCell ref="C8:E8"/>
    <mergeCell ref="B7:E7"/>
    <mergeCell ref="B6:C6"/>
    <mergeCell ref="D6:F6"/>
    <mergeCell ref="C34:E34"/>
    <mergeCell ref="B36:E36"/>
    <mergeCell ref="B37:E37"/>
  </mergeCells>
  <phoneticPr fontId="27" type="noConversion"/>
  <pageMargins left="0.51181102362204722" right="0.51181102362204722" top="0.55118110236220474" bottom="0.35433070866141736" header="0.31496062992125984" footer="0.31496062992125984"/>
  <pageSetup paperSize="9" scale="60" orientation="portrait" r:id="rId1"/>
  <headerFooter>
    <oddFooter xml:space="preserve">&amp;C&amp;"-,Bold"&amp;12PAGE &amp;P OF BOQ&amp;R&amp;"Arial,Regular"&amp;14  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EEA60-90E4-475E-8BA7-2CD6FA7577DD}">
  <sheetPr>
    <tabColor theme="4" tint="0.59999389629810485"/>
  </sheetPr>
  <dimension ref="B1:R457"/>
  <sheetViews>
    <sheetView view="pageBreakPreview" zoomScale="55" zoomScaleNormal="100" zoomScaleSheetLayoutView="55" workbookViewId="0">
      <selection activeCell="B1" sqref="B1:D1"/>
    </sheetView>
  </sheetViews>
  <sheetFormatPr defaultColWidth="9.1328125" defaultRowHeight="13.5" x14ac:dyDescent="0.35"/>
  <cols>
    <col min="1" max="1" width="1.1328125" style="6" customWidth="1"/>
    <col min="2" max="2" width="8.86328125" style="6" customWidth="1"/>
    <col min="3" max="3" width="9.46484375" style="6" customWidth="1"/>
    <col min="4" max="4" width="66.46484375" style="6" customWidth="1"/>
    <col min="5" max="6" width="9.6640625" style="6" customWidth="1"/>
    <col min="7" max="7" width="7.6640625" style="6" customWidth="1"/>
    <col min="8" max="8" width="23" style="6" customWidth="1"/>
    <col min="9" max="9" width="29.796875" style="6" customWidth="1"/>
    <col min="10" max="10" width="6.46484375" style="342" customWidth="1"/>
    <col min="11" max="16384" width="9.1328125" style="6"/>
  </cols>
  <sheetData>
    <row r="1" spans="2:10" ht="17.649999999999999" x14ac:dyDescent="0.5">
      <c r="B1" s="552" t="s">
        <v>1290</v>
      </c>
      <c r="C1" s="552"/>
      <c r="D1" s="552" t="s">
        <v>1291</v>
      </c>
      <c r="E1" s="1"/>
      <c r="F1" s="1"/>
      <c r="G1" s="1"/>
      <c r="H1" s="7"/>
    </row>
    <row r="2" spans="2:10" s="11" customFormat="1" ht="18" customHeight="1" x14ac:dyDescent="0.5">
      <c r="B2" s="2" t="str">
        <f>'SCHED 2A-4_JG_CH'!B2</f>
        <v>SCHEDULE MAINTENANCE OF MEDICAL GAS  EQUIPMENT AT CLUSTER TWO (2)</v>
      </c>
      <c r="D2" s="2"/>
      <c r="E2" s="3"/>
      <c r="F2" s="3"/>
      <c r="G2" s="3"/>
      <c r="H2" s="7"/>
      <c r="J2" s="342"/>
    </row>
    <row r="3" spans="2:10" ht="15" customHeight="1" x14ac:dyDescent="0.45">
      <c r="B3" s="2"/>
      <c r="D3" s="2" t="str">
        <f>'SCHED 1A-1_JG_CH'!D3</f>
        <v>SCMU3-24/25-0662-HO</v>
      </c>
      <c r="E3" s="394" t="s">
        <v>10</v>
      </c>
      <c r="F3" s="394"/>
      <c r="G3" s="395"/>
      <c r="H3" s="265" t="str">
        <f>'SCHED 2A-4_JG_CH'!G3</f>
        <v>JOE GQABI &amp; CHRIS HANI</v>
      </c>
    </row>
    <row r="4" spans="2:10" ht="15" customHeight="1" x14ac:dyDescent="0.4">
      <c r="B4" s="2" t="str">
        <f>'SCHED 1A-1_JG_CH'!B4</f>
        <v>ASSET TYPE:</v>
      </c>
      <c r="D4" s="2" t="s">
        <v>824</v>
      </c>
      <c r="E4" s="2"/>
      <c r="F4" s="2"/>
      <c r="G4" s="2"/>
      <c r="H4" s="7"/>
    </row>
    <row r="5" spans="2:10" ht="14.25" customHeight="1" x14ac:dyDescent="0.4">
      <c r="B5" s="2"/>
      <c r="C5" s="2"/>
      <c r="D5" s="2"/>
      <c r="E5" s="2"/>
      <c r="F5" s="2"/>
      <c r="G5" s="2"/>
      <c r="H5" s="7"/>
    </row>
    <row r="6" spans="2:10" s="4" customFormat="1" ht="15" customHeight="1" x14ac:dyDescent="0.4">
      <c r="B6" s="4" t="s">
        <v>63</v>
      </c>
      <c r="D6" s="12" t="s">
        <v>25</v>
      </c>
      <c r="J6" s="343"/>
    </row>
    <row r="7" spans="2:10" ht="6" customHeight="1" thickBot="1" x14ac:dyDescent="0.4">
      <c r="B7" s="5"/>
      <c r="C7" s="5"/>
      <c r="D7" s="5"/>
      <c r="E7" s="5"/>
      <c r="F7" s="5"/>
      <c r="G7" s="5"/>
      <c r="H7" s="7"/>
    </row>
    <row r="8" spans="2:10" s="8" customFormat="1" ht="39" customHeight="1" thickBot="1" x14ac:dyDescent="0.5">
      <c r="B8" s="10" t="s">
        <v>12</v>
      </c>
      <c r="C8" s="10" t="s">
        <v>6</v>
      </c>
      <c r="D8" s="10" t="s">
        <v>0</v>
      </c>
      <c r="E8" s="10" t="s">
        <v>1</v>
      </c>
      <c r="F8" s="10" t="s">
        <v>741</v>
      </c>
      <c r="G8" s="10" t="s">
        <v>4</v>
      </c>
      <c r="H8" s="10" t="s">
        <v>2</v>
      </c>
      <c r="I8" s="10" t="s">
        <v>5</v>
      </c>
      <c r="J8" s="344"/>
    </row>
    <row r="9" spans="2:10" s="8" customFormat="1" ht="55.8" customHeight="1" thickBot="1" x14ac:dyDescent="0.5">
      <c r="B9" s="36">
        <v>1</v>
      </c>
      <c r="C9" s="36" t="s">
        <v>15</v>
      </c>
      <c r="D9" s="37" t="s">
        <v>669</v>
      </c>
      <c r="E9" s="38"/>
      <c r="F9" s="38"/>
      <c r="G9" s="38"/>
      <c r="H9" s="39"/>
      <c r="I9" s="39"/>
      <c r="J9" s="344"/>
    </row>
    <row r="10" spans="2:10" s="8" customFormat="1" ht="33.75" customHeight="1" x14ac:dyDescent="0.45">
      <c r="B10" s="27" t="s">
        <v>17</v>
      </c>
      <c r="C10" s="27"/>
      <c r="D10" s="212" t="s">
        <v>859</v>
      </c>
      <c r="E10" s="78"/>
      <c r="F10" s="78"/>
      <c r="G10" s="78"/>
      <c r="H10" s="79"/>
      <c r="I10" s="79"/>
      <c r="J10" s="344"/>
    </row>
    <row r="11" spans="2:10" s="8" customFormat="1" ht="41.25" customHeight="1" x14ac:dyDescent="0.45">
      <c r="B11" s="17" t="s">
        <v>28</v>
      </c>
      <c r="C11" s="30"/>
      <c r="D11" s="18" t="s">
        <v>37</v>
      </c>
      <c r="E11" s="17" t="s">
        <v>66</v>
      </c>
      <c r="F11" s="17">
        <v>4</v>
      </c>
      <c r="G11" s="17">
        <v>6</v>
      </c>
      <c r="H11" s="63"/>
      <c r="I11" s="63"/>
      <c r="J11" s="344"/>
    </row>
    <row r="12" spans="2:10" s="8" customFormat="1" ht="41.25" customHeight="1" thickBot="1" x14ac:dyDescent="0.5">
      <c r="B12" s="17" t="s">
        <v>655</v>
      </c>
      <c r="C12" s="30"/>
      <c r="D12" s="18" t="s">
        <v>38</v>
      </c>
      <c r="E12" s="17" t="s">
        <v>66</v>
      </c>
      <c r="F12" s="17">
        <v>4</v>
      </c>
      <c r="G12" s="17">
        <f>2*3*1</f>
        <v>6</v>
      </c>
      <c r="H12" s="63"/>
      <c r="I12" s="63"/>
      <c r="J12" s="344"/>
    </row>
    <row r="13" spans="2:10" s="8" customFormat="1" ht="31.5" customHeight="1" x14ac:dyDescent="0.45">
      <c r="B13" s="27" t="s">
        <v>18</v>
      </c>
      <c r="C13" s="27"/>
      <c r="D13" s="212" t="s">
        <v>860</v>
      </c>
      <c r="E13" s="78"/>
      <c r="F13" s="78"/>
      <c r="G13" s="78"/>
      <c r="H13" s="79"/>
      <c r="I13" s="79"/>
      <c r="J13" s="344"/>
    </row>
    <row r="14" spans="2:10" s="8" customFormat="1" ht="41.25" customHeight="1" x14ac:dyDescent="0.45">
      <c r="B14" s="17" t="s">
        <v>29</v>
      </c>
      <c r="C14" s="30"/>
      <c r="D14" s="18" t="s">
        <v>38</v>
      </c>
      <c r="E14" s="17" t="s">
        <v>66</v>
      </c>
      <c r="F14" s="17">
        <v>4</v>
      </c>
      <c r="G14" s="17">
        <v>6</v>
      </c>
      <c r="H14" s="63"/>
      <c r="I14" s="63"/>
      <c r="J14" s="344"/>
    </row>
    <row r="15" spans="2:10" s="8" customFormat="1" ht="35.450000000000003" customHeight="1" thickBot="1" x14ac:dyDescent="0.5">
      <c r="B15" s="17" t="s">
        <v>654</v>
      </c>
      <c r="C15" s="30"/>
      <c r="D15" s="316" t="s">
        <v>814</v>
      </c>
      <c r="E15" s="17" t="s">
        <v>66</v>
      </c>
      <c r="F15" s="17">
        <v>4</v>
      </c>
      <c r="G15" s="17">
        <v>1</v>
      </c>
      <c r="H15" s="63"/>
      <c r="I15" s="63"/>
      <c r="J15" s="344"/>
    </row>
    <row r="16" spans="2:10" s="8" customFormat="1" ht="30.75" customHeight="1" x14ac:dyDescent="0.45">
      <c r="B16" s="27" t="s">
        <v>19</v>
      </c>
      <c r="C16" s="27"/>
      <c r="D16" s="212" t="s">
        <v>1197</v>
      </c>
      <c r="E16" s="78"/>
      <c r="F16" s="78"/>
      <c r="G16" s="78"/>
      <c r="H16" s="79"/>
      <c r="I16" s="79"/>
      <c r="J16" s="344"/>
    </row>
    <row r="17" spans="2:18" s="8" customFormat="1" ht="41.25" customHeight="1" x14ac:dyDescent="0.45">
      <c r="B17" s="17" t="s">
        <v>31</v>
      </c>
      <c r="C17" s="30"/>
      <c r="D17" s="18" t="s">
        <v>37</v>
      </c>
      <c r="E17" s="17" t="s">
        <v>66</v>
      </c>
      <c r="F17" s="17">
        <v>1</v>
      </c>
      <c r="G17" s="17">
        <v>6</v>
      </c>
      <c r="H17" s="63"/>
      <c r="I17" s="63"/>
      <c r="J17" s="344"/>
    </row>
    <row r="18" spans="2:18" s="8" customFormat="1" ht="33" customHeight="1" thickBot="1" x14ac:dyDescent="0.5">
      <c r="B18" s="17" t="s">
        <v>656</v>
      </c>
      <c r="C18" s="30"/>
      <c r="D18" s="18" t="s">
        <v>38</v>
      </c>
      <c r="E18" s="17" t="s">
        <v>66</v>
      </c>
      <c r="F18" s="17">
        <v>1</v>
      </c>
      <c r="G18" s="17">
        <f>2*3*1</f>
        <v>6</v>
      </c>
      <c r="H18" s="63"/>
      <c r="I18" s="63"/>
      <c r="J18" s="344"/>
    </row>
    <row r="19" spans="2:18" s="8" customFormat="1" ht="30" customHeight="1" x14ac:dyDescent="0.45">
      <c r="B19" s="27" t="s">
        <v>20</v>
      </c>
      <c r="C19" s="27"/>
      <c r="D19" s="212" t="s">
        <v>1198</v>
      </c>
      <c r="E19" s="78"/>
      <c r="F19" s="78"/>
      <c r="G19" s="78"/>
      <c r="H19" s="83"/>
      <c r="I19" s="83"/>
      <c r="J19" s="344"/>
      <c r="K19" s="40"/>
      <c r="L19" s="40"/>
      <c r="M19" s="40"/>
      <c r="N19" s="40"/>
      <c r="O19" s="40"/>
      <c r="P19" s="40"/>
      <c r="Q19" s="40"/>
      <c r="R19" s="40"/>
    </row>
    <row r="20" spans="2:18" s="8" customFormat="1" ht="41.25" customHeight="1" x14ac:dyDescent="0.45">
      <c r="B20" s="17" t="s">
        <v>1238</v>
      </c>
      <c r="C20" s="30"/>
      <c r="D20" s="18" t="s">
        <v>37</v>
      </c>
      <c r="E20" s="17" t="s">
        <v>66</v>
      </c>
      <c r="F20" s="17">
        <v>1</v>
      </c>
      <c r="G20" s="17">
        <v>6</v>
      </c>
      <c r="H20" s="63"/>
      <c r="I20" s="63"/>
      <c r="J20" s="344"/>
    </row>
    <row r="21" spans="2:18" s="8" customFormat="1" ht="42" customHeight="1" thickBot="1" x14ac:dyDescent="0.5">
      <c r="B21" s="17" t="s">
        <v>1239</v>
      </c>
      <c r="C21" s="30"/>
      <c r="D21" s="18" t="s">
        <v>38</v>
      </c>
      <c r="E21" s="17" t="s">
        <v>66</v>
      </c>
      <c r="F21" s="17">
        <v>1</v>
      </c>
      <c r="G21" s="17">
        <f>2*3*1</f>
        <v>6</v>
      </c>
      <c r="H21" s="63"/>
      <c r="I21" s="63"/>
      <c r="J21" s="344"/>
    </row>
    <row r="22" spans="2:18" s="8" customFormat="1" ht="30" customHeight="1" x14ac:dyDescent="0.45">
      <c r="B22" s="27" t="s">
        <v>21</v>
      </c>
      <c r="C22" s="27"/>
      <c r="D22" s="212" t="s">
        <v>861</v>
      </c>
      <c r="E22" s="78"/>
      <c r="F22" s="78"/>
      <c r="G22" s="78"/>
      <c r="H22" s="79"/>
      <c r="I22" s="79"/>
      <c r="J22" s="344"/>
    </row>
    <row r="23" spans="2:18" s="8" customFormat="1" ht="41.25" customHeight="1" x14ac:dyDescent="0.45">
      <c r="B23" s="17" t="s">
        <v>1240</v>
      </c>
      <c r="C23" s="30"/>
      <c r="D23" s="18" t="s">
        <v>37</v>
      </c>
      <c r="E23" s="17" t="s">
        <v>66</v>
      </c>
      <c r="F23" s="17">
        <v>546</v>
      </c>
      <c r="G23" s="17">
        <v>6</v>
      </c>
      <c r="H23" s="63"/>
      <c r="I23" s="63"/>
      <c r="J23" s="344"/>
    </row>
    <row r="24" spans="2:18" s="8" customFormat="1" ht="41.25" customHeight="1" thickBot="1" x14ac:dyDescent="0.5">
      <c r="B24" s="17" t="s">
        <v>1241</v>
      </c>
      <c r="C24" s="30"/>
      <c r="D24" s="18" t="s">
        <v>38</v>
      </c>
      <c r="E24" s="17" t="s">
        <v>66</v>
      </c>
      <c r="F24" s="17">
        <v>546</v>
      </c>
      <c r="G24" s="17">
        <f>2*3*1</f>
        <v>6</v>
      </c>
      <c r="H24" s="63"/>
      <c r="I24" s="63"/>
      <c r="J24" s="344"/>
    </row>
    <row r="25" spans="2:18" s="8" customFormat="1" ht="31.8" customHeight="1" x14ac:dyDescent="0.45">
      <c r="B25" s="27" t="s">
        <v>42</v>
      </c>
      <c r="C25" s="27"/>
      <c r="D25" s="212" t="s">
        <v>862</v>
      </c>
      <c r="E25" s="78"/>
      <c r="F25" s="78"/>
      <c r="G25" s="78"/>
      <c r="H25" s="79"/>
      <c r="I25" s="79"/>
      <c r="J25" s="344"/>
    </row>
    <row r="26" spans="2:18" s="8" customFormat="1" ht="41.25" customHeight="1" x14ac:dyDescent="0.45">
      <c r="B26" s="17" t="s">
        <v>1240</v>
      </c>
      <c r="C26" s="30"/>
      <c r="D26" s="18" t="s">
        <v>37</v>
      </c>
      <c r="E26" s="17" t="s">
        <v>66</v>
      </c>
      <c r="F26" s="17">
        <v>546</v>
      </c>
      <c r="G26" s="17">
        <v>6</v>
      </c>
      <c r="H26" s="63"/>
      <c r="I26" s="63"/>
      <c r="J26" s="344"/>
    </row>
    <row r="27" spans="2:18" s="8" customFormat="1" ht="41.25" customHeight="1" thickBot="1" x14ac:dyDescent="0.5">
      <c r="B27" s="17" t="s">
        <v>1241</v>
      </c>
      <c r="C27" s="30"/>
      <c r="D27" s="18" t="s">
        <v>38</v>
      </c>
      <c r="E27" s="17" t="s">
        <v>66</v>
      </c>
      <c r="F27" s="17">
        <v>546</v>
      </c>
      <c r="G27" s="17">
        <f>2*3*1</f>
        <v>6</v>
      </c>
      <c r="H27" s="63"/>
      <c r="I27" s="63"/>
      <c r="J27" s="344"/>
    </row>
    <row r="28" spans="2:18" s="8" customFormat="1" ht="41.25" customHeight="1" x14ac:dyDescent="0.45">
      <c r="B28" s="27" t="s">
        <v>46</v>
      </c>
      <c r="C28" s="27"/>
      <c r="D28" s="212" t="s">
        <v>863</v>
      </c>
      <c r="E28" s="78"/>
      <c r="F28" s="78"/>
      <c r="G28" s="78"/>
      <c r="H28" s="83"/>
      <c r="I28" s="83"/>
      <c r="J28" s="344"/>
      <c r="K28" s="40"/>
      <c r="L28" s="40"/>
      <c r="M28" s="40"/>
      <c r="N28" s="40"/>
      <c r="O28" s="40"/>
      <c r="P28" s="40"/>
    </row>
    <row r="29" spans="2:18" s="8" customFormat="1" ht="41.25" customHeight="1" x14ac:dyDescent="0.45">
      <c r="B29" s="17" t="s">
        <v>1242</v>
      </c>
      <c r="C29" s="30"/>
      <c r="D29" s="18" t="s">
        <v>37</v>
      </c>
      <c r="E29" s="17" t="s">
        <v>66</v>
      </c>
      <c r="F29" s="17">
        <v>6</v>
      </c>
      <c r="G29" s="17">
        <v>6</v>
      </c>
      <c r="H29" s="63"/>
      <c r="I29" s="63"/>
      <c r="J29" s="344"/>
    </row>
    <row r="30" spans="2:18" s="8" customFormat="1" ht="41.25" customHeight="1" thickBot="1" x14ac:dyDescent="0.5">
      <c r="B30" s="17" t="s">
        <v>1243</v>
      </c>
      <c r="C30" s="30"/>
      <c r="D30" s="18" t="s">
        <v>38</v>
      </c>
      <c r="E30" s="17" t="s">
        <v>66</v>
      </c>
      <c r="F30" s="17">
        <v>6</v>
      </c>
      <c r="G30" s="17">
        <f>2*3*1</f>
        <v>6</v>
      </c>
      <c r="H30" s="63"/>
      <c r="I30" s="63"/>
      <c r="J30" s="344"/>
    </row>
    <row r="31" spans="2:18" s="8" customFormat="1" ht="37.799999999999997" customHeight="1" x14ac:dyDescent="0.35">
      <c r="B31" s="27">
        <v>1.8</v>
      </c>
      <c r="C31" s="27"/>
      <c r="D31" s="212" t="s">
        <v>1128</v>
      </c>
      <c r="E31" s="78"/>
      <c r="F31" s="78"/>
      <c r="G31" s="78"/>
      <c r="H31" s="79"/>
      <c r="I31" s="79"/>
      <c r="J31" s="342"/>
    </row>
    <row r="32" spans="2:18" s="8" customFormat="1" ht="41.25" customHeight="1" x14ac:dyDescent="0.35">
      <c r="B32" s="17" t="s">
        <v>1129</v>
      </c>
      <c r="C32" s="30"/>
      <c r="D32" s="18" t="s">
        <v>37</v>
      </c>
      <c r="E32" s="17" t="s">
        <v>66</v>
      </c>
      <c r="F32" s="17">
        <v>2</v>
      </c>
      <c r="G32" s="17">
        <v>6</v>
      </c>
      <c r="H32" s="63"/>
      <c r="I32" s="63"/>
      <c r="J32" s="342"/>
    </row>
    <row r="33" spans="2:10" s="8" customFormat="1" ht="41.25" customHeight="1" thickBot="1" x14ac:dyDescent="0.4">
      <c r="B33" s="17" t="s">
        <v>1130</v>
      </c>
      <c r="C33" s="30"/>
      <c r="D33" s="18" t="s">
        <v>38</v>
      </c>
      <c r="E33" s="17" t="s">
        <v>66</v>
      </c>
      <c r="F33" s="17">
        <v>2</v>
      </c>
      <c r="G33" s="17">
        <f>2*3*1</f>
        <v>6</v>
      </c>
      <c r="H33" s="63"/>
      <c r="I33" s="63"/>
      <c r="J33" s="342"/>
    </row>
    <row r="34" spans="2:10" s="8" customFormat="1" ht="41.25" customHeight="1" x14ac:dyDescent="0.45">
      <c r="B34" s="27">
        <v>1.9</v>
      </c>
      <c r="C34" s="27"/>
      <c r="D34" s="212" t="s">
        <v>864</v>
      </c>
      <c r="E34" s="78"/>
      <c r="F34" s="78"/>
      <c r="G34" s="78"/>
      <c r="H34" s="79"/>
      <c r="I34" s="79"/>
      <c r="J34" s="344"/>
    </row>
    <row r="35" spans="2:10" s="8" customFormat="1" ht="41.25" customHeight="1" x14ac:dyDescent="0.45">
      <c r="B35" s="17" t="s">
        <v>1132</v>
      </c>
      <c r="C35" s="30"/>
      <c r="D35" s="18" t="s">
        <v>37</v>
      </c>
      <c r="E35" s="17" t="s">
        <v>66</v>
      </c>
      <c r="F35" s="17">
        <v>4</v>
      </c>
      <c r="G35" s="17">
        <v>6</v>
      </c>
      <c r="H35" s="63"/>
      <c r="I35" s="63"/>
      <c r="J35" s="344"/>
    </row>
    <row r="36" spans="2:10" s="8" customFormat="1" ht="38.450000000000003" customHeight="1" thickBot="1" x14ac:dyDescent="0.4">
      <c r="B36" s="17" t="s">
        <v>1133</v>
      </c>
      <c r="C36" s="30"/>
      <c r="D36" s="18" t="s">
        <v>38</v>
      </c>
      <c r="E36" s="17" t="s">
        <v>66</v>
      </c>
      <c r="F36" s="17">
        <v>4</v>
      </c>
      <c r="G36" s="17">
        <f>2*3*1</f>
        <v>6</v>
      </c>
      <c r="H36" s="63"/>
      <c r="I36" s="63"/>
      <c r="J36" s="342"/>
    </row>
    <row r="37" spans="2:10" s="8" customFormat="1" ht="41.25" customHeight="1" thickBot="1" x14ac:dyDescent="0.5">
      <c r="B37" s="24" t="s">
        <v>659</v>
      </c>
      <c r="C37" s="24"/>
      <c r="D37" s="24"/>
      <c r="E37" s="24"/>
      <c r="F37" s="24"/>
      <c r="G37" s="24"/>
      <c r="H37" s="25"/>
      <c r="I37" s="26"/>
      <c r="J37" s="344"/>
    </row>
    <row r="38" spans="2:10" s="8" customFormat="1" ht="41.25" customHeight="1" thickBot="1" x14ac:dyDescent="0.5">
      <c r="B38" s="24" t="s">
        <v>658</v>
      </c>
      <c r="C38" s="308"/>
      <c r="D38" s="309"/>
      <c r="E38" s="310"/>
      <c r="F38" s="310"/>
      <c r="G38" s="310"/>
      <c r="H38" s="311"/>
      <c r="I38" s="311"/>
      <c r="J38" s="344"/>
    </row>
    <row r="39" spans="2:10" s="8" customFormat="1" ht="37.799999999999997" customHeight="1" x14ac:dyDescent="0.35">
      <c r="B39" s="27">
        <v>1.8</v>
      </c>
      <c r="C39" s="27"/>
      <c r="D39" s="212" t="s">
        <v>1128</v>
      </c>
      <c r="E39" s="78"/>
      <c r="F39" s="78"/>
      <c r="G39" s="78"/>
      <c r="H39" s="79"/>
      <c r="I39" s="79"/>
      <c r="J39" s="342"/>
    </row>
    <row r="40" spans="2:10" s="8" customFormat="1" ht="41.25" customHeight="1" x14ac:dyDescent="0.35">
      <c r="B40" s="17" t="s">
        <v>1129</v>
      </c>
      <c r="C40" s="30"/>
      <c r="D40" s="18" t="s">
        <v>37</v>
      </c>
      <c r="E40" s="17" t="s">
        <v>66</v>
      </c>
      <c r="F40" s="17">
        <v>2</v>
      </c>
      <c r="G40" s="17">
        <v>6</v>
      </c>
      <c r="H40" s="63"/>
      <c r="I40" s="63"/>
      <c r="J40" s="342"/>
    </row>
    <row r="41" spans="2:10" s="8" customFormat="1" ht="41.25" customHeight="1" thickBot="1" x14ac:dyDescent="0.4">
      <c r="B41" s="17" t="s">
        <v>1130</v>
      </c>
      <c r="C41" s="30"/>
      <c r="D41" s="18" t="s">
        <v>38</v>
      </c>
      <c r="E41" s="17" t="s">
        <v>66</v>
      </c>
      <c r="F41" s="17">
        <v>2</v>
      </c>
      <c r="G41" s="17">
        <f>2*3*1</f>
        <v>6</v>
      </c>
      <c r="H41" s="63"/>
      <c r="I41" s="63"/>
      <c r="J41" s="342"/>
    </row>
    <row r="42" spans="2:10" s="8" customFormat="1" ht="35" customHeight="1" x14ac:dyDescent="0.45">
      <c r="B42" s="27">
        <v>1.9</v>
      </c>
      <c r="C42" s="27"/>
      <c r="D42" s="212" t="s">
        <v>864</v>
      </c>
      <c r="E42" s="78"/>
      <c r="F42" s="78"/>
      <c r="G42" s="78"/>
      <c r="H42" s="79"/>
      <c r="I42" s="79"/>
      <c r="J42" s="344"/>
    </row>
    <row r="43" spans="2:10" s="8" customFormat="1" ht="41.25" customHeight="1" x14ac:dyDescent="0.45">
      <c r="B43" s="17" t="s">
        <v>1132</v>
      </c>
      <c r="C43" s="30"/>
      <c r="D43" s="18" t="s">
        <v>37</v>
      </c>
      <c r="E43" s="17" t="s">
        <v>66</v>
      </c>
      <c r="F43" s="17">
        <v>4</v>
      </c>
      <c r="G43" s="17">
        <v>6</v>
      </c>
      <c r="H43" s="63"/>
      <c r="I43" s="63"/>
      <c r="J43" s="344"/>
    </row>
    <row r="44" spans="2:10" s="8" customFormat="1" ht="38.450000000000003" customHeight="1" thickBot="1" x14ac:dyDescent="0.4">
      <c r="B44" s="17" t="s">
        <v>1133</v>
      </c>
      <c r="C44" s="30"/>
      <c r="D44" s="18" t="s">
        <v>38</v>
      </c>
      <c r="E44" s="17" t="s">
        <v>66</v>
      </c>
      <c r="F44" s="17">
        <v>4</v>
      </c>
      <c r="G44" s="17">
        <f>2*3*1</f>
        <v>6</v>
      </c>
      <c r="H44" s="63"/>
      <c r="I44" s="63"/>
      <c r="J44" s="342"/>
    </row>
    <row r="45" spans="2:10" s="8" customFormat="1" ht="35" customHeight="1" x14ac:dyDescent="0.35">
      <c r="B45" s="266">
        <v>1.1000000000000001</v>
      </c>
      <c r="C45" s="27"/>
      <c r="D45" s="212" t="s">
        <v>865</v>
      </c>
      <c r="E45" s="78"/>
      <c r="F45" s="78"/>
      <c r="G45" s="78"/>
      <c r="H45" s="79"/>
      <c r="I45" s="79"/>
      <c r="J45" s="342"/>
    </row>
    <row r="46" spans="2:10" s="8" customFormat="1" ht="38.450000000000003" customHeight="1" x14ac:dyDescent="0.35">
      <c r="B46" s="17" t="s">
        <v>1135</v>
      </c>
      <c r="C46" s="30"/>
      <c r="D46" s="18" t="s">
        <v>37</v>
      </c>
      <c r="E46" s="17" t="s">
        <v>66</v>
      </c>
      <c r="F46" s="17">
        <v>9</v>
      </c>
      <c r="G46" s="17">
        <v>6</v>
      </c>
      <c r="H46" s="63"/>
      <c r="I46" s="63"/>
      <c r="J46" s="342"/>
    </row>
    <row r="47" spans="2:10" s="8" customFormat="1" ht="38.450000000000003" customHeight="1" thickBot="1" x14ac:dyDescent="0.4">
      <c r="B47" s="17" t="s">
        <v>1136</v>
      </c>
      <c r="C47" s="30"/>
      <c r="D47" s="18" t="s">
        <v>38</v>
      </c>
      <c r="E47" s="17" t="s">
        <v>66</v>
      </c>
      <c r="F47" s="17">
        <v>9</v>
      </c>
      <c r="G47" s="17">
        <f>2*3*1</f>
        <v>6</v>
      </c>
      <c r="H47" s="63"/>
      <c r="I47" s="63"/>
      <c r="J47" s="342"/>
    </row>
    <row r="48" spans="2:10" s="8" customFormat="1" ht="33.75" customHeight="1" x14ac:dyDescent="0.35">
      <c r="B48" s="266">
        <v>1.1100000000000001</v>
      </c>
      <c r="C48" s="27"/>
      <c r="D48" s="212" t="s">
        <v>866</v>
      </c>
      <c r="E48" s="78"/>
      <c r="F48" s="78"/>
      <c r="G48" s="78"/>
      <c r="H48" s="79"/>
      <c r="I48" s="79"/>
      <c r="J48" s="342"/>
    </row>
    <row r="49" spans="2:10" s="8" customFormat="1" ht="41.25" customHeight="1" x14ac:dyDescent="0.35">
      <c r="B49" s="17" t="s">
        <v>1138</v>
      </c>
      <c r="C49" s="30"/>
      <c r="D49" s="18" t="s">
        <v>38</v>
      </c>
      <c r="E49" s="17" t="s">
        <v>66</v>
      </c>
      <c r="F49" s="17">
        <v>7</v>
      </c>
      <c r="G49" s="17">
        <v>6</v>
      </c>
      <c r="H49" s="63"/>
      <c r="I49" s="63"/>
      <c r="J49" s="342"/>
    </row>
    <row r="50" spans="2:10" s="8" customFormat="1" ht="32.450000000000003" customHeight="1" thickBot="1" x14ac:dyDescent="0.4">
      <c r="B50" s="17" t="s">
        <v>1139</v>
      </c>
      <c r="C50" s="30"/>
      <c r="D50" s="316" t="s">
        <v>814</v>
      </c>
      <c r="E50" s="17" t="s">
        <v>66</v>
      </c>
      <c r="F50" s="17">
        <v>7</v>
      </c>
      <c r="G50" s="17">
        <v>1</v>
      </c>
      <c r="H50" s="63"/>
      <c r="I50" s="63"/>
      <c r="J50" s="342"/>
    </row>
    <row r="51" spans="2:10" s="8" customFormat="1" ht="31.5" customHeight="1" x14ac:dyDescent="0.35">
      <c r="B51" s="266">
        <v>1.1200000000000001</v>
      </c>
      <c r="C51" s="27"/>
      <c r="D51" s="212" t="s">
        <v>1199</v>
      </c>
      <c r="E51" s="78"/>
      <c r="F51" s="78"/>
      <c r="G51" s="78"/>
      <c r="H51" s="79"/>
      <c r="I51" s="79"/>
      <c r="J51" s="342"/>
    </row>
    <row r="52" spans="2:10" s="8" customFormat="1" ht="41.25" customHeight="1" x14ac:dyDescent="0.35">
      <c r="B52" s="17" t="s">
        <v>1140</v>
      </c>
      <c r="C52" s="30"/>
      <c r="D52" s="18" t="s">
        <v>37</v>
      </c>
      <c r="E52" s="17" t="s">
        <v>66</v>
      </c>
      <c r="F52" s="17">
        <v>2</v>
      </c>
      <c r="G52" s="17">
        <v>6</v>
      </c>
      <c r="H52" s="63"/>
      <c r="I52" s="63"/>
      <c r="J52" s="342"/>
    </row>
    <row r="53" spans="2:10" s="8" customFormat="1" ht="41.25" customHeight="1" thickBot="1" x14ac:dyDescent="0.4">
      <c r="B53" s="17" t="s">
        <v>1141</v>
      </c>
      <c r="C53" s="30"/>
      <c r="D53" s="18" t="s">
        <v>38</v>
      </c>
      <c r="E53" s="17" t="s">
        <v>66</v>
      </c>
      <c r="F53" s="17">
        <v>2</v>
      </c>
      <c r="G53" s="17">
        <f>2*3*1</f>
        <v>6</v>
      </c>
      <c r="H53" s="63"/>
      <c r="I53" s="63"/>
      <c r="J53" s="342"/>
    </row>
    <row r="54" spans="2:10" s="8" customFormat="1" ht="33.75" customHeight="1" x14ac:dyDescent="0.35">
      <c r="B54" s="27">
        <v>1.1299999999999999</v>
      </c>
      <c r="C54" s="27"/>
      <c r="D54" s="212" t="s">
        <v>1200</v>
      </c>
      <c r="E54" s="78"/>
      <c r="F54" s="78"/>
      <c r="G54" s="78"/>
      <c r="H54" s="79"/>
      <c r="I54" s="79"/>
      <c r="J54" s="342"/>
    </row>
    <row r="55" spans="2:10" s="8" customFormat="1" ht="41.25" customHeight="1" x14ac:dyDescent="0.35">
      <c r="B55" s="17" t="s">
        <v>1142</v>
      </c>
      <c r="C55" s="30"/>
      <c r="D55" s="18" t="s">
        <v>37</v>
      </c>
      <c r="E55" s="17" t="s">
        <v>66</v>
      </c>
      <c r="F55" s="17">
        <v>4</v>
      </c>
      <c r="G55" s="17">
        <v>6</v>
      </c>
      <c r="H55" s="63"/>
      <c r="I55" s="63"/>
      <c r="J55" s="342"/>
    </row>
    <row r="56" spans="2:10" s="8" customFormat="1" ht="41.25" customHeight="1" thickBot="1" x14ac:dyDescent="0.4">
      <c r="B56" s="17" t="s">
        <v>1143</v>
      </c>
      <c r="C56" s="30"/>
      <c r="D56" s="18" t="s">
        <v>38</v>
      </c>
      <c r="E56" s="17" t="s">
        <v>66</v>
      </c>
      <c r="F56" s="17">
        <v>4</v>
      </c>
      <c r="G56" s="17">
        <f>2*3*1</f>
        <v>6</v>
      </c>
      <c r="H56" s="63"/>
      <c r="I56" s="63"/>
      <c r="J56" s="342"/>
    </row>
    <row r="57" spans="2:10" s="8" customFormat="1" ht="35" customHeight="1" x14ac:dyDescent="0.35">
      <c r="B57" s="266">
        <v>1.1399999999999999</v>
      </c>
      <c r="C57" s="27"/>
      <c r="D57" s="212" t="s">
        <v>1201</v>
      </c>
      <c r="E57" s="78"/>
      <c r="F57" s="78"/>
      <c r="G57" s="78"/>
      <c r="H57" s="79"/>
      <c r="I57" s="79"/>
      <c r="J57" s="342"/>
    </row>
    <row r="58" spans="2:10" s="8" customFormat="1" ht="35.450000000000003" customHeight="1" x14ac:dyDescent="0.35">
      <c r="B58" s="17" t="s">
        <v>1144</v>
      </c>
      <c r="C58" s="30"/>
      <c r="D58" s="18" t="s">
        <v>37</v>
      </c>
      <c r="E58" s="17" t="s">
        <v>66</v>
      </c>
      <c r="F58" s="17">
        <v>2</v>
      </c>
      <c r="G58" s="17">
        <v>6</v>
      </c>
      <c r="H58" s="63"/>
      <c r="I58" s="63"/>
      <c r="J58" s="342"/>
    </row>
    <row r="59" spans="2:10" s="8" customFormat="1" ht="35.450000000000003" customHeight="1" thickBot="1" x14ac:dyDescent="0.4">
      <c r="B59" s="17" t="s">
        <v>1145</v>
      </c>
      <c r="C59" s="30"/>
      <c r="D59" s="18" t="s">
        <v>38</v>
      </c>
      <c r="E59" s="17" t="s">
        <v>66</v>
      </c>
      <c r="F59" s="17">
        <v>2</v>
      </c>
      <c r="G59" s="17">
        <f>2*3*1</f>
        <v>6</v>
      </c>
      <c r="H59" s="63"/>
      <c r="I59" s="63"/>
      <c r="J59" s="342"/>
    </row>
    <row r="60" spans="2:10" s="8" customFormat="1" ht="31.5" customHeight="1" x14ac:dyDescent="0.35">
      <c r="B60" s="27">
        <v>1.1499999999999999</v>
      </c>
      <c r="C60" s="27"/>
      <c r="D60" s="212" t="s">
        <v>867</v>
      </c>
      <c r="E60" s="78"/>
      <c r="F60" s="78"/>
      <c r="G60" s="78"/>
      <c r="H60" s="79"/>
      <c r="I60" s="79"/>
      <c r="J60" s="342"/>
    </row>
    <row r="61" spans="2:10" s="8" customFormat="1" ht="41.25" customHeight="1" x14ac:dyDescent="0.35">
      <c r="B61" s="17" t="s">
        <v>1146</v>
      </c>
      <c r="C61" s="30"/>
      <c r="D61" s="18" t="s">
        <v>37</v>
      </c>
      <c r="E61" s="17" t="s">
        <v>66</v>
      </c>
      <c r="F61" s="17">
        <v>240</v>
      </c>
      <c r="G61" s="17">
        <v>6</v>
      </c>
      <c r="H61" s="63"/>
      <c r="I61" s="63"/>
      <c r="J61" s="342"/>
    </row>
    <row r="62" spans="2:10" s="8" customFormat="1" ht="33" customHeight="1" thickBot="1" x14ac:dyDescent="0.4">
      <c r="B62" s="17" t="s">
        <v>1147</v>
      </c>
      <c r="C62" s="30"/>
      <c r="D62" s="18" t="s">
        <v>38</v>
      </c>
      <c r="E62" s="17" t="s">
        <v>66</v>
      </c>
      <c r="F62" s="17">
        <v>240</v>
      </c>
      <c r="G62" s="17">
        <f>2*3*1</f>
        <v>6</v>
      </c>
      <c r="H62" s="63"/>
      <c r="I62" s="63"/>
      <c r="J62" s="342"/>
    </row>
    <row r="63" spans="2:10" s="8" customFormat="1" ht="30.75" customHeight="1" x14ac:dyDescent="0.35">
      <c r="B63" s="27">
        <v>1.1599999999999999</v>
      </c>
      <c r="C63" s="27"/>
      <c r="D63" s="212" t="s">
        <v>868</v>
      </c>
      <c r="E63" s="78"/>
      <c r="F63" s="78"/>
      <c r="G63" s="78"/>
      <c r="H63" s="79"/>
      <c r="I63" s="79"/>
      <c r="J63" s="342"/>
    </row>
    <row r="64" spans="2:10" s="8" customFormat="1" ht="41.25" customHeight="1" x14ac:dyDescent="0.35">
      <c r="B64" s="17" t="s">
        <v>1148</v>
      </c>
      <c r="C64" s="30"/>
      <c r="D64" s="18" t="s">
        <v>37</v>
      </c>
      <c r="E64" s="17" t="s">
        <v>66</v>
      </c>
      <c r="F64" s="17">
        <v>1</v>
      </c>
      <c r="G64" s="17">
        <v>6</v>
      </c>
      <c r="H64" s="63"/>
      <c r="I64" s="63"/>
      <c r="J64" s="342"/>
    </row>
    <row r="65" spans="2:18" s="8" customFormat="1" ht="37.25" customHeight="1" thickBot="1" x14ac:dyDescent="0.4">
      <c r="B65" s="17" t="s">
        <v>1149</v>
      </c>
      <c r="C65" s="30"/>
      <c r="D65" s="18" t="s">
        <v>38</v>
      </c>
      <c r="E65" s="17" t="s">
        <v>66</v>
      </c>
      <c r="F65" s="17">
        <v>1</v>
      </c>
      <c r="G65" s="17">
        <f>2*3*1</f>
        <v>6</v>
      </c>
      <c r="H65" s="63"/>
      <c r="I65" s="63"/>
      <c r="J65" s="342"/>
    </row>
    <row r="66" spans="2:18" s="8" customFormat="1" ht="41.25" customHeight="1" thickBot="1" x14ac:dyDescent="0.4">
      <c r="B66" s="24" t="s">
        <v>659</v>
      </c>
      <c r="C66" s="24"/>
      <c r="D66" s="24"/>
      <c r="E66" s="24"/>
      <c r="F66" s="24"/>
      <c r="G66" s="24"/>
      <c r="H66" s="25"/>
      <c r="I66" s="26"/>
      <c r="J66" s="342"/>
    </row>
    <row r="67" spans="2:18" s="8" customFormat="1" ht="41.25" customHeight="1" thickBot="1" x14ac:dyDescent="0.4">
      <c r="B67" s="24" t="s">
        <v>658</v>
      </c>
      <c r="C67" s="308"/>
      <c r="D67" s="309"/>
      <c r="E67" s="310"/>
      <c r="F67" s="310"/>
      <c r="G67" s="310"/>
      <c r="H67" s="311"/>
      <c r="I67" s="311"/>
      <c r="J67" s="342"/>
    </row>
    <row r="68" spans="2:18" s="8" customFormat="1" ht="30" customHeight="1" x14ac:dyDescent="0.35">
      <c r="B68" s="27">
        <v>1.17</v>
      </c>
      <c r="C68" s="27"/>
      <c r="D68" s="212" t="s">
        <v>869</v>
      </c>
      <c r="E68" s="78"/>
      <c r="F68" s="78"/>
      <c r="G68" s="78"/>
      <c r="H68" s="83"/>
      <c r="I68" s="83"/>
      <c r="J68" s="342"/>
      <c r="K68" s="40"/>
      <c r="L68" s="40"/>
      <c r="M68" s="40"/>
      <c r="N68" s="40"/>
      <c r="O68" s="40"/>
      <c r="P68" s="40"/>
      <c r="Q68" s="40"/>
      <c r="R68" s="40"/>
    </row>
    <row r="69" spans="2:18" s="8" customFormat="1" ht="41.25" customHeight="1" x14ac:dyDescent="0.35">
      <c r="B69" s="17" t="s">
        <v>1150</v>
      </c>
      <c r="C69" s="30"/>
      <c r="D69" s="18" t="s">
        <v>37</v>
      </c>
      <c r="E69" s="17" t="s">
        <v>66</v>
      </c>
      <c r="F69" s="17">
        <v>1</v>
      </c>
      <c r="G69" s="17">
        <v>6</v>
      </c>
      <c r="H69" s="63"/>
      <c r="I69" s="63"/>
      <c r="J69" s="342"/>
    </row>
    <row r="70" spans="2:18" s="8" customFormat="1" ht="41.25" customHeight="1" thickBot="1" x14ac:dyDescent="0.4">
      <c r="B70" s="17" t="s">
        <v>1151</v>
      </c>
      <c r="C70" s="30"/>
      <c r="D70" s="18" t="s">
        <v>38</v>
      </c>
      <c r="E70" s="17" t="s">
        <v>66</v>
      </c>
      <c r="F70" s="17">
        <v>1</v>
      </c>
      <c r="G70" s="17">
        <f>2*3*1</f>
        <v>6</v>
      </c>
      <c r="H70" s="63"/>
      <c r="I70" s="63"/>
      <c r="J70" s="342"/>
    </row>
    <row r="71" spans="2:18" s="8" customFormat="1" ht="41.25" customHeight="1" x14ac:dyDescent="0.35">
      <c r="B71" s="27">
        <v>1.18</v>
      </c>
      <c r="C71" s="27"/>
      <c r="D71" s="212" t="s">
        <v>870</v>
      </c>
      <c r="E71" s="78"/>
      <c r="F71" s="78"/>
      <c r="G71" s="78"/>
      <c r="H71" s="83"/>
      <c r="I71" s="83"/>
      <c r="J71" s="342"/>
    </row>
    <row r="72" spans="2:18" s="8" customFormat="1" ht="41.25" customHeight="1" x14ac:dyDescent="0.35">
      <c r="B72" s="17" t="s">
        <v>1152</v>
      </c>
      <c r="C72" s="30"/>
      <c r="D72" s="18" t="s">
        <v>37</v>
      </c>
      <c r="E72" s="17" t="s">
        <v>66</v>
      </c>
      <c r="F72" s="17">
        <v>0</v>
      </c>
      <c r="G72" s="17">
        <v>6</v>
      </c>
      <c r="H72" s="63"/>
      <c r="I72" s="63"/>
      <c r="J72" s="342"/>
    </row>
    <row r="73" spans="2:18" s="8" customFormat="1" ht="41.25" customHeight="1" thickBot="1" x14ac:dyDescent="0.4">
      <c r="B73" s="17" t="s">
        <v>1153</v>
      </c>
      <c r="C73" s="30"/>
      <c r="D73" s="18" t="s">
        <v>38</v>
      </c>
      <c r="E73" s="17" t="s">
        <v>66</v>
      </c>
      <c r="F73" s="17">
        <v>0</v>
      </c>
      <c r="G73" s="17">
        <f>2*3*1</f>
        <v>6</v>
      </c>
      <c r="H73" s="63"/>
      <c r="I73" s="63"/>
      <c r="J73" s="342"/>
    </row>
    <row r="74" spans="2:18" s="8" customFormat="1" ht="33" customHeight="1" x14ac:dyDescent="0.35">
      <c r="B74" s="27">
        <v>1.19</v>
      </c>
      <c r="C74" s="27"/>
      <c r="D74" s="212" t="s">
        <v>871</v>
      </c>
      <c r="E74" s="78"/>
      <c r="F74" s="78"/>
      <c r="G74" s="78"/>
      <c r="H74" s="83"/>
      <c r="I74" s="83"/>
      <c r="J74" s="342"/>
      <c r="K74" s="40"/>
      <c r="L74" s="40"/>
      <c r="M74" s="40"/>
      <c r="N74" s="40"/>
      <c r="O74" s="40"/>
      <c r="P74" s="40"/>
    </row>
    <row r="75" spans="2:18" s="8" customFormat="1" ht="41.25" customHeight="1" x14ac:dyDescent="0.35">
      <c r="B75" s="17" t="s">
        <v>1154</v>
      </c>
      <c r="C75" s="30"/>
      <c r="D75" s="18" t="s">
        <v>37</v>
      </c>
      <c r="E75" s="17" t="s">
        <v>66</v>
      </c>
      <c r="F75" s="17">
        <v>0</v>
      </c>
      <c r="G75" s="17">
        <v>6</v>
      </c>
      <c r="H75" s="63"/>
      <c r="I75" s="63"/>
      <c r="J75" s="342"/>
    </row>
    <row r="76" spans="2:18" s="8" customFormat="1" ht="41.25" customHeight="1" x14ac:dyDescent="0.35">
      <c r="B76" s="17" t="s">
        <v>1155</v>
      </c>
      <c r="C76" s="30"/>
      <c r="D76" s="18" t="s">
        <v>38</v>
      </c>
      <c r="E76" s="17" t="s">
        <v>66</v>
      </c>
      <c r="F76" s="17">
        <v>0</v>
      </c>
      <c r="G76" s="17">
        <v>6</v>
      </c>
      <c r="H76" s="63"/>
      <c r="I76" s="63"/>
      <c r="J76" s="342"/>
    </row>
    <row r="77" spans="2:18" s="8" customFormat="1" ht="34.25" customHeight="1" thickBot="1" x14ac:dyDescent="0.4">
      <c r="B77" s="17" t="s">
        <v>1156</v>
      </c>
      <c r="C77" s="30"/>
      <c r="D77" s="316" t="s">
        <v>814</v>
      </c>
      <c r="E77" s="17" t="s">
        <v>66</v>
      </c>
      <c r="F77" s="17">
        <v>0</v>
      </c>
      <c r="G77" s="17">
        <v>1</v>
      </c>
      <c r="H77" s="63"/>
      <c r="I77" s="63"/>
      <c r="J77" s="342"/>
    </row>
    <row r="78" spans="2:18" s="8" customFormat="1" ht="33" customHeight="1" x14ac:dyDescent="0.35">
      <c r="B78" s="266">
        <v>1.2</v>
      </c>
      <c r="C78" s="27"/>
      <c r="D78" s="212" t="s">
        <v>1202</v>
      </c>
      <c r="E78" s="78"/>
      <c r="F78" s="78"/>
      <c r="G78" s="78"/>
      <c r="H78" s="79"/>
      <c r="I78" s="79"/>
      <c r="J78" s="342"/>
    </row>
    <row r="79" spans="2:18" s="8" customFormat="1" ht="41.25" customHeight="1" x14ac:dyDescent="0.35">
      <c r="B79" s="17" t="s">
        <v>1157</v>
      </c>
      <c r="C79" s="30"/>
      <c r="D79" s="18" t="s">
        <v>37</v>
      </c>
      <c r="E79" s="17" t="s">
        <v>66</v>
      </c>
      <c r="F79" s="17">
        <v>0</v>
      </c>
      <c r="G79" s="17">
        <v>6</v>
      </c>
      <c r="H79" s="63"/>
      <c r="I79" s="63"/>
      <c r="J79" s="342"/>
    </row>
    <row r="80" spans="2:18" s="8" customFormat="1" ht="35.450000000000003" customHeight="1" thickBot="1" x14ac:dyDescent="0.4">
      <c r="B80" s="17" t="s">
        <v>1158</v>
      </c>
      <c r="C80" s="30"/>
      <c r="D80" s="18" t="s">
        <v>38</v>
      </c>
      <c r="E80" s="17" t="s">
        <v>66</v>
      </c>
      <c r="F80" s="17">
        <v>0</v>
      </c>
      <c r="G80" s="17">
        <f>2*3*1</f>
        <v>6</v>
      </c>
      <c r="H80" s="63"/>
      <c r="I80" s="63"/>
      <c r="J80" s="342"/>
    </row>
    <row r="81" spans="2:10" s="8" customFormat="1" ht="36" customHeight="1" x14ac:dyDescent="0.35">
      <c r="B81" s="27">
        <v>1.21</v>
      </c>
      <c r="C81" s="27"/>
      <c r="D81" s="212" t="s">
        <v>872</v>
      </c>
      <c r="E81" s="78"/>
      <c r="F81" s="78"/>
      <c r="G81" s="78"/>
      <c r="H81" s="79"/>
      <c r="I81" s="79"/>
      <c r="J81" s="342"/>
    </row>
    <row r="82" spans="2:10" s="8" customFormat="1" ht="41.25" customHeight="1" x14ac:dyDescent="0.35">
      <c r="B82" s="17" t="s">
        <v>1159</v>
      </c>
      <c r="C82" s="30"/>
      <c r="D82" s="18" t="s">
        <v>37</v>
      </c>
      <c r="E82" s="17" t="s">
        <v>66</v>
      </c>
      <c r="F82" s="17">
        <v>1</v>
      </c>
      <c r="G82" s="17">
        <v>6</v>
      </c>
      <c r="H82" s="63"/>
      <c r="I82" s="63"/>
      <c r="J82" s="342"/>
    </row>
    <row r="83" spans="2:10" s="8" customFormat="1" ht="35.450000000000003" customHeight="1" thickBot="1" x14ac:dyDescent="0.4">
      <c r="B83" s="17" t="s">
        <v>1160</v>
      </c>
      <c r="C83" s="30"/>
      <c r="D83" s="18" t="s">
        <v>38</v>
      </c>
      <c r="E83" s="17" t="s">
        <v>66</v>
      </c>
      <c r="F83" s="17">
        <v>1</v>
      </c>
      <c r="G83" s="17">
        <f>2*3*1</f>
        <v>6</v>
      </c>
      <c r="H83" s="63"/>
      <c r="I83" s="63"/>
      <c r="J83" s="342"/>
    </row>
    <row r="84" spans="2:10" s="8" customFormat="1" ht="37.25" customHeight="1" thickBot="1" x14ac:dyDescent="0.4">
      <c r="B84" s="298">
        <v>1.22</v>
      </c>
      <c r="C84" s="27"/>
      <c r="D84" s="212" t="s">
        <v>873</v>
      </c>
      <c r="E84" s="78"/>
      <c r="F84" s="78"/>
      <c r="G84" s="78"/>
      <c r="H84" s="79"/>
      <c r="I84" s="79"/>
      <c r="J84" s="342"/>
    </row>
    <row r="85" spans="2:10" s="8" customFormat="1" ht="41.25" customHeight="1" x14ac:dyDescent="0.35">
      <c r="B85" s="17" t="s">
        <v>1161</v>
      </c>
      <c r="C85" s="30"/>
      <c r="D85" s="18" t="s">
        <v>37</v>
      </c>
      <c r="E85" s="17" t="s">
        <v>66</v>
      </c>
      <c r="F85" s="17">
        <v>0</v>
      </c>
      <c r="G85" s="17">
        <v>6</v>
      </c>
      <c r="H85" s="63"/>
      <c r="I85" s="63"/>
      <c r="J85" s="342"/>
    </row>
    <row r="86" spans="2:10" s="8" customFormat="1" ht="41.25" customHeight="1" thickBot="1" x14ac:dyDescent="0.4">
      <c r="B86" s="17" t="s">
        <v>1162</v>
      </c>
      <c r="C86" s="30"/>
      <c r="D86" s="18" t="s">
        <v>38</v>
      </c>
      <c r="E86" s="17" t="s">
        <v>66</v>
      </c>
      <c r="F86" s="17">
        <v>0</v>
      </c>
      <c r="G86" s="17">
        <f>2*3*1</f>
        <v>6</v>
      </c>
      <c r="H86" s="63"/>
      <c r="I86" s="63"/>
      <c r="J86" s="342"/>
    </row>
    <row r="87" spans="2:10" s="8" customFormat="1" ht="41.25" customHeight="1" x14ac:dyDescent="0.35">
      <c r="B87" s="27">
        <v>1.23</v>
      </c>
      <c r="C87" s="27"/>
      <c r="D87" s="212" t="s">
        <v>874</v>
      </c>
      <c r="E87" s="78"/>
      <c r="F87" s="78"/>
      <c r="G87" s="78"/>
      <c r="H87" s="79"/>
      <c r="I87" s="79"/>
      <c r="J87" s="342"/>
    </row>
    <row r="88" spans="2:10" s="8" customFormat="1" ht="41.25" customHeight="1" x14ac:dyDescent="0.35">
      <c r="B88" s="17" t="s">
        <v>1164</v>
      </c>
      <c r="C88" s="30"/>
      <c r="D88" s="18" t="s">
        <v>37</v>
      </c>
      <c r="E88" s="17" t="s">
        <v>66</v>
      </c>
      <c r="F88" s="17">
        <v>2</v>
      </c>
      <c r="G88" s="17">
        <v>6</v>
      </c>
      <c r="H88" s="63"/>
      <c r="I88" s="63"/>
      <c r="J88" s="342"/>
    </row>
    <row r="89" spans="2:10" s="8" customFormat="1" ht="41.25" customHeight="1" thickBot="1" x14ac:dyDescent="0.4">
      <c r="B89" s="17" t="s">
        <v>1165</v>
      </c>
      <c r="C89" s="30"/>
      <c r="D89" s="18" t="s">
        <v>38</v>
      </c>
      <c r="E89" s="17" t="s">
        <v>66</v>
      </c>
      <c r="F89" s="17">
        <v>2</v>
      </c>
      <c r="G89" s="17">
        <f>2*3*1</f>
        <v>6</v>
      </c>
      <c r="H89" s="63"/>
      <c r="I89" s="63"/>
      <c r="J89" s="342"/>
    </row>
    <row r="90" spans="2:10" s="8" customFormat="1" ht="41.25" customHeight="1" thickBot="1" x14ac:dyDescent="0.4">
      <c r="B90" s="27">
        <v>1.24</v>
      </c>
      <c r="C90" s="298"/>
      <c r="D90" s="324" t="s">
        <v>875</v>
      </c>
      <c r="E90" s="325"/>
      <c r="F90" s="325"/>
      <c r="G90" s="325"/>
      <c r="H90" s="326"/>
      <c r="I90" s="326"/>
      <c r="J90" s="342"/>
    </row>
    <row r="91" spans="2:10" s="8" customFormat="1" ht="41.25" customHeight="1" x14ac:dyDescent="0.35">
      <c r="B91" s="17" t="s">
        <v>1166</v>
      </c>
      <c r="C91" s="323"/>
      <c r="D91" s="321" t="s">
        <v>37</v>
      </c>
      <c r="E91" s="293" t="s">
        <v>66</v>
      </c>
      <c r="F91" s="293">
        <v>2</v>
      </c>
      <c r="G91" s="293">
        <v>6</v>
      </c>
      <c r="H91" s="63"/>
      <c r="I91" s="63"/>
      <c r="J91" s="342"/>
    </row>
    <row r="92" spans="2:10" s="8" customFormat="1" ht="41.25" customHeight="1" x14ac:dyDescent="0.35">
      <c r="B92" s="17" t="s">
        <v>1167</v>
      </c>
      <c r="C92" s="30"/>
      <c r="D92" s="18" t="s">
        <v>38</v>
      </c>
      <c r="E92" s="17" t="s">
        <v>66</v>
      </c>
      <c r="F92" s="17">
        <v>2</v>
      </c>
      <c r="G92" s="17">
        <v>6</v>
      </c>
      <c r="H92" s="63"/>
      <c r="I92" s="63"/>
      <c r="J92" s="342"/>
    </row>
    <row r="93" spans="2:10" s="8" customFormat="1" ht="41.25" customHeight="1" thickBot="1" x14ac:dyDescent="0.4">
      <c r="B93" s="17" t="s">
        <v>1168</v>
      </c>
      <c r="C93" s="30"/>
      <c r="D93" s="316" t="s">
        <v>814</v>
      </c>
      <c r="E93" s="17" t="s">
        <v>66</v>
      </c>
      <c r="F93" s="17">
        <v>2</v>
      </c>
      <c r="G93" s="17">
        <v>1</v>
      </c>
      <c r="H93" s="63"/>
      <c r="I93" s="63"/>
      <c r="J93" s="342"/>
    </row>
    <row r="94" spans="2:10" s="8" customFormat="1" ht="41.25" customHeight="1" thickBot="1" x14ac:dyDescent="0.4">
      <c r="B94" s="24" t="s">
        <v>659</v>
      </c>
      <c r="C94" s="24"/>
      <c r="D94" s="24"/>
      <c r="E94" s="24"/>
      <c r="F94" s="24"/>
      <c r="G94" s="24"/>
      <c r="H94" s="25"/>
      <c r="I94" s="26"/>
      <c r="J94" s="342"/>
    </row>
    <row r="95" spans="2:10" s="8" customFormat="1" ht="41.25" customHeight="1" thickBot="1" x14ac:dyDescent="0.4">
      <c r="B95" s="24" t="s">
        <v>658</v>
      </c>
      <c r="C95" s="308"/>
      <c r="D95" s="309"/>
      <c r="E95" s="310"/>
      <c r="F95" s="310"/>
      <c r="G95" s="310"/>
      <c r="H95" s="311"/>
      <c r="I95" s="311"/>
      <c r="J95" s="342"/>
    </row>
    <row r="96" spans="2:10" s="8" customFormat="1" ht="37.799999999999997" customHeight="1" x14ac:dyDescent="0.35">
      <c r="B96" s="27">
        <v>1.25</v>
      </c>
      <c r="C96" s="27"/>
      <c r="D96" s="212" t="s">
        <v>1203</v>
      </c>
      <c r="E96" s="78"/>
      <c r="F96" s="78"/>
      <c r="G96" s="78"/>
      <c r="H96" s="79"/>
      <c r="I96" s="79"/>
      <c r="J96" s="342"/>
    </row>
    <row r="97" spans="2:12" s="8" customFormat="1" ht="41.25" customHeight="1" x14ac:dyDescent="0.35">
      <c r="B97" s="17" t="s">
        <v>1169</v>
      </c>
      <c r="C97" s="30"/>
      <c r="D97" s="18" t="s">
        <v>37</v>
      </c>
      <c r="E97" s="17" t="s">
        <v>66</v>
      </c>
      <c r="F97" s="17">
        <v>1</v>
      </c>
      <c r="G97" s="17">
        <v>6</v>
      </c>
      <c r="H97" s="63"/>
      <c r="I97" s="63"/>
      <c r="J97" s="342"/>
    </row>
    <row r="98" spans="2:12" s="8" customFormat="1" ht="43.8" customHeight="1" thickBot="1" x14ac:dyDescent="0.4">
      <c r="B98" s="17" t="s">
        <v>1170</v>
      </c>
      <c r="C98" s="30"/>
      <c r="D98" s="18" t="s">
        <v>38</v>
      </c>
      <c r="E98" s="17" t="s">
        <v>66</v>
      </c>
      <c r="F98" s="17">
        <v>1</v>
      </c>
      <c r="G98" s="17">
        <f>2*3*1</f>
        <v>6</v>
      </c>
      <c r="H98" s="63"/>
      <c r="I98" s="63"/>
      <c r="J98" s="342"/>
    </row>
    <row r="99" spans="2:12" s="8" customFormat="1" ht="41.25" customHeight="1" x14ac:dyDescent="0.35">
      <c r="B99" s="27">
        <v>1.26</v>
      </c>
      <c r="C99" s="27"/>
      <c r="D99" s="212" t="s">
        <v>876</v>
      </c>
      <c r="E99" s="78"/>
      <c r="F99" s="78"/>
      <c r="G99" s="78"/>
      <c r="H99" s="79"/>
      <c r="I99" s="79"/>
      <c r="J99" s="342"/>
    </row>
    <row r="100" spans="2:12" s="8" customFormat="1" ht="41.25" customHeight="1" x14ac:dyDescent="0.35">
      <c r="B100" s="17" t="s">
        <v>1171</v>
      </c>
      <c r="C100" s="30"/>
      <c r="D100" s="18" t="s">
        <v>37</v>
      </c>
      <c r="E100" s="17" t="s">
        <v>66</v>
      </c>
      <c r="F100" s="17">
        <v>88</v>
      </c>
      <c r="G100" s="17">
        <v>6</v>
      </c>
      <c r="H100" s="63"/>
      <c r="I100" s="63"/>
      <c r="J100" s="342"/>
    </row>
    <row r="101" spans="2:12" s="8" customFormat="1" ht="41.25" customHeight="1" thickBot="1" x14ac:dyDescent="0.4">
      <c r="B101" s="17" t="s">
        <v>1172</v>
      </c>
      <c r="C101" s="30"/>
      <c r="D101" s="18" t="s">
        <v>38</v>
      </c>
      <c r="E101" s="17" t="s">
        <v>66</v>
      </c>
      <c r="F101" s="17">
        <v>88</v>
      </c>
      <c r="G101" s="17">
        <f>2*3*1</f>
        <v>6</v>
      </c>
      <c r="H101" s="63"/>
      <c r="I101" s="63"/>
      <c r="J101" s="342"/>
    </row>
    <row r="102" spans="2:12" s="8" customFormat="1" ht="33.75" customHeight="1" x14ac:dyDescent="0.35">
      <c r="B102" s="27">
        <v>1.27</v>
      </c>
      <c r="C102" s="27"/>
      <c r="D102" s="212" t="s">
        <v>877</v>
      </c>
      <c r="E102" s="78"/>
      <c r="F102" s="78"/>
      <c r="G102" s="78"/>
      <c r="H102" s="79"/>
      <c r="I102" s="79"/>
      <c r="J102" s="342"/>
    </row>
    <row r="103" spans="2:12" s="8" customFormat="1" ht="41.25" customHeight="1" x14ac:dyDescent="0.35">
      <c r="B103" s="17" t="s">
        <v>1173</v>
      </c>
      <c r="C103" s="30"/>
      <c r="D103" s="18" t="s">
        <v>37</v>
      </c>
      <c r="E103" s="17" t="s">
        <v>66</v>
      </c>
      <c r="F103" s="17">
        <v>55</v>
      </c>
      <c r="G103" s="17">
        <v>6</v>
      </c>
      <c r="H103" s="63"/>
      <c r="I103" s="63"/>
      <c r="J103" s="342"/>
    </row>
    <row r="104" spans="2:12" s="8" customFormat="1" ht="41.25" customHeight="1" thickBot="1" x14ac:dyDescent="0.4">
      <c r="B104" s="17" t="s">
        <v>1174</v>
      </c>
      <c r="C104" s="30"/>
      <c r="D104" s="18" t="s">
        <v>38</v>
      </c>
      <c r="E104" s="17" t="s">
        <v>66</v>
      </c>
      <c r="F104" s="17">
        <v>55</v>
      </c>
      <c r="G104" s="17">
        <f>2*3*1</f>
        <v>6</v>
      </c>
      <c r="H104" s="63"/>
      <c r="I104" s="63"/>
      <c r="J104" s="342"/>
    </row>
    <row r="105" spans="2:12" s="8" customFormat="1" ht="31.5" customHeight="1" x14ac:dyDescent="0.35">
      <c r="B105" s="27">
        <v>1.28</v>
      </c>
      <c r="C105" s="27"/>
      <c r="D105" s="212" t="s">
        <v>878</v>
      </c>
      <c r="E105" s="78"/>
      <c r="F105" s="78"/>
      <c r="G105" s="78"/>
      <c r="H105" s="79"/>
      <c r="I105" s="79"/>
      <c r="J105" s="342"/>
    </row>
    <row r="106" spans="2:12" s="8" customFormat="1" ht="40.049999999999997" customHeight="1" x14ac:dyDescent="0.35">
      <c r="B106" s="17" t="s">
        <v>1176</v>
      </c>
      <c r="C106" s="30"/>
      <c r="D106" s="18" t="s">
        <v>37</v>
      </c>
      <c r="E106" s="17" t="s">
        <v>66</v>
      </c>
      <c r="F106" s="17">
        <v>2</v>
      </c>
      <c r="G106" s="17">
        <v>6</v>
      </c>
      <c r="H106" s="63"/>
      <c r="I106" s="63"/>
      <c r="J106" s="342"/>
    </row>
    <row r="107" spans="2:12" s="8" customFormat="1" ht="40.049999999999997" customHeight="1" thickBot="1" x14ac:dyDescent="0.4">
      <c r="B107" s="17" t="s">
        <v>1177</v>
      </c>
      <c r="C107" s="30"/>
      <c r="D107" s="18" t="s">
        <v>38</v>
      </c>
      <c r="E107" s="17" t="s">
        <v>66</v>
      </c>
      <c r="F107" s="17">
        <v>2</v>
      </c>
      <c r="G107" s="17">
        <f>2*3*1</f>
        <v>6</v>
      </c>
      <c r="H107" s="63"/>
      <c r="I107" s="63"/>
      <c r="J107" s="342"/>
    </row>
    <row r="108" spans="2:12" s="8" customFormat="1" ht="30.75" customHeight="1" x14ac:dyDescent="0.35">
      <c r="B108" s="27">
        <v>1.29</v>
      </c>
      <c r="C108" s="27"/>
      <c r="D108" s="212" t="s">
        <v>879</v>
      </c>
      <c r="E108" s="78"/>
      <c r="F108" s="78"/>
      <c r="G108" s="78"/>
      <c r="H108" s="79"/>
      <c r="I108" s="79"/>
      <c r="J108" s="342"/>
    </row>
    <row r="109" spans="2:12" s="8" customFormat="1" ht="41.25" customHeight="1" x14ac:dyDescent="0.35">
      <c r="B109" s="17" t="s">
        <v>1178</v>
      </c>
      <c r="C109" s="30"/>
      <c r="D109" s="18" t="s">
        <v>37</v>
      </c>
      <c r="E109" s="17" t="s">
        <v>66</v>
      </c>
      <c r="F109" s="17">
        <v>4</v>
      </c>
      <c r="G109" s="17">
        <v>6</v>
      </c>
      <c r="H109" s="63"/>
      <c r="I109" s="63"/>
      <c r="J109" s="342"/>
    </row>
    <row r="110" spans="2:12" s="8" customFormat="1" ht="41.25" customHeight="1" x14ac:dyDescent="0.35">
      <c r="B110" s="17" t="s">
        <v>1179</v>
      </c>
      <c r="C110" s="30"/>
      <c r="D110" s="18" t="s">
        <v>38</v>
      </c>
      <c r="E110" s="17" t="s">
        <v>66</v>
      </c>
      <c r="F110" s="17">
        <v>4</v>
      </c>
      <c r="G110" s="17">
        <v>6</v>
      </c>
      <c r="H110" s="63"/>
      <c r="I110" s="63"/>
      <c r="J110" s="342"/>
    </row>
    <row r="111" spans="2:12" s="8" customFormat="1" ht="41.25" customHeight="1" thickBot="1" x14ac:dyDescent="0.4">
      <c r="B111" s="17" t="s">
        <v>1180</v>
      </c>
      <c r="C111" s="30"/>
      <c r="D111" s="316" t="s">
        <v>814</v>
      </c>
      <c r="E111" s="17" t="s">
        <v>66</v>
      </c>
      <c r="F111" s="17">
        <v>4</v>
      </c>
      <c r="G111" s="17">
        <v>1</v>
      </c>
      <c r="H111" s="63"/>
      <c r="I111" s="63"/>
      <c r="J111" s="342"/>
    </row>
    <row r="112" spans="2:12" s="8" customFormat="1" ht="30" customHeight="1" x14ac:dyDescent="0.35">
      <c r="B112" s="27">
        <v>1.3</v>
      </c>
      <c r="C112" s="27"/>
      <c r="D112" s="212" t="s">
        <v>1204</v>
      </c>
      <c r="E112" s="78"/>
      <c r="F112" s="78"/>
      <c r="G112" s="78"/>
      <c r="H112" s="83"/>
      <c r="I112" s="83"/>
      <c r="J112" s="342"/>
      <c r="K112" s="40"/>
      <c r="L112" s="40"/>
    </row>
    <row r="113" spans="2:10" s="8" customFormat="1" ht="41.25" customHeight="1" x14ac:dyDescent="0.35">
      <c r="B113" s="17" t="s">
        <v>1181</v>
      </c>
      <c r="C113" s="30"/>
      <c r="D113" s="18" t="s">
        <v>37</v>
      </c>
      <c r="E113" s="17" t="s">
        <v>66</v>
      </c>
      <c r="F113" s="17">
        <v>2</v>
      </c>
      <c r="G113" s="17">
        <v>6</v>
      </c>
      <c r="H113" s="63"/>
      <c r="I113" s="63"/>
      <c r="J113" s="342"/>
    </row>
    <row r="114" spans="2:10" s="8" customFormat="1" ht="41.25" customHeight="1" thickBot="1" x14ac:dyDescent="0.4">
      <c r="B114" s="17" t="s">
        <v>1182</v>
      </c>
      <c r="C114" s="30"/>
      <c r="D114" s="18" t="s">
        <v>38</v>
      </c>
      <c r="E114" s="17" t="s">
        <v>66</v>
      </c>
      <c r="F114" s="17">
        <v>2</v>
      </c>
      <c r="G114" s="17">
        <f>2*3*1</f>
        <v>6</v>
      </c>
      <c r="H114" s="63"/>
      <c r="I114" s="63"/>
      <c r="J114" s="342"/>
    </row>
    <row r="115" spans="2:10" s="8" customFormat="1" ht="41.25" customHeight="1" x14ac:dyDescent="0.35">
      <c r="B115" s="27">
        <v>1.31</v>
      </c>
      <c r="C115" s="27"/>
      <c r="D115" s="212" t="s">
        <v>1205</v>
      </c>
      <c r="E115" s="78"/>
      <c r="F115" s="78"/>
      <c r="G115" s="78"/>
      <c r="H115" s="79"/>
      <c r="I115" s="79"/>
      <c r="J115" s="342"/>
    </row>
    <row r="116" spans="2:10" s="8" customFormat="1" ht="41.25" customHeight="1" x14ac:dyDescent="0.35">
      <c r="B116" s="17" t="s">
        <v>1183</v>
      </c>
      <c r="C116" s="30"/>
      <c r="D116" s="18" t="s">
        <v>37</v>
      </c>
      <c r="E116" s="17" t="s">
        <v>66</v>
      </c>
      <c r="F116" s="17">
        <v>1</v>
      </c>
      <c r="G116" s="17">
        <v>6</v>
      </c>
      <c r="H116" s="63"/>
      <c r="I116" s="63"/>
      <c r="J116" s="342"/>
    </row>
    <row r="117" spans="2:10" s="8" customFormat="1" ht="41.25" customHeight="1" thickBot="1" x14ac:dyDescent="0.4">
      <c r="B117" s="17" t="s">
        <v>1184</v>
      </c>
      <c r="C117" s="30"/>
      <c r="D117" s="18" t="s">
        <v>38</v>
      </c>
      <c r="E117" s="17" t="s">
        <v>66</v>
      </c>
      <c r="F117" s="17">
        <v>1</v>
      </c>
      <c r="G117" s="17">
        <f>2*3*1</f>
        <v>6</v>
      </c>
      <c r="H117" s="63"/>
      <c r="I117" s="63"/>
      <c r="J117" s="342"/>
    </row>
    <row r="118" spans="2:10" s="8" customFormat="1" ht="41.25" customHeight="1" x14ac:dyDescent="0.35">
      <c r="B118" s="27">
        <v>1.32</v>
      </c>
      <c r="C118" s="27"/>
      <c r="D118" s="212" t="s">
        <v>1206</v>
      </c>
      <c r="E118" s="78"/>
      <c r="F118" s="78"/>
      <c r="G118" s="78"/>
      <c r="H118" s="63"/>
      <c r="I118" s="79"/>
      <c r="J118" s="342"/>
    </row>
    <row r="119" spans="2:10" s="8" customFormat="1" ht="41.25" customHeight="1" x14ac:dyDescent="0.35">
      <c r="B119" s="17" t="s">
        <v>1185</v>
      </c>
      <c r="C119" s="30"/>
      <c r="D119" s="18" t="s">
        <v>37</v>
      </c>
      <c r="E119" s="17" t="s">
        <v>66</v>
      </c>
      <c r="F119" s="17">
        <v>3</v>
      </c>
      <c r="G119" s="17">
        <v>6</v>
      </c>
      <c r="H119" s="63"/>
      <c r="I119" s="63"/>
      <c r="J119" s="342"/>
    </row>
    <row r="120" spans="2:10" s="8" customFormat="1" ht="41.25" customHeight="1" thickBot="1" x14ac:dyDescent="0.4">
      <c r="B120" s="17" t="s">
        <v>1186</v>
      </c>
      <c r="C120" s="30"/>
      <c r="D120" s="18" t="s">
        <v>38</v>
      </c>
      <c r="E120" s="17" t="s">
        <v>66</v>
      </c>
      <c r="F120" s="17">
        <v>3</v>
      </c>
      <c r="G120" s="17">
        <f>2*3*1</f>
        <v>6</v>
      </c>
      <c r="H120" s="63"/>
      <c r="I120" s="63"/>
      <c r="J120" s="342"/>
    </row>
    <row r="121" spans="2:10" s="8" customFormat="1" ht="41.25" customHeight="1" thickBot="1" x14ac:dyDescent="0.4">
      <c r="B121" s="24" t="s">
        <v>659</v>
      </c>
      <c r="C121" s="24"/>
      <c r="D121" s="24"/>
      <c r="E121" s="24"/>
      <c r="F121" s="24"/>
      <c r="G121" s="24"/>
      <c r="H121" s="25"/>
      <c r="I121" s="26"/>
      <c r="J121" s="342"/>
    </row>
    <row r="122" spans="2:10" s="8" customFormat="1" ht="41.25" customHeight="1" thickBot="1" x14ac:dyDescent="0.4">
      <c r="B122" s="24" t="s">
        <v>658</v>
      </c>
      <c r="C122" s="308"/>
      <c r="D122" s="309"/>
      <c r="E122" s="310"/>
      <c r="F122" s="310"/>
      <c r="G122" s="310"/>
      <c r="H122" s="311"/>
      <c r="I122" s="311"/>
      <c r="J122" s="342"/>
    </row>
    <row r="123" spans="2:10" s="8" customFormat="1" ht="30" customHeight="1" x14ac:dyDescent="0.35">
      <c r="B123" s="27">
        <v>1.33</v>
      </c>
      <c r="C123" s="27"/>
      <c r="D123" s="212" t="s">
        <v>880</v>
      </c>
      <c r="E123" s="78"/>
      <c r="F123" s="78"/>
      <c r="G123" s="78"/>
      <c r="H123" s="83"/>
      <c r="I123" s="83"/>
      <c r="J123" s="342"/>
    </row>
    <row r="124" spans="2:10" s="8" customFormat="1" ht="41.25" customHeight="1" x14ac:dyDescent="0.35">
      <c r="B124" s="17" t="s">
        <v>1187</v>
      </c>
      <c r="C124" s="30"/>
      <c r="D124" s="18" t="s">
        <v>37</v>
      </c>
      <c r="E124" s="17" t="s">
        <v>66</v>
      </c>
      <c r="F124" s="17">
        <v>768</v>
      </c>
      <c r="G124" s="17">
        <v>6</v>
      </c>
      <c r="H124" s="63"/>
      <c r="I124" s="63"/>
      <c r="J124" s="342"/>
    </row>
    <row r="125" spans="2:10" s="8" customFormat="1" ht="41.25" customHeight="1" thickBot="1" x14ac:dyDescent="0.4">
      <c r="B125" s="17" t="s">
        <v>1188</v>
      </c>
      <c r="C125" s="30"/>
      <c r="D125" s="18" t="s">
        <v>38</v>
      </c>
      <c r="E125" s="17" t="s">
        <v>66</v>
      </c>
      <c r="F125" s="17">
        <v>768</v>
      </c>
      <c r="G125" s="17">
        <f>2*3*1</f>
        <v>6</v>
      </c>
      <c r="H125" s="63"/>
      <c r="I125" s="63"/>
      <c r="J125" s="342"/>
    </row>
    <row r="126" spans="2:10" s="8" customFormat="1" ht="30" customHeight="1" x14ac:dyDescent="0.35">
      <c r="B126" s="266">
        <v>1.34</v>
      </c>
      <c r="C126" s="27"/>
      <c r="D126" s="212" t="s">
        <v>881</v>
      </c>
      <c r="E126" s="78"/>
      <c r="F126" s="78"/>
      <c r="G126" s="78"/>
      <c r="H126" s="79"/>
      <c r="I126" s="79"/>
      <c r="J126" s="342"/>
    </row>
    <row r="127" spans="2:10" s="8" customFormat="1" ht="41.25" customHeight="1" x14ac:dyDescent="0.35">
      <c r="B127" s="17" t="s">
        <v>1189</v>
      </c>
      <c r="C127" s="30"/>
      <c r="D127" s="18" t="s">
        <v>37</v>
      </c>
      <c r="E127" s="17" t="s">
        <v>66</v>
      </c>
      <c r="F127" s="17">
        <v>152</v>
      </c>
      <c r="G127" s="17">
        <v>6</v>
      </c>
      <c r="H127" s="63"/>
      <c r="I127" s="63"/>
      <c r="J127" s="342"/>
    </row>
    <row r="128" spans="2:10" s="8" customFormat="1" ht="41.25" customHeight="1" thickBot="1" x14ac:dyDescent="0.4">
      <c r="B128" s="17" t="s">
        <v>1190</v>
      </c>
      <c r="C128" s="30"/>
      <c r="D128" s="18" t="s">
        <v>38</v>
      </c>
      <c r="E128" s="17" t="s">
        <v>66</v>
      </c>
      <c r="F128" s="17">
        <v>152</v>
      </c>
      <c r="G128" s="17">
        <f>2*3*1</f>
        <v>6</v>
      </c>
      <c r="H128" s="63"/>
      <c r="I128" s="63"/>
      <c r="J128" s="342"/>
    </row>
    <row r="129" spans="2:10" s="8" customFormat="1" ht="33.75" customHeight="1" x14ac:dyDescent="0.35">
      <c r="B129" s="27">
        <v>1.35</v>
      </c>
      <c r="C129" s="27"/>
      <c r="D129" s="212" t="s">
        <v>882</v>
      </c>
      <c r="E129" s="78"/>
      <c r="F129" s="78"/>
      <c r="G129" s="78"/>
      <c r="H129" s="79"/>
      <c r="I129" s="79"/>
      <c r="J129" s="342"/>
    </row>
    <row r="130" spans="2:10" s="8" customFormat="1" ht="41.25" customHeight="1" x14ac:dyDescent="0.35">
      <c r="B130" s="17" t="s">
        <v>1191</v>
      </c>
      <c r="C130" s="30"/>
      <c r="D130" s="18" t="s">
        <v>37</v>
      </c>
      <c r="E130" s="17" t="s">
        <v>66</v>
      </c>
      <c r="F130" s="17">
        <v>25</v>
      </c>
      <c r="G130" s="17">
        <v>6</v>
      </c>
      <c r="H130" s="63"/>
      <c r="I130" s="63"/>
      <c r="J130" s="342"/>
    </row>
    <row r="131" spans="2:10" s="8" customFormat="1" ht="41.25" customHeight="1" thickBot="1" x14ac:dyDescent="0.4">
      <c r="B131" s="17" t="s">
        <v>1192</v>
      </c>
      <c r="C131" s="30"/>
      <c r="D131" s="18" t="s">
        <v>38</v>
      </c>
      <c r="E131" s="17" t="s">
        <v>66</v>
      </c>
      <c r="F131" s="17">
        <v>25</v>
      </c>
      <c r="G131" s="17">
        <f>2*3*1</f>
        <v>6</v>
      </c>
      <c r="H131" s="63"/>
      <c r="I131" s="63"/>
      <c r="J131" s="342"/>
    </row>
    <row r="132" spans="2:10" s="8" customFormat="1" ht="41.25" customHeight="1" x14ac:dyDescent="0.35">
      <c r="B132" s="266">
        <v>1.36</v>
      </c>
      <c r="C132" s="27"/>
      <c r="D132" s="212" t="s">
        <v>883</v>
      </c>
      <c r="E132" s="78"/>
      <c r="F132" s="78"/>
      <c r="G132" s="78"/>
      <c r="H132" s="79"/>
      <c r="I132" s="79"/>
      <c r="J132" s="342"/>
    </row>
    <row r="133" spans="2:10" s="8" customFormat="1" ht="41.25" customHeight="1" x14ac:dyDescent="0.35">
      <c r="B133" s="17" t="s">
        <v>1193</v>
      </c>
      <c r="C133" s="30"/>
      <c r="D133" s="18" t="s">
        <v>37</v>
      </c>
      <c r="E133" s="17" t="s">
        <v>66</v>
      </c>
      <c r="F133" s="17">
        <v>12</v>
      </c>
      <c r="G133" s="17">
        <v>6</v>
      </c>
      <c r="H133" s="63"/>
      <c r="I133" s="63"/>
      <c r="J133" s="342"/>
    </row>
    <row r="134" spans="2:10" s="8" customFormat="1" ht="41.25" customHeight="1" thickBot="1" x14ac:dyDescent="0.4">
      <c r="B134" s="17" t="s">
        <v>1194</v>
      </c>
      <c r="C134" s="30"/>
      <c r="D134" s="18" t="s">
        <v>38</v>
      </c>
      <c r="E134" s="17" t="s">
        <v>66</v>
      </c>
      <c r="F134" s="17">
        <v>12</v>
      </c>
      <c r="G134" s="17">
        <f>2*3*1</f>
        <v>6</v>
      </c>
      <c r="H134" s="63"/>
      <c r="I134" s="63"/>
      <c r="J134" s="342"/>
    </row>
    <row r="135" spans="2:10" s="8" customFormat="1" ht="41.25" customHeight="1" x14ac:dyDescent="0.35">
      <c r="B135" s="27">
        <v>1.37</v>
      </c>
      <c r="C135" s="27"/>
      <c r="D135" s="212" t="s">
        <v>884</v>
      </c>
      <c r="E135" s="78"/>
      <c r="F135" s="78"/>
      <c r="G135" s="78"/>
      <c r="H135" s="79"/>
      <c r="I135" s="79"/>
      <c r="J135" s="342"/>
    </row>
    <row r="136" spans="2:10" s="8" customFormat="1" ht="41.25" customHeight="1" x14ac:dyDescent="0.35">
      <c r="B136" s="17" t="s">
        <v>1195</v>
      </c>
      <c r="C136" s="30"/>
      <c r="D136" s="18" t="s">
        <v>37</v>
      </c>
      <c r="E136" s="17" t="s">
        <v>66</v>
      </c>
      <c r="F136" s="17">
        <v>4</v>
      </c>
      <c r="G136" s="17">
        <v>6</v>
      </c>
      <c r="H136" s="63"/>
      <c r="I136" s="63"/>
      <c r="J136" s="342"/>
    </row>
    <row r="137" spans="2:10" s="8" customFormat="1" ht="41.25" customHeight="1" thickBot="1" x14ac:dyDescent="0.4">
      <c r="B137" s="17" t="s">
        <v>1196</v>
      </c>
      <c r="C137" s="30"/>
      <c r="D137" s="18" t="s">
        <v>38</v>
      </c>
      <c r="E137" s="17" t="s">
        <v>66</v>
      </c>
      <c r="F137" s="17">
        <v>4</v>
      </c>
      <c r="G137" s="17">
        <f>2*3*1</f>
        <v>6</v>
      </c>
      <c r="H137" s="63"/>
      <c r="I137" s="63"/>
      <c r="J137" s="342"/>
    </row>
    <row r="138" spans="2:10" s="8" customFormat="1" ht="31.5" customHeight="1" x14ac:dyDescent="0.35">
      <c r="B138" s="27" t="s">
        <v>760</v>
      </c>
      <c r="C138" s="27"/>
      <c r="D138" s="212" t="s">
        <v>885</v>
      </c>
      <c r="E138" s="78"/>
      <c r="F138" s="78"/>
      <c r="G138" s="78"/>
      <c r="H138" s="79"/>
      <c r="I138" s="79"/>
      <c r="J138" s="342"/>
    </row>
    <row r="139" spans="2:10" s="8" customFormat="1" ht="41.25" customHeight="1" x14ac:dyDescent="0.35">
      <c r="B139" s="17" t="s">
        <v>765</v>
      </c>
      <c r="C139" s="30"/>
      <c r="D139" s="18" t="s">
        <v>37</v>
      </c>
      <c r="E139" s="17" t="s">
        <v>66</v>
      </c>
      <c r="F139" s="17">
        <v>2</v>
      </c>
      <c r="G139" s="17">
        <v>6</v>
      </c>
      <c r="H139" s="63"/>
      <c r="I139" s="63"/>
      <c r="J139" s="342"/>
    </row>
    <row r="140" spans="2:10" s="8" customFormat="1" ht="41.25" customHeight="1" thickBot="1" x14ac:dyDescent="0.4">
      <c r="B140" s="17" t="s">
        <v>766</v>
      </c>
      <c r="C140" s="30"/>
      <c r="D140" s="18" t="s">
        <v>38</v>
      </c>
      <c r="E140" s="17" t="s">
        <v>66</v>
      </c>
      <c r="F140" s="17">
        <v>2</v>
      </c>
      <c r="G140" s="17">
        <f>2*3*1</f>
        <v>6</v>
      </c>
      <c r="H140" s="63"/>
      <c r="I140" s="63"/>
      <c r="J140" s="342"/>
    </row>
    <row r="141" spans="2:10" s="8" customFormat="1" ht="33.75" customHeight="1" x14ac:dyDescent="0.35">
      <c r="B141" s="27" t="s">
        <v>761</v>
      </c>
      <c r="C141" s="27"/>
      <c r="D141" s="212" t="s">
        <v>886</v>
      </c>
      <c r="E141" s="78"/>
      <c r="F141" s="78"/>
      <c r="G141" s="78"/>
      <c r="H141" s="79"/>
      <c r="I141" s="79"/>
      <c r="J141" s="342"/>
    </row>
    <row r="142" spans="2:10" s="8" customFormat="1" ht="41.25" customHeight="1" x14ac:dyDescent="0.35">
      <c r="B142" s="17" t="s">
        <v>762</v>
      </c>
      <c r="C142" s="30"/>
      <c r="D142" s="18" t="s">
        <v>37</v>
      </c>
      <c r="E142" s="17" t="s">
        <v>66</v>
      </c>
      <c r="F142" s="17">
        <v>3</v>
      </c>
      <c r="G142" s="17">
        <v>6</v>
      </c>
      <c r="H142" s="63"/>
      <c r="I142" s="63"/>
      <c r="J142" s="342"/>
    </row>
    <row r="143" spans="2:10" s="8" customFormat="1" ht="41.25" customHeight="1" x14ac:dyDescent="0.35">
      <c r="B143" s="17" t="s">
        <v>763</v>
      </c>
      <c r="C143" s="30"/>
      <c r="D143" s="18" t="s">
        <v>38</v>
      </c>
      <c r="E143" s="17" t="s">
        <v>66</v>
      </c>
      <c r="F143" s="17">
        <v>3</v>
      </c>
      <c r="G143" s="17">
        <v>6</v>
      </c>
      <c r="H143" s="63"/>
      <c r="I143" s="63"/>
      <c r="J143" s="342"/>
    </row>
    <row r="144" spans="2:10" s="8" customFormat="1" ht="41.25" customHeight="1" thickBot="1" x14ac:dyDescent="0.4">
      <c r="B144" s="17" t="s">
        <v>764</v>
      </c>
      <c r="C144" s="30"/>
      <c r="D144" s="316" t="s">
        <v>814</v>
      </c>
      <c r="E144" s="17" t="s">
        <v>66</v>
      </c>
      <c r="F144" s="17">
        <v>3</v>
      </c>
      <c r="G144" s="17">
        <v>1</v>
      </c>
      <c r="H144" s="63"/>
      <c r="I144" s="63"/>
      <c r="J144" s="342"/>
    </row>
    <row r="145" spans="2:12" s="8" customFormat="1" ht="31.5" customHeight="1" x14ac:dyDescent="0.35">
      <c r="B145" s="27" t="s">
        <v>761</v>
      </c>
      <c r="C145" s="27"/>
      <c r="D145" s="212" t="s">
        <v>887</v>
      </c>
      <c r="E145" s="78"/>
      <c r="F145" s="78"/>
      <c r="G145" s="78"/>
      <c r="H145" s="79"/>
      <c r="I145" s="79"/>
      <c r="J145" s="342"/>
    </row>
    <row r="146" spans="2:12" s="8" customFormat="1" ht="41.25" customHeight="1" x14ac:dyDescent="0.35">
      <c r="B146" s="17" t="s">
        <v>1244</v>
      </c>
      <c r="C146" s="30"/>
      <c r="D146" s="18" t="s">
        <v>37</v>
      </c>
      <c r="E146" s="17" t="s">
        <v>66</v>
      </c>
      <c r="F146" s="17">
        <v>2</v>
      </c>
      <c r="G146" s="17">
        <v>6</v>
      </c>
      <c r="H146" s="63"/>
      <c r="I146" s="63"/>
      <c r="J146" s="342"/>
    </row>
    <row r="147" spans="2:12" s="8" customFormat="1" ht="41.25" customHeight="1" thickBot="1" x14ac:dyDescent="0.4">
      <c r="B147" s="17" t="s">
        <v>1245</v>
      </c>
      <c r="C147" s="30"/>
      <c r="D147" s="18" t="s">
        <v>38</v>
      </c>
      <c r="E147" s="17" t="s">
        <v>66</v>
      </c>
      <c r="F147" s="17">
        <v>2</v>
      </c>
      <c r="G147" s="17">
        <f>2*3*1</f>
        <v>6</v>
      </c>
      <c r="H147" s="63"/>
      <c r="I147" s="63"/>
      <c r="J147" s="342"/>
    </row>
    <row r="148" spans="2:12" s="8" customFormat="1" ht="30.75" customHeight="1" x14ac:dyDescent="0.35">
      <c r="B148" s="27" t="s">
        <v>767</v>
      </c>
      <c r="C148" s="27"/>
      <c r="D148" s="212" t="s">
        <v>888</v>
      </c>
      <c r="E148" s="78"/>
      <c r="F148" s="78"/>
      <c r="G148" s="78"/>
      <c r="H148" s="79"/>
      <c r="I148" s="79"/>
      <c r="J148" s="342"/>
    </row>
    <row r="149" spans="2:12" s="8" customFormat="1" ht="41.25" customHeight="1" x14ac:dyDescent="0.35">
      <c r="B149" s="17" t="s">
        <v>1246</v>
      </c>
      <c r="C149" s="30"/>
      <c r="D149" s="18" t="s">
        <v>37</v>
      </c>
      <c r="E149" s="17" t="s">
        <v>66</v>
      </c>
      <c r="F149" s="17">
        <v>91</v>
      </c>
      <c r="G149" s="17">
        <v>6</v>
      </c>
      <c r="H149" s="63"/>
      <c r="I149" s="63"/>
      <c r="J149" s="342"/>
    </row>
    <row r="150" spans="2:12" s="8" customFormat="1" ht="41.25" customHeight="1" thickBot="1" x14ac:dyDescent="0.4">
      <c r="B150" s="17" t="s">
        <v>1247</v>
      </c>
      <c r="C150" s="30"/>
      <c r="D150" s="18" t="s">
        <v>38</v>
      </c>
      <c r="E150" s="17" t="s">
        <v>66</v>
      </c>
      <c r="F150" s="17">
        <v>91</v>
      </c>
      <c r="G150" s="17">
        <f>2*3*1</f>
        <v>6</v>
      </c>
      <c r="H150" s="63"/>
      <c r="I150" s="63"/>
      <c r="J150" s="342"/>
    </row>
    <row r="151" spans="2:12" s="8" customFormat="1" ht="41.25" customHeight="1" thickBot="1" x14ac:dyDescent="0.4">
      <c r="B151" s="24" t="s">
        <v>659</v>
      </c>
      <c r="C151" s="24"/>
      <c r="D151" s="24"/>
      <c r="E151" s="24"/>
      <c r="F151" s="24"/>
      <c r="G151" s="24"/>
      <c r="H151" s="25"/>
      <c r="I151" s="26"/>
      <c r="J151" s="342"/>
    </row>
    <row r="152" spans="2:12" s="8" customFormat="1" ht="41.25" customHeight="1" thickBot="1" x14ac:dyDescent="0.4">
      <c r="B152" s="24" t="s">
        <v>658</v>
      </c>
      <c r="C152" s="308"/>
      <c r="D152" s="309"/>
      <c r="E152" s="310"/>
      <c r="F152" s="310"/>
      <c r="G152" s="310"/>
      <c r="H152" s="311"/>
      <c r="I152" s="311"/>
      <c r="J152" s="342"/>
    </row>
    <row r="153" spans="2:12" s="8" customFormat="1" ht="30" customHeight="1" x14ac:dyDescent="0.35">
      <c r="B153" s="27" t="s">
        <v>770</v>
      </c>
      <c r="C153" s="27"/>
      <c r="D153" s="212" t="s">
        <v>889</v>
      </c>
      <c r="E153" s="78"/>
      <c r="F153" s="78"/>
      <c r="G153" s="78"/>
      <c r="H153" s="83"/>
      <c r="I153" s="83"/>
      <c r="J153" s="342"/>
      <c r="K153" s="40"/>
      <c r="L153" s="40"/>
    </row>
    <row r="154" spans="2:12" s="8" customFormat="1" ht="41.25" customHeight="1" x14ac:dyDescent="0.35">
      <c r="B154" s="17" t="s">
        <v>1249</v>
      </c>
      <c r="C154" s="30"/>
      <c r="D154" s="18" t="s">
        <v>37</v>
      </c>
      <c r="E154" s="17" t="s">
        <v>66</v>
      </c>
      <c r="F154" s="17">
        <v>69</v>
      </c>
      <c r="G154" s="17">
        <v>6</v>
      </c>
      <c r="H154" s="63"/>
      <c r="I154" s="63"/>
      <c r="J154" s="342"/>
    </row>
    <row r="155" spans="2:12" s="8" customFormat="1" ht="41.25" customHeight="1" thickBot="1" x14ac:dyDescent="0.4">
      <c r="B155" s="17" t="s">
        <v>1248</v>
      </c>
      <c r="C155" s="30"/>
      <c r="D155" s="18" t="s">
        <v>38</v>
      </c>
      <c r="E155" s="17" t="s">
        <v>66</v>
      </c>
      <c r="F155" s="17">
        <v>69</v>
      </c>
      <c r="G155" s="17">
        <f>2*3*1</f>
        <v>6</v>
      </c>
      <c r="H155" s="63"/>
      <c r="I155" s="63"/>
      <c r="J155" s="342"/>
    </row>
    <row r="156" spans="2:12" s="8" customFormat="1" ht="30" customHeight="1" x14ac:dyDescent="0.35">
      <c r="B156" s="27" t="s">
        <v>771</v>
      </c>
      <c r="C156" s="27"/>
      <c r="D156" s="212" t="s">
        <v>890</v>
      </c>
      <c r="E156" s="78"/>
      <c r="F156" s="78"/>
      <c r="G156" s="78"/>
      <c r="H156" s="79"/>
      <c r="I156" s="79"/>
      <c r="J156" s="342"/>
    </row>
    <row r="157" spans="2:12" s="8" customFormat="1" ht="41.25" customHeight="1" x14ac:dyDescent="0.35">
      <c r="B157" s="17" t="s">
        <v>1250</v>
      </c>
      <c r="C157" s="30"/>
      <c r="D157" s="18" t="s">
        <v>37</v>
      </c>
      <c r="E157" s="17" t="s">
        <v>66</v>
      </c>
      <c r="F157" s="17">
        <v>19</v>
      </c>
      <c r="G157" s="17">
        <v>6</v>
      </c>
      <c r="H157" s="63"/>
      <c r="I157" s="63"/>
      <c r="J157" s="342"/>
    </row>
    <row r="158" spans="2:12" s="8" customFormat="1" ht="41.25" customHeight="1" thickBot="1" x14ac:dyDescent="0.4">
      <c r="B158" s="17" t="s">
        <v>1251</v>
      </c>
      <c r="C158" s="30"/>
      <c r="D158" s="18" t="s">
        <v>38</v>
      </c>
      <c r="E158" s="17" t="s">
        <v>66</v>
      </c>
      <c r="F158" s="17">
        <v>19</v>
      </c>
      <c r="G158" s="17">
        <f>2*3*1</f>
        <v>6</v>
      </c>
      <c r="H158" s="63"/>
      <c r="I158" s="63"/>
      <c r="J158" s="342"/>
    </row>
    <row r="159" spans="2:12" s="8" customFormat="1" ht="41.25" customHeight="1" x14ac:dyDescent="0.35">
      <c r="B159" s="27" t="s">
        <v>772</v>
      </c>
      <c r="C159" s="27"/>
      <c r="D159" s="212" t="s">
        <v>891</v>
      </c>
      <c r="E159" s="78"/>
      <c r="F159" s="78"/>
      <c r="G159" s="78"/>
      <c r="H159" s="83"/>
      <c r="I159" s="83"/>
      <c r="J159" s="342"/>
    </row>
    <row r="160" spans="2:12" s="8" customFormat="1" ht="37.799999999999997" customHeight="1" x14ac:dyDescent="0.35">
      <c r="B160" s="17" t="s">
        <v>773</v>
      </c>
      <c r="C160" s="30"/>
      <c r="D160" s="18" t="s">
        <v>37</v>
      </c>
      <c r="E160" s="17" t="s">
        <v>66</v>
      </c>
      <c r="F160" s="17">
        <v>2</v>
      </c>
      <c r="G160" s="17">
        <v>6</v>
      </c>
      <c r="H160" s="63"/>
      <c r="I160" s="63"/>
      <c r="J160" s="342"/>
    </row>
    <row r="161" spans="2:10" s="8" customFormat="1" ht="37.799999999999997" customHeight="1" thickBot="1" x14ac:dyDescent="0.4">
      <c r="B161" s="17" t="s">
        <v>774</v>
      </c>
      <c r="C161" s="30"/>
      <c r="D161" s="18" t="s">
        <v>38</v>
      </c>
      <c r="E161" s="17" t="s">
        <v>66</v>
      </c>
      <c r="F161" s="17">
        <v>2</v>
      </c>
      <c r="G161" s="17">
        <f>2*3*1</f>
        <v>6</v>
      </c>
      <c r="H161" s="63"/>
      <c r="I161" s="63"/>
      <c r="J161" s="342"/>
    </row>
    <row r="162" spans="2:10" s="8" customFormat="1" ht="32.450000000000003" customHeight="1" x14ac:dyDescent="0.35">
      <c r="B162" s="27" t="s">
        <v>775</v>
      </c>
      <c r="C162" s="27"/>
      <c r="D162" s="212" t="s">
        <v>892</v>
      </c>
      <c r="E162" s="78"/>
      <c r="F162" s="78"/>
      <c r="G162" s="78"/>
      <c r="H162" s="79"/>
      <c r="I162" s="79"/>
      <c r="J162" s="342"/>
    </row>
    <row r="163" spans="2:10" s="8" customFormat="1" ht="37.799999999999997" customHeight="1" x14ac:dyDescent="0.35">
      <c r="B163" s="17" t="s">
        <v>776</v>
      </c>
      <c r="C163" s="30"/>
      <c r="D163" s="18" t="s">
        <v>37</v>
      </c>
      <c r="E163" s="17" t="s">
        <v>66</v>
      </c>
      <c r="F163" s="17">
        <v>1</v>
      </c>
      <c r="G163" s="17">
        <v>6</v>
      </c>
      <c r="H163" s="63"/>
      <c r="I163" s="63"/>
      <c r="J163" s="342"/>
    </row>
    <row r="164" spans="2:10" s="8" customFormat="1" ht="37.799999999999997" customHeight="1" x14ac:dyDescent="0.35">
      <c r="B164" s="17" t="s">
        <v>777</v>
      </c>
      <c r="C164" s="30"/>
      <c r="D164" s="18" t="s">
        <v>38</v>
      </c>
      <c r="E164" s="17" t="s">
        <v>66</v>
      </c>
      <c r="F164" s="17">
        <v>1</v>
      </c>
      <c r="G164" s="17">
        <v>6</v>
      </c>
      <c r="H164" s="63"/>
      <c r="I164" s="63"/>
      <c r="J164" s="342"/>
    </row>
    <row r="165" spans="2:10" s="8" customFormat="1" ht="37.799999999999997" customHeight="1" thickBot="1" x14ac:dyDescent="0.4">
      <c r="B165" s="17" t="s">
        <v>778</v>
      </c>
      <c r="C165" s="30"/>
      <c r="D165" s="316" t="s">
        <v>814</v>
      </c>
      <c r="E165" s="17" t="s">
        <v>66</v>
      </c>
      <c r="F165" s="17">
        <v>1</v>
      </c>
      <c r="G165" s="17">
        <v>1</v>
      </c>
      <c r="H165" s="63"/>
      <c r="I165" s="63"/>
      <c r="J165" s="342"/>
    </row>
    <row r="166" spans="2:10" s="8" customFormat="1" ht="31.25" customHeight="1" x14ac:dyDescent="0.35">
      <c r="B166" s="27" t="s">
        <v>779</v>
      </c>
      <c r="C166" s="27"/>
      <c r="D166" s="212" t="s">
        <v>1207</v>
      </c>
      <c r="E166" s="78"/>
      <c r="F166" s="78"/>
      <c r="G166" s="78"/>
      <c r="H166" s="79"/>
      <c r="I166" s="79"/>
      <c r="J166" s="342"/>
    </row>
    <row r="167" spans="2:10" s="8" customFormat="1" ht="37.799999999999997" customHeight="1" x14ac:dyDescent="0.35">
      <c r="B167" s="17" t="s">
        <v>1252</v>
      </c>
      <c r="C167" s="30"/>
      <c r="D167" s="18" t="s">
        <v>37</v>
      </c>
      <c r="E167" s="17" t="s">
        <v>66</v>
      </c>
      <c r="F167" s="17">
        <v>1</v>
      </c>
      <c r="G167" s="17">
        <v>6</v>
      </c>
      <c r="H167" s="63"/>
      <c r="I167" s="63"/>
      <c r="J167" s="342"/>
    </row>
    <row r="168" spans="2:10" s="8" customFormat="1" ht="37.799999999999997" customHeight="1" thickBot="1" x14ac:dyDescent="0.4">
      <c r="B168" s="17" t="s">
        <v>1253</v>
      </c>
      <c r="C168" s="30"/>
      <c r="D168" s="18" t="s">
        <v>38</v>
      </c>
      <c r="E168" s="17" t="s">
        <v>66</v>
      </c>
      <c r="F168" s="17">
        <v>1</v>
      </c>
      <c r="G168" s="17">
        <f>2*3*1</f>
        <v>6</v>
      </c>
      <c r="H168" s="63"/>
      <c r="I168" s="63"/>
      <c r="J168" s="342"/>
    </row>
    <row r="169" spans="2:10" s="8" customFormat="1" ht="34.25" customHeight="1" x14ac:dyDescent="0.35">
      <c r="B169" s="27" t="s">
        <v>783</v>
      </c>
      <c r="C169" s="27"/>
      <c r="D169" s="212" t="s">
        <v>893</v>
      </c>
      <c r="E169" s="78"/>
      <c r="F169" s="78"/>
      <c r="G169" s="78"/>
      <c r="H169" s="79"/>
      <c r="I169" s="79"/>
      <c r="J169" s="342"/>
    </row>
    <row r="170" spans="2:10" s="8" customFormat="1" ht="41.25" customHeight="1" x14ac:dyDescent="0.35">
      <c r="B170" s="17" t="s">
        <v>1254</v>
      </c>
      <c r="C170" s="30"/>
      <c r="D170" s="18" t="s">
        <v>37</v>
      </c>
      <c r="E170" s="17" t="s">
        <v>66</v>
      </c>
      <c r="F170" s="17">
        <v>15</v>
      </c>
      <c r="G170" s="17">
        <v>6</v>
      </c>
      <c r="H170" s="63"/>
      <c r="I170" s="63"/>
      <c r="J170" s="342"/>
    </row>
    <row r="171" spans="2:10" s="8" customFormat="1" ht="39.6" customHeight="1" thickBot="1" x14ac:dyDescent="0.4">
      <c r="B171" s="17" t="s">
        <v>1255</v>
      </c>
      <c r="C171" s="30"/>
      <c r="D171" s="18" t="s">
        <v>38</v>
      </c>
      <c r="E171" s="17" t="s">
        <v>66</v>
      </c>
      <c r="F171" s="17">
        <v>15</v>
      </c>
      <c r="G171" s="17">
        <f>2*3*1</f>
        <v>6</v>
      </c>
      <c r="H171" s="63"/>
      <c r="I171" s="63"/>
      <c r="J171" s="342"/>
    </row>
    <row r="172" spans="2:10" s="8" customFormat="1" ht="34.799999999999997" customHeight="1" x14ac:dyDescent="0.35">
      <c r="B172" s="27" t="s">
        <v>784</v>
      </c>
      <c r="C172" s="27"/>
      <c r="D172" s="212" t="s">
        <v>894</v>
      </c>
      <c r="E172" s="78"/>
      <c r="F172" s="78"/>
      <c r="G172" s="78"/>
      <c r="H172" s="79"/>
      <c r="I172" s="79"/>
      <c r="J172" s="342"/>
    </row>
    <row r="173" spans="2:10" s="8" customFormat="1" ht="41.25" customHeight="1" x14ac:dyDescent="0.35">
      <c r="B173" s="17" t="s">
        <v>1256</v>
      </c>
      <c r="C173" s="30"/>
      <c r="D173" s="18" t="s">
        <v>37</v>
      </c>
      <c r="E173" s="17" t="s">
        <v>66</v>
      </c>
      <c r="F173" s="17">
        <v>15</v>
      </c>
      <c r="G173" s="17">
        <v>6</v>
      </c>
      <c r="H173" s="63"/>
      <c r="I173" s="63"/>
      <c r="J173" s="342"/>
    </row>
    <row r="174" spans="2:10" s="8" customFormat="1" ht="42" customHeight="1" thickBot="1" x14ac:dyDescent="0.4">
      <c r="B174" s="17" t="s">
        <v>1257</v>
      </c>
      <c r="C174" s="30"/>
      <c r="D174" s="18" t="s">
        <v>38</v>
      </c>
      <c r="E174" s="17" t="s">
        <v>66</v>
      </c>
      <c r="F174" s="17">
        <v>15</v>
      </c>
      <c r="G174" s="17">
        <f>2*3*1</f>
        <v>6</v>
      </c>
      <c r="H174" s="63"/>
      <c r="I174" s="63"/>
      <c r="J174" s="342"/>
    </row>
    <row r="175" spans="2:10" s="8" customFormat="1" ht="37.25" customHeight="1" x14ac:dyDescent="0.35">
      <c r="B175" s="27" t="s">
        <v>785</v>
      </c>
      <c r="C175" s="27"/>
      <c r="D175" s="212" t="s">
        <v>895</v>
      </c>
      <c r="E175" s="78"/>
      <c r="F175" s="78"/>
      <c r="G175" s="78"/>
      <c r="H175" s="79"/>
      <c r="I175" s="79"/>
      <c r="J175" s="342"/>
    </row>
    <row r="176" spans="2:10" s="8" customFormat="1" ht="41.25" customHeight="1" x14ac:dyDescent="0.35">
      <c r="B176" s="17" t="s">
        <v>786</v>
      </c>
      <c r="C176" s="30"/>
      <c r="D176" s="18" t="s">
        <v>37</v>
      </c>
      <c r="E176" s="17" t="s">
        <v>66</v>
      </c>
      <c r="F176" s="17">
        <v>2</v>
      </c>
      <c r="G176" s="17">
        <v>6</v>
      </c>
      <c r="H176" s="63"/>
      <c r="I176" s="63"/>
      <c r="J176" s="342"/>
    </row>
    <row r="177" spans="2:10" s="8" customFormat="1" ht="41.25" customHeight="1" thickBot="1" x14ac:dyDescent="0.4">
      <c r="B177" s="17" t="s">
        <v>787</v>
      </c>
      <c r="C177" s="30"/>
      <c r="D177" s="18" t="s">
        <v>38</v>
      </c>
      <c r="E177" s="17" t="s">
        <v>66</v>
      </c>
      <c r="F177" s="17">
        <v>2</v>
      </c>
      <c r="G177" s="17">
        <f>2*3*1</f>
        <v>6</v>
      </c>
      <c r="H177" s="63"/>
      <c r="I177" s="63"/>
      <c r="J177" s="342"/>
    </row>
    <row r="178" spans="2:10" s="8" customFormat="1" ht="41.25" customHeight="1" thickBot="1" x14ac:dyDescent="0.4">
      <c r="B178" s="24" t="s">
        <v>659</v>
      </c>
      <c r="C178" s="24"/>
      <c r="D178" s="24"/>
      <c r="E178" s="24"/>
      <c r="F178" s="24"/>
      <c r="G178" s="24"/>
      <c r="H178" s="25"/>
      <c r="I178" s="26"/>
      <c r="J178" s="342"/>
    </row>
    <row r="179" spans="2:10" s="8" customFormat="1" ht="41.25" customHeight="1" thickBot="1" x14ac:dyDescent="0.4">
      <c r="B179" s="312" t="s">
        <v>658</v>
      </c>
      <c r="C179" s="308"/>
      <c r="D179" s="309"/>
      <c r="E179" s="310"/>
      <c r="F179" s="310"/>
      <c r="G179" s="310"/>
      <c r="H179" s="311"/>
      <c r="I179" s="311"/>
      <c r="J179" s="342"/>
    </row>
    <row r="180" spans="2:10" s="8" customFormat="1" ht="41.25" customHeight="1" x14ac:dyDescent="0.35">
      <c r="B180" s="27" t="s">
        <v>788</v>
      </c>
      <c r="C180" s="27"/>
      <c r="D180" s="212" t="s">
        <v>896</v>
      </c>
      <c r="E180" s="78"/>
      <c r="F180" s="78"/>
      <c r="G180" s="78"/>
      <c r="H180" s="79"/>
      <c r="I180" s="79"/>
      <c r="J180" s="342"/>
    </row>
    <row r="181" spans="2:10" s="8" customFormat="1" ht="41.25" customHeight="1" x14ac:dyDescent="0.35">
      <c r="B181" s="17" t="s">
        <v>789</v>
      </c>
      <c r="C181" s="30"/>
      <c r="D181" s="18" t="s">
        <v>37</v>
      </c>
      <c r="E181" s="17" t="s">
        <v>66</v>
      </c>
      <c r="F181" s="17">
        <v>1</v>
      </c>
      <c r="G181" s="17">
        <v>6</v>
      </c>
      <c r="H181" s="63"/>
      <c r="I181" s="63"/>
      <c r="J181" s="342"/>
    </row>
    <row r="182" spans="2:10" s="8" customFormat="1" ht="41.25" customHeight="1" x14ac:dyDescent="0.35">
      <c r="B182" s="17" t="s">
        <v>790</v>
      </c>
      <c r="C182" s="30"/>
      <c r="D182" s="18" t="s">
        <v>38</v>
      </c>
      <c r="E182" s="17" t="s">
        <v>66</v>
      </c>
      <c r="F182" s="17">
        <v>1</v>
      </c>
      <c r="G182" s="17">
        <v>6</v>
      </c>
      <c r="H182" s="63"/>
      <c r="I182" s="63"/>
      <c r="J182" s="342"/>
    </row>
    <row r="183" spans="2:10" s="8" customFormat="1" ht="41.25" customHeight="1" thickBot="1" x14ac:dyDescent="0.4">
      <c r="B183" s="17" t="s">
        <v>791</v>
      </c>
      <c r="C183" s="30"/>
      <c r="D183" s="316" t="s">
        <v>814</v>
      </c>
      <c r="E183" s="17" t="s">
        <v>66</v>
      </c>
      <c r="F183" s="17">
        <v>1</v>
      </c>
      <c r="G183" s="17">
        <v>1</v>
      </c>
      <c r="H183" s="63"/>
      <c r="I183" s="63"/>
      <c r="J183" s="342"/>
    </row>
    <row r="184" spans="2:10" s="8" customFormat="1" ht="32.450000000000003" customHeight="1" x14ac:dyDescent="0.35">
      <c r="B184" s="27" t="s">
        <v>792</v>
      </c>
      <c r="C184" s="27"/>
      <c r="D184" s="212" t="s">
        <v>1208</v>
      </c>
      <c r="E184" s="78"/>
      <c r="F184" s="78"/>
      <c r="G184" s="78"/>
      <c r="H184" s="79"/>
      <c r="I184" s="79"/>
      <c r="J184" s="342"/>
    </row>
    <row r="185" spans="2:10" s="8" customFormat="1" ht="41.25" customHeight="1" x14ac:dyDescent="0.35">
      <c r="B185" s="17" t="s">
        <v>1258</v>
      </c>
      <c r="C185" s="30"/>
      <c r="D185" s="18" t="s">
        <v>37</v>
      </c>
      <c r="E185" s="17" t="s">
        <v>66</v>
      </c>
      <c r="F185" s="17">
        <v>0</v>
      </c>
      <c r="G185" s="17">
        <v>6</v>
      </c>
      <c r="H185" s="63"/>
      <c r="I185" s="63"/>
      <c r="J185" s="342"/>
    </row>
    <row r="186" spans="2:10" s="8" customFormat="1" ht="41.25" customHeight="1" thickBot="1" x14ac:dyDescent="0.4">
      <c r="B186" s="17" t="s">
        <v>1259</v>
      </c>
      <c r="C186" s="30"/>
      <c r="D186" s="18" t="s">
        <v>38</v>
      </c>
      <c r="E186" s="17" t="s">
        <v>66</v>
      </c>
      <c r="F186" s="17">
        <v>0</v>
      </c>
      <c r="G186" s="17">
        <f>2*3*1</f>
        <v>6</v>
      </c>
      <c r="H186" s="63"/>
      <c r="I186" s="63"/>
      <c r="J186" s="342"/>
    </row>
    <row r="187" spans="2:10" s="8" customFormat="1" ht="34.799999999999997" customHeight="1" x14ac:dyDescent="0.35">
      <c r="B187" s="27" t="s">
        <v>793</v>
      </c>
      <c r="C187" s="27"/>
      <c r="D187" s="212" t="s">
        <v>897</v>
      </c>
      <c r="E187" s="78"/>
      <c r="F187" s="78"/>
      <c r="G187" s="78"/>
      <c r="H187" s="79"/>
      <c r="I187" s="79"/>
      <c r="J187" s="342"/>
    </row>
    <row r="188" spans="2:10" s="8" customFormat="1" ht="41.25" customHeight="1" x14ac:dyDescent="0.35">
      <c r="B188" s="17" t="s">
        <v>1260</v>
      </c>
      <c r="C188" s="30"/>
      <c r="D188" s="18" t="s">
        <v>37</v>
      </c>
      <c r="E188" s="17" t="s">
        <v>66</v>
      </c>
      <c r="F188" s="17">
        <v>2</v>
      </c>
      <c r="G188" s="17">
        <v>6</v>
      </c>
      <c r="H188" s="63"/>
      <c r="I188" s="63"/>
      <c r="J188" s="342"/>
    </row>
    <row r="189" spans="2:10" s="8" customFormat="1" ht="41.25" customHeight="1" thickBot="1" x14ac:dyDescent="0.4">
      <c r="B189" s="17" t="s">
        <v>1261</v>
      </c>
      <c r="C189" s="30"/>
      <c r="D189" s="18" t="s">
        <v>38</v>
      </c>
      <c r="E189" s="17" t="s">
        <v>66</v>
      </c>
      <c r="F189" s="17">
        <v>2</v>
      </c>
      <c r="G189" s="17">
        <f>2*3*1</f>
        <v>6</v>
      </c>
      <c r="H189" s="63"/>
      <c r="I189" s="63"/>
      <c r="J189" s="342"/>
    </row>
    <row r="190" spans="2:10" s="8" customFormat="1" ht="41.25" customHeight="1" x14ac:dyDescent="0.35">
      <c r="B190" s="27" t="s">
        <v>796</v>
      </c>
      <c r="C190" s="27"/>
      <c r="D190" s="212" t="s">
        <v>898</v>
      </c>
      <c r="E190" s="78"/>
      <c r="F190" s="78"/>
      <c r="G190" s="78"/>
      <c r="H190" s="79"/>
      <c r="I190" s="79"/>
      <c r="J190" s="342"/>
    </row>
    <row r="191" spans="2:10" s="8" customFormat="1" ht="41.25" customHeight="1" x14ac:dyDescent="0.35">
      <c r="B191" s="17" t="s">
        <v>1262</v>
      </c>
      <c r="C191" s="30"/>
      <c r="D191" s="18" t="s">
        <v>37</v>
      </c>
      <c r="E191" s="17" t="s">
        <v>66</v>
      </c>
      <c r="F191" s="17">
        <v>2</v>
      </c>
      <c r="G191" s="17">
        <v>6</v>
      </c>
      <c r="H191" s="63"/>
      <c r="I191" s="63"/>
      <c r="J191" s="342"/>
    </row>
    <row r="192" spans="2:10" s="8" customFormat="1" ht="41.25" customHeight="1" thickBot="1" x14ac:dyDescent="0.4">
      <c r="B192" s="17" t="s">
        <v>1263</v>
      </c>
      <c r="C192" s="30"/>
      <c r="D192" s="18" t="s">
        <v>38</v>
      </c>
      <c r="E192" s="17" t="s">
        <v>66</v>
      </c>
      <c r="F192" s="17">
        <v>2</v>
      </c>
      <c r="G192" s="17">
        <f>2*3*1</f>
        <v>6</v>
      </c>
      <c r="H192" s="63"/>
      <c r="I192" s="63"/>
      <c r="J192" s="342"/>
    </row>
    <row r="193" spans="2:10" s="8" customFormat="1" ht="35.450000000000003" customHeight="1" x14ac:dyDescent="0.35">
      <c r="B193" s="27" t="s">
        <v>800</v>
      </c>
      <c r="C193" s="27"/>
      <c r="D193" s="212" t="s">
        <v>899</v>
      </c>
      <c r="E193" s="78"/>
      <c r="F193" s="78"/>
      <c r="G193" s="78"/>
      <c r="H193" s="79"/>
      <c r="I193" s="79"/>
      <c r="J193" s="342"/>
    </row>
    <row r="194" spans="2:10" s="8" customFormat="1" ht="41.25" customHeight="1" x14ac:dyDescent="0.35">
      <c r="B194" s="17" t="s">
        <v>801</v>
      </c>
      <c r="C194" s="30"/>
      <c r="D194" s="18" t="s">
        <v>37</v>
      </c>
      <c r="E194" s="17" t="s">
        <v>66</v>
      </c>
      <c r="F194" s="17">
        <v>2</v>
      </c>
      <c r="G194" s="17">
        <v>6</v>
      </c>
      <c r="H194" s="63"/>
      <c r="I194" s="63"/>
      <c r="J194" s="342"/>
    </row>
    <row r="195" spans="2:10" s="8" customFormat="1" ht="41.25" customHeight="1" thickBot="1" x14ac:dyDescent="0.4">
      <c r="B195" s="17" t="s">
        <v>802</v>
      </c>
      <c r="C195" s="30"/>
      <c r="D195" s="18" t="s">
        <v>38</v>
      </c>
      <c r="E195" s="17" t="s">
        <v>66</v>
      </c>
      <c r="F195" s="17">
        <v>2</v>
      </c>
      <c r="G195" s="17">
        <f>2*3*1</f>
        <v>6</v>
      </c>
      <c r="H195" s="63"/>
      <c r="I195" s="63"/>
      <c r="J195" s="342"/>
    </row>
    <row r="196" spans="2:10" s="8" customFormat="1" ht="41.25" customHeight="1" x14ac:dyDescent="0.35">
      <c r="B196" s="27" t="s">
        <v>803</v>
      </c>
      <c r="C196" s="27"/>
      <c r="D196" s="212" t="s">
        <v>900</v>
      </c>
      <c r="E196" s="78"/>
      <c r="F196" s="78"/>
      <c r="G196" s="78"/>
      <c r="H196" s="79"/>
      <c r="I196" s="79"/>
      <c r="J196" s="342"/>
    </row>
    <row r="197" spans="2:10" s="8" customFormat="1" ht="41.25" customHeight="1" x14ac:dyDescent="0.35">
      <c r="B197" s="17" t="s">
        <v>804</v>
      </c>
      <c r="C197" s="30"/>
      <c r="D197" s="18" t="s">
        <v>37</v>
      </c>
      <c r="E197" s="17" t="s">
        <v>66</v>
      </c>
      <c r="F197" s="17">
        <v>2</v>
      </c>
      <c r="G197" s="17">
        <v>6</v>
      </c>
      <c r="H197" s="63"/>
      <c r="I197" s="63"/>
      <c r="J197" s="342"/>
    </row>
    <row r="198" spans="2:10" s="8" customFormat="1" ht="41.25" customHeight="1" x14ac:dyDescent="0.35">
      <c r="B198" s="17" t="s">
        <v>805</v>
      </c>
      <c r="C198" s="30"/>
      <c r="D198" s="18" t="s">
        <v>38</v>
      </c>
      <c r="E198" s="17" t="s">
        <v>66</v>
      </c>
      <c r="F198" s="17">
        <v>2</v>
      </c>
      <c r="G198" s="17">
        <v>6</v>
      </c>
      <c r="H198" s="63"/>
      <c r="I198" s="63"/>
      <c r="J198" s="342"/>
    </row>
    <row r="199" spans="2:10" s="8" customFormat="1" ht="41.25" customHeight="1" thickBot="1" x14ac:dyDescent="0.4">
      <c r="B199" s="17" t="s">
        <v>806</v>
      </c>
      <c r="C199" s="30"/>
      <c r="D199" s="316" t="s">
        <v>814</v>
      </c>
      <c r="E199" s="17" t="s">
        <v>66</v>
      </c>
      <c r="F199" s="17">
        <v>2</v>
      </c>
      <c r="G199" s="17">
        <v>1</v>
      </c>
      <c r="H199" s="63"/>
      <c r="I199" s="63"/>
      <c r="J199" s="342"/>
    </row>
    <row r="200" spans="2:10" s="8" customFormat="1" ht="41.25" customHeight="1" x14ac:dyDescent="0.35">
      <c r="B200" s="27" t="s">
        <v>807</v>
      </c>
      <c r="C200" s="27"/>
      <c r="D200" s="212" t="s">
        <v>1209</v>
      </c>
      <c r="E200" s="78"/>
      <c r="F200" s="78"/>
      <c r="G200" s="78"/>
      <c r="H200" s="79"/>
      <c r="I200" s="79"/>
      <c r="J200" s="342"/>
    </row>
    <row r="201" spans="2:10" s="8" customFormat="1" ht="41.25" customHeight="1" x14ac:dyDescent="0.35">
      <c r="B201" s="17" t="s">
        <v>917</v>
      </c>
      <c r="C201" s="30"/>
      <c r="D201" s="18" t="s">
        <v>37</v>
      </c>
      <c r="E201" s="17" t="s">
        <v>66</v>
      </c>
      <c r="F201" s="17">
        <v>1</v>
      </c>
      <c r="G201" s="17">
        <v>6</v>
      </c>
      <c r="H201" s="63"/>
      <c r="I201" s="63"/>
      <c r="J201" s="342"/>
    </row>
    <row r="202" spans="2:10" s="8" customFormat="1" ht="41.25" customHeight="1" thickBot="1" x14ac:dyDescent="0.4">
      <c r="B202" s="17" t="s">
        <v>918</v>
      </c>
      <c r="C202" s="30"/>
      <c r="D202" s="18" t="s">
        <v>38</v>
      </c>
      <c r="E202" s="17" t="s">
        <v>66</v>
      </c>
      <c r="F202" s="17">
        <v>1</v>
      </c>
      <c r="G202" s="17">
        <f>2*3*1</f>
        <v>6</v>
      </c>
      <c r="H202" s="63"/>
      <c r="I202" s="63"/>
      <c r="J202" s="342"/>
    </row>
    <row r="203" spans="2:10" s="8" customFormat="1" ht="37.799999999999997" customHeight="1" x14ac:dyDescent="0.35">
      <c r="B203" s="27" t="s">
        <v>808</v>
      </c>
      <c r="C203" s="27"/>
      <c r="D203" s="212" t="s">
        <v>901</v>
      </c>
      <c r="E203" s="78"/>
      <c r="F203" s="78"/>
      <c r="G203" s="78"/>
      <c r="H203" s="79"/>
      <c r="I203" s="79"/>
      <c r="J203" s="342"/>
    </row>
    <row r="204" spans="2:10" s="8" customFormat="1" ht="41.25" customHeight="1" x14ac:dyDescent="0.35">
      <c r="B204" s="17" t="s">
        <v>920</v>
      </c>
      <c r="C204" s="30"/>
      <c r="D204" s="18" t="s">
        <v>37</v>
      </c>
      <c r="E204" s="17" t="s">
        <v>66</v>
      </c>
      <c r="F204" s="17">
        <v>130</v>
      </c>
      <c r="G204" s="17">
        <v>6</v>
      </c>
      <c r="H204" s="63"/>
      <c r="I204" s="63"/>
      <c r="J204" s="342"/>
    </row>
    <row r="205" spans="2:10" s="8" customFormat="1" ht="41.25" customHeight="1" thickBot="1" x14ac:dyDescent="0.4">
      <c r="B205" s="17" t="s">
        <v>921</v>
      </c>
      <c r="C205" s="30"/>
      <c r="D205" s="18" t="s">
        <v>38</v>
      </c>
      <c r="E205" s="17" t="s">
        <v>66</v>
      </c>
      <c r="F205" s="17">
        <v>130</v>
      </c>
      <c r="G205" s="17">
        <f>2*3*1</f>
        <v>6</v>
      </c>
      <c r="H205" s="63"/>
      <c r="I205" s="63"/>
      <c r="J205" s="342"/>
    </row>
    <row r="206" spans="2:10" s="8" customFormat="1" ht="41.25" customHeight="1" thickBot="1" x14ac:dyDescent="0.4">
      <c r="B206" s="24" t="s">
        <v>659</v>
      </c>
      <c r="C206" s="24"/>
      <c r="D206" s="24"/>
      <c r="E206" s="24"/>
      <c r="F206" s="24"/>
      <c r="G206" s="24"/>
      <c r="H206" s="25"/>
      <c r="I206" s="26"/>
      <c r="J206" s="342"/>
    </row>
    <row r="207" spans="2:10" s="8" customFormat="1" ht="41.25" customHeight="1" thickBot="1" x14ac:dyDescent="0.4">
      <c r="B207" s="312" t="s">
        <v>658</v>
      </c>
      <c r="C207" s="308"/>
      <c r="D207" s="309"/>
      <c r="E207" s="310"/>
      <c r="F207" s="310"/>
      <c r="G207" s="310"/>
      <c r="H207" s="311"/>
      <c r="I207" s="358"/>
      <c r="J207" s="342"/>
    </row>
    <row r="208" spans="2:10" s="8" customFormat="1" ht="41.25" customHeight="1" x14ac:dyDescent="0.35">
      <c r="B208" s="27" t="s">
        <v>809</v>
      </c>
      <c r="C208" s="27"/>
      <c r="D208" s="212" t="s">
        <v>902</v>
      </c>
      <c r="E208" s="78"/>
      <c r="F208" s="78"/>
      <c r="G208" s="78"/>
      <c r="H208" s="79"/>
      <c r="I208" s="79"/>
      <c r="J208" s="342"/>
    </row>
    <row r="209" spans="2:10" s="8" customFormat="1" ht="41.25" customHeight="1" x14ac:dyDescent="0.35">
      <c r="B209" s="17" t="s">
        <v>922</v>
      </c>
      <c r="C209" s="30"/>
      <c r="D209" s="18" t="s">
        <v>37</v>
      </c>
      <c r="E209" s="17" t="s">
        <v>66</v>
      </c>
      <c r="F209" s="17">
        <v>110</v>
      </c>
      <c r="G209" s="17">
        <v>6</v>
      </c>
      <c r="H209" s="63"/>
      <c r="I209" s="63"/>
      <c r="J209" s="342"/>
    </row>
    <row r="210" spans="2:10" s="8" customFormat="1" ht="41.25" customHeight="1" thickBot="1" x14ac:dyDescent="0.4">
      <c r="B210" s="17" t="s">
        <v>923</v>
      </c>
      <c r="C210" s="30"/>
      <c r="D210" s="18" t="s">
        <v>38</v>
      </c>
      <c r="E210" s="17" t="s">
        <v>66</v>
      </c>
      <c r="F210" s="17">
        <v>110</v>
      </c>
      <c r="G210" s="17">
        <f>2*3*1</f>
        <v>6</v>
      </c>
      <c r="H210" s="63"/>
      <c r="I210" s="63"/>
      <c r="J210" s="342"/>
    </row>
    <row r="211" spans="2:10" s="8" customFormat="1" ht="34.25" customHeight="1" x14ac:dyDescent="0.35">
      <c r="B211" s="27">
        <v>1.58</v>
      </c>
      <c r="C211" s="27"/>
      <c r="D211" s="212" t="s">
        <v>903</v>
      </c>
      <c r="E211" s="78"/>
      <c r="F211" s="78"/>
      <c r="G211" s="78"/>
      <c r="H211" s="79"/>
      <c r="I211" s="79"/>
      <c r="J211" s="342"/>
    </row>
    <row r="212" spans="2:10" s="8" customFormat="1" ht="41.25" customHeight="1" x14ac:dyDescent="0.35">
      <c r="B212" s="17" t="s">
        <v>1264</v>
      </c>
      <c r="C212" s="30"/>
      <c r="D212" s="18" t="s">
        <v>37</v>
      </c>
      <c r="E212" s="17" t="s">
        <v>66</v>
      </c>
      <c r="F212" s="17">
        <v>15</v>
      </c>
      <c r="G212" s="17">
        <v>6</v>
      </c>
      <c r="H212" s="63"/>
      <c r="I212" s="63"/>
      <c r="J212" s="342"/>
    </row>
    <row r="213" spans="2:10" s="8" customFormat="1" ht="39.6" customHeight="1" thickBot="1" x14ac:dyDescent="0.4">
      <c r="B213" s="17" t="s">
        <v>1265</v>
      </c>
      <c r="C213" s="30"/>
      <c r="D213" s="18" t="s">
        <v>38</v>
      </c>
      <c r="E213" s="17" t="s">
        <v>66</v>
      </c>
      <c r="F213" s="17">
        <v>15</v>
      </c>
      <c r="G213" s="17">
        <f>2*3*1</f>
        <v>6</v>
      </c>
      <c r="H213" s="63"/>
      <c r="I213" s="63"/>
      <c r="J213" s="342"/>
    </row>
    <row r="214" spans="2:10" s="8" customFormat="1" ht="34.799999999999997" customHeight="1" x14ac:dyDescent="0.35">
      <c r="B214" s="27">
        <v>1.59</v>
      </c>
      <c r="C214" s="27"/>
      <c r="D214" s="212" t="s">
        <v>904</v>
      </c>
      <c r="E214" s="78"/>
      <c r="F214" s="78"/>
      <c r="G214" s="78"/>
      <c r="H214" s="79"/>
      <c r="I214" s="79"/>
      <c r="J214" s="342"/>
    </row>
    <row r="215" spans="2:10" s="8" customFormat="1" ht="41.25" customHeight="1" x14ac:dyDescent="0.35">
      <c r="B215" s="17" t="s">
        <v>929</v>
      </c>
      <c r="C215" s="30"/>
      <c r="D215" s="18" t="s">
        <v>37</v>
      </c>
      <c r="E215" s="17" t="s">
        <v>66</v>
      </c>
      <c r="F215" s="17">
        <v>15</v>
      </c>
      <c r="G215" s="17">
        <v>6</v>
      </c>
      <c r="H215" s="63"/>
      <c r="I215" s="63"/>
      <c r="J215" s="342"/>
    </row>
    <row r="216" spans="2:10" s="8" customFormat="1" ht="42" customHeight="1" thickBot="1" x14ac:dyDescent="0.4">
      <c r="B216" s="17" t="s">
        <v>930</v>
      </c>
      <c r="C216" s="30"/>
      <c r="D216" s="18" t="s">
        <v>38</v>
      </c>
      <c r="E216" s="17" t="s">
        <v>66</v>
      </c>
      <c r="F216" s="17">
        <v>15</v>
      </c>
      <c r="G216" s="17">
        <f>2*3*1</f>
        <v>6</v>
      </c>
      <c r="H216" s="63"/>
      <c r="I216" s="63"/>
      <c r="J216" s="342"/>
    </row>
    <row r="217" spans="2:10" s="8" customFormat="1" ht="37.25" customHeight="1" x14ac:dyDescent="0.35">
      <c r="B217" s="266">
        <v>1.5</v>
      </c>
      <c r="C217" s="27"/>
      <c r="D217" s="212" t="s">
        <v>908</v>
      </c>
      <c r="E217" s="78"/>
      <c r="F217" s="78"/>
      <c r="G217" s="78"/>
      <c r="H217" s="79"/>
      <c r="I217" s="79"/>
      <c r="J217" s="342"/>
    </row>
    <row r="218" spans="2:10" s="8" customFormat="1" ht="41.25" customHeight="1" x14ac:dyDescent="0.35">
      <c r="B218" s="17" t="s">
        <v>1259</v>
      </c>
      <c r="C218" s="30"/>
      <c r="D218" s="18" t="s">
        <v>37</v>
      </c>
      <c r="E218" s="17" t="s">
        <v>66</v>
      </c>
      <c r="F218" s="17">
        <v>2</v>
      </c>
      <c r="G218" s="17">
        <v>6</v>
      </c>
      <c r="H218" s="63"/>
      <c r="I218" s="63"/>
      <c r="J218" s="342"/>
    </row>
    <row r="219" spans="2:10" s="8" customFormat="1" ht="41.25" customHeight="1" thickBot="1" x14ac:dyDescent="0.4">
      <c r="B219" s="17" t="s">
        <v>1266</v>
      </c>
      <c r="C219" s="30"/>
      <c r="D219" s="18" t="s">
        <v>38</v>
      </c>
      <c r="E219" s="17" t="s">
        <v>66</v>
      </c>
      <c r="F219" s="17">
        <v>2</v>
      </c>
      <c r="G219" s="17">
        <f>2*3*1</f>
        <v>6</v>
      </c>
      <c r="H219" s="63"/>
      <c r="I219" s="63"/>
      <c r="J219" s="342"/>
    </row>
    <row r="220" spans="2:10" s="8" customFormat="1" ht="41.25" customHeight="1" x14ac:dyDescent="0.35">
      <c r="B220" s="27">
        <v>1.51</v>
      </c>
      <c r="C220" s="27"/>
      <c r="D220" s="212" t="s">
        <v>905</v>
      </c>
      <c r="E220" s="78"/>
      <c r="F220" s="78"/>
      <c r="G220" s="78"/>
      <c r="H220" s="79"/>
      <c r="I220" s="79"/>
      <c r="J220" s="342"/>
    </row>
    <row r="221" spans="2:10" s="8" customFormat="1" ht="41.25" customHeight="1" x14ac:dyDescent="0.35">
      <c r="B221" s="17" t="s">
        <v>1260</v>
      </c>
      <c r="C221" s="30"/>
      <c r="D221" s="18" t="s">
        <v>37</v>
      </c>
      <c r="E221" s="17" t="s">
        <v>66</v>
      </c>
      <c r="F221" s="17">
        <v>1</v>
      </c>
      <c r="G221" s="17">
        <v>6</v>
      </c>
      <c r="H221" s="63"/>
      <c r="I221" s="63"/>
      <c r="J221" s="342"/>
    </row>
    <row r="222" spans="2:10" s="8" customFormat="1" ht="41.25" customHeight="1" x14ac:dyDescent="0.35">
      <c r="B222" s="17" t="s">
        <v>1261</v>
      </c>
      <c r="C222" s="30"/>
      <c r="D222" s="18" t="s">
        <v>38</v>
      </c>
      <c r="E222" s="17" t="s">
        <v>66</v>
      </c>
      <c r="F222" s="17">
        <v>1</v>
      </c>
      <c r="G222" s="17">
        <v>6</v>
      </c>
      <c r="H222" s="63"/>
      <c r="I222" s="63"/>
      <c r="J222" s="342"/>
    </row>
    <row r="223" spans="2:10" s="8" customFormat="1" ht="41.25" customHeight="1" thickBot="1" x14ac:dyDescent="0.4">
      <c r="B223" s="17" t="s">
        <v>1267</v>
      </c>
      <c r="C223" s="30"/>
      <c r="D223" s="316" t="s">
        <v>814</v>
      </c>
      <c r="E223" s="17" t="s">
        <v>66</v>
      </c>
      <c r="F223" s="17">
        <v>1</v>
      </c>
      <c r="G223" s="17">
        <v>1</v>
      </c>
      <c r="H223" s="63"/>
      <c r="I223" s="63"/>
      <c r="J223" s="342"/>
    </row>
    <row r="224" spans="2:10" s="8" customFormat="1" ht="32.450000000000003" customHeight="1" x14ac:dyDescent="0.35">
      <c r="B224" s="27">
        <v>1.52</v>
      </c>
      <c r="C224" s="27"/>
      <c r="D224" s="212" t="s">
        <v>1126</v>
      </c>
      <c r="E224" s="78"/>
      <c r="F224" s="78"/>
      <c r="G224" s="78"/>
      <c r="H224" s="79"/>
      <c r="I224" s="79"/>
      <c r="J224" s="342"/>
    </row>
    <row r="225" spans="2:10" s="8" customFormat="1" ht="41.25" customHeight="1" x14ac:dyDescent="0.35">
      <c r="B225" s="17" t="s">
        <v>1262</v>
      </c>
      <c r="C225" s="30"/>
      <c r="D225" s="18" t="s">
        <v>37</v>
      </c>
      <c r="E225" s="17" t="s">
        <v>66</v>
      </c>
      <c r="F225" s="17">
        <v>2</v>
      </c>
      <c r="G225" s="17">
        <v>6</v>
      </c>
      <c r="H225" s="63"/>
      <c r="I225" s="63"/>
      <c r="J225" s="342"/>
    </row>
    <row r="226" spans="2:10" s="8" customFormat="1" ht="41.25" customHeight="1" thickBot="1" x14ac:dyDescent="0.4">
      <c r="B226" s="17" t="s">
        <v>1263</v>
      </c>
      <c r="C226" s="30"/>
      <c r="D226" s="18" t="s">
        <v>38</v>
      </c>
      <c r="E226" s="17" t="s">
        <v>66</v>
      </c>
      <c r="F226" s="17">
        <v>2</v>
      </c>
      <c r="G226" s="17">
        <f>2*3*1</f>
        <v>6</v>
      </c>
      <c r="H226" s="63"/>
      <c r="I226" s="63"/>
      <c r="J226" s="342"/>
    </row>
    <row r="227" spans="2:10" s="8" customFormat="1" ht="34.799999999999997" customHeight="1" x14ac:dyDescent="0.35">
      <c r="B227" s="27">
        <v>1.53</v>
      </c>
      <c r="C227" s="27"/>
      <c r="D227" s="212" t="s">
        <v>906</v>
      </c>
      <c r="E227" s="78"/>
      <c r="F227" s="78"/>
      <c r="G227" s="78"/>
      <c r="H227" s="79"/>
      <c r="I227" s="79"/>
      <c r="J227" s="342"/>
    </row>
    <row r="228" spans="2:10" s="8" customFormat="1" ht="41.25" customHeight="1" x14ac:dyDescent="0.35">
      <c r="B228" s="17" t="s">
        <v>913</v>
      </c>
      <c r="C228" s="30"/>
      <c r="D228" s="18" t="s">
        <v>37</v>
      </c>
      <c r="E228" s="17" t="s">
        <v>66</v>
      </c>
      <c r="F228" s="17">
        <v>2</v>
      </c>
      <c r="G228" s="17">
        <v>6</v>
      </c>
      <c r="H228" s="63"/>
      <c r="I228" s="63"/>
      <c r="J228" s="342"/>
    </row>
    <row r="229" spans="2:10" s="8" customFormat="1" ht="41.25" customHeight="1" thickBot="1" x14ac:dyDescent="0.4">
      <c r="B229" s="17" t="s">
        <v>914</v>
      </c>
      <c r="C229" s="30"/>
      <c r="D229" s="18" t="s">
        <v>38</v>
      </c>
      <c r="E229" s="17" t="s">
        <v>66</v>
      </c>
      <c r="F229" s="17">
        <v>2</v>
      </c>
      <c r="G229" s="17">
        <f>2*3*1</f>
        <v>6</v>
      </c>
      <c r="H229" s="63"/>
      <c r="I229" s="63"/>
      <c r="J229" s="342"/>
    </row>
    <row r="230" spans="2:10" s="8" customFormat="1" ht="41.25" customHeight="1" x14ac:dyDescent="0.35">
      <c r="B230" s="27">
        <v>1.54</v>
      </c>
      <c r="C230" s="27"/>
      <c r="D230" s="212" t="s">
        <v>907</v>
      </c>
      <c r="E230" s="78"/>
      <c r="F230" s="78"/>
      <c r="G230" s="78"/>
      <c r="H230" s="79"/>
      <c r="I230" s="79"/>
      <c r="J230" s="342"/>
    </row>
    <row r="231" spans="2:10" s="8" customFormat="1" ht="41.25" customHeight="1" x14ac:dyDescent="0.35">
      <c r="B231" s="17" t="s">
        <v>915</v>
      </c>
      <c r="C231" s="30"/>
      <c r="D231" s="18" t="s">
        <v>37</v>
      </c>
      <c r="E231" s="17" t="s">
        <v>66</v>
      </c>
      <c r="F231" s="17">
        <v>2</v>
      </c>
      <c r="G231" s="17">
        <v>6</v>
      </c>
      <c r="H231" s="63"/>
      <c r="I231" s="63"/>
      <c r="J231" s="342"/>
    </row>
    <row r="232" spans="2:10" s="8" customFormat="1" ht="41.25" customHeight="1" thickBot="1" x14ac:dyDescent="0.4">
      <c r="B232" s="17" t="s">
        <v>916</v>
      </c>
      <c r="C232" s="30"/>
      <c r="D232" s="18" t="s">
        <v>38</v>
      </c>
      <c r="E232" s="17" t="s">
        <v>66</v>
      </c>
      <c r="F232" s="17">
        <v>2</v>
      </c>
      <c r="G232" s="17">
        <f>2*3*1</f>
        <v>6</v>
      </c>
      <c r="H232" s="63"/>
      <c r="I232" s="63"/>
      <c r="J232" s="342"/>
    </row>
    <row r="233" spans="2:10" s="8" customFormat="1" ht="41.25" customHeight="1" thickBot="1" x14ac:dyDescent="0.4">
      <c r="B233" s="396" t="s">
        <v>659</v>
      </c>
      <c r="C233" s="397"/>
      <c r="D233" s="398"/>
      <c r="E233" s="24"/>
      <c r="F233" s="24"/>
      <c r="G233" s="24"/>
      <c r="H233" s="25"/>
      <c r="I233" s="26"/>
      <c r="J233" s="342"/>
    </row>
    <row r="234" spans="2:10" s="8" customFormat="1" ht="41.25" customHeight="1" thickBot="1" x14ac:dyDescent="0.4">
      <c r="B234" s="312" t="s">
        <v>658</v>
      </c>
      <c r="C234" s="308"/>
      <c r="D234" s="309"/>
      <c r="E234" s="310"/>
      <c r="F234" s="310"/>
      <c r="G234" s="310"/>
      <c r="H234" s="311"/>
      <c r="I234" s="358"/>
      <c r="J234" s="342"/>
    </row>
    <row r="235" spans="2:10" s="8" customFormat="1" ht="37.25" customHeight="1" x14ac:dyDescent="0.35">
      <c r="B235" s="27">
        <v>1.55</v>
      </c>
      <c r="C235" s="27"/>
      <c r="D235" s="212" t="s">
        <v>909</v>
      </c>
      <c r="E235" s="78"/>
      <c r="F235" s="78"/>
      <c r="G235" s="78"/>
      <c r="H235" s="79"/>
      <c r="I235" s="79"/>
      <c r="J235" s="342"/>
    </row>
    <row r="236" spans="2:10" s="8" customFormat="1" ht="41.25" customHeight="1" x14ac:dyDescent="0.35">
      <c r="B236" s="17" t="s">
        <v>918</v>
      </c>
      <c r="C236" s="30"/>
      <c r="D236" s="18" t="s">
        <v>37</v>
      </c>
      <c r="E236" s="17" t="s">
        <v>66</v>
      </c>
      <c r="F236" s="17">
        <v>2</v>
      </c>
      <c r="G236" s="17">
        <v>6</v>
      </c>
      <c r="H236" s="63"/>
      <c r="I236" s="63"/>
      <c r="J236" s="342"/>
    </row>
    <row r="237" spans="2:10" s="8" customFormat="1" ht="41.25" customHeight="1" thickBot="1" x14ac:dyDescent="0.4">
      <c r="B237" s="17" t="s">
        <v>919</v>
      </c>
      <c r="C237" s="30"/>
      <c r="D237" s="18" t="s">
        <v>38</v>
      </c>
      <c r="E237" s="17" t="s">
        <v>66</v>
      </c>
      <c r="F237" s="17">
        <v>2</v>
      </c>
      <c r="G237" s="17">
        <f>2*3*1</f>
        <v>6</v>
      </c>
      <c r="H237" s="63"/>
      <c r="I237" s="63"/>
      <c r="J237" s="342"/>
    </row>
    <row r="238" spans="2:10" s="8" customFormat="1" ht="41.25" customHeight="1" x14ac:dyDescent="0.35">
      <c r="B238" s="27">
        <v>1.57</v>
      </c>
      <c r="C238" s="27"/>
      <c r="D238" s="212" t="s">
        <v>910</v>
      </c>
      <c r="E238" s="78"/>
      <c r="F238" s="78"/>
      <c r="G238" s="78"/>
      <c r="H238" s="79"/>
      <c r="I238" s="79"/>
      <c r="J238" s="342"/>
    </row>
    <row r="239" spans="2:10" s="8" customFormat="1" ht="41.25" customHeight="1" x14ac:dyDescent="0.35">
      <c r="B239" s="17" t="s">
        <v>922</v>
      </c>
      <c r="C239" s="30"/>
      <c r="D239" s="18" t="s">
        <v>37</v>
      </c>
      <c r="E239" s="17" t="s">
        <v>66</v>
      </c>
      <c r="F239" s="17">
        <v>1</v>
      </c>
      <c r="G239" s="17">
        <v>6</v>
      </c>
      <c r="H239" s="63"/>
      <c r="I239" s="63"/>
      <c r="J239" s="342"/>
    </row>
    <row r="240" spans="2:10" s="8" customFormat="1" ht="41.25" customHeight="1" x14ac:dyDescent="0.35">
      <c r="B240" s="17" t="s">
        <v>923</v>
      </c>
      <c r="C240" s="30"/>
      <c r="D240" s="18" t="s">
        <v>38</v>
      </c>
      <c r="E240" s="17" t="s">
        <v>66</v>
      </c>
      <c r="F240" s="17">
        <v>1</v>
      </c>
      <c r="G240" s="17">
        <v>6</v>
      </c>
      <c r="H240" s="63"/>
      <c r="I240" s="63"/>
      <c r="J240" s="342"/>
    </row>
    <row r="241" spans="2:10" s="8" customFormat="1" ht="41.25" customHeight="1" thickBot="1" x14ac:dyDescent="0.4">
      <c r="B241" s="17" t="s">
        <v>924</v>
      </c>
      <c r="C241" s="30"/>
      <c r="D241" s="316" t="s">
        <v>814</v>
      </c>
      <c r="E241" s="17" t="s">
        <v>66</v>
      </c>
      <c r="F241" s="17">
        <v>1</v>
      </c>
      <c r="G241" s="17">
        <v>1</v>
      </c>
      <c r="H241" s="63"/>
      <c r="I241" s="63"/>
      <c r="J241" s="342"/>
    </row>
    <row r="242" spans="2:10" s="8" customFormat="1" ht="32.450000000000003" customHeight="1" x14ac:dyDescent="0.35">
      <c r="B242" s="27">
        <v>1.58</v>
      </c>
      <c r="C242" s="27"/>
      <c r="D242" s="212" t="s">
        <v>1210</v>
      </c>
      <c r="E242" s="78"/>
      <c r="F242" s="78"/>
      <c r="G242" s="78"/>
      <c r="H242" s="79"/>
      <c r="I242" s="79"/>
      <c r="J242" s="342"/>
    </row>
    <row r="243" spans="2:10" s="8" customFormat="1" ht="41.25" customHeight="1" x14ac:dyDescent="0.35">
      <c r="B243" s="17" t="s">
        <v>1264</v>
      </c>
      <c r="C243" s="30"/>
      <c r="D243" s="18" t="s">
        <v>37</v>
      </c>
      <c r="E243" s="17" t="s">
        <v>66</v>
      </c>
      <c r="F243" s="17">
        <v>2</v>
      </c>
      <c r="G243" s="17">
        <v>6</v>
      </c>
      <c r="H243" s="63"/>
      <c r="I243" s="63"/>
      <c r="J243" s="342"/>
    </row>
    <row r="244" spans="2:10" s="8" customFormat="1" ht="41.25" customHeight="1" thickBot="1" x14ac:dyDescent="0.4">
      <c r="B244" s="17" t="s">
        <v>1265</v>
      </c>
      <c r="C244" s="30"/>
      <c r="D244" s="18" t="s">
        <v>38</v>
      </c>
      <c r="E244" s="17" t="s">
        <v>66</v>
      </c>
      <c r="F244" s="17">
        <v>2</v>
      </c>
      <c r="G244" s="17">
        <f>2*3*1</f>
        <v>6</v>
      </c>
      <c r="H244" s="63"/>
      <c r="I244" s="63"/>
      <c r="J244" s="342"/>
    </row>
    <row r="245" spans="2:10" s="8" customFormat="1" ht="34.799999999999997" customHeight="1" x14ac:dyDescent="0.35">
      <c r="B245" s="27">
        <v>1.59</v>
      </c>
      <c r="C245" s="27"/>
      <c r="D245" s="212" t="s">
        <v>911</v>
      </c>
      <c r="E245" s="78"/>
      <c r="F245" s="78"/>
      <c r="G245" s="78"/>
      <c r="H245" s="79"/>
      <c r="I245" s="79"/>
      <c r="J245" s="342"/>
    </row>
    <row r="246" spans="2:10" s="8" customFormat="1" ht="41.25" customHeight="1" x14ac:dyDescent="0.35">
      <c r="B246" s="17" t="s">
        <v>929</v>
      </c>
      <c r="C246" s="30"/>
      <c r="D246" s="18" t="s">
        <v>37</v>
      </c>
      <c r="E246" s="17" t="s">
        <v>66</v>
      </c>
      <c r="F246" s="17">
        <v>98</v>
      </c>
      <c r="G246" s="17">
        <v>6</v>
      </c>
      <c r="H246" s="63"/>
      <c r="I246" s="63"/>
      <c r="J246" s="342"/>
    </row>
    <row r="247" spans="2:10" s="8" customFormat="1" ht="41.25" customHeight="1" thickBot="1" x14ac:dyDescent="0.4">
      <c r="B247" s="17" t="s">
        <v>930</v>
      </c>
      <c r="C247" s="30"/>
      <c r="D247" s="18" t="s">
        <v>38</v>
      </c>
      <c r="E247" s="17" t="s">
        <v>66</v>
      </c>
      <c r="F247" s="17">
        <v>98</v>
      </c>
      <c r="G247" s="17">
        <f>2*3*1</f>
        <v>6</v>
      </c>
      <c r="H247" s="63"/>
      <c r="I247" s="63"/>
      <c r="J247" s="342"/>
    </row>
    <row r="248" spans="2:10" s="8" customFormat="1" ht="41.25" customHeight="1" x14ac:dyDescent="0.35">
      <c r="B248" s="266">
        <v>1.6</v>
      </c>
      <c r="C248" s="27"/>
      <c r="D248" s="212" t="s">
        <v>912</v>
      </c>
      <c r="E248" s="78"/>
      <c r="F248" s="78"/>
      <c r="G248" s="78"/>
      <c r="H248" s="79"/>
      <c r="I248" s="79"/>
      <c r="J248" s="342"/>
    </row>
    <row r="249" spans="2:10" s="8" customFormat="1" ht="41.25" customHeight="1" x14ac:dyDescent="0.35">
      <c r="B249" s="17" t="s">
        <v>931</v>
      </c>
      <c r="C249" s="30"/>
      <c r="D249" s="18" t="s">
        <v>37</v>
      </c>
      <c r="E249" s="17" t="s">
        <v>66</v>
      </c>
      <c r="F249" s="17">
        <v>14</v>
      </c>
      <c r="G249" s="17">
        <v>6</v>
      </c>
      <c r="H249" s="63"/>
      <c r="I249" s="63"/>
      <c r="J249" s="342"/>
    </row>
    <row r="250" spans="2:10" s="357" customFormat="1" ht="41.25" customHeight="1" thickBot="1" x14ac:dyDescent="0.4">
      <c r="B250" s="352" t="s">
        <v>932</v>
      </c>
      <c r="C250" s="353"/>
      <c r="D250" s="354" t="s">
        <v>38</v>
      </c>
      <c r="E250" s="352" t="s">
        <v>66</v>
      </c>
      <c r="F250" s="352">
        <v>14</v>
      </c>
      <c r="G250" s="352">
        <f>2*3*1</f>
        <v>6</v>
      </c>
      <c r="H250" s="355"/>
      <c r="I250" s="355"/>
      <c r="J250" s="356"/>
    </row>
    <row r="251" spans="2:10" s="8" customFormat="1" ht="37.25" customHeight="1" x14ac:dyDescent="0.35">
      <c r="B251" s="27">
        <v>1.61</v>
      </c>
      <c r="C251" s="27"/>
      <c r="D251" s="212" t="s">
        <v>925</v>
      </c>
      <c r="E251" s="78"/>
      <c r="F251" s="78"/>
      <c r="G251" s="78"/>
      <c r="H251" s="79"/>
      <c r="I251" s="79"/>
      <c r="J251" s="342"/>
    </row>
    <row r="252" spans="2:10" s="8" customFormat="1" ht="41.25" customHeight="1" x14ac:dyDescent="0.35">
      <c r="B252" s="17" t="s">
        <v>933</v>
      </c>
      <c r="C252" s="30"/>
      <c r="D252" s="18" t="s">
        <v>37</v>
      </c>
      <c r="E252" s="17" t="s">
        <v>66</v>
      </c>
      <c r="F252" s="17">
        <v>2</v>
      </c>
      <c r="G252" s="17">
        <v>6</v>
      </c>
      <c r="H252" s="63"/>
      <c r="I252" s="63"/>
      <c r="J252" s="342"/>
    </row>
    <row r="253" spans="2:10" s="8" customFormat="1" ht="41.25" customHeight="1" thickBot="1" x14ac:dyDescent="0.4">
      <c r="B253" s="17" t="s">
        <v>934</v>
      </c>
      <c r="C253" s="30"/>
      <c r="D253" s="18" t="s">
        <v>38</v>
      </c>
      <c r="E253" s="17" t="s">
        <v>66</v>
      </c>
      <c r="F253" s="17">
        <v>2</v>
      </c>
      <c r="G253" s="17">
        <f>2*3*1</f>
        <v>6</v>
      </c>
      <c r="H253" s="63"/>
      <c r="I253" s="63"/>
      <c r="J253" s="342"/>
    </row>
    <row r="254" spans="2:10" s="8" customFormat="1" ht="41.25" customHeight="1" x14ac:dyDescent="0.35">
      <c r="B254" s="266">
        <v>1.62</v>
      </c>
      <c r="C254" s="27"/>
      <c r="D254" s="212" t="s">
        <v>926</v>
      </c>
      <c r="E254" s="78"/>
      <c r="F254" s="78"/>
      <c r="G254" s="78"/>
      <c r="H254" s="79"/>
      <c r="I254" s="79"/>
      <c r="J254" s="342"/>
    </row>
    <row r="255" spans="2:10" s="8" customFormat="1" ht="41.25" customHeight="1" x14ac:dyDescent="0.35">
      <c r="B255" s="17" t="s">
        <v>935</v>
      </c>
      <c r="C255" s="30"/>
      <c r="D255" s="18" t="s">
        <v>37</v>
      </c>
      <c r="E255" s="17" t="s">
        <v>66</v>
      </c>
      <c r="F255" s="17">
        <v>1</v>
      </c>
      <c r="G255" s="17">
        <v>6</v>
      </c>
      <c r="H255" s="63"/>
      <c r="I255" s="63"/>
      <c r="J255" s="342"/>
    </row>
    <row r="256" spans="2:10" s="8" customFormat="1" ht="41.25" customHeight="1" x14ac:dyDescent="0.35">
      <c r="B256" s="17" t="s">
        <v>936</v>
      </c>
      <c r="C256" s="30"/>
      <c r="D256" s="18" t="s">
        <v>38</v>
      </c>
      <c r="E256" s="17" t="s">
        <v>66</v>
      </c>
      <c r="F256" s="17">
        <v>1</v>
      </c>
      <c r="G256" s="17">
        <v>6</v>
      </c>
      <c r="H256" s="63"/>
      <c r="I256" s="63"/>
      <c r="J256" s="342"/>
    </row>
    <row r="257" spans="2:10" s="8" customFormat="1" ht="41.25" customHeight="1" thickBot="1" x14ac:dyDescent="0.4">
      <c r="B257" s="17" t="s">
        <v>937</v>
      </c>
      <c r="C257" s="30"/>
      <c r="D257" s="316" t="s">
        <v>814</v>
      </c>
      <c r="E257" s="17" t="s">
        <v>66</v>
      </c>
      <c r="F257" s="17">
        <v>1</v>
      </c>
      <c r="G257" s="17">
        <v>1</v>
      </c>
      <c r="H257" s="63"/>
      <c r="I257" s="63"/>
      <c r="J257" s="342"/>
    </row>
    <row r="258" spans="2:10" s="8" customFormat="1" ht="32.450000000000003" customHeight="1" x14ac:dyDescent="0.35">
      <c r="B258" s="27">
        <v>1.63</v>
      </c>
      <c r="C258" s="27"/>
      <c r="D258" s="212" t="s">
        <v>1211</v>
      </c>
      <c r="E258" s="78"/>
      <c r="F258" s="78"/>
      <c r="G258" s="78"/>
      <c r="H258" s="79"/>
      <c r="I258" s="79"/>
      <c r="J258" s="342"/>
    </row>
    <row r="259" spans="2:10" s="8" customFormat="1" ht="41.25" customHeight="1" x14ac:dyDescent="0.35">
      <c r="B259" s="17" t="s">
        <v>1268</v>
      </c>
      <c r="C259" s="30"/>
      <c r="D259" s="18" t="s">
        <v>37</v>
      </c>
      <c r="E259" s="17" t="s">
        <v>66</v>
      </c>
      <c r="F259" s="17">
        <v>1</v>
      </c>
      <c r="G259" s="17">
        <v>6</v>
      </c>
      <c r="H259" s="63"/>
      <c r="I259" s="63"/>
      <c r="J259" s="342"/>
    </row>
    <row r="260" spans="2:10" s="8" customFormat="1" ht="41.25" customHeight="1" thickBot="1" x14ac:dyDescent="0.4">
      <c r="B260" s="17" t="s">
        <v>1269</v>
      </c>
      <c r="C260" s="30"/>
      <c r="D260" s="18" t="s">
        <v>38</v>
      </c>
      <c r="E260" s="17" t="s">
        <v>66</v>
      </c>
      <c r="F260" s="17">
        <v>1</v>
      </c>
      <c r="G260" s="17">
        <f>2*3*1</f>
        <v>6</v>
      </c>
      <c r="H260" s="63"/>
      <c r="I260" s="63"/>
      <c r="J260" s="342"/>
    </row>
    <row r="261" spans="2:10" s="8" customFormat="1" ht="41.25" customHeight="1" thickBot="1" x14ac:dyDescent="0.4">
      <c r="B261" s="396" t="s">
        <v>659</v>
      </c>
      <c r="C261" s="397"/>
      <c r="D261" s="398"/>
      <c r="E261" s="24"/>
      <c r="F261" s="24"/>
      <c r="G261" s="24"/>
      <c r="H261" s="25"/>
      <c r="I261" s="26"/>
      <c r="J261" s="342"/>
    </row>
    <row r="262" spans="2:10" s="8" customFormat="1" ht="41.25" customHeight="1" thickBot="1" x14ac:dyDescent="0.4">
      <c r="B262" s="312" t="s">
        <v>658</v>
      </c>
      <c r="C262" s="308"/>
      <c r="D262" s="309"/>
      <c r="E262" s="310"/>
      <c r="F262" s="310"/>
      <c r="G262" s="310"/>
      <c r="H262" s="311"/>
      <c r="I262" s="358"/>
      <c r="J262" s="342"/>
    </row>
    <row r="263" spans="2:10" s="8" customFormat="1" ht="34.799999999999997" customHeight="1" x14ac:dyDescent="0.35">
      <c r="B263" s="27">
        <v>1.64</v>
      </c>
      <c r="C263" s="27"/>
      <c r="D263" s="212" t="s">
        <v>927</v>
      </c>
      <c r="E263" s="78"/>
      <c r="F263" s="78"/>
      <c r="G263" s="78"/>
      <c r="H263" s="79"/>
      <c r="I263" s="79"/>
      <c r="J263" s="342"/>
    </row>
    <row r="264" spans="2:10" s="8" customFormat="1" ht="41.25" customHeight="1" x14ac:dyDescent="0.35">
      <c r="B264" s="17" t="s">
        <v>938</v>
      </c>
      <c r="C264" s="30"/>
      <c r="D264" s="18" t="s">
        <v>37</v>
      </c>
      <c r="E264" s="17" t="s">
        <v>66</v>
      </c>
      <c r="F264" s="17">
        <v>64</v>
      </c>
      <c r="G264" s="17">
        <v>6</v>
      </c>
      <c r="H264" s="63"/>
      <c r="I264" s="63"/>
      <c r="J264" s="342"/>
    </row>
    <row r="265" spans="2:10" s="8" customFormat="1" ht="41.25" customHeight="1" thickBot="1" x14ac:dyDescent="0.4">
      <c r="B265" s="17" t="s">
        <v>939</v>
      </c>
      <c r="C265" s="30"/>
      <c r="D265" s="18" t="s">
        <v>38</v>
      </c>
      <c r="E265" s="17" t="s">
        <v>66</v>
      </c>
      <c r="F265" s="17">
        <v>64</v>
      </c>
      <c r="G265" s="17">
        <f>2*3*1</f>
        <v>6</v>
      </c>
      <c r="H265" s="63"/>
      <c r="I265" s="63"/>
      <c r="J265" s="342"/>
    </row>
    <row r="266" spans="2:10" s="8" customFormat="1" ht="41.25" customHeight="1" x14ac:dyDescent="0.35">
      <c r="B266" s="27">
        <v>1.65</v>
      </c>
      <c r="C266" s="27"/>
      <c r="D266" s="212" t="s">
        <v>928</v>
      </c>
      <c r="E266" s="78"/>
      <c r="F266" s="78"/>
      <c r="G266" s="78"/>
      <c r="H266" s="79"/>
      <c r="I266" s="79"/>
      <c r="J266" s="342"/>
    </row>
    <row r="267" spans="2:10" s="8" customFormat="1" ht="41.25" customHeight="1" x14ac:dyDescent="0.35">
      <c r="B267" s="17" t="s">
        <v>940</v>
      </c>
      <c r="C267" s="30"/>
      <c r="D267" s="18" t="s">
        <v>37</v>
      </c>
      <c r="E267" s="17" t="s">
        <v>66</v>
      </c>
      <c r="F267" s="17">
        <v>22</v>
      </c>
      <c r="G267" s="17">
        <v>6</v>
      </c>
      <c r="H267" s="63"/>
      <c r="I267" s="63"/>
      <c r="J267" s="342"/>
    </row>
    <row r="268" spans="2:10" s="8" customFormat="1" ht="41.25" customHeight="1" thickBot="1" x14ac:dyDescent="0.4">
      <c r="B268" s="17" t="s">
        <v>941</v>
      </c>
      <c r="C268" s="30"/>
      <c r="D268" s="18" t="s">
        <v>38</v>
      </c>
      <c r="E268" s="17" t="s">
        <v>66</v>
      </c>
      <c r="F268" s="17">
        <v>22</v>
      </c>
      <c r="G268" s="17">
        <f>2*3*1</f>
        <v>6</v>
      </c>
      <c r="H268" s="63"/>
      <c r="I268" s="63"/>
      <c r="J268" s="342"/>
    </row>
    <row r="269" spans="2:10" s="8" customFormat="1" ht="37.25" customHeight="1" x14ac:dyDescent="0.35">
      <c r="B269" s="27">
        <v>1.66</v>
      </c>
      <c r="C269" s="27"/>
      <c r="D269" s="212" t="s">
        <v>951</v>
      </c>
      <c r="E269" s="78"/>
      <c r="F269" s="78"/>
      <c r="G269" s="78"/>
      <c r="H269" s="79"/>
      <c r="I269" s="79"/>
      <c r="J269" s="342"/>
    </row>
    <row r="270" spans="2:10" s="8" customFormat="1" ht="41.25" customHeight="1" x14ac:dyDescent="0.35">
      <c r="B270" s="17" t="s">
        <v>942</v>
      </c>
      <c r="C270" s="30"/>
      <c r="D270" s="18" t="s">
        <v>37</v>
      </c>
      <c r="E270" s="17" t="s">
        <v>66</v>
      </c>
      <c r="F270" s="17">
        <v>2</v>
      </c>
      <c r="G270" s="17">
        <v>6</v>
      </c>
      <c r="H270" s="63"/>
      <c r="I270" s="63"/>
      <c r="J270" s="342"/>
    </row>
    <row r="271" spans="2:10" s="8" customFormat="1" ht="41.25" customHeight="1" thickBot="1" x14ac:dyDescent="0.4">
      <c r="B271" s="17" t="s">
        <v>943</v>
      </c>
      <c r="C271" s="30"/>
      <c r="D271" s="18" t="s">
        <v>38</v>
      </c>
      <c r="E271" s="17" t="s">
        <v>66</v>
      </c>
      <c r="F271" s="17">
        <v>2</v>
      </c>
      <c r="G271" s="17">
        <f>2*3*1</f>
        <v>6</v>
      </c>
      <c r="H271" s="63"/>
      <c r="I271" s="63"/>
      <c r="J271" s="342"/>
    </row>
    <row r="272" spans="2:10" s="8" customFormat="1" ht="41.25" customHeight="1" x14ac:dyDescent="0.35">
      <c r="B272" s="27">
        <v>1.67</v>
      </c>
      <c r="C272" s="27"/>
      <c r="D272" s="212" t="s">
        <v>952</v>
      </c>
      <c r="E272" s="78"/>
      <c r="F272" s="78"/>
      <c r="G272" s="78"/>
      <c r="H272" s="79"/>
      <c r="I272" s="79"/>
      <c r="J272" s="342"/>
    </row>
    <row r="273" spans="2:10" s="8" customFormat="1" ht="41.25" customHeight="1" x14ac:dyDescent="0.35">
      <c r="B273" s="17" t="s">
        <v>944</v>
      </c>
      <c r="C273" s="30"/>
      <c r="D273" s="18" t="s">
        <v>37</v>
      </c>
      <c r="E273" s="17" t="s">
        <v>66</v>
      </c>
      <c r="F273" s="17">
        <v>1</v>
      </c>
      <c r="G273" s="17">
        <v>6</v>
      </c>
      <c r="H273" s="63"/>
      <c r="I273" s="63"/>
      <c r="J273" s="342"/>
    </row>
    <row r="274" spans="2:10" s="8" customFormat="1" ht="41.25" customHeight="1" x14ac:dyDescent="0.35">
      <c r="B274" s="17" t="s">
        <v>945</v>
      </c>
      <c r="C274" s="30"/>
      <c r="D274" s="18" t="s">
        <v>38</v>
      </c>
      <c r="E274" s="17" t="s">
        <v>66</v>
      </c>
      <c r="F274" s="17">
        <v>1</v>
      </c>
      <c r="G274" s="17">
        <v>6</v>
      </c>
      <c r="H274" s="63"/>
      <c r="I274" s="63"/>
      <c r="J274" s="342"/>
    </row>
    <row r="275" spans="2:10" s="8" customFormat="1" ht="41.25" customHeight="1" thickBot="1" x14ac:dyDescent="0.4">
      <c r="B275" s="17" t="s">
        <v>946</v>
      </c>
      <c r="C275" s="30"/>
      <c r="D275" s="316" t="s">
        <v>814</v>
      </c>
      <c r="E275" s="17" t="s">
        <v>66</v>
      </c>
      <c r="F275" s="17">
        <v>1</v>
      </c>
      <c r="G275" s="17">
        <v>1</v>
      </c>
      <c r="H275" s="63"/>
      <c r="I275" s="63"/>
      <c r="J275" s="342"/>
    </row>
    <row r="276" spans="2:10" s="8" customFormat="1" ht="32.450000000000003" customHeight="1" x14ac:dyDescent="0.35">
      <c r="B276" s="27">
        <v>1.68</v>
      </c>
      <c r="C276" s="27"/>
      <c r="D276" s="212" t="s">
        <v>1212</v>
      </c>
      <c r="E276" s="78"/>
      <c r="F276" s="78"/>
      <c r="G276" s="78"/>
      <c r="H276" s="79"/>
      <c r="I276" s="79"/>
      <c r="J276" s="342"/>
    </row>
    <row r="277" spans="2:10" s="8" customFormat="1" ht="41.25" customHeight="1" x14ac:dyDescent="0.35">
      <c r="B277" s="17" t="s">
        <v>947</v>
      </c>
      <c r="C277" s="30"/>
      <c r="D277" s="18" t="s">
        <v>37</v>
      </c>
      <c r="E277" s="17" t="s">
        <v>66</v>
      </c>
      <c r="F277" s="17">
        <v>2</v>
      </c>
      <c r="G277" s="17">
        <v>6</v>
      </c>
      <c r="H277" s="63"/>
      <c r="I277" s="63"/>
      <c r="J277" s="342"/>
    </row>
    <row r="278" spans="2:10" s="8" customFormat="1" ht="41.25" customHeight="1" thickBot="1" x14ac:dyDescent="0.4">
      <c r="B278" s="17" t="s">
        <v>948</v>
      </c>
      <c r="C278" s="30"/>
      <c r="D278" s="18" t="s">
        <v>38</v>
      </c>
      <c r="E278" s="17" t="s">
        <v>66</v>
      </c>
      <c r="F278" s="17">
        <v>2</v>
      </c>
      <c r="G278" s="17">
        <f>2*3*1</f>
        <v>6</v>
      </c>
      <c r="H278" s="63"/>
      <c r="I278" s="63"/>
      <c r="J278" s="342"/>
    </row>
    <row r="279" spans="2:10" s="8" customFormat="1" ht="34.799999999999997" customHeight="1" x14ac:dyDescent="0.35">
      <c r="B279" s="27">
        <v>1.69</v>
      </c>
      <c r="C279" s="27"/>
      <c r="D279" s="212" t="s">
        <v>953</v>
      </c>
      <c r="E279" s="78"/>
      <c r="F279" s="78"/>
      <c r="G279" s="78"/>
      <c r="H279" s="79"/>
      <c r="I279" s="79"/>
      <c r="J279" s="342"/>
    </row>
    <row r="280" spans="2:10" s="8" customFormat="1" ht="41.25" customHeight="1" x14ac:dyDescent="0.35">
      <c r="B280" s="17" t="s">
        <v>949</v>
      </c>
      <c r="C280" s="30"/>
      <c r="D280" s="18" t="s">
        <v>37</v>
      </c>
      <c r="E280" s="17" t="s">
        <v>66</v>
      </c>
      <c r="F280" s="17">
        <v>98</v>
      </c>
      <c r="G280" s="17">
        <v>6</v>
      </c>
      <c r="H280" s="63"/>
      <c r="I280" s="63"/>
      <c r="J280" s="342"/>
    </row>
    <row r="281" spans="2:10" s="8" customFormat="1" ht="41.25" customHeight="1" thickBot="1" x14ac:dyDescent="0.4">
      <c r="B281" s="17" t="s">
        <v>950</v>
      </c>
      <c r="C281" s="30"/>
      <c r="D281" s="18" t="s">
        <v>38</v>
      </c>
      <c r="E281" s="17" t="s">
        <v>66</v>
      </c>
      <c r="F281" s="17">
        <v>98</v>
      </c>
      <c r="G281" s="17">
        <f>2*3*1</f>
        <v>6</v>
      </c>
      <c r="H281" s="63"/>
      <c r="I281" s="63"/>
      <c r="J281" s="342"/>
    </row>
    <row r="282" spans="2:10" s="8" customFormat="1" ht="41.25" customHeight="1" x14ac:dyDescent="0.35">
      <c r="B282" s="266">
        <v>1.7</v>
      </c>
      <c r="C282" s="27"/>
      <c r="D282" s="212" t="s">
        <v>954</v>
      </c>
      <c r="E282" s="78"/>
      <c r="F282" s="78"/>
      <c r="G282" s="78"/>
      <c r="H282" s="79"/>
      <c r="I282" s="79"/>
      <c r="J282" s="342"/>
    </row>
    <row r="283" spans="2:10" s="8" customFormat="1" ht="41.25" customHeight="1" x14ac:dyDescent="0.35">
      <c r="B283" s="17" t="s">
        <v>959</v>
      </c>
      <c r="C283" s="30"/>
      <c r="D283" s="18" t="s">
        <v>37</v>
      </c>
      <c r="E283" s="17" t="s">
        <v>66</v>
      </c>
      <c r="F283" s="17">
        <v>14</v>
      </c>
      <c r="G283" s="17">
        <v>6</v>
      </c>
      <c r="H283" s="63"/>
      <c r="I283" s="63"/>
      <c r="J283" s="342"/>
    </row>
    <row r="284" spans="2:10" s="8" customFormat="1" ht="41.25" customHeight="1" thickBot="1" x14ac:dyDescent="0.4">
      <c r="B284" s="17" t="s">
        <v>960</v>
      </c>
      <c r="C284" s="30"/>
      <c r="D284" s="18" t="s">
        <v>38</v>
      </c>
      <c r="E284" s="17" t="s">
        <v>66</v>
      </c>
      <c r="F284" s="17">
        <v>14</v>
      </c>
      <c r="G284" s="17">
        <f>2*3*1</f>
        <v>6</v>
      </c>
      <c r="H284" s="63"/>
      <c r="I284" s="63"/>
      <c r="J284" s="342"/>
    </row>
    <row r="285" spans="2:10" s="8" customFormat="1" ht="30" customHeight="1" x14ac:dyDescent="0.35">
      <c r="B285" s="266">
        <v>1.71</v>
      </c>
      <c r="C285" s="27"/>
      <c r="D285" s="212" t="s">
        <v>955</v>
      </c>
      <c r="E285" s="78"/>
      <c r="F285" s="78"/>
      <c r="G285" s="78"/>
      <c r="H285" s="79"/>
      <c r="I285" s="79"/>
      <c r="J285" s="342"/>
    </row>
    <row r="286" spans="2:10" s="8" customFormat="1" ht="41.25" customHeight="1" x14ac:dyDescent="0.35">
      <c r="B286" s="17" t="s">
        <v>961</v>
      </c>
      <c r="C286" s="30"/>
      <c r="D286" s="18" t="s">
        <v>37</v>
      </c>
      <c r="E286" s="17" t="s">
        <v>66</v>
      </c>
      <c r="F286" s="17">
        <v>0</v>
      </c>
      <c r="G286" s="17">
        <v>6</v>
      </c>
      <c r="H286" s="63"/>
      <c r="I286" s="63"/>
      <c r="J286" s="342"/>
    </row>
    <row r="287" spans="2:10" s="8" customFormat="1" ht="41.25" customHeight="1" thickBot="1" x14ac:dyDescent="0.4">
      <c r="B287" s="17" t="s">
        <v>962</v>
      </c>
      <c r="C287" s="30"/>
      <c r="D287" s="18" t="s">
        <v>38</v>
      </c>
      <c r="E287" s="17" t="s">
        <v>66</v>
      </c>
      <c r="F287" s="17">
        <v>0</v>
      </c>
      <c r="G287" s="17">
        <f>2*3*1</f>
        <v>6</v>
      </c>
      <c r="H287" s="63"/>
      <c r="I287" s="63"/>
      <c r="J287" s="342"/>
    </row>
    <row r="288" spans="2:10" s="8" customFormat="1" ht="41.25" customHeight="1" thickBot="1" x14ac:dyDescent="0.4">
      <c r="B288" s="396" t="s">
        <v>659</v>
      </c>
      <c r="C288" s="397"/>
      <c r="D288" s="398"/>
      <c r="E288" s="24"/>
      <c r="F288" s="24"/>
      <c r="G288" s="24"/>
      <c r="H288" s="25"/>
      <c r="I288" s="26"/>
      <c r="J288" s="342"/>
    </row>
    <row r="289" spans="2:10" s="8" customFormat="1" ht="41.25" customHeight="1" thickBot="1" x14ac:dyDescent="0.4">
      <c r="B289" s="312" t="s">
        <v>658</v>
      </c>
      <c r="C289" s="308"/>
      <c r="D289" s="309"/>
      <c r="E289" s="310"/>
      <c r="F289" s="310"/>
      <c r="G289" s="310"/>
      <c r="H289" s="311"/>
      <c r="I289" s="358"/>
      <c r="J289" s="342"/>
    </row>
    <row r="290" spans="2:10" s="8" customFormat="1" ht="30" customHeight="1" x14ac:dyDescent="0.35">
      <c r="B290" s="27">
        <v>1.72</v>
      </c>
      <c r="C290" s="27"/>
      <c r="D290" s="212" t="s">
        <v>956</v>
      </c>
      <c r="E290" s="78"/>
      <c r="F290" s="78"/>
      <c r="G290" s="78"/>
      <c r="H290" s="79"/>
      <c r="I290" s="79"/>
      <c r="J290" s="342"/>
    </row>
    <row r="291" spans="2:10" s="8" customFormat="1" ht="41.25" customHeight="1" x14ac:dyDescent="0.35">
      <c r="B291" s="17" t="s">
        <v>963</v>
      </c>
      <c r="C291" s="30"/>
      <c r="D291" s="18" t="s">
        <v>37</v>
      </c>
      <c r="E291" s="17" t="s">
        <v>66</v>
      </c>
      <c r="F291" s="17">
        <v>0</v>
      </c>
      <c r="G291" s="17">
        <v>6</v>
      </c>
      <c r="H291" s="63"/>
      <c r="I291" s="63"/>
      <c r="J291" s="342"/>
    </row>
    <row r="292" spans="2:10" s="8" customFormat="1" ht="41.25" customHeight="1" x14ac:dyDescent="0.35">
      <c r="B292" s="17" t="s">
        <v>964</v>
      </c>
      <c r="C292" s="30"/>
      <c r="D292" s="18" t="s">
        <v>38</v>
      </c>
      <c r="E292" s="17" t="s">
        <v>66</v>
      </c>
      <c r="F292" s="17">
        <v>0</v>
      </c>
      <c r="G292" s="17">
        <v>6</v>
      </c>
      <c r="H292" s="63"/>
      <c r="I292" s="63"/>
      <c r="J292" s="342"/>
    </row>
    <row r="293" spans="2:10" s="8" customFormat="1" ht="41.25" customHeight="1" thickBot="1" x14ac:dyDescent="0.4">
      <c r="B293" s="17" t="s">
        <v>965</v>
      </c>
      <c r="C293" s="30"/>
      <c r="D293" s="316" t="s">
        <v>814</v>
      </c>
      <c r="E293" s="17" t="s">
        <v>66</v>
      </c>
      <c r="F293" s="17">
        <v>0</v>
      </c>
      <c r="G293" s="17">
        <v>1</v>
      </c>
      <c r="H293" s="63"/>
      <c r="I293" s="63"/>
      <c r="J293" s="342"/>
    </row>
    <row r="294" spans="2:10" s="8" customFormat="1" ht="30" customHeight="1" x14ac:dyDescent="0.35">
      <c r="B294" s="27">
        <v>1.73</v>
      </c>
      <c r="C294" s="27"/>
      <c r="D294" s="212" t="s">
        <v>1213</v>
      </c>
      <c r="E294" s="78"/>
      <c r="F294" s="78"/>
      <c r="G294" s="78"/>
      <c r="H294" s="79"/>
      <c r="I294" s="79"/>
      <c r="J294" s="342"/>
    </row>
    <row r="295" spans="2:10" s="8" customFormat="1" ht="41.25" customHeight="1" x14ac:dyDescent="0.35">
      <c r="B295" s="17" t="s">
        <v>966</v>
      </c>
      <c r="C295" s="30"/>
      <c r="D295" s="18" t="s">
        <v>37</v>
      </c>
      <c r="E295" s="17" t="s">
        <v>66</v>
      </c>
      <c r="F295" s="17">
        <v>1</v>
      </c>
      <c r="G295" s="17">
        <v>6</v>
      </c>
      <c r="H295" s="63"/>
      <c r="I295" s="63"/>
      <c r="J295" s="342"/>
    </row>
    <row r="296" spans="2:10" s="8" customFormat="1" ht="41.25" customHeight="1" thickBot="1" x14ac:dyDescent="0.4">
      <c r="B296" s="17" t="s">
        <v>967</v>
      </c>
      <c r="C296" s="30"/>
      <c r="D296" s="18" t="s">
        <v>38</v>
      </c>
      <c r="E296" s="17" t="s">
        <v>66</v>
      </c>
      <c r="F296" s="17">
        <v>1</v>
      </c>
      <c r="G296" s="17">
        <f>2*3*1</f>
        <v>6</v>
      </c>
      <c r="H296" s="63"/>
      <c r="I296" s="63"/>
      <c r="J296" s="342"/>
    </row>
    <row r="297" spans="2:10" s="8" customFormat="1" ht="30" customHeight="1" x14ac:dyDescent="0.35">
      <c r="B297" s="27">
        <v>1.74</v>
      </c>
      <c r="C297" s="27"/>
      <c r="D297" s="212" t="s">
        <v>957</v>
      </c>
      <c r="E297" s="78"/>
      <c r="F297" s="78"/>
      <c r="G297" s="78"/>
      <c r="H297" s="79"/>
      <c r="I297" s="79"/>
      <c r="J297" s="342"/>
    </row>
    <row r="298" spans="2:10" s="8" customFormat="1" ht="41.25" customHeight="1" x14ac:dyDescent="0.35">
      <c r="B298" s="17" t="s">
        <v>968</v>
      </c>
      <c r="C298" s="30"/>
      <c r="D298" s="18" t="s">
        <v>37</v>
      </c>
      <c r="E298" s="17" t="s">
        <v>66</v>
      </c>
      <c r="F298" s="17">
        <v>1</v>
      </c>
      <c r="G298" s="17">
        <v>6</v>
      </c>
      <c r="H298" s="63"/>
      <c r="I298" s="63"/>
      <c r="J298" s="342"/>
    </row>
    <row r="299" spans="2:10" s="8" customFormat="1" ht="41.25" customHeight="1" thickBot="1" x14ac:dyDescent="0.4">
      <c r="B299" s="17" t="s">
        <v>969</v>
      </c>
      <c r="C299" s="30"/>
      <c r="D299" s="18" t="s">
        <v>38</v>
      </c>
      <c r="E299" s="17" t="s">
        <v>66</v>
      </c>
      <c r="F299" s="17">
        <v>1</v>
      </c>
      <c r="G299" s="17">
        <f>2*3*1</f>
        <v>6</v>
      </c>
      <c r="H299" s="63"/>
      <c r="I299" s="63"/>
      <c r="J299" s="342"/>
    </row>
    <row r="300" spans="2:10" s="8" customFormat="1" ht="30" customHeight="1" x14ac:dyDescent="0.35">
      <c r="B300" s="27">
        <v>1.75</v>
      </c>
      <c r="C300" s="27"/>
      <c r="D300" s="212" t="s">
        <v>958</v>
      </c>
      <c r="E300" s="78"/>
      <c r="F300" s="78"/>
      <c r="G300" s="78"/>
      <c r="H300" s="79"/>
      <c r="I300" s="79"/>
      <c r="J300" s="342"/>
    </row>
    <row r="301" spans="2:10" s="8" customFormat="1" ht="41.25" customHeight="1" x14ac:dyDescent="0.35">
      <c r="B301" s="17" t="s">
        <v>974</v>
      </c>
      <c r="C301" s="30"/>
      <c r="D301" s="18" t="s">
        <v>37</v>
      </c>
      <c r="E301" s="17" t="s">
        <v>66</v>
      </c>
      <c r="F301" s="17">
        <v>2</v>
      </c>
      <c r="G301" s="17">
        <v>6</v>
      </c>
      <c r="H301" s="63"/>
      <c r="I301" s="63"/>
      <c r="J301" s="342"/>
    </row>
    <row r="302" spans="2:10" s="8" customFormat="1" ht="41.25" customHeight="1" thickBot="1" x14ac:dyDescent="0.4">
      <c r="B302" s="17" t="s">
        <v>975</v>
      </c>
      <c r="C302" s="30"/>
      <c r="D302" s="18" t="s">
        <v>38</v>
      </c>
      <c r="E302" s="17" t="s">
        <v>66</v>
      </c>
      <c r="F302" s="17">
        <v>2</v>
      </c>
      <c r="G302" s="17">
        <f>2*3*1</f>
        <v>6</v>
      </c>
      <c r="H302" s="63"/>
      <c r="I302" s="63"/>
      <c r="J302" s="342"/>
    </row>
    <row r="303" spans="2:10" s="8" customFormat="1" ht="30" customHeight="1" x14ac:dyDescent="0.35">
      <c r="B303" s="27">
        <v>1.76</v>
      </c>
      <c r="C303" s="27"/>
      <c r="D303" s="212" t="s">
        <v>970</v>
      </c>
      <c r="E303" s="78"/>
      <c r="F303" s="78"/>
      <c r="G303" s="78"/>
      <c r="H303" s="79"/>
      <c r="I303" s="79"/>
      <c r="J303" s="342"/>
    </row>
    <row r="304" spans="2:10" s="8" customFormat="1" ht="41.25" customHeight="1" x14ac:dyDescent="0.35">
      <c r="B304" s="17" t="s">
        <v>976</v>
      </c>
      <c r="C304" s="30"/>
      <c r="D304" s="18" t="s">
        <v>37</v>
      </c>
      <c r="E304" s="17" t="s">
        <v>66</v>
      </c>
      <c r="F304" s="17">
        <v>2</v>
      </c>
      <c r="G304" s="17">
        <v>6</v>
      </c>
      <c r="H304" s="63"/>
      <c r="I304" s="63"/>
      <c r="J304" s="342"/>
    </row>
    <row r="305" spans="2:10" s="8" customFormat="1" ht="41.25" customHeight="1" thickBot="1" x14ac:dyDescent="0.4">
      <c r="B305" s="17" t="s">
        <v>977</v>
      </c>
      <c r="C305" s="30"/>
      <c r="D305" s="18" t="s">
        <v>38</v>
      </c>
      <c r="E305" s="17" t="s">
        <v>66</v>
      </c>
      <c r="F305" s="17">
        <v>2</v>
      </c>
      <c r="G305" s="17">
        <f>2*3*1</f>
        <v>6</v>
      </c>
      <c r="H305" s="63"/>
      <c r="I305" s="63"/>
      <c r="J305" s="342"/>
    </row>
    <row r="306" spans="2:10" s="8" customFormat="1" ht="30" customHeight="1" x14ac:dyDescent="0.35">
      <c r="B306" s="27">
        <v>1.77</v>
      </c>
      <c r="C306" s="27"/>
      <c r="D306" s="212" t="s">
        <v>971</v>
      </c>
      <c r="E306" s="78"/>
      <c r="F306" s="78"/>
      <c r="G306" s="78"/>
      <c r="H306" s="79"/>
      <c r="I306" s="79"/>
      <c r="J306" s="342"/>
    </row>
    <row r="307" spans="2:10" s="8" customFormat="1" ht="41.25" customHeight="1" x14ac:dyDescent="0.35">
      <c r="B307" s="17" t="s">
        <v>978</v>
      </c>
      <c r="C307" s="30"/>
      <c r="D307" s="18" t="s">
        <v>37</v>
      </c>
      <c r="E307" s="17" t="s">
        <v>66</v>
      </c>
      <c r="F307" s="17">
        <v>1</v>
      </c>
      <c r="G307" s="17">
        <v>6</v>
      </c>
      <c r="H307" s="63"/>
      <c r="I307" s="63"/>
      <c r="J307" s="342"/>
    </row>
    <row r="308" spans="2:10" s="8" customFormat="1" ht="41.25" customHeight="1" x14ac:dyDescent="0.35">
      <c r="B308" s="17" t="s">
        <v>979</v>
      </c>
      <c r="C308" s="30"/>
      <c r="D308" s="18" t="s">
        <v>38</v>
      </c>
      <c r="E308" s="17" t="s">
        <v>66</v>
      </c>
      <c r="F308" s="17">
        <v>1</v>
      </c>
      <c r="G308" s="17">
        <v>6</v>
      </c>
      <c r="H308" s="63"/>
      <c r="I308" s="63"/>
      <c r="J308" s="342"/>
    </row>
    <row r="309" spans="2:10" s="8" customFormat="1" ht="30" customHeight="1" thickBot="1" x14ac:dyDescent="0.4">
      <c r="B309" s="17" t="s">
        <v>980</v>
      </c>
      <c r="C309" s="30"/>
      <c r="D309" s="316" t="s">
        <v>814</v>
      </c>
      <c r="E309" s="17" t="s">
        <v>66</v>
      </c>
      <c r="F309" s="17">
        <v>1</v>
      </c>
      <c r="G309" s="17">
        <v>1</v>
      </c>
      <c r="H309" s="63"/>
      <c r="I309" s="63"/>
      <c r="J309" s="342"/>
    </row>
    <row r="310" spans="2:10" s="8" customFormat="1" ht="30" customHeight="1" x14ac:dyDescent="0.35">
      <c r="B310" s="27">
        <v>1.78</v>
      </c>
      <c r="C310" s="27"/>
      <c r="D310" s="212" t="s">
        <v>972</v>
      </c>
      <c r="E310" s="78"/>
      <c r="F310" s="78"/>
      <c r="G310" s="78"/>
      <c r="H310" s="79"/>
      <c r="I310" s="79"/>
      <c r="J310" s="342"/>
    </row>
    <row r="311" spans="2:10" s="8" customFormat="1" ht="41.25" customHeight="1" x14ac:dyDescent="0.35">
      <c r="B311" s="17" t="s">
        <v>981</v>
      </c>
      <c r="C311" s="30"/>
      <c r="D311" s="18" t="s">
        <v>37</v>
      </c>
      <c r="E311" s="17" t="s">
        <v>66</v>
      </c>
      <c r="F311" s="17">
        <v>2</v>
      </c>
      <c r="G311" s="17">
        <v>6</v>
      </c>
      <c r="H311" s="63"/>
      <c r="I311" s="63"/>
      <c r="J311" s="342"/>
    </row>
    <row r="312" spans="2:10" s="8" customFormat="1" ht="41.25" customHeight="1" thickBot="1" x14ac:dyDescent="0.4">
      <c r="B312" s="17" t="s">
        <v>982</v>
      </c>
      <c r="C312" s="30"/>
      <c r="D312" s="18" t="s">
        <v>38</v>
      </c>
      <c r="E312" s="17" t="s">
        <v>66</v>
      </c>
      <c r="F312" s="17">
        <v>2</v>
      </c>
      <c r="G312" s="17">
        <f>2*3*1</f>
        <v>6</v>
      </c>
      <c r="H312" s="63"/>
      <c r="I312" s="63"/>
      <c r="J312" s="342"/>
    </row>
    <row r="313" spans="2:10" s="8" customFormat="1" ht="30" customHeight="1" x14ac:dyDescent="0.35">
      <c r="B313" s="27">
        <v>1.79</v>
      </c>
      <c r="C313" s="27"/>
      <c r="D313" s="212" t="s">
        <v>973</v>
      </c>
      <c r="E313" s="78"/>
      <c r="F313" s="78"/>
      <c r="G313" s="78"/>
      <c r="H313" s="79"/>
      <c r="I313" s="79"/>
      <c r="J313" s="342"/>
    </row>
    <row r="314" spans="2:10" s="8" customFormat="1" ht="41.25" customHeight="1" x14ac:dyDescent="0.35">
      <c r="B314" s="17" t="s">
        <v>983</v>
      </c>
      <c r="C314" s="30"/>
      <c r="D314" s="18" t="s">
        <v>37</v>
      </c>
      <c r="E314" s="17" t="s">
        <v>66</v>
      </c>
      <c r="F314" s="17">
        <v>22</v>
      </c>
      <c r="G314" s="17">
        <v>6</v>
      </c>
      <c r="H314" s="63"/>
      <c r="I314" s="63"/>
      <c r="J314" s="342"/>
    </row>
    <row r="315" spans="2:10" s="8" customFormat="1" ht="41.25" customHeight="1" thickBot="1" x14ac:dyDescent="0.4">
      <c r="B315" s="17" t="s">
        <v>984</v>
      </c>
      <c r="C315" s="30"/>
      <c r="D315" s="18" t="s">
        <v>38</v>
      </c>
      <c r="E315" s="17" t="s">
        <v>66</v>
      </c>
      <c r="F315" s="17">
        <v>22</v>
      </c>
      <c r="G315" s="17">
        <f>2*3*1</f>
        <v>6</v>
      </c>
      <c r="H315" s="63"/>
      <c r="I315" s="63"/>
      <c r="J315" s="342"/>
    </row>
    <row r="316" spans="2:10" s="8" customFormat="1" ht="30" customHeight="1" x14ac:dyDescent="0.35">
      <c r="B316" s="266">
        <v>1.8</v>
      </c>
      <c r="C316" s="27"/>
      <c r="D316" s="212" t="s">
        <v>997</v>
      </c>
      <c r="E316" s="78"/>
      <c r="F316" s="78"/>
      <c r="G316" s="78"/>
      <c r="H316" s="79"/>
      <c r="I316" s="79"/>
      <c r="J316" s="342"/>
    </row>
    <row r="317" spans="2:10" s="8" customFormat="1" ht="41.25" customHeight="1" x14ac:dyDescent="0.35">
      <c r="B317" s="17" t="s">
        <v>985</v>
      </c>
      <c r="C317" s="30"/>
      <c r="D317" s="18" t="s">
        <v>37</v>
      </c>
      <c r="E317" s="17" t="s">
        <v>66</v>
      </c>
      <c r="F317" s="17">
        <v>14</v>
      </c>
      <c r="G317" s="17">
        <v>6</v>
      </c>
      <c r="H317" s="63"/>
      <c r="I317" s="63"/>
      <c r="J317" s="342"/>
    </row>
    <row r="318" spans="2:10" s="8" customFormat="1" ht="41.25" customHeight="1" thickBot="1" x14ac:dyDescent="0.4">
      <c r="B318" s="17" t="s">
        <v>986</v>
      </c>
      <c r="C318" s="30"/>
      <c r="D318" s="18" t="s">
        <v>38</v>
      </c>
      <c r="E318" s="17" t="s">
        <v>66</v>
      </c>
      <c r="F318" s="17">
        <v>14</v>
      </c>
      <c r="G318" s="17">
        <f>2*3*1</f>
        <v>6</v>
      </c>
      <c r="H318" s="63"/>
      <c r="I318" s="63"/>
      <c r="J318" s="342"/>
    </row>
    <row r="319" spans="2:10" s="8" customFormat="1" ht="41.25" customHeight="1" thickBot="1" x14ac:dyDescent="0.4">
      <c r="B319" s="396" t="s">
        <v>659</v>
      </c>
      <c r="C319" s="397"/>
      <c r="D319" s="398"/>
      <c r="E319" s="24"/>
      <c r="F319" s="24"/>
      <c r="G319" s="24"/>
      <c r="H319" s="25"/>
      <c r="I319" s="26"/>
      <c r="J319" s="342"/>
    </row>
    <row r="320" spans="2:10" s="8" customFormat="1" ht="41.25" customHeight="1" thickBot="1" x14ac:dyDescent="0.4">
      <c r="B320" s="312" t="s">
        <v>658</v>
      </c>
      <c r="C320" s="308"/>
      <c r="D320" s="309"/>
      <c r="E320" s="310"/>
      <c r="F320" s="310"/>
      <c r="G320" s="310"/>
      <c r="H320" s="311"/>
      <c r="I320" s="358"/>
      <c r="J320" s="342"/>
    </row>
    <row r="321" spans="2:10" s="8" customFormat="1" ht="37.25" customHeight="1" x14ac:dyDescent="0.35">
      <c r="B321" s="266">
        <v>1.81</v>
      </c>
      <c r="C321" s="27"/>
      <c r="D321" s="212" t="s">
        <v>996</v>
      </c>
      <c r="E321" s="78"/>
      <c r="F321" s="78"/>
      <c r="G321" s="78"/>
      <c r="H321" s="79"/>
      <c r="I321" s="79"/>
      <c r="J321" s="342"/>
    </row>
    <row r="322" spans="2:10" s="8" customFormat="1" ht="41.25" customHeight="1" x14ac:dyDescent="0.35">
      <c r="B322" s="17" t="s">
        <v>987</v>
      </c>
      <c r="C322" s="30"/>
      <c r="D322" s="18" t="s">
        <v>37</v>
      </c>
      <c r="E322" s="17" t="s">
        <v>66</v>
      </c>
      <c r="F322" s="17">
        <v>2</v>
      </c>
      <c r="G322" s="17">
        <v>6</v>
      </c>
      <c r="H322" s="63"/>
      <c r="I322" s="63"/>
      <c r="J322" s="342"/>
    </row>
    <row r="323" spans="2:10" s="8" customFormat="1" ht="41.25" customHeight="1" thickBot="1" x14ac:dyDescent="0.4">
      <c r="B323" s="17" t="s">
        <v>988</v>
      </c>
      <c r="C323" s="30"/>
      <c r="D323" s="18" t="s">
        <v>38</v>
      </c>
      <c r="E323" s="17" t="s">
        <v>66</v>
      </c>
      <c r="F323" s="17">
        <v>2</v>
      </c>
      <c r="G323" s="17">
        <f>2*3*1</f>
        <v>6</v>
      </c>
      <c r="H323" s="63"/>
      <c r="I323" s="63"/>
      <c r="J323" s="342"/>
    </row>
    <row r="324" spans="2:10" s="8" customFormat="1" ht="41.25" customHeight="1" x14ac:dyDescent="0.35">
      <c r="B324" s="27">
        <v>1.82</v>
      </c>
      <c r="C324" s="27"/>
      <c r="D324" s="212" t="s">
        <v>995</v>
      </c>
      <c r="E324" s="78"/>
      <c r="F324" s="78"/>
      <c r="G324" s="78"/>
      <c r="H324" s="79"/>
      <c r="I324" s="79"/>
      <c r="J324" s="342"/>
    </row>
    <row r="325" spans="2:10" s="8" customFormat="1" ht="41.25" customHeight="1" x14ac:dyDescent="0.35">
      <c r="B325" s="17" t="s">
        <v>989</v>
      </c>
      <c r="C325" s="30"/>
      <c r="D325" s="18" t="s">
        <v>37</v>
      </c>
      <c r="E325" s="17" t="s">
        <v>66</v>
      </c>
      <c r="F325" s="17">
        <v>1</v>
      </c>
      <c r="G325" s="17">
        <v>6</v>
      </c>
      <c r="H325" s="63"/>
      <c r="I325" s="63"/>
      <c r="J325" s="342"/>
    </row>
    <row r="326" spans="2:10" s="8" customFormat="1" ht="41.25" customHeight="1" x14ac:dyDescent="0.35">
      <c r="B326" s="17" t="s">
        <v>990</v>
      </c>
      <c r="C326" s="30"/>
      <c r="D326" s="18" t="s">
        <v>38</v>
      </c>
      <c r="E326" s="17" t="s">
        <v>66</v>
      </c>
      <c r="F326" s="17">
        <v>1</v>
      </c>
      <c r="G326" s="17">
        <v>6</v>
      </c>
      <c r="H326" s="63"/>
      <c r="I326" s="63"/>
      <c r="J326" s="342"/>
    </row>
    <row r="327" spans="2:10" s="8" customFormat="1" ht="41.25" customHeight="1" thickBot="1" x14ac:dyDescent="0.4">
      <c r="B327" s="17" t="s">
        <v>991</v>
      </c>
      <c r="C327" s="30"/>
      <c r="D327" s="316" t="s">
        <v>814</v>
      </c>
      <c r="E327" s="17" t="s">
        <v>66</v>
      </c>
      <c r="F327" s="17">
        <v>1</v>
      </c>
      <c r="G327" s="17">
        <v>1</v>
      </c>
      <c r="H327" s="63"/>
      <c r="I327" s="63"/>
      <c r="J327" s="342"/>
    </row>
    <row r="328" spans="2:10" s="8" customFormat="1" ht="32.450000000000003" customHeight="1" x14ac:dyDescent="0.35">
      <c r="B328" s="27">
        <v>1.83</v>
      </c>
      <c r="C328" s="27"/>
      <c r="D328" s="212" t="s">
        <v>1214</v>
      </c>
      <c r="E328" s="78"/>
      <c r="F328" s="78"/>
      <c r="G328" s="78"/>
      <c r="H328" s="79"/>
      <c r="I328" s="79"/>
      <c r="J328" s="342"/>
    </row>
    <row r="329" spans="2:10" s="8" customFormat="1" ht="41.25" customHeight="1" x14ac:dyDescent="0.35">
      <c r="B329" s="17" t="s">
        <v>992</v>
      </c>
      <c r="C329" s="30"/>
      <c r="D329" s="18" t="s">
        <v>37</v>
      </c>
      <c r="E329" s="17" t="s">
        <v>66</v>
      </c>
      <c r="F329" s="17">
        <v>2</v>
      </c>
      <c r="G329" s="17">
        <v>6</v>
      </c>
      <c r="H329" s="63"/>
      <c r="I329" s="63"/>
      <c r="J329" s="342"/>
    </row>
    <row r="330" spans="2:10" s="8" customFormat="1" ht="41.25" customHeight="1" thickBot="1" x14ac:dyDescent="0.4">
      <c r="B330" s="17" t="s">
        <v>993</v>
      </c>
      <c r="C330" s="30"/>
      <c r="D330" s="18" t="s">
        <v>38</v>
      </c>
      <c r="E330" s="17" t="s">
        <v>66</v>
      </c>
      <c r="F330" s="17">
        <v>2</v>
      </c>
      <c r="G330" s="17">
        <f>2*3*1</f>
        <v>6</v>
      </c>
      <c r="H330" s="63"/>
      <c r="I330" s="63"/>
      <c r="J330" s="342"/>
    </row>
    <row r="331" spans="2:10" s="8" customFormat="1" ht="34.799999999999997" customHeight="1" x14ac:dyDescent="0.35">
      <c r="B331" s="27">
        <v>1.84</v>
      </c>
      <c r="C331" s="27"/>
      <c r="D331" s="212" t="s">
        <v>994</v>
      </c>
      <c r="E331" s="78"/>
      <c r="F331" s="78"/>
      <c r="G331" s="78"/>
      <c r="H331" s="79"/>
      <c r="I331" s="79"/>
      <c r="J331" s="342"/>
    </row>
    <row r="332" spans="2:10" s="8" customFormat="1" ht="41.25" customHeight="1" x14ac:dyDescent="0.35">
      <c r="B332" s="17" t="s">
        <v>1001</v>
      </c>
      <c r="C332" s="30"/>
      <c r="D332" s="18" t="s">
        <v>37</v>
      </c>
      <c r="E332" s="17" t="s">
        <v>66</v>
      </c>
      <c r="F332" s="17">
        <v>24</v>
      </c>
      <c r="G332" s="17">
        <v>6</v>
      </c>
      <c r="H332" s="63"/>
      <c r="I332" s="63"/>
      <c r="J332" s="342"/>
    </row>
    <row r="333" spans="2:10" s="8" customFormat="1" ht="41.25" customHeight="1" thickBot="1" x14ac:dyDescent="0.4">
      <c r="B333" s="17" t="s">
        <v>1002</v>
      </c>
      <c r="C333" s="30"/>
      <c r="D333" s="18" t="s">
        <v>38</v>
      </c>
      <c r="E333" s="17" t="s">
        <v>66</v>
      </c>
      <c r="F333" s="17">
        <v>24</v>
      </c>
      <c r="G333" s="17">
        <f>2*3*1</f>
        <v>6</v>
      </c>
      <c r="H333" s="63"/>
      <c r="I333" s="63"/>
      <c r="J333" s="342"/>
    </row>
    <row r="334" spans="2:10" s="8" customFormat="1" ht="30" customHeight="1" x14ac:dyDescent="0.35">
      <c r="B334" s="27">
        <v>1.85</v>
      </c>
      <c r="C334" s="27"/>
      <c r="D334" s="212" t="s">
        <v>998</v>
      </c>
      <c r="E334" s="78"/>
      <c r="F334" s="78"/>
      <c r="G334" s="78"/>
      <c r="H334" s="79"/>
      <c r="I334" s="79"/>
      <c r="J334" s="342"/>
    </row>
    <row r="335" spans="2:10" s="8" customFormat="1" ht="41.25" customHeight="1" x14ac:dyDescent="0.35">
      <c r="B335" s="17" t="s">
        <v>1003</v>
      </c>
      <c r="C335" s="30"/>
      <c r="D335" s="18" t="s">
        <v>37</v>
      </c>
      <c r="E335" s="17" t="s">
        <v>66</v>
      </c>
      <c r="F335" s="17">
        <v>14</v>
      </c>
      <c r="G335" s="17">
        <v>6</v>
      </c>
      <c r="H335" s="63"/>
      <c r="I335" s="63"/>
      <c r="J335" s="342"/>
    </row>
    <row r="336" spans="2:10" s="8" customFormat="1" ht="41.25" customHeight="1" thickBot="1" x14ac:dyDescent="0.4">
      <c r="B336" s="17" t="s">
        <v>1004</v>
      </c>
      <c r="C336" s="30"/>
      <c r="D336" s="18" t="s">
        <v>38</v>
      </c>
      <c r="E336" s="17" t="s">
        <v>66</v>
      </c>
      <c r="F336" s="17">
        <v>14</v>
      </c>
      <c r="G336" s="17">
        <f>2*3*1</f>
        <v>6</v>
      </c>
      <c r="H336" s="63"/>
      <c r="I336" s="63"/>
      <c r="J336" s="342"/>
    </row>
    <row r="337" spans="2:10" s="8" customFormat="1" ht="30" customHeight="1" x14ac:dyDescent="0.35">
      <c r="B337" s="27">
        <v>1.86</v>
      </c>
      <c r="C337" s="27"/>
      <c r="D337" s="212" t="s">
        <v>1000</v>
      </c>
      <c r="E337" s="78"/>
      <c r="F337" s="78"/>
      <c r="G337" s="78"/>
      <c r="H337" s="79"/>
      <c r="I337" s="79"/>
      <c r="J337" s="342"/>
    </row>
    <row r="338" spans="2:10" s="8" customFormat="1" ht="41.25" customHeight="1" x14ac:dyDescent="0.35">
      <c r="B338" s="17" t="s">
        <v>1005</v>
      </c>
      <c r="C338" s="30"/>
      <c r="D338" s="18" t="s">
        <v>37</v>
      </c>
      <c r="E338" s="17" t="s">
        <v>66</v>
      </c>
      <c r="F338" s="17">
        <v>2</v>
      </c>
      <c r="G338" s="17">
        <v>6</v>
      </c>
      <c r="H338" s="63"/>
      <c r="I338" s="63"/>
      <c r="J338" s="342"/>
    </row>
    <row r="339" spans="2:10" s="8" customFormat="1" ht="41.25" customHeight="1" thickBot="1" x14ac:dyDescent="0.4">
      <c r="B339" s="17" t="s">
        <v>1006</v>
      </c>
      <c r="C339" s="30"/>
      <c r="D339" s="18" t="s">
        <v>38</v>
      </c>
      <c r="E339" s="17" t="s">
        <v>66</v>
      </c>
      <c r="F339" s="17">
        <v>2</v>
      </c>
      <c r="G339" s="17">
        <f>2*3*1</f>
        <v>6</v>
      </c>
      <c r="H339" s="63"/>
      <c r="I339" s="63"/>
      <c r="J339" s="342"/>
    </row>
    <row r="340" spans="2:10" s="8" customFormat="1" ht="30" customHeight="1" x14ac:dyDescent="0.35">
      <c r="B340" s="27">
        <v>1.87</v>
      </c>
      <c r="C340" s="27"/>
      <c r="D340" s="212" t="s">
        <v>1014</v>
      </c>
      <c r="E340" s="78"/>
      <c r="F340" s="78"/>
      <c r="G340" s="78"/>
      <c r="H340" s="79"/>
      <c r="I340" s="79"/>
      <c r="J340" s="342"/>
    </row>
    <row r="341" spans="2:10" s="8" customFormat="1" ht="41.25" customHeight="1" x14ac:dyDescent="0.35">
      <c r="B341" s="17" t="s">
        <v>1007</v>
      </c>
      <c r="C341" s="30"/>
      <c r="D341" s="18" t="s">
        <v>37</v>
      </c>
      <c r="E341" s="17" t="s">
        <v>66</v>
      </c>
      <c r="F341" s="17">
        <v>1</v>
      </c>
      <c r="G341" s="17">
        <v>6</v>
      </c>
      <c r="H341" s="63"/>
      <c r="I341" s="63"/>
      <c r="J341" s="342"/>
    </row>
    <row r="342" spans="2:10" s="8" customFormat="1" ht="41.25" customHeight="1" x14ac:dyDescent="0.35">
      <c r="B342" s="17" t="s">
        <v>1008</v>
      </c>
      <c r="C342" s="30"/>
      <c r="D342" s="18" t="s">
        <v>38</v>
      </c>
      <c r="E342" s="17" t="s">
        <v>66</v>
      </c>
      <c r="F342" s="17">
        <v>1</v>
      </c>
      <c r="G342" s="17">
        <v>6</v>
      </c>
      <c r="H342" s="63"/>
      <c r="I342" s="63"/>
      <c r="J342" s="342"/>
    </row>
    <row r="343" spans="2:10" s="8" customFormat="1" ht="41.25" customHeight="1" thickBot="1" x14ac:dyDescent="0.4">
      <c r="B343" s="17" t="s">
        <v>1009</v>
      </c>
      <c r="C343" s="30"/>
      <c r="D343" s="316" t="s">
        <v>814</v>
      </c>
      <c r="E343" s="17" t="s">
        <v>66</v>
      </c>
      <c r="F343" s="17">
        <v>1</v>
      </c>
      <c r="G343" s="17">
        <v>1</v>
      </c>
      <c r="H343" s="63"/>
      <c r="I343" s="63"/>
      <c r="J343" s="342"/>
    </row>
    <row r="344" spans="2:10" s="8" customFormat="1" ht="30" customHeight="1" x14ac:dyDescent="0.35">
      <c r="B344" s="27">
        <v>1.88</v>
      </c>
      <c r="C344" s="27"/>
      <c r="D344" s="212" t="s">
        <v>1215</v>
      </c>
      <c r="E344" s="78"/>
      <c r="F344" s="78"/>
      <c r="G344" s="78"/>
      <c r="H344" s="79"/>
      <c r="I344" s="79"/>
      <c r="J344" s="342"/>
    </row>
    <row r="345" spans="2:10" s="8" customFormat="1" ht="41.25" customHeight="1" x14ac:dyDescent="0.35">
      <c r="B345" s="17" t="s">
        <v>1010</v>
      </c>
      <c r="C345" s="30"/>
      <c r="D345" s="18" t="s">
        <v>37</v>
      </c>
      <c r="E345" s="17" t="s">
        <v>66</v>
      </c>
      <c r="F345" s="17">
        <v>2</v>
      </c>
      <c r="G345" s="17">
        <v>6</v>
      </c>
      <c r="H345" s="63"/>
      <c r="I345" s="63"/>
      <c r="J345" s="342"/>
    </row>
    <row r="346" spans="2:10" s="8" customFormat="1" ht="41.25" customHeight="1" thickBot="1" x14ac:dyDescent="0.4">
      <c r="B346" s="17" t="s">
        <v>1011</v>
      </c>
      <c r="C346" s="30"/>
      <c r="D346" s="18" t="s">
        <v>38</v>
      </c>
      <c r="E346" s="17" t="s">
        <v>66</v>
      </c>
      <c r="F346" s="17">
        <v>2</v>
      </c>
      <c r="G346" s="17">
        <f>2*3*1</f>
        <v>6</v>
      </c>
      <c r="H346" s="63"/>
      <c r="I346" s="63"/>
      <c r="J346" s="342"/>
    </row>
    <row r="347" spans="2:10" s="8" customFormat="1" ht="41.25" customHeight="1" thickBot="1" x14ac:dyDescent="0.4">
      <c r="B347" s="24" t="s">
        <v>659</v>
      </c>
      <c r="C347" s="24"/>
      <c r="D347" s="24"/>
      <c r="E347" s="24"/>
      <c r="F347" s="24"/>
      <c r="G347" s="24"/>
      <c r="H347" s="25"/>
      <c r="I347" s="26"/>
      <c r="J347" s="342"/>
    </row>
    <row r="348" spans="2:10" s="8" customFormat="1" ht="41.25" customHeight="1" thickBot="1" x14ac:dyDescent="0.4">
      <c r="B348" s="312" t="s">
        <v>658</v>
      </c>
      <c r="C348" s="308"/>
      <c r="D348" s="309"/>
      <c r="E348" s="310"/>
      <c r="F348" s="310"/>
      <c r="G348" s="310"/>
      <c r="H348" s="311"/>
      <c r="I348" s="358"/>
      <c r="J348" s="342"/>
    </row>
    <row r="349" spans="2:10" s="8" customFormat="1" ht="30" customHeight="1" x14ac:dyDescent="0.35">
      <c r="B349" s="27">
        <v>1.89</v>
      </c>
      <c r="C349" s="27"/>
      <c r="D349" s="212" t="s">
        <v>1015</v>
      </c>
      <c r="E349" s="78"/>
      <c r="F349" s="78"/>
      <c r="G349" s="78"/>
      <c r="H349" s="79"/>
      <c r="I349" s="79"/>
      <c r="J349" s="342"/>
    </row>
    <row r="350" spans="2:10" s="8" customFormat="1" ht="41.25" customHeight="1" x14ac:dyDescent="0.35">
      <c r="B350" s="17" t="s">
        <v>1012</v>
      </c>
      <c r="C350" s="30"/>
      <c r="D350" s="18" t="s">
        <v>37</v>
      </c>
      <c r="E350" s="17" t="s">
        <v>66</v>
      </c>
      <c r="F350" s="17">
        <v>30</v>
      </c>
      <c r="G350" s="17">
        <v>6</v>
      </c>
      <c r="H350" s="63"/>
      <c r="I350" s="63"/>
      <c r="J350" s="342"/>
    </row>
    <row r="351" spans="2:10" s="8" customFormat="1" ht="41.25" customHeight="1" thickBot="1" x14ac:dyDescent="0.4">
      <c r="B351" s="17" t="s">
        <v>1013</v>
      </c>
      <c r="C351" s="30"/>
      <c r="D351" s="18" t="s">
        <v>38</v>
      </c>
      <c r="E351" s="17" t="s">
        <v>66</v>
      </c>
      <c r="F351" s="17">
        <v>30</v>
      </c>
      <c r="G351" s="17">
        <f>2*3*1</f>
        <v>6</v>
      </c>
      <c r="H351" s="63"/>
      <c r="I351" s="63"/>
      <c r="J351" s="342"/>
    </row>
    <row r="352" spans="2:10" s="8" customFormat="1" ht="30" customHeight="1" x14ac:dyDescent="0.35">
      <c r="B352" s="373">
        <v>1.9</v>
      </c>
      <c r="C352" s="27"/>
      <c r="D352" s="212" t="s">
        <v>1016</v>
      </c>
      <c r="E352" s="78"/>
      <c r="F352" s="78"/>
      <c r="G352" s="78"/>
      <c r="H352" s="79"/>
      <c r="I352" s="79"/>
      <c r="J352" s="342"/>
    </row>
    <row r="353" spans="2:10" s="8" customFormat="1" ht="41.25" customHeight="1" x14ac:dyDescent="0.35">
      <c r="B353" s="17" t="s">
        <v>1021</v>
      </c>
      <c r="C353" s="30"/>
      <c r="D353" s="18" t="s">
        <v>37</v>
      </c>
      <c r="E353" s="17" t="s">
        <v>66</v>
      </c>
      <c r="F353" s="17">
        <v>14</v>
      </c>
      <c r="G353" s="17">
        <v>6</v>
      </c>
      <c r="H353" s="63"/>
      <c r="I353" s="63"/>
      <c r="J353" s="342"/>
    </row>
    <row r="354" spans="2:10" s="8" customFormat="1" ht="41.25" customHeight="1" thickBot="1" x14ac:dyDescent="0.4">
      <c r="B354" s="17" t="s">
        <v>1022</v>
      </c>
      <c r="C354" s="30"/>
      <c r="D354" s="18" t="s">
        <v>38</v>
      </c>
      <c r="E354" s="17" t="s">
        <v>66</v>
      </c>
      <c r="F354" s="17">
        <v>14</v>
      </c>
      <c r="G354" s="17">
        <f>2*3*1</f>
        <v>6</v>
      </c>
      <c r="H354" s="63"/>
      <c r="I354" s="63"/>
      <c r="J354" s="342"/>
    </row>
    <row r="355" spans="2:10" s="8" customFormat="1" ht="30" customHeight="1" x14ac:dyDescent="0.35">
      <c r="B355" s="266">
        <v>1.91</v>
      </c>
      <c r="C355" s="27"/>
      <c r="D355" s="212" t="s">
        <v>1017</v>
      </c>
      <c r="E355" s="78"/>
      <c r="F355" s="78"/>
      <c r="G355" s="78"/>
      <c r="H355" s="79"/>
      <c r="I355" s="79"/>
      <c r="J355" s="342"/>
    </row>
    <row r="356" spans="2:10" s="8" customFormat="1" ht="41.25" customHeight="1" x14ac:dyDescent="0.35">
      <c r="B356" s="17" t="s">
        <v>1023</v>
      </c>
      <c r="C356" s="30"/>
      <c r="D356" s="18" t="s">
        <v>37</v>
      </c>
      <c r="E356" s="17" t="s">
        <v>66</v>
      </c>
      <c r="F356" s="17">
        <v>2</v>
      </c>
      <c r="G356" s="17">
        <v>6</v>
      </c>
      <c r="H356" s="63"/>
      <c r="I356" s="63"/>
      <c r="J356" s="342"/>
    </row>
    <row r="357" spans="2:10" s="8" customFormat="1" ht="41.25" customHeight="1" thickBot="1" x14ac:dyDescent="0.4">
      <c r="B357" s="17" t="s">
        <v>1024</v>
      </c>
      <c r="C357" s="30"/>
      <c r="D357" s="18" t="s">
        <v>38</v>
      </c>
      <c r="E357" s="17" t="s">
        <v>66</v>
      </c>
      <c r="F357" s="17">
        <v>2</v>
      </c>
      <c r="G357" s="17">
        <f>2*3*1</f>
        <v>6</v>
      </c>
      <c r="H357" s="63"/>
      <c r="I357" s="63"/>
      <c r="J357" s="342"/>
    </row>
    <row r="358" spans="2:10" s="8" customFormat="1" ht="30" customHeight="1" x14ac:dyDescent="0.35">
      <c r="B358" s="27">
        <v>1.92</v>
      </c>
      <c r="C358" s="27"/>
      <c r="D358" s="212" t="s">
        <v>1018</v>
      </c>
      <c r="E358" s="78"/>
      <c r="F358" s="78"/>
      <c r="G358" s="78"/>
      <c r="H358" s="79"/>
      <c r="I358" s="79"/>
      <c r="J358" s="342"/>
    </row>
    <row r="359" spans="2:10" s="8" customFormat="1" ht="41.25" customHeight="1" x14ac:dyDescent="0.35">
      <c r="B359" s="17" t="s">
        <v>1025</v>
      </c>
      <c r="C359" s="30"/>
      <c r="D359" s="18" t="s">
        <v>37</v>
      </c>
      <c r="E359" s="17" t="s">
        <v>66</v>
      </c>
      <c r="F359" s="17">
        <v>1</v>
      </c>
      <c r="G359" s="17">
        <v>6</v>
      </c>
      <c r="H359" s="63"/>
      <c r="I359" s="63"/>
      <c r="J359" s="342"/>
    </row>
    <row r="360" spans="2:10" s="8" customFormat="1" ht="41.25" customHeight="1" x14ac:dyDescent="0.35">
      <c r="B360" s="17" t="s">
        <v>1026</v>
      </c>
      <c r="C360" s="30"/>
      <c r="D360" s="18" t="s">
        <v>38</v>
      </c>
      <c r="E360" s="17" t="s">
        <v>66</v>
      </c>
      <c r="F360" s="17">
        <v>1</v>
      </c>
      <c r="G360" s="17">
        <v>6</v>
      </c>
      <c r="H360" s="63"/>
      <c r="I360" s="63"/>
      <c r="J360" s="342"/>
    </row>
    <row r="361" spans="2:10" s="8" customFormat="1" ht="41.25" customHeight="1" thickBot="1" x14ac:dyDescent="0.4">
      <c r="B361" s="17" t="s">
        <v>1027</v>
      </c>
      <c r="C361" s="30"/>
      <c r="D361" s="316" t="s">
        <v>814</v>
      </c>
      <c r="E361" s="17" t="s">
        <v>66</v>
      </c>
      <c r="F361" s="17">
        <v>1</v>
      </c>
      <c r="G361" s="17">
        <v>1</v>
      </c>
      <c r="H361" s="63"/>
      <c r="I361" s="63"/>
      <c r="J361" s="342"/>
    </row>
    <row r="362" spans="2:10" s="8" customFormat="1" ht="30" customHeight="1" x14ac:dyDescent="0.35">
      <c r="B362" s="27">
        <v>1.93</v>
      </c>
      <c r="C362" s="27"/>
      <c r="D362" s="212" t="s">
        <v>1216</v>
      </c>
      <c r="E362" s="78"/>
      <c r="F362" s="78"/>
      <c r="G362" s="78"/>
      <c r="H362" s="79"/>
      <c r="I362" s="79"/>
      <c r="J362" s="342"/>
    </row>
    <row r="363" spans="2:10" s="8" customFormat="1" ht="41.25" customHeight="1" x14ac:dyDescent="0.35">
      <c r="B363" s="17" t="s">
        <v>1028</v>
      </c>
      <c r="C363" s="30"/>
      <c r="D363" s="18" t="s">
        <v>37</v>
      </c>
      <c r="E363" s="17" t="s">
        <v>66</v>
      </c>
      <c r="F363" s="17">
        <v>2</v>
      </c>
      <c r="G363" s="17">
        <v>6</v>
      </c>
      <c r="H363" s="63"/>
      <c r="I363" s="63"/>
      <c r="J363" s="342"/>
    </row>
    <row r="364" spans="2:10" s="8" customFormat="1" ht="41.25" customHeight="1" thickBot="1" x14ac:dyDescent="0.4">
      <c r="B364" s="17" t="s">
        <v>1029</v>
      </c>
      <c r="C364" s="30"/>
      <c r="D364" s="18" t="s">
        <v>38</v>
      </c>
      <c r="E364" s="17" t="s">
        <v>66</v>
      </c>
      <c r="F364" s="17">
        <v>2</v>
      </c>
      <c r="G364" s="17">
        <f>2*3*1</f>
        <v>6</v>
      </c>
      <c r="H364" s="63"/>
      <c r="I364" s="63"/>
      <c r="J364" s="342"/>
    </row>
    <row r="365" spans="2:10" s="8" customFormat="1" ht="30" customHeight="1" x14ac:dyDescent="0.35">
      <c r="B365" s="27">
        <v>1.94</v>
      </c>
      <c r="C365" s="27"/>
      <c r="D365" s="212" t="s">
        <v>1019</v>
      </c>
      <c r="E365" s="78"/>
      <c r="F365" s="78"/>
      <c r="G365" s="78"/>
      <c r="H365" s="79"/>
      <c r="I365" s="79"/>
      <c r="J365" s="342"/>
    </row>
    <row r="366" spans="2:10" s="8" customFormat="1" ht="41.25" customHeight="1" x14ac:dyDescent="0.35">
      <c r="B366" s="17" t="s">
        <v>1030</v>
      </c>
      <c r="C366" s="30"/>
      <c r="D366" s="18" t="s">
        <v>37</v>
      </c>
      <c r="E366" s="17" t="s">
        <v>66</v>
      </c>
      <c r="F366" s="17">
        <v>28</v>
      </c>
      <c r="G366" s="17">
        <v>6</v>
      </c>
      <c r="H366" s="63"/>
      <c r="I366" s="63"/>
      <c r="J366" s="342"/>
    </row>
    <row r="367" spans="2:10" s="8" customFormat="1" ht="41.25" customHeight="1" thickBot="1" x14ac:dyDescent="0.4">
      <c r="B367" s="17" t="s">
        <v>1031</v>
      </c>
      <c r="C367" s="30"/>
      <c r="D367" s="18" t="s">
        <v>38</v>
      </c>
      <c r="E367" s="17" t="s">
        <v>66</v>
      </c>
      <c r="F367" s="17">
        <v>28</v>
      </c>
      <c r="G367" s="17">
        <f>2*3*1</f>
        <v>6</v>
      </c>
      <c r="H367" s="63"/>
      <c r="I367" s="63"/>
      <c r="J367" s="342"/>
    </row>
    <row r="368" spans="2:10" s="8" customFormat="1" ht="30" customHeight="1" x14ac:dyDescent="0.35">
      <c r="B368" s="27">
        <v>1.95</v>
      </c>
      <c r="C368" s="27"/>
      <c r="D368" s="212" t="s">
        <v>1020</v>
      </c>
      <c r="E368" s="78"/>
      <c r="F368" s="78"/>
      <c r="G368" s="78"/>
      <c r="H368" s="79"/>
      <c r="I368" s="79"/>
      <c r="J368" s="342"/>
    </row>
    <row r="369" spans="2:10" s="8" customFormat="1" ht="41.25" customHeight="1" x14ac:dyDescent="0.35">
      <c r="B369" s="17" t="s">
        <v>1032</v>
      </c>
      <c r="C369" s="30"/>
      <c r="D369" s="18" t="s">
        <v>37</v>
      </c>
      <c r="E369" s="17" t="s">
        <v>66</v>
      </c>
      <c r="F369" s="17">
        <v>14</v>
      </c>
      <c r="G369" s="17">
        <v>6</v>
      </c>
      <c r="H369" s="63"/>
      <c r="I369" s="63"/>
      <c r="J369" s="342"/>
    </row>
    <row r="370" spans="2:10" s="8" customFormat="1" ht="41.25" customHeight="1" thickBot="1" x14ac:dyDescent="0.4">
      <c r="B370" s="17" t="s">
        <v>1033</v>
      </c>
      <c r="C370" s="30"/>
      <c r="D370" s="18" t="s">
        <v>38</v>
      </c>
      <c r="E370" s="17" t="s">
        <v>66</v>
      </c>
      <c r="F370" s="17">
        <v>14</v>
      </c>
      <c r="G370" s="17">
        <f>2*3*1</f>
        <v>6</v>
      </c>
      <c r="H370" s="63"/>
      <c r="I370" s="63"/>
      <c r="J370" s="342"/>
    </row>
    <row r="371" spans="2:10" s="8" customFormat="1" ht="37.25" customHeight="1" x14ac:dyDescent="0.35">
      <c r="B371" s="27">
        <v>1.96</v>
      </c>
      <c r="C371" s="27"/>
      <c r="D371" s="212" t="s">
        <v>1043</v>
      </c>
      <c r="E371" s="78"/>
      <c r="F371" s="78"/>
      <c r="G371" s="78"/>
      <c r="H371" s="79"/>
      <c r="I371" s="79"/>
      <c r="J371" s="342"/>
    </row>
    <row r="372" spans="2:10" s="8" customFormat="1" ht="41.25" customHeight="1" x14ac:dyDescent="0.35">
      <c r="B372" s="17" t="s">
        <v>1034</v>
      </c>
      <c r="C372" s="30"/>
      <c r="D372" s="18" t="s">
        <v>37</v>
      </c>
      <c r="E372" s="17" t="s">
        <v>66</v>
      </c>
      <c r="F372" s="17">
        <v>2</v>
      </c>
      <c r="G372" s="17">
        <v>6</v>
      </c>
      <c r="H372" s="63"/>
      <c r="I372" s="63"/>
      <c r="J372" s="342"/>
    </row>
    <row r="373" spans="2:10" s="8" customFormat="1" ht="41.25" customHeight="1" thickBot="1" x14ac:dyDescent="0.4">
      <c r="B373" s="17" t="s">
        <v>1035</v>
      </c>
      <c r="C373" s="30"/>
      <c r="D373" s="18" t="s">
        <v>38</v>
      </c>
      <c r="E373" s="17" t="s">
        <v>66</v>
      </c>
      <c r="F373" s="17">
        <v>2</v>
      </c>
      <c r="G373" s="17">
        <f>2*3*1</f>
        <v>6</v>
      </c>
      <c r="H373" s="63"/>
      <c r="I373" s="63"/>
      <c r="J373" s="342"/>
    </row>
    <row r="374" spans="2:10" s="8" customFormat="1" ht="41.25" customHeight="1" thickBot="1" x14ac:dyDescent="0.4">
      <c r="B374" s="24" t="s">
        <v>659</v>
      </c>
      <c r="C374" s="24"/>
      <c r="D374" s="24"/>
      <c r="E374" s="24"/>
      <c r="F374" s="24"/>
      <c r="G374" s="24"/>
      <c r="H374" s="25"/>
      <c r="I374" s="26"/>
      <c r="J374" s="342"/>
    </row>
    <row r="375" spans="2:10" s="8" customFormat="1" ht="41.25" customHeight="1" thickBot="1" x14ac:dyDescent="0.4">
      <c r="B375" s="312" t="s">
        <v>658</v>
      </c>
      <c r="C375" s="308"/>
      <c r="D375" s="309"/>
      <c r="E375" s="310"/>
      <c r="F375" s="310"/>
      <c r="G375" s="310"/>
      <c r="H375" s="311"/>
      <c r="I375" s="358"/>
      <c r="J375" s="342"/>
    </row>
    <row r="376" spans="2:10" s="8" customFormat="1" ht="41.25" customHeight="1" x14ac:dyDescent="0.35">
      <c r="B376" s="27">
        <v>1.97</v>
      </c>
      <c r="C376" s="27"/>
      <c r="D376" s="212" t="s">
        <v>1044</v>
      </c>
      <c r="E376" s="78"/>
      <c r="F376" s="78"/>
      <c r="G376" s="78"/>
      <c r="H376" s="79"/>
      <c r="I376" s="79"/>
      <c r="J376" s="342"/>
    </row>
    <row r="377" spans="2:10" s="8" customFormat="1" ht="41.25" customHeight="1" x14ac:dyDescent="0.35">
      <c r="B377" s="17" t="s">
        <v>1036</v>
      </c>
      <c r="C377" s="30"/>
      <c r="D377" s="18" t="s">
        <v>37</v>
      </c>
      <c r="E377" s="17" t="s">
        <v>66</v>
      </c>
      <c r="F377" s="17">
        <v>1</v>
      </c>
      <c r="G377" s="17">
        <v>6</v>
      </c>
      <c r="H377" s="63"/>
      <c r="I377" s="63"/>
      <c r="J377" s="342"/>
    </row>
    <row r="378" spans="2:10" s="8" customFormat="1" ht="41.25" customHeight="1" x14ac:dyDescent="0.35">
      <c r="B378" s="17" t="s">
        <v>1037</v>
      </c>
      <c r="C378" s="30"/>
      <c r="D378" s="18" t="s">
        <v>38</v>
      </c>
      <c r="E378" s="17" t="s">
        <v>66</v>
      </c>
      <c r="F378" s="17">
        <v>1</v>
      </c>
      <c r="G378" s="17">
        <v>6</v>
      </c>
      <c r="H378" s="63"/>
      <c r="I378" s="63"/>
      <c r="J378" s="342"/>
    </row>
    <row r="379" spans="2:10" s="8" customFormat="1" ht="41.25" customHeight="1" thickBot="1" x14ac:dyDescent="0.4">
      <c r="B379" s="17" t="s">
        <v>1038</v>
      </c>
      <c r="C379" s="30"/>
      <c r="D379" s="316" t="s">
        <v>814</v>
      </c>
      <c r="E379" s="17" t="s">
        <v>66</v>
      </c>
      <c r="F379" s="17">
        <v>1</v>
      </c>
      <c r="G379" s="17">
        <v>1</v>
      </c>
      <c r="H379" s="63"/>
      <c r="I379" s="63"/>
      <c r="J379" s="342"/>
    </row>
    <row r="380" spans="2:10" s="8" customFormat="1" ht="32.450000000000003" customHeight="1" x14ac:dyDescent="0.35">
      <c r="B380" s="27">
        <v>1.98</v>
      </c>
      <c r="C380" s="27"/>
      <c r="D380" s="212" t="s">
        <v>1217</v>
      </c>
      <c r="E380" s="78"/>
      <c r="F380" s="78"/>
      <c r="G380" s="78"/>
      <c r="H380" s="79"/>
      <c r="I380" s="79"/>
      <c r="J380" s="342"/>
    </row>
    <row r="381" spans="2:10" s="8" customFormat="1" ht="41.25" customHeight="1" x14ac:dyDescent="0.35">
      <c r="B381" s="17" t="s">
        <v>1039</v>
      </c>
      <c r="C381" s="30"/>
      <c r="D381" s="18" t="s">
        <v>37</v>
      </c>
      <c r="E381" s="17" t="s">
        <v>66</v>
      </c>
      <c r="F381" s="17">
        <v>2</v>
      </c>
      <c r="G381" s="17">
        <v>6</v>
      </c>
      <c r="H381" s="63"/>
      <c r="I381" s="63"/>
      <c r="J381" s="342"/>
    </row>
    <row r="382" spans="2:10" s="8" customFormat="1" ht="41.25" customHeight="1" thickBot="1" x14ac:dyDescent="0.4">
      <c r="B382" s="17" t="s">
        <v>1040</v>
      </c>
      <c r="C382" s="30"/>
      <c r="D382" s="18" t="s">
        <v>38</v>
      </c>
      <c r="E382" s="17" t="s">
        <v>66</v>
      </c>
      <c r="F382" s="17">
        <v>2</v>
      </c>
      <c r="G382" s="17">
        <f>2*3*1</f>
        <v>6</v>
      </c>
      <c r="H382" s="63"/>
      <c r="I382" s="63"/>
      <c r="J382" s="342"/>
    </row>
    <row r="383" spans="2:10" s="8" customFormat="1" ht="34.799999999999997" customHeight="1" x14ac:dyDescent="0.35">
      <c r="B383" s="27">
        <v>1.99</v>
      </c>
      <c r="C383" s="27"/>
      <c r="D383" s="212" t="s">
        <v>1045</v>
      </c>
      <c r="E383" s="78"/>
      <c r="F383" s="78"/>
      <c r="G383" s="78"/>
      <c r="H383" s="79"/>
      <c r="I383" s="79"/>
      <c r="J383" s="342"/>
    </row>
    <row r="384" spans="2:10" s="8" customFormat="1" ht="41.25" customHeight="1" x14ac:dyDescent="0.35">
      <c r="B384" s="17" t="s">
        <v>1041</v>
      </c>
      <c r="C384" s="30"/>
      <c r="D384" s="18" t="s">
        <v>37</v>
      </c>
      <c r="E384" s="17" t="s">
        <v>66</v>
      </c>
      <c r="F384" s="17">
        <v>36</v>
      </c>
      <c r="G384" s="17">
        <v>6</v>
      </c>
      <c r="H384" s="63"/>
      <c r="I384" s="63"/>
      <c r="J384" s="342"/>
    </row>
    <row r="385" spans="2:10" s="8" customFormat="1" ht="41.25" customHeight="1" thickBot="1" x14ac:dyDescent="0.4">
      <c r="B385" s="17" t="s">
        <v>1042</v>
      </c>
      <c r="C385" s="30"/>
      <c r="D385" s="18" t="s">
        <v>38</v>
      </c>
      <c r="E385" s="17" t="s">
        <v>66</v>
      </c>
      <c r="F385" s="17">
        <v>36</v>
      </c>
      <c r="G385" s="17">
        <f>2*3*1</f>
        <v>6</v>
      </c>
      <c r="H385" s="63"/>
      <c r="I385" s="63"/>
      <c r="J385" s="342"/>
    </row>
    <row r="386" spans="2:10" s="8" customFormat="1" ht="41.25" customHeight="1" x14ac:dyDescent="0.35">
      <c r="B386" s="359">
        <v>1.1000000000000001</v>
      </c>
      <c r="C386" s="27"/>
      <c r="D386" s="212" t="s">
        <v>1046</v>
      </c>
      <c r="E386" s="78"/>
      <c r="F386" s="78"/>
      <c r="G386" s="78"/>
      <c r="H386" s="79"/>
      <c r="I386" s="79"/>
      <c r="J386" s="342"/>
    </row>
    <row r="387" spans="2:10" s="8" customFormat="1" ht="41.25" customHeight="1" x14ac:dyDescent="0.35">
      <c r="B387" s="17" t="s">
        <v>1047</v>
      </c>
      <c r="C387" s="30"/>
      <c r="D387" s="18" t="s">
        <v>37</v>
      </c>
      <c r="E387" s="17" t="s">
        <v>66</v>
      </c>
      <c r="F387" s="17">
        <v>18</v>
      </c>
      <c r="G387" s="17">
        <v>6</v>
      </c>
      <c r="H387" s="63"/>
      <c r="I387" s="63"/>
      <c r="J387" s="342"/>
    </row>
    <row r="388" spans="2:10" s="357" customFormat="1" ht="41.25" customHeight="1" thickBot="1" x14ac:dyDescent="0.4">
      <c r="B388" s="352" t="s">
        <v>1048</v>
      </c>
      <c r="C388" s="353"/>
      <c r="D388" s="354" t="s">
        <v>38</v>
      </c>
      <c r="E388" s="352" t="s">
        <v>66</v>
      </c>
      <c r="F388" s="352">
        <v>18</v>
      </c>
      <c r="G388" s="352">
        <f>2*3*1</f>
        <v>6</v>
      </c>
      <c r="H388" s="355"/>
      <c r="I388" s="355"/>
      <c r="J388" s="356"/>
    </row>
    <row r="389" spans="2:10" s="8" customFormat="1" ht="37.25" customHeight="1" x14ac:dyDescent="0.35">
      <c r="B389" s="359">
        <v>1.101</v>
      </c>
      <c r="C389" s="27"/>
      <c r="D389" s="212" t="s">
        <v>1058</v>
      </c>
      <c r="E389" s="78"/>
      <c r="F389" s="78"/>
      <c r="G389" s="78"/>
      <c r="H389" s="79"/>
      <c r="I389" s="79"/>
      <c r="J389" s="342"/>
    </row>
    <row r="390" spans="2:10" s="8" customFormat="1" ht="41.25" customHeight="1" x14ac:dyDescent="0.35">
      <c r="B390" s="17" t="s">
        <v>1049</v>
      </c>
      <c r="C390" s="30"/>
      <c r="D390" s="18" t="s">
        <v>37</v>
      </c>
      <c r="E390" s="17" t="s">
        <v>66</v>
      </c>
      <c r="F390" s="17">
        <v>2</v>
      </c>
      <c r="G390" s="17">
        <v>6</v>
      </c>
      <c r="H390" s="63"/>
      <c r="I390" s="63"/>
      <c r="J390" s="342"/>
    </row>
    <row r="391" spans="2:10" s="8" customFormat="1" ht="41.25" customHeight="1" thickBot="1" x14ac:dyDescent="0.4">
      <c r="B391" s="17" t="s">
        <v>1050</v>
      </c>
      <c r="C391" s="30"/>
      <c r="D391" s="18" t="s">
        <v>38</v>
      </c>
      <c r="E391" s="17" t="s">
        <v>66</v>
      </c>
      <c r="F391" s="17">
        <v>2</v>
      </c>
      <c r="G391" s="17">
        <f>2*3*1</f>
        <v>6</v>
      </c>
      <c r="H391" s="63"/>
      <c r="I391" s="63"/>
      <c r="J391" s="342"/>
    </row>
    <row r="392" spans="2:10" s="8" customFormat="1" ht="41.25" customHeight="1" x14ac:dyDescent="0.35">
      <c r="B392" s="27">
        <v>1.1020000000000001</v>
      </c>
      <c r="C392" s="27"/>
      <c r="D392" s="212" t="s">
        <v>1059</v>
      </c>
      <c r="E392" s="78"/>
      <c r="F392" s="78"/>
      <c r="G392" s="78"/>
      <c r="H392" s="79"/>
      <c r="I392" s="79"/>
      <c r="J392" s="342"/>
    </row>
    <row r="393" spans="2:10" s="8" customFormat="1" ht="41.25" customHeight="1" x14ac:dyDescent="0.35">
      <c r="B393" s="17" t="s">
        <v>1052</v>
      </c>
      <c r="C393" s="30"/>
      <c r="D393" s="18" t="s">
        <v>37</v>
      </c>
      <c r="E393" s="17" t="s">
        <v>66</v>
      </c>
      <c r="F393" s="17">
        <v>1</v>
      </c>
      <c r="G393" s="17">
        <v>6</v>
      </c>
      <c r="H393" s="63"/>
      <c r="I393" s="63"/>
      <c r="J393" s="342"/>
    </row>
    <row r="394" spans="2:10" s="8" customFormat="1" ht="41.25" customHeight="1" x14ac:dyDescent="0.35">
      <c r="B394" s="17" t="s">
        <v>1051</v>
      </c>
      <c r="C394" s="30"/>
      <c r="D394" s="18" t="s">
        <v>38</v>
      </c>
      <c r="E394" s="17" t="s">
        <v>66</v>
      </c>
      <c r="F394" s="17">
        <v>1</v>
      </c>
      <c r="G394" s="17">
        <v>6</v>
      </c>
      <c r="H394" s="63"/>
      <c r="I394" s="63"/>
      <c r="J394" s="342"/>
    </row>
    <row r="395" spans="2:10" s="8" customFormat="1" ht="41.25" customHeight="1" thickBot="1" x14ac:dyDescent="0.4">
      <c r="B395" s="17" t="s">
        <v>1053</v>
      </c>
      <c r="C395" s="30"/>
      <c r="D395" s="316" t="s">
        <v>814</v>
      </c>
      <c r="E395" s="17" t="s">
        <v>66</v>
      </c>
      <c r="F395" s="17">
        <v>1</v>
      </c>
      <c r="G395" s="17">
        <v>1</v>
      </c>
      <c r="H395" s="63"/>
      <c r="I395" s="63"/>
      <c r="J395" s="342"/>
    </row>
    <row r="396" spans="2:10" s="8" customFormat="1" ht="32.450000000000003" customHeight="1" x14ac:dyDescent="0.35">
      <c r="B396" s="27">
        <v>1.1040000000000001</v>
      </c>
      <c r="C396" s="27"/>
      <c r="D396" s="212" t="s">
        <v>1218</v>
      </c>
      <c r="E396" s="78"/>
      <c r="F396" s="78"/>
      <c r="G396" s="78"/>
      <c r="H396" s="79"/>
      <c r="I396" s="79"/>
      <c r="J396" s="342"/>
    </row>
    <row r="397" spans="2:10" s="8" customFormat="1" ht="41.25" customHeight="1" x14ac:dyDescent="0.35">
      <c r="B397" s="17" t="s">
        <v>1054</v>
      </c>
      <c r="C397" s="30"/>
      <c r="D397" s="18" t="s">
        <v>37</v>
      </c>
      <c r="E397" s="17" t="s">
        <v>66</v>
      </c>
      <c r="F397" s="17">
        <v>2</v>
      </c>
      <c r="G397" s="17">
        <v>6</v>
      </c>
      <c r="H397" s="63"/>
      <c r="I397" s="63"/>
      <c r="J397" s="342"/>
    </row>
    <row r="398" spans="2:10" s="8" customFormat="1" ht="41.25" customHeight="1" thickBot="1" x14ac:dyDescent="0.4">
      <c r="B398" s="17" t="s">
        <v>1055</v>
      </c>
      <c r="C398" s="30"/>
      <c r="D398" s="18" t="s">
        <v>38</v>
      </c>
      <c r="E398" s="17" t="s">
        <v>66</v>
      </c>
      <c r="F398" s="17">
        <v>2</v>
      </c>
      <c r="G398" s="17">
        <f>2*3*1</f>
        <v>6</v>
      </c>
      <c r="H398" s="63"/>
      <c r="I398" s="63"/>
      <c r="J398" s="342"/>
    </row>
    <row r="399" spans="2:10" s="8" customFormat="1" ht="34.799999999999997" customHeight="1" x14ac:dyDescent="0.35">
      <c r="B399" s="27">
        <v>1.105</v>
      </c>
      <c r="C399" s="27"/>
      <c r="D399" s="212" t="s">
        <v>1060</v>
      </c>
      <c r="E399" s="78"/>
      <c r="F399" s="78"/>
      <c r="G399" s="78"/>
      <c r="H399" s="79"/>
      <c r="I399" s="79"/>
      <c r="J399" s="342"/>
    </row>
    <row r="400" spans="2:10" s="8" customFormat="1" ht="41.25" customHeight="1" x14ac:dyDescent="0.35">
      <c r="B400" s="17" t="s">
        <v>1056</v>
      </c>
      <c r="C400" s="30"/>
      <c r="D400" s="18" t="s">
        <v>37</v>
      </c>
      <c r="E400" s="17" t="s">
        <v>66</v>
      </c>
      <c r="F400" s="17">
        <v>104</v>
      </c>
      <c r="G400" s="17">
        <v>6</v>
      </c>
      <c r="H400" s="63"/>
      <c r="I400" s="63"/>
      <c r="J400" s="342"/>
    </row>
    <row r="401" spans="2:10" s="8" customFormat="1" ht="41.25" customHeight="1" thickBot="1" x14ac:dyDescent="0.4">
      <c r="B401" s="17" t="s">
        <v>1057</v>
      </c>
      <c r="C401" s="30"/>
      <c r="D401" s="18" t="s">
        <v>38</v>
      </c>
      <c r="E401" s="17" t="s">
        <v>66</v>
      </c>
      <c r="F401" s="17">
        <v>104</v>
      </c>
      <c r="G401" s="17">
        <f>2*3*1</f>
        <v>6</v>
      </c>
      <c r="H401" s="63"/>
      <c r="I401" s="63"/>
      <c r="J401" s="342"/>
    </row>
    <row r="402" spans="2:10" s="8" customFormat="1" ht="41.25" customHeight="1" thickBot="1" x14ac:dyDescent="0.4">
      <c r="B402" s="396" t="s">
        <v>659</v>
      </c>
      <c r="C402" s="397"/>
      <c r="D402" s="398"/>
      <c r="E402" s="24"/>
      <c r="F402" s="24"/>
      <c r="G402" s="24"/>
      <c r="H402" s="25"/>
      <c r="I402" s="26"/>
      <c r="J402" s="342"/>
    </row>
    <row r="403" spans="2:10" s="8" customFormat="1" ht="41.25" customHeight="1" thickBot="1" x14ac:dyDescent="0.4">
      <c r="B403" s="312" t="s">
        <v>658</v>
      </c>
      <c r="C403" s="308"/>
      <c r="D403" s="309"/>
      <c r="E403" s="310"/>
      <c r="F403" s="310"/>
      <c r="G403" s="310"/>
      <c r="H403" s="311"/>
      <c r="I403" s="358"/>
      <c r="J403" s="342"/>
    </row>
    <row r="404" spans="2:10" s="8" customFormat="1" ht="41.25" customHeight="1" x14ac:dyDescent="0.35">
      <c r="B404" s="27">
        <v>1.1060000000000001</v>
      </c>
      <c r="C404" s="27"/>
      <c r="D404" s="212" t="s">
        <v>1061</v>
      </c>
      <c r="E404" s="78"/>
      <c r="F404" s="78"/>
      <c r="G404" s="78"/>
      <c r="H404" s="79"/>
      <c r="I404" s="79"/>
      <c r="J404" s="342"/>
    </row>
    <row r="405" spans="2:10" s="8" customFormat="1" ht="41.25" customHeight="1" x14ac:dyDescent="0.35">
      <c r="B405" s="17" t="s">
        <v>1063</v>
      </c>
      <c r="C405" s="30"/>
      <c r="D405" s="18" t="s">
        <v>37</v>
      </c>
      <c r="E405" s="17" t="s">
        <v>66</v>
      </c>
      <c r="F405" s="17">
        <v>56</v>
      </c>
      <c r="G405" s="17">
        <v>6</v>
      </c>
      <c r="H405" s="63"/>
      <c r="I405" s="63"/>
      <c r="J405" s="342"/>
    </row>
    <row r="406" spans="2:10" s="8" customFormat="1" ht="41.25" customHeight="1" thickBot="1" x14ac:dyDescent="0.4">
      <c r="B406" s="17" t="s">
        <v>1064</v>
      </c>
      <c r="C406" s="30"/>
      <c r="D406" s="18" t="s">
        <v>38</v>
      </c>
      <c r="E406" s="17" t="s">
        <v>66</v>
      </c>
      <c r="F406" s="17">
        <v>56</v>
      </c>
      <c r="G406" s="17">
        <f>2*3*1</f>
        <v>6</v>
      </c>
      <c r="H406" s="63"/>
      <c r="I406" s="63"/>
      <c r="J406" s="342"/>
    </row>
    <row r="407" spans="2:10" s="8" customFormat="1" ht="37.25" customHeight="1" x14ac:dyDescent="0.35">
      <c r="B407" s="27">
        <v>1.107</v>
      </c>
      <c r="C407" s="27"/>
      <c r="D407" s="212" t="s">
        <v>1062</v>
      </c>
      <c r="E407" s="78"/>
      <c r="F407" s="78"/>
      <c r="G407" s="78"/>
      <c r="H407" s="79"/>
      <c r="I407" s="79"/>
      <c r="J407" s="342"/>
    </row>
    <row r="408" spans="2:10" s="8" customFormat="1" ht="41.25" customHeight="1" x14ac:dyDescent="0.35">
      <c r="B408" s="17" t="s">
        <v>1065</v>
      </c>
      <c r="C408" s="30"/>
      <c r="D408" s="18" t="s">
        <v>37</v>
      </c>
      <c r="E408" s="17" t="s">
        <v>66</v>
      </c>
      <c r="F408" s="17">
        <v>2</v>
      </c>
      <c r="G408" s="17">
        <v>6</v>
      </c>
      <c r="H408" s="63"/>
      <c r="I408" s="63"/>
      <c r="J408" s="342"/>
    </row>
    <row r="409" spans="2:10" s="8" customFormat="1" ht="41.25" customHeight="1" thickBot="1" x14ac:dyDescent="0.4">
      <c r="B409" s="17" t="s">
        <v>1066</v>
      </c>
      <c r="C409" s="30"/>
      <c r="D409" s="18" t="s">
        <v>38</v>
      </c>
      <c r="E409" s="17" t="s">
        <v>66</v>
      </c>
      <c r="F409" s="17">
        <v>2</v>
      </c>
      <c r="G409" s="17">
        <f>2*3*1</f>
        <v>6</v>
      </c>
      <c r="H409" s="63"/>
      <c r="I409" s="63"/>
      <c r="J409" s="342"/>
    </row>
    <row r="410" spans="2:10" s="8" customFormat="1" ht="41.25" customHeight="1" x14ac:dyDescent="0.35">
      <c r="B410" s="27">
        <v>1.1080000000000001</v>
      </c>
      <c r="C410" s="27"/>
      <c r="D410" s="212" t="s">
        <v>1076</v>
      </c>
      <c r="E410" s="78"/>
      <c r="F410" s="78"/>
      <c r="G410" s="78"/>
      <c r="H410" s="79"/>
      <c r="I410" s="79"/>
      <c r="J410" s="342"/>
    </row>
    <row r="411" spans="2:10" s="8" customFormat="1" ht="41.25" customHeight="1" x14ac:dyDescent="0.35">
      <c r="B411" s="17" t="s">
        <v>1067</v>
      </c>
      <c r="C411" s="30"/>
      <c r="D411" s="18" t="s">
        <v>37</v>
      </c>
      <c r="E411" s="17" t="s">
        <v>66</v>
      </c>
      <c r="F411" s="17">
        <v>1</v>
      </c>
      <c r="G411" s="17">
        <v>6</v>
      </c>
      <c r="H411" s="63"/>
      <c r="I411" s="63"/>
      <c r="J411" s="342"/>
    </row>
    <row r="412" spans="2:10" s="8" customFormat="1" ht="41.25" customHeight="1" x14ac:dyDescent="0.35">
      <c r="B412" s="17" t="s">
        <v>1068</v>
      </c>
      <c r="C412" s="30"/>
      <c r="D412" s="18" t="s">
        <v>38</v>
      </c>
      <c r="E412" s="17" t="s">
        <v>66</v>
      </c>
      <c r="F412" s="17">
        <v>1</v>
      </c>
      <c r="G412" s="17">
        <v>6</v>
      </c>
      <c r="H412" s="63"/>
      <c r="I412" s="63"/>
      <c r="J412" s="342"/>
    </row>
    <row r="413" spans="2:10" s="8" customFormat="1" ht="41.25" customHeight="1" thickBot="1" x14ac:dyDescent="0.4">
      <c r="B413" s="17" t="s">
        <v>1069</v>
      </c>
      <c r="C413" s="30"/>
      <c r="D413" s="316" t="s">
        <v>814</v>
      </c>
      <c r="E413" s="17" t="s">
        <v>66</v>
      </c>
      <c r="F413" s="17">
        <v>1</v>
      </c>
      <c r="G413" s="17">
        <v>1</v>
      </c>
      <c r="H413" s="63"/>
      <c r="I413" s="63"/>
      <c r="J413" s="342"/>
    </row>
    <row r="414" spans="2:10" s="8" customFormat="1" ht="32.450000000000003" customHeight="1" x14ac:dyDescent="0.35">
      <c r="B414" s="27">
        <v>1.109</v>
      </c>
      <c r="C414" s="27"/>
      <c r="D414" s="212" t="s">
        <v>1219</v>
      </c>
      <c r="E414" s="78"/>
      <c r="F414" s="78"/>
      <c r="G414" s="78"/>
      <c r="H414" s="79"/>
      <c r="I414" s="79"/>
      <c r="J414" s="342"/>
    </row>
    <row r="415" spans="2:10" s="8" customFormat="1" ht="41.25" customHeight="1" x14ac:dyDescent="0.35">
      <c r="B415" s="17" t="s">
        <v>1070</v>
      </c>
      <c r="C415" s="30"/>
      <c r="D415" s="18" t="s">
        <v>37</v>
      </c>
      <c r="E415" s="17" t="s">
        <v>66</v>
      </c>
      <c r="F415" s="17">
        <v>2</v>
      </c>
      <c r="G415" s="17">
        <v>6</v>
      </c>
      <c r="H415" s="63"/>
      <c r="I415" s="63"/>
      <c r="J415" s="342"/>
    </row>
    <row r="416" spans="2:10" s="8" customFormat="1" ht="41.25" customHeight="1" thickBot="1" x14ac:dyDescent="0.4">
      <c r="B416" s="17" t="s">
        <v>1071</v>
      </c>
      <c r="C416" s="30"/>
      <c r="D416" s="18" t="s">
        <v>38</v>
      </c>
      <c r="E416" s="17" t="s">
        <v>66</v>
      </c>
      <c r="F416" s="17">
        <v>2</v>
      </c>
      <c r="G416" s="17">
        <f>2*3*1</f>
        <v>6</v>
      </c>
      <c r="H416" s="63"/>
      <c r="I416" s="63"/>
      <c r="J416" s="342"/>
    </row>
    <row r="417" spans="2:10" s="8" customFormat="1" ht="34.799999999999997" customHeight="1" x14ac:dyDescent="0.35">
      <c r="B417" s="359">
        <v>1.1100000000000001</v>
      </c>
      <c r="C417" s="27"/>
      <c r="D417" s="212" t="s">
        <v>1077</v>
      </c>
      <c r="E417" s="78"/>
      <c r="F417" s="78"/>
      <c r="G417" s="78"/>
      <c r="H417" s="79"/>
      <c r="I417" s="79"/>
      <c r="J417" s="342"/>
    </row>
    <row r="418" spans="2:10" s="8" customFormat="1" ht="41.25" customHeight="1" x14ac:dyDescent="0.35">
      <c r="B418" s="17" t="s">
        <v>1072</v>
      </c>
      <c r="C418" s="30"/>
      <c r="D418" s="18" t="s">
        <v>37</v>
      </c>
      <c r="E418" s="17" t="s">
        <v>66</v>
      </c>
      <c r="F418" s="17">
        <v>16</v>
      </c>
      <c r="G418" s="17">
        <v>6</v>
      </c>
      <c r="H418" s="63"/>
      <c r="I418" s="63"/>
      <c r="J418" s="342"/>
    </row>
    <row r="419" spans="2:10" s="8" customFormat="1" ht="41.25" customHeight="1" thickBot="1" x14ac:dyDescent="0.4">
      <c r="B419" s="17" t="s">
        <v>1073</v>
      </c>
      <c r="C419" s="30"/>
      <c r="D419" s="18" t="s">
        <v>38</v>
      </c>
      <c r="E419" s="17" t="s">
        <v>66</v>
      </c>
      <c r="F419" s="17">
        <v>16</v>
      </c>
      <c r="G419" s="17">
        <f>2*3*1</f>
        <v>6</v>
      </c>
      <c r="H419" s="63"/>
      <c r="I419" s="63"/>
      <c r="J419" s="342"/>
    </row>
    <row r="420" spans="2:10" s="8" customFormat="1" ht="41.25" customHeight="1" x14ac:dyDescent="0.35">
      <c r="B420" s="359">
        <v>1.111</v>
      </c>
      <c r="C420" s="27"/>
      <c r="D420" s="212" t="s">
        <v>1078</v>
      </c>
      <c r="E420" s="78"/>
      <c r="F420" s="78"/>
      <c r="G420" s="78"/>
      <c r="H420" s="79"/>
      <c r="I420" s="79"/>
      <c r="J420" s="342"/>
    </row>
    <row r="421" spans="2:10" s="8" customFormat="1" ht="41.25" customHeight="1" x14ac:dyDescent="0.35">
      <c r="B421" s="17" t="s">
        <v>1074</v>
      </c>
      <c r="C421" s="30"/>
      <c r="D421" s="18" t="s">
        <v>37</v>
      </c>
      <c r="E421" s="17" t="s">
        <v>66</v>
      </c>
      <c r="F421" s="17">
        <v>14</v>
      </c>
      <c r="G421" s="17">
        <v>6</v>
      </c>
      <c r="H421" s="63"/>
      <c r="I421" s="63"/>
      <c r="J421" s="342"/>
    </row>
    <row r="422" spans="2:10" s="8" customFormat="1" ht="41.25" customHeight="1" thickBot="1" x14ac:dyDescent="0.4">
      <c r="B422" s="17" t="s">
        <v>1075</v>
      </c>
      <c r="C422" s="30"/>
      <c r="D422" s="18" t="s">
        <v>38</v>
      </c>
      <c r="E422" s="17" t="s">
        <v>66</v>
      </c>
      <c r="F422" s="17">
        <v>14</v>
      </c>
      <c r="G422" s="17">
        <f>2*3*1</f>
        <v>6</v>
      </c>
      <c r="H422" s="63"/>
      <c r="I422" s="63"/>
      <c r="J422" s="342"/>
    </row>
    <row r="423" spans="2:10" s="8" customFormat="1" ht="37.25" customHeight="1" x14ac:dyDescent="0.35">
      <c r="B423" s="27">
        <v>1.1120000000000001</v>
      </c>
      <c r="C423" s="27"/>
      <c r="D423" s="212" t="s">
        <v>1079</v>
      </c>
      <c r="E423" s="78"/>
      <c r="F423" s="78"/>
      <c r="G423" s="78"/>
      <c r="H423" s="79"/>
      <c r="I423" s="79"/>
      <c r="J423" s="342"/>
    </row>
    <row r="424" spans="2:10" s="8" customFormat="1" ht="41.25" customHeight="1" x14ac:dyDescent="0.35">
      <c r="B424" s="17" t="s">
        <v>1270</v>
      </c>
      <c r="C424" s="30"/>
      <c r="D424" s="18" t="s">
        <v>37</v>
      </c>
      <c r="E424" s="17" t="s">
        <v>66</v>
      </c>
      <c r="F424" s="17">
        <v>2</v>
      </c>
      <c r="G424" s="17">
        <v>6</v>
      </c>
      <c r="H424" s="63"/>
      <c r="I424" s="63"/>
      <c r="J424" s="342"/>
    </row>
    <row r="425" spans="2:10" s="8" customFormat="1" ht="41.25" customHeight="1" thickBot="1" x14ac:dyDescent="0.4">
      <c r="B425" s="17" t="s">
        <v>1271</v>
      </c>
      <c r="C425" s="30"/>
      <c r="D425" s="18" t="s">
        <v>38</v>
      </c>
      <c r="E425" s="17" t="s">
        <v>66</v>
      </c>
      <c r="F425" s="17">
        <v>2</v>
      </c>
      <c r="G425" s="17">
        <f>2*3*1</f>
        <v>6</v>
      </c>
      <c r="H425" s="63"/>
      <c r="I425" s="63"/>
      <c r="J425" s="342"/>
    </row>
    <row r="426" spans="2:10" s="8" customFormat="1" ht="30" customHeight="1" x14ac:dyDescent="0.35">
      <c r="B426" s="27">
        <v>1.113</v>
      </c>
      <c r="C426" s="27"/>
      <c r="D426" s="212" t="s">
        <v>1080</v>
      </c>
      <c r="E426" s="78"/>
      <c r="F426" s="78"/>
      <c r="G426" s="78"/>
      <c r="H426" s="79"/>
      <c r="I426" s="79"/>
      <c r="J426" s="342"/>
    </row>
    <row r="427" spans="2:10" s="8" customFormat="1" ht="41.25" customHeight="1" x14ac:dyDescent="0.35">
      <c r="B427" s="17" t="s">
        <v>1272</v>
      </c>
      <c r="C427" s="30"/>
      <c r="D427" s="18" t="s">
        <v>37</v>
      </c>
      <c r="E427" s="17" t="s">
        <v>66</v>
      </c>
      <c r="F427" s="17">
        <v>1</v>
      </c>
      <c r="G427" s="17">
        <v>6</v>
      </c>
      <c r="H427" s="63"/>
      <c r="I427" s="63"/>
      <c r="J427" s="342"/>
    </row>
    <row r="428" spans="2:10" s="8" customFormat="1" ht="41.25" customHeight="1" x14ac:dyDescent="0.35">
      <c r="B428" s="17" t="s">
        <v>1273</v>
      </c>
      <c r="C428" s="30"/>
      <c r="D428" s="18" t="s">
        <v>38</v>
      </c>
      <c r="E428" s="17" t="s">
        <v>66</v>
      </c>
      <c r="F428" s="17">
        <v>1</v>
      </c>
      <c r="G428" s="17">
        <v>6</v>
      </c>
      <c r="H428" s="63"/>
      <c r="I428" s="63"/>
      <c r="J428" s="342"/>
    </row>
    <row r="429" spans="2:10" s="8" customFormat="1" ht="41.25" customHeight="1" thickBot="1" x14ac:dyDescent="0.4">
      <c r="B429" s="17" t="s">
        <v>1273</v>
      </c>
      <c r="C429" s="30"/>
      <c r="D429" s="316" t="s">
        <v>814</v>
      </c>
      <c r="E429" s="17" t="s">
        <v>66</v>
      </c>
      <c r="F429" s="17">
        <v>1</v>
      </c>
      <c r="G429" s="17">
        <v>1</v>
      </c>
      <c r="H429" s="63"/>
      <c r="I429" s="63"/>
      <c r="J429" s="342"/>
    </row>
    <row r="430" spans="2:10" s="8" customFormat="1" ht="41.25" customHeight="1" thickBot="1" x14ac:dyDescent="0.4">
      <c r="B430" s="396" t="s">
        <v>659</v>
      </c>
      <c r="C430" s="397"/>
      <c r="D430" s="398"/>
      <c r="E430" s="24"/>
      <c r="F430" s="24"/>
      <c r="G430" s="24"/>
      <c r="H430" s="25"/>
      <c r="I430" s="26"/>
      <c r="J430" s="342"/>
    </row>
    <row r="431" spans="2:10" s="8" customFormat="1" ht="41.25" customHeight="1" thickBot="1" x14ac:dyDescent="0.4">
      <c r="B431" s="312" t="s">
        <v>658</v>
      </c>
      <c r="C431" s="308"/>
      <c r="D431" s="309"/>
      <c r="E431" s="310"/>
      <c r="F431" s="310"/>
      <c r="G431" s="310"/>
      <c r="H431" s="311"/>
      <c r="I431" s="358"/>
      <c r="J431" s="342"/>
    </row>
    <row r="432" spans="2:10" s="8" customFormat="1" ht="32.450000000000003" customHeight="1" x14ac:dyDescent="0.35">
      <c r="B432" s="27">
        <v>1.1140000000000001</v>
      </c>
      <c r="C432" s="27"/>
      <c r="D432" s="212" t="s">
        <v>1220</v>
      </c>
      <c r="E432" s="78"/>
      <c r="F432" s="78"/>
      <c r="G432" s="78"/>
      <c r="H432" s="79"/>
      <c r="I432" s="79"/>
      <c r="J432" s="342"/>
    </row>
    <row r="433" spans="2:10" s="8" customFormat="1" ht="41.25" customHeight="1" x14ac:dyDescent="0.35">
      <c r="B433" s="17" t="s">
        <v>1274</v>
      </c>
      <c r="C433" s="30"/>
      <c r="D433" s="18" t="s">
        <v>37</v>
      </c>
      <c r="E433" s="17" t="s">
        <v>66</v>
      </c>
      <c r="F433" s="17">
        <v>0</v>
      </c>
      <c r="G433" s="17">
        <v>6</v>
      </c>
      <c r="H433" s="63"/>
      <c r="I433" s="63"/>
      <c r="J433" s="342"/>
    </row>
    <row r="434" spans="2:10" s="8" customFormat="1" ht="41.25" customHeight="1" thickBot="1" x14ac:dyDescent="0.4">
      <c r="B434" s="17" t="s">
        <v>1275</v>
      </c>
      <c r="C434" s="30"/>
      <c r="D434" s="18" t="s">
        <v>38</v>
      </c>
      <c r="E434" s="17" t="s">
        <v>66</v>
      </c>
      <c r="F434" s="17">
        <v>0</v>
      </c>
      <c r="G434" s="17">
        <f>2*3*1</f>
        <v>6</v>
      </c>
      <c r="H434" s="63"/>
      <c r="I434" s="63"/>
      <c r="J434" s="342"/>
    </row>
    <row r="435" spans="2:10" s="8" customFormat="1" ht="34.799999999999997" customHeight="1" x14ac:dyDescent="0.35">
      <c r="B435" s="27">
        <v>1.115</v>
      </c>
      <c r="C435" s="27"/>
      <c r="D435" s="212" t="s">
        <v>1081</v>
      </c>
      <c r="E435" s="78"/>
      <c r="F435" s="78"/>
      <c r="G435" s="78"/>
      <c r="H435" s="79"/>
      <c r="I435" s="79"/>
      <c r="J435" s="342"/>
    </row>
    <row r="436" spans="2:10" s="8" customFormat="1" ht="41.25" customHeight="1" x14ac:dyDescent="0.35">
      <c r="B436" s="17" t="s">
        <v>1276</v>
      </c>
      <c r="C436" s="30"/>
      <c r="D436" s="18" t="s">
        <v>37</v>
      </c>
      <c r="E436" s="17" t="s">
        <v>66</v>
      </c>
      <c r="F436" s="17">
        <v>2</v>
      </c>
      <c r="G436" s="17">
        <v>6</v>
      </c>
      <c r="H436" s="63"/>
      <c r="I436" s="63"/>
      <c r="J436" s="342"/>
    </row>
    <row r="437" spans="2:10" s="8" customFormat="1" ht="41.25" customHeight="1" thickBot="1" x14ac:dyDescent="0.4">
      <c r="B437" s="17" t="s">
        <v>1276</v>
      </c>
      <c r="C437" s="30"/>
      <c r="D437" s="18" t="s">
        <v>38</v>
      </c>
      <c r="E437" s="17" t="s">
        <v>66</v>
      </c>
      <c r="F437" s="17">
        <v>2</v>
      </c>
      <c r="G437" s="17">
        <f>2*3*1</f>
        <v>6</v>
      </c>
      <c r="H437" s="63"/>
      <c r="I437" s="63"/>
      <c r="J437" s="342"/>
    </row>
    <row r="438" spans="2:10" s="8" customFormat="1" ht="41.25" customHeight="1" x14ac:dyDescent="0.35">
      <c r="B438" s="359">
        <v>1.1160000000000001</v>
      </c>
      <c r="C438" s="27"/>
      <c r="D438" s="212" t="s">
        <v>1082</v>
      </c>
      <c r="E438" s="78"/>
      <c r="F438" s="78"/>
      <c r="G438" s="78"/>
      <c r="H438" s="79"/>
      <c r="I438" s="79"/>
      <c r="J438" s="342"/>
    </row>
    <row r="439" spans="2:10" s="8" customFormat="1" ht="41.25" customHeight="1" x14ac:dyDescent="0.35">
      <c r="B439" s="17" t="s">
        <v>1278</v>
      </c>
      <c r="C439" s="30"/>
      <c r="D439" s="18" t="s">
        <v>37</v>
      </c>
      <c r="E439" s="17" t="s">
        <v>66</v>
      </c>
      <c r="F439" s="17">
        <v>1</v>
      </c>
      <c r="G439" s="17">
        <v>6</v>
      </c>
      <c r="H439" s="63"/>
      <c r="I439" s="63"/>
      <c r="J439" s="342"/>
    </row>
    <row r="440" spans="2:10" s="8" customFormat="1" ht="41.25" customHeight="1" thickBot="1" x14ac:dyDescent="0.4">
      <c r="B440" s="17" t="s">
        <v>1277</v>
      </c>
      <c r="C440" s="30"/>
      <c r="D440" s="18" t="s">
        <v>38</v>
      </c>
      <c r="E440" s="17" t="s">
        <v>66</v>
      </c>
      <c r="F440" s="17">
        <v>1</v>
      </c>
      <c r="G440" s="17">
        <f>2*3*1</f>
        <v>6</v>
      </c>
      <c r="H440" s="63"/>
      <c r="I440" s="63"/>
      <c r="J440" s="342"/>
    </row>
    <row r="441" spans="2:10" s="8" customFormat="1" ht="41.25" customHeight="1" thickBot="1" x14ac:dyDescent="0.4">
      <c r="B441" s="396" t="s">
        <v>659</v>
      </c>
      <c r="C441" s="397"/>
      <c r="D441" s="398"/>
      <c r="E441" s="24"/>
      <c r="F441" s="24"/>
      <c r="G441" s="24"/>
      <c r="H441" s="25"/>
      <c r="I441" s="26"/>
      <c r="J441" s="342"/>
    </row>
    <row r="442" spans="2:10" s="8" customFormat="1" ht="39" customHeight="1" thickBot="1" x14ac:dyDescent="0.4">
      <c r="B442" s="24" t="s">
        <v>7</v>
      </c>
      <c r="C442" s="24"/>
      <c r="D442" s="24"/>
      <c r="E442" s="24"/>
      <c r="F442" s="24"/>
      <c r="G442" s="24"/>
      <c r="H442" s="25"/>
      <c r="I442" s="26"/>
      <c r="J442" s="342"/>
    </row>
    <row r="443" spans="2:10" x14ac:dyDescent="0.35">
      <c r="B443" s="5"/>
      <c r="C443" s="5"/>
      <c r="D443" s="5"/>
      <c r="E443" s="5"/>
      <c r="F443" s="5"/>
      <c r="G443" s="5"/>
      <c r="H443" s="7"/>
      <c r="I443" s="7"/>
    </row>
    <row r="444" spans="2:10" x14ac:dyDescent="0.35">
      <c r="B444" s="5"/>
      <c r="C444" s="5"/>
      <c r="D444" s="5"/>
      <c r="E444" s="5"/>
      <c r="F444" s="5"/>
      <c r="G444" s="5"/>
      <c r="H444" s="7"/>
      <c r="I444" s="7"/>
    </row>
    <row r="445" spans="2:10" x14ac:dyDescent="0.35">
      <c r="B445" s="5"/>
      <c r="C445" s="5"/>
      <c r="D445" s="5"/>
      <c r="E445" s="5"/>
      <c r="F445" s="5"/>
      <c r="G445" s="5"/>
      <c r="H445" s="7"/>
      <c r="I445" s="7"/>
    </row>
    <row r="446" spans="2:10" x14ac:dyDescent="0.35">
      <c r="B446" s="5"/>
      <c r="C446" s="5"/>
      <c r="D446" s="5"/>
      <c r="E446" s="5"/>
      <c r="F446" s="5"/>
      <c r="G446" s="5"/>
      <c r="H446" s="7"/>
      <c r="I446" s="7"/>
    </row>
    <row r="447" spans="2:10" x14ac:dyDescent="0.35">
      <c r="B447" s="5"/>
      <c r="C447" s="5"/>
      <c r="D447" s="5"/>
      <c r="E447" s="5"/>
      <c r="F447" s="5"/>
      <c r="G447" s="5"/>
      <c r="H447" s="7"/>
      <c r="I447" s="7"/>
    </row>
    <row r="448" spans="2:10" x14ac:dyDescent="0.35">
      <c r="B448" s="5"/>
      <c r="C448" s="5"/>
      <c r="D448" s="5"/>
      <c r="E448" s="5"/>
      <c r="F448" s="5"/>
      <c r="G448" s="5"/>
      <c r="H448" s="7"/>
      <c r="I448" s="7"/>
    </row>
    <row r="449" spans="2:9" x14ac:dyDescent="0.35">
      <c r="B449" s="5"/>
      <c r="C449" s="5"/>
      <c r="D449" s="5"/>
      <c r="E449" s="5"/>
      <c r="F449" s="5"/>
      <c r="G449" s="5"/>
      <c r="H449" s="7"/>
      <c r="I449" s="7"/>
    </row>
    <row r="450" spans="2:9" x14ac:dyDescent="0.35">
      <c r="B450" s="5"/>
      <c r="C450" s="5"/>
      <c r="D450" s="5"/>
      <c r="E450" s="5"/>
      <c r="F450" s="5"/>
      <c r="G450" s="5"/>
      <c r="H450" s="7"/>
      <c r="I450" s="7"/>
    </row>
    <row r="451" spans="2:9" x14ac:dyDescent="0.35">
      <c r="B451" s="5"/>
      <c r="C451" s="5"/>
      <c r="D451" s="5"/>
      <c r="E451" s="5"/>
      <c r="F451" s="5"/>
      <c r="G451" s="5"/>
      <c r="H451" s="7"/>
      <c r="I451" s="7"/>
    </row>
    <row r="452" spans="2:9" x14ac:dyDescent="0.35">
      <c r="B452" s="5"/>
      <c r="C452" s="5"/>
      <c r="D452" s="5"/>
      <c r="E452" s="5"/>
      <c r="F452" s="5"/>
      <c r="G452" s="5"/>
    </row>
    <row r="453" spans="2:9" x14ac:dyDescent="0.35">
      <c r="B453" s="5"/>
      <c r="C453" s="5"/>
      <c r="D453" s="5"/>
      <c r="E453" s="5"/>
      <c r="F453" s="5"/>
      <c r="G453" s="5"/>
    </row>
    <row r="454" spans="2:9" x14ac:dyDescent="0.35">
      <c r="B454" s="5"/>
      <c r="C454" s="5"/>
      <c r="D454" s="5"/>
      <c r="E454" s="5"/>
      <c r="F454" s="5"/>
      <c r="G454" s="5"/>
    </row>
    <row r="455" spans="2:9" x14ac:dyDescent="0.35">
      <c r="B455" s="5"/>
      <c r="C455" s="5"/>
      <c r="D455" s="5"/>
      <c r="E455" s="5"/>
      <c r="F455" s="5"/>
      <c r="G455" s="5"/>
    </row>
    <row r="456" spans="2:9" x14ac:dyDescent="0.35">
      <c r="B456" s="5"/>
      <c r="C456" s="5"/>
      <c r="D456" s="5"/>
      <c r="E456" s="5"/>
      <c r="F456" s="5"/>
      <c r="G456" s="5"/>
    </row>
    <row r="457" spans="2:9" x14ac:dyDescent="0.35">
      <c r="C457" s="5"/>
      <c r="D457" s="5"/>
      <c r="E457" s="5"/>
      <c r="F457" s="5"/>
      <c r="G457" s="5"/>
    </row>
  </sheetData>
  <mergeCells count="8">
    <mergeCell ref="B402:D402"/>
    <mergeCell ref="B430:D430"/>
    <mergeCell ref="B441:D441"/>
    <mergeCell ref="E3:G3"/>
    <mergeCell ref="B233:D233"/>
    <mergeCell ref="B288:D288"/>
    <mergeCell ref="B261:D261"/>
    <mergeCell ref="B319:D319"/>
  </mergeCells>
  <phoneticPr fontId="27" type="noConversion"/>
  <pageMargins left="0.19685039370078741" right="3.937007874015748E-2" top="0.19685039370078741" bottom="0" header="0.31496062992125984" footer="3.937007874015748E-2"/>
  <pageSetup paperSize="9" scale="58" firstPageNumber="11" orientation="portrait" useFirstPageNumber="1" r:id="rId1"/>
  <headerFooter>
    <oddFooter>&amp;CPage &amp;P of BOQ</oddFooter>
  </headerFooter>
  <rowBreaks count="12" manualBreakCount="12">
    <brk id="37" min="1" max="8" man="1"/>
    <brk id="66" min="1" max="8" man="1"/>
    <brk id="94" min="1" max="8" man="1"/>
    <brk id="121" min="1" max="8" man="1"/>
    <brk id="178" min="1" max="8" man="1"/>
    <brk id="206" min="1" max="8" man="1"/>
    <brk id="233" min="1" max="8" man="1"/>
    <brk id="288" min="1" max="8" man="1"/>
    <brk id="319" min="1" max="8" man="1"/>
    <brk id="347" min="1" max="8" man="1"/>
    <brk id="374" min="1" max="8" man="1"/>
    <brk id="402" min="1" max="8" man="1"/>
  </rowBreaks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sheetPr>
    <tabColor rgb="FF00B050"/>
    <pageSetUpPr fitToPage="1"/>
  </sheetPr>
  <dimension ref="A1:M65"/>
  <sheetViews>
    <sheetView view="pageLayout" topLeftCell="A5" zoomScaleNormal="100" workbookViewId="0">
      <selection activeCell="A23" sqref="A23:I23"/>
    </sheetView>
  </sheetViews>
  <sheetFormatPr defaultRowHeight="14.25" x14ac:dyDescent="0.45"/>
  <cols>
    <col min="1" max="1" width="12" bestFit="1" customWidth="1"/>
    <col min="4" max="4" width="26.86328125" customWidth="1"/>
    <col min="6" max="6" width="8.86328125" customWidth="1"/>
    <col min="7" max="7" width="11" customWidth="1"/>
    <col min="8" max="8" width="14.1328125" customWidth="1"/>
    <col min="9" max="9" width="18.33203125" customWidth="1"/>
    <col min="13" max="13" width="5.1328125" customWidth="1"/>
  </cols>
  <sheetData>
    <row r="1" spans="1:13" x14ac:dyDescent="0.45">
      <c r="A1" s="92"/>
      <c r="B1" s="93"/>
      <c r="C1" s="93"/>
      <c r="D1" s="93"/>
      <c r="E1" s="93"/>
      <c r="F1" s="93"/>
      <c r="G1" s="93"/>
      <c r="H1" s="93"/>
      <c r="I1" s="94"/>
    </row>
    <row r="2" spans="1:13" x14ac:dyDescent="0.45">
      <c r="A2" s="95"/>
      <c r="I2" s="96"/>
    </row>
    <row r="3" spans="1:13" x14ac:dyDescent="0.45">
      <c r="A3" s="95"/>
      <c r="I3" s="96"/>
    </row>
    <row r="4" spans="1:13" x14ac:dyDescent="0.45">
      <c r="A4" s="95"/>
      <c r="I4" s="96"/>
    </row>
    <row r="5" spans="1:13" x14ac:dyDescent="0.45">
      <c r="A5" s="95"/>
      <c r="I5" s="96"/>
    </row>
    <row r="6" spans="1:13" x14ac:dyDescent="0.45">
      <c r="A6" s="95"/>
      <c r="I6" s="96"/>
    </row>
    <row r="7" spans="1:13" x14ac:dyDescent="0.45">
      <c r="A7" s="95"/>
      <c r="I7" s="96"/>
    </row>
    <row r="8" spans="1:13" x14ac:dyDescent="0.45">
      <c r="A8" s="95"/>
      <c r="H8" s="97"/>
      <c r="I8" s="98"/>
    </row>
    <row r="9" spans="1:13" x14ac:dyDescent="0.45">
      <c r="A9" s="414" t="s">
        <v>167</v>
      </c>
      <c r="B9" s="415"/>
      <c r="C9" s="415"/>
      <c r="D9" s="415"/>
      <c r="E9" s="429"/>
      <c r="F9" s="430" t="s">
        <v>166</v>
      </c>
      <c r="G9" s="431"/>
      <c r="H9" s="432" t="e">
        <f>#REF!</f>
        <v>#REF!</v>
      </c>
      <c r="I9" s="433"/>
    </row>
    <row r="10" spans="1:13" x14ac:dyDescent="0.45">
      <c r="A10" s="99" t="s">
        <v>77</v>
      </c>
      <c r="B10" s="97"/>
      <c r="F10" s="430" t="s">
        <v>78</v>
      </c>
      <c r="G10" s="431"/>
      <c r="H10" s="434" t="e">
        <f>#REF!</f>
        <v>#REF!</v>
      </c>
      <c r="I10" s="435"/>
    </row>
    <row r="11" spans="1:13" x14ac:dyDescent="0.45">
      <c r="A11" s="99" t="s">
        <v>79</v>
      </c>
      <c r="B11" s="97"/>
      <c r="F11" s="430" t="s">
        <v>80</v>
      </c>
      <c r="G11" s="431"/>
      <c r="H11" s="507" t="e">
        <f>#REF!</f>
        <v>#REF!</v>
      </c>
      <c r="I11" s="435"/>
    </row>
    <row r="12" spans="1:13" x14ac:dyDescent="0.45">
      <c r="A12" s="99" t="s">
        <v>81</v>
      </c>
      <c r="B12" s="97"/>
      <c r="F12" s="430" t="s">
        <v>82</v>
      </c>
      <c r="G12" s="431"/>
      <c r="H12" s="436" t="e">
        <f>#REF!</f>
        <v>#REF!</v>
      </c>
      <c r="I12" s="435"/>
    </row>
    <row r="13" spans="1:13" x14ac:dyDescent="0.45">
      <c r="A13" s="99" t="s">
        <v>83</v>
      </c>
      <c r="B13" s="97"/>
      <c r="F13" s="181" t="s">
        <v>84</v>
      </c>
      <c r="G13" s="182"/>
      <c r="H13" s="468" t="s">
        <v>118</v>
      </c>
      <c r="I13" s="469"/>
    </row>
    <row r="14" spans="1:13" x14ac:dyDescent="0.45">
      <c r="A14" s="99"/>
      <c r="B14" s="97"/>
      <c r="F14" s="430" t="s">
        <v>86</v>
      </c>
      <c r="G14" s="431"/>
      <c r="H14" s="436" t="s">
        <v>87</v>
      </c>
      <c r="I14" s="435"/>
      <c r="M14" t="s">
        <v>85</v>
      </c>
    </row>
    <row r="15" spans="1:13" x14ac:dyDescent="0.45">
      <c r="A15" s="99"/>
      <c r="B15" s="97"/>
      <c r="D15" s="187"/>
      <c r="F15" s="472" t="s">
        <v>404</v>
      </c>
      <c r="G15" s="472"/>
      <c r="H15" s="473" t="s">
        <v>321</v>
      </c>
      <c r="I15" s="469"/>
    </row>
    <row r="16" spans="1:13" x14ac:dyDescent="0.45">
      <c r="A16" s="443" t="s">
        <v>475</v>
      </c>
      <c r="B16" s="444"/>
      <c r="C16" s="444"/>
      <c r="D16" s="444"/>
      <c r="E16" s="444"/>
      <c r="F16" s="444"/>
      <c r="G16" s="444"/>
      <c r="H16" s="444"/>
      <c r="I16" s="445"/>
    </row>
    <row r="17" spans="1:11" ht="14.65" thickBot="1" x14ac:dyDescent="0.5">
      <c r="A17" s="446" t="s">
        <v>88</v>
      </c>
      <c r="B17" s="447"/>
      <c r="C17" s="447"/>
      <c r="D17" s="447"/>
      <c r="E17" s="447"/>
      <c r="F17" s="447"/>
      <c r="G17" s="447"/>
      <c r="H17" s="447"/>
      <c r="I17" s="448"/>
    </row>
    <row r="18" spans="1:11" x14ac:dyDescent="0.45">
      <c r="A18" s="104" t="s">
        <v>89</v>
      </c>
      <c r="B18" s="464" t="s">
        <v>176</v>
      </c>
      <c r="C18" s="465"/>
      <c r="D18" s="466"/>
      <c r="E18" s="170" t="s">
        <v>91</v>
      </c>
      <c r="F18" s="170" t="s">
        <v>92</v>
      </c>
      <c r="G18" s="170" t="s">
        <v>93</v>
      </c>
      <c r="H18" s="170" t="s">
        <v>94</v>
      </c>
      <c r="I18" s="171" t="s">
        <v>95</v>
      </c>
    </row>
    <row r="19" spans="1:11" x14ac:dyDescent="0.45">
      <c r="A19" s="109"/>
      <c r="B19" s="437"/>
      <c r="C19" s="438"/>
      <c r="D19" s="439"/>
      <c r="E19" s="110"/>
      <c r="F19" s="111"/>
      <c r="G19" s="110"/>
      <c r="H19" s="112"/>
      <c r="I19" s="113"/>
    </row>
    <row r="20" spans="1:11" x14ac:dyDescent="0.45">
      <c r="A20" s="114"/>
      <c r="B20" s="406"/>
      <c r="C20" s="395"/>
      <c r="D20" s="407"/>
      <c r="E20" s="115"/>
      <c r="F20" s="100"/>
      <c r="G20" s="115"/>
      <c r="H20" s="116"/>
      <c r="I20" s="113"/>
    </row>
    <row r="21" spans="1:11" x14ac:dyDescent="0.45">
      <c r="A21" s="114"/>
      <c r="B21" s="440"/>
      <c r="C21" s="441"/>
      <c r="D21" s="442"/>
      <c r="E21" s="115"/>
      <c r="F21" s="100"/>
      <c r="G21" s="117"/>
      <c r="H21" s="118"/>
      <c r="I21" s="119"/>
    </row>
    <row r="22" spans="1:11" x14ac:dyDescent="0.45">
      <c r="A22" s="408" t="s">
        <v>96</v>
      </c>
      <c r="B22" s="404"/>
      <c r="C22" s="404"/>
      <c r="D22" s="404"/>
      <c r="E22" s="404"/>
      <c r="F22" s="404"/>
      <c r="G22" s="404"/>
      <c r="H22" s="405"/>
      <c r="I22" s="113"/>
    </row>
    <row r="23" spans="1:11" x14ac:dyDescent="0.45">
      <c r="A23" s="414" t="s">
        <v>97</v>
      </c>
      <c r="B23" s="415"/>
      <c r="C23" s="415"/>
      <c r="D23" s="415"/>
      <c r="E23" s="415"/>
      <c r="F23" s="415"/>
      <c r="G23" s="415"/>
      <c r="H23" s="415"/>
      <c r="I23" s="416"/>
    </row>
    <row r="24" spans="1:11" x14ac:dyDescent="0.45">
      <c r="A24" s="120" t="s">
        <v>98</v>
      </c>
      <c r="B24" s="412" t="s">
        <v>176</v>
      </c>
      <c r="C24" s="458"/>
      <c r="D24" s="458"/>
      <c r="E24" s="458"/>
      <c r="F24" s="413"/>
      <c r="G24" s="180" t="s">
        <v>93</v>
      </c>
      <c r="H24" s="136" t="s">
        <v>94</v>
      </c>
      <c r="I24" s="137" t="s">
        <v>95</v>
      </c>
      <c r="K24" s="142"/>
    </row>
    <row r="25" spans="1:11" x14ac:dyDescent="0.45">
      <c r="A25" s="125">
        <v>1</v>
      </c>
      <c r="B25" s="417" t="s">
        <v>476</v>
      </c>
      <c r="C25" s="418"/>
      <c r="D25" s="418"/>
      <c r="E25" s="418"/>
      <c r="F25" s="419"/>
      <c r="G25" s="191">
        <v>1</v>
      </c>
      <c r="H25" s="219">
        <v>677.2</v>
      </c>
      <c r="I25" s="129">
        <f>H25*G25</f>
        <v>677.2</v>
      </c>
    </row>
    <row r="26" spans="1:11" x14ac:dyDescent="0.45">
      <c r="A26" s="125"/>
      <c r="B26" s="420"/>
      <c r="C26" s="421"/>
      <c r="D26" s="421"/>
      <c r="E26" s="421"/>
      <c r="F26" s="422"/>
      <c r="G26" s="191"/>
      <c r="H26" s="220"/>
      <c r="I26" s="129"/>
    </row>
    <row r="27" spans="1:11" x14ac:dyDescent="0.45">
      <c r="A27" s="125"/>
      <c r="B27" s="420"/>
      <c r="C27" s="421"/>
      <c r="D27" s="421"/>
      <c r="E27" s="421"/>
      <c r="F27" s="422"/>
      <c r="G27" s="191"/>
      <c r="H27" s="220"/>
      <c r="I27" s="129"/>
    </row>
    <row r="28" spans="1:11" x14ac:dyDescent="0.45">
      <c r="A28" s="125"/>
      <c r="B28" s="420"/>
      <c r="C28" s="421"/>
      <c r="D28" s="421"/>
      <c r="E28" s="421"/>
      <c r="F28" s="422"/>
      <c r="G28" s="191"/>
      <c r="H28" s="220"/>
      <c r="I28" s="129"/>
    </row>
    <row r="29" spans="1:11" x14ac:dyDescent="0.45">
      <c r="A29" s="125"/>
      <c r="B29" s="420"/>
      <c r="C29" s="421"/>
      <c r="D29" s="421"/>
      <c r="E29" s="421"/>
      <c r="F29" s="422"/>
      <c r="G29" s="191"/>
      <c r="H29" s="220"/>
      <c r="I29" s="129"/>
    </row>
    <row r="30" spans="1:11" x14ac:dyDescent="0.45">
      <c r="A30" s="125"/>
      <c r="B30" s="420"/>
      <c r="C30" s="421"/>
      <c r="D30" s="421"/>
      <c r="E30" s="421"/>
      <c r="F30" s="422"/>
      <c r="G30" s="191"/>
      <c r="H30" s="220"/>
      <c r="I30" s="129"/>
    </row>
    <row r="31" spans="1:11" x14ac:dyDescent="0.45">
      <c r="A31" s="125"/>
      <c r="B31" s="470"/>
      <c r="C31" s="471"/>
      <c r="D31" s="471"/>
      <c r="E31" s="471"/>
      <c r="F31" s="471"/>
      <c r="G31" s="191"/>
      <c r="H31" s="220"/>
      <c r="I31" s="129"/>
    </row>
    <row r="32" spans="1:11" x14ac:dyDescent="0.45">
      <c r="A32" s="125"/>
      <c r="B32" s="470"/>
      <c r="C32" s="471"/>
      <c r="D32" s="471"/>
      <c r="E32" s="471"/>
      <c r="F32" s="471"/>
      <c r="G32" s="191"/>
      <c r="H32" s="220"/>
      <c r="I32" s="129"/>
    </row>
    <row r="33" spans="1:12" x14ac:dyDescent="0.45">
      <c r="A33" s="125"/>
      <c r="B33" s="470"/>
      <c r="C33" s="471"/>
      <c r="D33" s="471"/>
      <c r="E33" s="471"/>
      <c r="F33" s="471"/>
      <c r="G33" s="191"/>
      <c r="H33" s="220"/>
      <c r="I33" s="129"/>
    </row>
    <row r="34" spans="1:12" x14ac:dyDescent="0.45">
      <c r="A34" s="125"/>
      <c r="B34" s="470"/>
      <c r="C34" s="471"/>
      <c r="D34" s="471"/>
      <c r="E34" s="471"/>
      <c r="F34" s="471"/>
      <c r="G34" s="191"/>
      <c r="H34" s="220"/>
      <c r="I34" s="129"/>
    </row>
    <row r="35" spans="1:12" x14ac:dyDescent="0.45">
      <c r="A35" s="125"/>
      <c r="B35" s="470"/>
      <c r="C35" s="471"/>
      <c r="D35" s="471"/>
      <c r="E35" s="471"/>
      <c r="F35" s="471"/>
      <c r="G35" s="191"/>
      <c r="H35" s="220"/>
      <c r="I35" s="129"/>
    </row>
    <row r="36" spans="1:12" x14ac:dyDescent="0.45">
      <c r="A36" s="125"/>
      <c r="B36" s="470"/>
      <c r="C36" s="471"/>
      <c r="D36" s="471"/>
      <c r="E36" s="471"/>
      <c r="F36" s="471"/>
      <c r="G36" s="191"/>
      <c r="H36" s="220"/>
      <c r="I36" s="129"/>
    </row>
    <row r="37" spans="1:12" x14ac:dyDescent="0.45">
      <c r="A37" s="125"/>
      <c r="B37" s="470"/>
      <c r="C37" s="471"/>
      <c r="D37" s="471"/>
      <c r="E37" s="471"/>
      <c r="F37" s="471"/>
      <c r="G37" s="191"/>
      <c r="H37" s="220"/>
      <c r="I37" s="129"/>
    </row>
    <row r="38" spans="1:12" x14ac:dyDescent="0.45">
      <c r="A38" s="125"/>
      <c r="B38" s="470"/>
      <c r="C38" s="471"/>
      <c r="D38" s="471"/>
      <c r="E38" s="471"/>
      <c r="F38" s="471"/>
      <c r="G38" s="191"/>
      <c r="H38" s="192"/>
      <c r="I38" s="129"/>
      <c r="L38" s="130"/>
    </row>
    <row r="39" spans="1:12" x14ac:dyDescent="0.45">
      <c r="A39" s="467" t="s">
        <v>177</v>
      </c>
      <c r="B39" s="404"/>
      <c r="C39" s="404"/>
      <c r="D39" s="404"/>
      <c r="E39" s="404"/>
      <c r="F39" s="404"/>
      <c r="G39" s="404"/>
      <c r="H39" s="405"/>
      <c r="I39" s="185">
        <f>SUM(I25:I38)</f>
        <v>677.2</v>
      </c>
      <c r="L39" s="130"/>
    </row>
    <row r="40" spans="1:12" x14ac:dyDescent="0.45">
      <c r="A40" s="408" t="s">
        <v>178</v>
      </c>
      <c r="B40" s="404"/>
      <c r="C40" s="404"/>
      <c r="D40" s="404"/>
      <c r="E40" s="404"/>
      <c r="F40" s="404"/>
      <c r="G40" s="404"/>
      <c r="H40" s="405"/>
      <c r="I40" s="186">
        <f>ROUND((I39*0.15),2)</f>
        <v>101.58</v>
      </c>
      <c r="L40" s="130"/>
    </row>
    <row r="41" spans="1:12" x14ac:dyDescent="0.45">
      <c r="A41" s="408" t="s">
        <v>179</v>
      </c>
      <c r="B41" s="404"/>
      <c r="C41" s="404"/>
      <c r="D41" s="404"/>
      <c r="E41" s="404"/>
      <c r="F41" s="404"/>
      <c r="G41" s="404"/>
      <c r="H41" s="405"/>
      <c r="I41" s="172">
        <f>I39+I40</f>
        <v>778.78000000000009</v>
      </c>
    </row>
    <row r="42" spans="1:12" x14ac:dyDescent="0.45">
      <c r="A42" s="414" t="s">
        <v>101</v>
      </c>
      <c r="B42" s="415"/>
      <c r="C42" s="415"/>
      <c r="D42" s="415"/>
      <c r="E42" s="415"/>
      <c r="F42" s="415"/>
      <c r="G42" s="415"/>
      <c r="H42" s="415"/>
      <c r="I42" s="416"/>
    </row>
    <row r="43" spans="1:12" x14ac:dyDescent="0.45">
      <c r="A43" s="120" t="s">
        <v>102</v>
      </c>
      <c r="B43" s="412" t="s">
        <v>103</v>
      </c>
      <c r="C43" s="458"/>
      <c r="D43" s="413"/>
      <c r="E43" s="412" t="s">
        <v>91</v>
      </c>
      <c r="F43" s="413"/>
      <c r="G43" s="122" t="s">
        <v>93</v>
      </c>
      <c r="H43" s="123" t="s">
        <v>94</v>
      </c>
      <c r="I43" s="124" t="s">
        <v>95</v>
      </c>
    </row>
    <row r="44" spans="1:12" x14ac:dyDescent="0.45">
      <c r="A44" s="125">
        <v>1</v>
      </c>
      <c r="B44" s="449" t="s">
        <v>104</v>
      </c>
      <c r="C44" s="450"/>
      <c r="D44" s="451"/>
      <c r="E44" s="437" t="s">
        <v>105</v>
      </c>
      <c r="F44" s="439"/>
      <c r="G44" s="157"/>
      <c r="H44" s="155">
        <v>450</v>
      </c>
      <c r="I44" s="132">
        <f>SUM(G44*H44)</f>
        <v>0</v>
      </c>
    </row>
    <row r="45" spans="1:12" x14ac:dyDescent="0.45">
      <c r="A45" s="125">
        <v>2</v>
      </c>
      <c r="B45" s="426" t="s">
        <v>106</v>
      </c>
      <c r="C45" s="427"/>
      <c r="D45" s="428"/>
      <c r="E45" s="406" t="s">
        <v>105</v>
      </c>
      <c r="F45" s="407"/>
      <c r="G45" s="126"/>
      <c r="H45" s="156">
        <v>350</v>
      </c>
      <c r="I45" s="129">
        <f t="shared" ref="I45:I49" si="0">SUM(G45*H45)</f>
        <v>0</v>
      </c>
    </row>
    <row r="46" spans="1:12" x14ac:dyDescent="0.45">
      <c r="A46" s="125">
        <v>3</v>
      </c>
      <c r="B46" s="426" t="s">
        <v>107</v>
      </c>
      <c r="C46" s="427"/>
      <c r="D46" s="428"/>
      <c r="E46" s="406" t="s">
        <v>105</v>
      </c>
      <c r="F46" s="407"/>
      <c r="G46" s="126">
        <v>2</v>
      </c>
      <c r="H46" s="156">
        <v>300</v>
      </c>
      <c r="I46" s="129">
        <f t="shared" si="0"/>
        <v>600</v>
      </c>
    </row>
    <row r="47" spans="1:12" x14ac:dyDescent="0.45">
      <c r="A47" s="125">
        <v>4</v>
      </c>
      <c r="B47" s="426" t="s">
        <v>108</v>
      </c>
      <c r="C47" s="427"/>
      <c r="D47" s="428"/>
      <c r="E47" s="406" t="s">
        <v>105</v>
      </c>
      <c r="F47" s="407"/>
      <c r="G47" s="126">
        <v>2</v>
      </c>
      <c r="H47" s="156">
        <v>200</v>
      </c>
      <c r="I47" s="129">
        <f t="shared" si="0"/>
        <v>400</v>
      </c>
    </row>
    <row r="48" spans="1:12" x14ac:dyDescent="0.45">
      <c r="A48" s="125">
        <v>5</v>
      </c>
      <c r="B48" s="426" t="s">
        <v>109</v>
      </c>
      <c r="C48" s="427"/>
      <c r="D48" s="428"/>
      <c r="E48" s="406" t="s">
        <v>105</v>
      </c>
      <c r="F48" s="407"/>
      <c r="G48" s="126"/>
      <c r="H48" s="158">
        <v>200</v>
      </c>
      <c r="I48" s="129">
        <f t="shared" si="0"/>
        <v>0</v>
      </c>
    </row>
    <row r="49" spans="1:12" x14ac:dyDescent="0.45">
      <c r="A49" s="125">
        <v>6</v>
      </c>
      <c r="B49" s="426" t="s">
        <v>339</v>
      </c>
      <c r="C49" s="427"/>
      <c r="D49" s="428"/>
      <c r="E49" s="406" t="s">
        <v>105</v>
      </c>
      <c r="F49" s="407"/>
      <c r="G49" s="126"/>
      <c r="H49" s="158">
        <v>140</v>
      </c>
      <c r="I49" s="129">
        <f t="shared" si="0"/>
        <v>0</v>
      </c>
    </row>
    <row r="50" spans="1:12" x14ac:dyDescent="0.45">
      <c r="A50" s="125"/>
      <c r="B50" s="426"/>
      <c r="C50" s="427"/>
      <c r="D50" s="428"/>
      <c r="E50" s="133"/>
      <c r="F50" s="100"/>
      <c r="G50" s="100"/>
      <c r="H50" s="116"/>
      <c r="I50" s="129"/>
    </row>
    <row r="51" spans="1:12" x14ac:dyDescent="0.45">
      <c r="A51" s="114"/>
      <c r="B51" s="426"/>
      <c r="C51" s="427"/>
      <c r="D51" s="428"/>
      <c r="F51" s="100"/>
      <c r="G51" s="100"/>
      <c r="H51" s="116"/>
      <c r="I51" s="129"/>
    </row>
    <row r="52" spans="1:12" x14ac:dyDescent="0.45">
      <c r="A52" s="134"/>
      <c r="B52" s="455"/>
      <c r="C52" s="456"/>
      <c r="D52" s="457"/>
      <c r="E52" s="102"/>
      <c r="F52" s="103"/>
      <c r="G52" s="100"/>
      <c r="H52" s="118"/>
      <c r="I52" s="129"/>
    </row>
    <row r="53" spans="1:12" x14ac:dyDescent="0.45">
      <c r="A53" s="408" t="s">
        <v>110</v>
      </c>
      <c r="B53" s="404"/>
      <c r="C53" s="404"/>
      <c r="D53" s="404"/>
      <c r="E53" s="404"/>
      <c r="F53" s="404"/>
      <c r="G53" s="404"/>
      <c r="H53" s="405"/>
      <c r="I53" s="140">
        <f>SUM(I44:I52)</f>
        <v>1000</v>
      </c>
    </row>
    <row r="54" spans="1:12" x14ac:dyDescent="0.45">
      <c r="A54" s="414" t="s">
        <v>111</v>
      </c>
      <c r="B54" s="415"/>
      <c r="C54" s="415"/>
      <c r="D54" s="415"/>
      <c r="E54" s="415"/>
      <c r="F54" s="415"/>
      <c r="G54" s="415"/>
      <c r="H54" s="415"/>
      <c r="I54" s="416"/>
    </row>
    <row r="55" spans="1:12" x14ac:dyDescent="0.45">
      <c r="A55" s="120" t="s">
        <v>112</v>
      </c>
      <c r="B55" s="412" t="s">
        <v>113</v>
      </c>
      <c r="C55" s="458"/>
      <c r="D55" s="413"/>
      <c r="E55" s="412" t="s">
        <v>114</v>
      </c>
      <c r="F55" s="413"/>
      <c r="G55" s="136" t="s">
        <v>115</v>
      </c>
      <c r="H55" s="136" t="s">
        <v>94</v>
      </c>
      <c r="I55" s="137" t="s">
        <v>95</v>
      </c>
    </row>
    <row r="56" spans="1:12" x14ac:dyDescent="0.45">
      <c r="A56" s="125">
        <v>1</v>
      </c>
      <c r="B56" s="417" t="s">
        <v>477</v>
      </c>
      <c r="C56" s="418"/>
      <c r="D56" s="419"/>
      <c r="E56" s="406">
        <v>1</v>
      </c>
      <c r="F56" s="407"/>
      <c r="G56" s="211">
        <v>33.200000000000003</v>
      </c>
      <c r="H56" s="138">
        <v>5</v>
      </c>
      <c r="I56" s="224">
        <f>H56*G56</f>
        <v>166</v>
      </c>
    </row>
    <row r="57" spans="1:12" x14ac:dyDescent="0.45">
      <c r="A57" s="139"/>
      <c r="B57" s="423"/>
      <c r="C57" s="424"/>
      <c r="D57" s="425"/>
      <c r="E57" s="440"/>
      <c r="F57" s="442"/>
      <c r="G57" s="126"/>
      <c r="H57" s="138"/>
      <c r="I57" s="224"/>
    </row>
    <row r="58" spans="1:12" x14ac:dyDescent="0.45">
      <c r="A58" s="408" t="s">
        <v>116</v>
      </c>
      <c r="B58" s="404"/>
      <c r="C58" s="404"/>
      <c r="D58" s="404"/>
      <c r="E58" s="404"/>
      <c r="F58" s="404"/>
      <c r="G58" s="404"/>
      <c r="H58" s="405"/>
      <c r="I58" s="140">
        <f>SUM(I56:I57)</f>
        <v>166</v>
      </c>
    </row>
    <row r="59" spans="1:12" x14ac:dyDescent="0.45">
      <c r="A59" s="141"/>
      <c r="B59" s="142"/>
      <c r="C59" s="142"/>
      <c r="D59" s="142"/>
      <c r="E59" s="142"/>
      <c r="F59" s="143"/>
      <c r="G59" s="144"/>
      <c r="H59" s="144"/>
      <c r="I59" s="145"/>
      <c r="L59" s="97"/>
    </row>
    <row r="60" spans="1:12" x14ac:dyDescent="0.45">
      <c r="A60" s="452"/>
      <c r="B60" s="453"/>
      <c r="C60" s="453"/>
      <c r="D60" s="453"/>
      <c r="E60" s="453"/>
      <c r="F60" s="146"/>
      <c r="G60" s="454" t="s">
        <v>117</v>
      </c>
      <c r="H60" s="453"/>
      <c r="I60" s="147">
        <f>I58+I53+I41</f>
        <v>1944.7800000000002</v>
      </c>
    </row>
    <row r="61" spans="1:12" x14ac:dyDescent="0.45">
      <c r="A61" s="452"/>
      <c r="B61" s="453"/>
      <c r="C61" s="453"/>
      <c r="D61" s="453"/>
      <c r="E61" s="453"/>
      <c r="F61" s="100"/>
      <c r="G61" s="148"/>
      <c r="H61" s="149"/>
      <c r="I61" s="150"/>
    </row>
    <row r="62" spans="1:12" ht="14.65" thickBot="1" x14ac:dyDescent="0.5">
      <c r="A62" s="452"/>
      <c r="B62" s="453"/>
      <c r="C62" s="453"/>
      <c r="D62" s="453"/>
      <c r="E62" s="453"/>
      <c r="F62" s="100"/>
      <c r="G62" s="402" t="s">
        <v>160</v>
      </c>
      <c r="H62" s="403"/>
      <c r="I62" s="159">
        <f>I60+I61</f>
        <v>1944.7800000000002</v>
      </c>
    </row>
    <row r="63" spans="1:12" ht="15" thickTop="1" thickBot="1" x14ac:dyDescent="0.5">
      <c r="A63" s="151"/>
      <c r="B63" s="152"/>
      <c r="C63" s="459"/>
      <c r="D63" s="460"/>
      <c r="E63" s="460"/>
      <c r="F63" s="460"/>
      <c r="G63" s="153"/>
      <c r="H63" s="153"/>
      <c r="I63" s="154"/>
    </row>
    <row r="65" spans="1:2" x14ac:dyDescent="0.45">
      <c r="A65" s="97"/>
      <c r="B65" s="97"/>
    </row>
  </sheetData>
  <mergeCells count="76">
    <mergeCell ref="F11:G11"/>
    <mergeCell ref="H11:I11"/>
    <mergeCell ref="A9:E9"/>
    <mergeCell ref="F9:G9"/>
    <mergeCell ref="H9:I9"/>
    <mergeCell ref="F10:G10"/>
    <mergeCell ref="H10:I10"/>
    <mergeCell ref="B21:D21"/>
    <mergeCell ref="F12:G12"/>
    <mergeCell ref="H12:I12"/>
    <mergeCell ref="H13:I13"/>
    <mergeCell ref="F14:G14"/>
    <mergeCell ref="H14:I14"/>
    <mergeCell ref="F15:G15"/>
    <mergeCell ref="H15:I15"/>
    <mergeCell ref="A16:I16"/>
    <mergeCell ref="A17:I17"/>
    <mergeCell ref="B18:D18"/>
    <mergeCell ref="B19:D19"/>
    <mergeCell ref="B20:D20"/>
    <mergeCell ref="B33:F33"/>
    <mergeCell ref="A22:H22"/>
    <mergeCell ref="A23:I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44:D44"/>
    <mergeCell ref="E44:F44"/>
    <mergeCell ref="B34:F34"/>
    <mergeCell ref="B35:F35"/>
    <mergeCell ref="B36:F36"/>
    <mergeCell ref="B37:F37"/>
    <mergeCell ref="B38:F38"/>
    <mergeCell ref="A39:H39"/>
    <mergeCell ref="A40:H40"/>
    <mergeCell ref="A41:H41"/>
    <mergeCell ref="A42:I42"/>
    <mergeCell ref="B43:D43"/>
    <mergeCell ref="E43:F43"/>
    <mergeCell ref="B45:D45"/>
    <mergeCell ref="E45:F45"/>
    <mergeCell ref="B46:D46"/>
    <mergeCell ref="E46:F46"/>
    <mergeCell ref="B47:D47"/>
    <mergeCell ref="E47:F47"/>
    <mergeCell ref="B56:D56"/>
    <mergeCell ref="E56:F56"/>
    <mergeCell ref="B48:D48"/>
    <mergeCell ref="E48:F48"/>
    <mergeCell ref="B49:D49"/>
    <mergeCell ref="E49:F49"/>
    <mergeCell ref="B50:D50"/>
    <mergeCell ref="B51:D51"/>
    <mergeCell ref="B52:D52"/>
    <mergeCell ref="A53:H53"/>
    <mergeCell ref="A54:I54"/>
    <mergeCell ref="B55:D55"/>
    <mergeCell ref="E55:F55"/>
    <mergeCell ref="C63:F63"/>
    <mergeCell ref="B57:D57"/>
    <mergeCell ref="E57:F57"/>
    <mergeCell ref="A58:H58"/>
    <mergeCell ref="A60:B60"/>
    <mergeCell ref="C60:E60"/>
    <mergeCell ref="G60:H60"/>
    <mergeCell ref="A61:B61"/>
    <mergeCell ref="C61:E61"/>
    <mergeCell ref="A62:B62"/>
    <mergeCell ref="C62:E62"/>
    <mergeCell ref="G62:H62"/>
  </mergeCells>
  <pageMargins left="0.7" right="0.7" top="0.75" bottom="0.75" header="0.3" footer="0.3"/>
  <pageSetup paperSize="9" scale="57" fitToHeight="0" orientation="portrait" r:id="rId1"/>
  <drawing r:id="rId2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sheetPr>
    <tabColor rgb="FF92D050"/>
  </sheetPr>
  <dimension ref="A1:M65"/>
  <sheetViews>
    <sheetView topLeftCell="A20" workbookViewId="0">
      <selection activeCell="K31" sqref="A1:XFD1048576"/>
    </sheetView>
  </sheetViews>
  <sheetFormatPr defaultRowHeight="14.25" x14ac:dyDescent="0.45"/>
  <cols>
    <col min="1" max="1" width="12" bestFit="1" customWidth="1"/>
    <col min="4" max="4" width="26.86328125" customWidth="1"/>
    <col min="6" max="6" width="8.86328125" customWidth="1"/>
    <col min="7" max="7" width="11" customWidth="1"/>
    <col min="8" max="8" width="14.1328125" customWidth="1"/>
    <col min="9" max="9" width="18.33203125" customWidth="1"/>
    <col min="13" max="13" width="5.1328125" customWidth="1"/>
  </cols>
  <sheetData>
    <row r="1" spans="1:13" x14ac:dyDescent="0.45">
      <c r="A1" s="92"/>
      <c r="B1" s="93"/>
      <c r="C1" s="93"/>
      <c r="D1" s="93"/>
      <c r="E1" s="93"/>
      <c r="F1" s="93"/>
      <c r="G1" s="93"/>
      <c r="H1" s="93"/>
      <c r="I1" s="94"/>
    </row>
    <row r="2" spans="1:13" x14ac:dyDescent="0.45">
      <c r="A2" s="95"/>
      <c r="I2" s="96"/>
    </row>
    <row r="3" spans="1:13" x14ac:dyDescent="0.45">
      <c r="A3" s="95"/>
      <c r="I3" s="96"/>
    </row>
    <row r="4" spans="1:13" x14ac:dyDescent="0.45">
      <c r="A4" s="95"/>
      <c r="I4" s="96"/>
    </row>
    <row r="5" spans="1:13" x14ac:dyDescent="0.45">
      <c r="A5" s="95"/>
      <c r="I5" s="96"/>
    </row>
    <row r="6" spans="1:13" x14ac:dyDescent="0.45">
      <c r="A6" s="95"/>
      <c r="I6" s="96"/>
    </row>
    <row r="7" spans="1:13" x14ac:dyDescent="0.45">
      <c r="A7" s="95"/>
      <c r="I7" s="96"/>
    </row>
    <row r="8" spans="1:13" x14ac:dyDescent="0.45">
      <c r="A8" s="95"/>
      <c r="H8" s="97"/>
      <c r="I8" s="98"/>
    </row>
    <row r="9" spans="1:13" x14ac:dyDescent="0.45">
      <c r="A9" s="414" t="s">
        <v>167</v>
      </c>
      <c r="B9" s="415"/>
      <c r="C9" s="415"/>
      <c r="D9" s="415"/>
      <c r="E9" s="429"/>
      <c r="F9" s="430" t="s">
        <v>166</v>
      </c>
      <c r="G9" s="431"/>
      <c r="H9" s="432" t="e">
        <f>#REF!</f>
        <v>#REF!</v>
      </c>
      <c r="I9" s="433"/>
    </row>
    <row r="10" spans="1:13" x14ac:dyDescent="0.45">
      <c r="A10" s="99" t="s">
        <v>77</v>
      </c>
      <c r="B10" s="97"/>
      <c r="F10" s="430" t="s">
        <v>78</v>
      </c>
      <c r="G10" s="431"/>
      <c r="H10" s="434" t="e">
        <f>#REF!</f>
        <v>#REF!</v>
      </c>
      <c r="I10" s="435"/>
    </row>
    <row r="11" spans="1:13" x14ac:dyDescent="0.45">
      <c r="A11" s="99" t="s">
        <v>79</v>
      </c>
      <c r="B11" s="97"/>
      <c r="F11" s="430" t="s">
        <v>80</v>
      </c>
      <c r="G11" s="431"/>
      <c r="H11" s="507" t="e">
        <f>#REF!</f>
        <v>#REF!</v>
      </c>
      <c r="I11" s="435"/>
    </row>
    <row r="12" spans="1:13" x14ac:dyDescent="0.45">
      <c r="A12" s="99" t="s">
        <v>81</v>
      </c>
      <c r="B12" s="97"/>
      <c r="F12" s="430" t="s">
        <v>82</v>
      </c>
      <c r="G12" s="431"/>
      <c r="H12" s="436" t="e">
        <f>#REF!</f>
        <v>#REF!</v>
      </c>
      <c r="I12" s="435"/>
    </row>
    <row r="13" spans="1:13" x14ac:dyDescent="0.45">
      <c r="A13" s="99" t="s">
        <v>83</v>
      </c>
      <c r="B13" s="97"/>
      <c r="F13" s="181" t="s">
        <v>84</v>
      </c>
      <c r="G13" s="182"/>
      <c r="H13" s="468" t="s">
        <v>118</v>
      </c>
      <c r="I13" s="469"/>
    </row>
    <row r="14" spans="1:13" x14ac:dyDescent="0.45">
      <c r="A14" s="99"/>
      <c r="B14" s="97"/>
      <c r="F14" s="430" t="s">
        <v>86</v>
      </c>
      <c r="G14" s="431"/>
      <c r="H14" s="436" t="s">
        <v>87</v>
      </c>
      <c r="I14" s="435"/>
      <c r="M14" t="s">
        <v>85</v>
      </c>
    </row>
    <row r="15" spans="1:13" x14ac:dyDescent="0.45">
      <c r="A15" s="99"/>
      <c r="B15" s="97"/>
      <c r="D15" s="187"/>
      <c r="F15" s="472" t="s">
        <v>404</v>
      </c>
      <c r="G15" s="472"/>
      <c r="H15" s="473" t="s">
        <v>448</v>
      </c>
      <c r="I15" s="469"/>
    </row>
    <row r="16" spans="1:13" x14ac:dyDescent="0.45">
      <c r="A16" s="443" t="s">
        <v>324</v>
      </c>
      <c r="B16" s="444"/>
      <c r="C16" s="444"/>
      <c r="D16" s="444"/>
      <c r="E16" s="444"/>
      <c r="F16" s="444"/>
      <c r="G16" s="444"/>
      <c r="H16" s="444"/>
      <c r="I16" s="445"/>
    </row>
    <row r="17" spans="1:11" ht="14.65" thickBot="1" x14ac:dyDescent="0.5">
      <c r="A17" s="446" t="s">
        <v>88</v>
      </c>
      <c r="B17" s="447"/>
      <c r="C17" s="447"/>
      <c r="D17" s="447"/>
      <c r="E17" s="447"/>
      <c r="F17" s="447"/>
      <c r="G17" s="447"/>
      <c r="H17" s="447"/>
      <c r="I17" s="448"/>
    </row>
    <row r="18" spans="1:11" x14ac:dyDescent="0.45">
      <c r="A18" s="104" t="s">
        <v>89</v>
      </c>
      <c r="B18" s="464" t="s">
        <v>176</v>
      </c>
      <c r="C18" s="465"/>
      <c r="D18" s="466"/>
      <c r="E18" s="170" t="s">
        <v>91</v>
      </c>
      <c r="F18" s="170" t="s">
        <v>92</v>
      </c>
      <c r="G18" s="170" t="s">
        <v>93</v>
      </c>
      <c r="H18" s="170" t="s">
        <v>94</v>
      </c>
      <c r="I18" s="171" t="s">
        <v>95</v>
      </c>
    </row>
    <row r="19" spans="1:11" x14ac:dyDescent="0.45">
      <c r="A19" s="109"/>
      <c r="B19" s="437"/>
      <c r="C19" s="438"/>
      <c r="D19" s="439"/>
      <c r="E19" s="110"/>
      <c r="F19" s="111"/>
      <c r="G19" s="110"/>
      <c r="H19" s="112"/>
      <c r="I19" s="113"/>
    </row>
    <row r="20" spans="1:11" x14ac:dyDescent="0.45">
      <c r="A20" s="114"/>
      <c r="B20" s="406"/>
      <c r="C20" s="395"/>
      <c r="D20" s="407"/>
      <c r="E20" s="115"/>
      <c r="F20" s="100"/>
      <c r="G20" s="115"/>
      <c r="H20" s="116"/>
      <c r="I20" s="113"/>
    </row>
    <row r="21" spans="1:11" x14ac:dyDescent="0.45">
      <c r="A21" s="114"/>
      <c r="B21" s="440"/>
      <c r="C21" s="441"/>
      <c r="D21" s="442"/>
      <c r="E21" s="115"/>
      <c r="F21" s="100"/>
      <c r="G21" s="117"/>
      <c r="H21" s="118"/>
      <c r="I21" s="119"/>
    </row>
    <row r="22" spans="1:11" x14ac:dyDescent="0.45">
      <c r="A22" s="408" t="s">
        <v>96</v>
      </c>
      <c r="B22" s="404"/>
      <c r="C22" s="404"/>
      <c r="D22" s="404"/>
      <c r="E22" s="404"/>
      <c r="F22" s="404"/>
      <c r="G22" s="404"/>
      <c r="H22" s="405"/>
      <c r="I22" s="113"/>
    </row>
    <row r="23" spans="1:11" x14ac:dyDescent="0.45">
      <c r="A23" s="414" t="s">
        <v>97</v>
      </c>
      <c r="B23" s="415"/>
      <c r="C23" s="415"/>
      <c r="D23" s="415"/>
      <c r="E23" s="415"/>
      <c r="F23" s="415"/>
      <c r="G23" s="415"/>
      <c r="H23" s="415"/>
      <c r="I23" s="416"/>
    </row>
    <row r="24" spans="1:11" x14ac:dyDescent="0.45">
      <c r="A24" s="120" t="s">
        <v>98</v>
      </c>
      <c r="B24" s="412" t="s">
        <v>176</v>
      </c>
      <c r="C24" s="458"/>
      <c r="D24" s="458"/>
      <c r="E24" s="458"/>
      <c r="F24" s="413"/>
      <c r="G24" s="180" t="s">
        <v>93</v>
      </c>
      <c r="H24" s="136" t="s">
        <v>94</v>
      </c>
      <c r="I24" s="137" t="s">
        <v>95</v>
      </c>
      <c r="K24" s="142"/>
    </row>
    <row r="25" spans="1:11" x14ac:dyDescent="0.45">
      <c r="A25" s="125">
        <v>1</v>
      </c>
      <c r="B25" s="417" t="s">
        <v>391</v>
      </c>
      <c r="C25" s="418"/>
      <c r="D25" s="418"/>
      <c r="E25" s="418"/>
      <c r="F25" s="419"/>
      <c r="G25" s="191">
        <v>2</v>
      </c>
      <c r="H25" s="219">
        <v>120</v>
      </c>
      <c r="I25" s="129">
        <f>H25*G25</f>
        <v>240</v>
      </c>
    </row>
    <row r="26" spans="1:11" x14ac:dyDescent="0.45">
      <c r="A26" s="125">
        <v>2</v>
      </c>
      <c r="B26" s="420" t="s">
        <v>449</v>
      </c>
      <c r="C26" s="421"/>
      <c r="D26" s="421"/>
      <c r="E26" s="421"/>
      <c r="F26" s="422"/>
      <c r="G26" s="191">
        <v>1</v>
      </c>
      <c r="H26" s="220">
        <v>256.52</v>
      </c>
      <c r="I26" s="129">
        <f>H26*G26</f>
        <v>256.52</v>
      </c>
    </row>
    <row r="27" spans="1:11" x14ac:dyDescent="0.45">
      <c r="A27" s="125"/>
      <c r="B27" s="420"/>
      <c r="C27" s="421"/>
      <c r="D27" s="421"/>
      <c r="E27" s="421"/>
      <c r="F27" s="422"/>
      <c r="G27" s="191"/>
      <c r="H27" s="220"/>
      <c r="I27" s="129"/>
    </row>
    <row r="28" spans="1:11" x14ac:dyDescent="0.45">
      <c r="A28" s="125"/>
      <c r="B28" s="420"/>
      <c r="C28" s="421"/>
      <c r="D28" s="421"/>
      <c r="E28" s="421"/>
      <c r="F28" s="422"/>
      <c r="G28" s="191"/>
      <c r="H28" s="220"/>
      <c r="I28" s="129"/>
    </row>
    <row r="29" spans="1:11" x14ac:dyDescent="0.45">
      <c r="A29" s="125"/>
      <c r="B29" s="420"/>
      <c r="C29" s="421"/>
      <c r="D29" s="421"/>
      <c r="E29" s="421"/>
      <c r="F29" s="422"/>
      <c r="G29" s="191"/>
      <c r="H29" s="220"/>
      <c r="I29" s="129"/>
    </row>
    <row r="30" spans="1:11" x14ac:dyDescent="0.45">
      <c r="A30" s="125"/>
      <c r="B30" s="470"/>
      <c r="C30" s="471"/>
      <c r="D30" s="471"/>
      <c r="E30" s="471"/>
      <c r="F30" s="471"/>
      <c r="G30" s="191"/>
      <c r="H30" s="220"/>
      <c r="I30" s="129"/>
    </row>
    <row r="31" spans="1:11" x14ac:dyDescent="0.45">
      <c r="A31" s="125"/>
      <c r="B31" s="470"/>
      <c r="C31" s="471"/>
      <c r="D31" s="471"/>
      <c r="E31" s="471"/>
      <c r="F31" s="471"/>
      <c r="G31" s="191"/>
      <c r="H31" s="220"/>
      <c r="I31" s="129"/>
    </row>
    <row r="32" spans="1:11" x14ac:dyDescent="0.45">
      <c r="A32" s="125"/>
      <c r="B32" s="470"/>
      <c r="C32" s="471"/>
      <c r="D32" s="471"/>
      <c r="E32" s="471"/>
      <c r="F32" s="471"/>
      <c r="G32" s="191"/>
      <c r="H32" s="217"/>
      <c r="I32" s="129"/>
    </row>
    <row r="33" spans="1:12" x14ac:dyDescent="0.45">
      <c r="A33" s="125"/>
      <c r="B33" s="470"/>
      <c r="C33" s="471"/>
      <c r="D33" s="471"/>
      <c r="E33" s="471"/>
      <c r="F33" s="471"/>
      <c r="G33" s="191"/>
      <c r="H33" s="217"/>
      <c r="I33" s="129"/>
    </row>
    <row r="34" spans="1:12" x14ac:dyDescent="0.45">
      <c r="A34" s="125"/>
      <c r="B34" s="470"/>
      <c r="C34" s="471"/>
      <c r="D34" s="471"/>
      <c r="E34" s="471"/>
      <c r="F34" s="471"/>
      <c r="G34" s="191"/>
      <c r="H34" s="217"/>
      <c r="I34" s="129"/>
    </row>
    <row r="35" spans="1:12" x14ac:dyDescent="0.45">
      <c r="A35" s="125"/>
      <c r="B35" s="470"/>
      <c r="C35" s="471"/>
      <c r="D35" s="471"/>
      <c r="E35" s="471"/>
      <c r="F35" s="471"/>
      <c r="G35" s="191"/>
      <c r="H35" s="192"/>
      <c r="I35" s="129"/>
    </row>
    <row r="36" spans="1:12" x14ac:dyDescent="0.45">
      <c r="A36" s="125"/>
      <c r="B36" s="470"/>
      <c r="C36" s="471"/>
      <c r="D36" s="471"/>
      <c r="E36" s="471"/>
      <c r="F36" s="471"/>
      <c r="G36" s="191"/>
      <c r="H36" s="192"/>
      <c r="I36" s="129"/>
    </row>
    <row r="37" spans="1:12" x14ac:dyDescent="0.45">
      <c r="A37" s="125"/>
      <c r="B37" s="470"/>
      <c r="C37" s="471"/>
      <c r="D37" s="471"/>
      <c r="E37" s="471"/>
      <c r="F37" s="471"/>
      <c r="G37" s="191"/>
      <c r="H37" s="192"/>
      <c r="I37" s="129"/>
    </row>
    <row r="38" spans="1:12" x14ac:dyDescent="0.45">
      <c r="A38" s="125"/>
      <c r="B38" s="470"/>
      <c r="C38" s="471"/>
      <c r="D38" s="471"/>
      <c r="E38" s="471"/>
      <c r="F38" s="471"/>
      <c r="G38" s="191"/>
      <c r="H38" s="192"/>
      <c r="I38" s="129"/>
      <c r="L38" s="130"/>
    </row>
    <row r="39" spans="1:12" x14ac:dyDescent="0.45">
      <c r="A39" s="467" t="s">
        <v>177</v>
      </c>
      <c r="B39" s="404"/>
      <c r="C39" s="404"/>
      <c r="D39" s="404"/>
      <c r="E39" s="404"/>
      <c r="F39" s="404"/>
      <c r="G39" s="404"/>
      <c r="H39" s="405"/>
      <c r="I39" s="185">
        <f>SUM(I25:I38)</f>
        <v>496.52</v>
      </c>
      <c r="L39" s="130"/>
    </row>
    <row r="40" spans="1:12" x14ac:dyDescent="0.45">
      <c r="A40" s="408" t="s">
        <v>178</v>
      </c>
      <c r="B40" s="404"/>
      <c r="C40" s="404"/>
      <c r="D40" s="404"/>
      <c r="E40" s="404"/>
      <c r="F40" s="404"/>
      <c r="G40" s="404"/>
      <c r="H40" s="405"/>
      <c r="I40" s="186">
        <f>ROUND((I39*0.15),2)</f>
        <v>74.48</v>
      </c>
      <c r="L40" s="130"/>
    </row>
    <row r="41" spans="1:12" x14ac:dyDescent="0.45">
      <c r="A41" s="408" t="s">
        <v>179</v>
      </c>
      <c r="B41" s="404"/>
      <c r="C41" s="404"/>
      <c r="D41" s="404"/>
      <c r="E41" s="404"/>
      <c r="F41" s="404"/>
      <c r="G41" s="404"/>
      <c r="H41" s="405"/>
      <c r="I41" s="172">
        <f>I39+I40</f>
        <v>571</v>
      </c>
    </row>
    <row r="42" spans="1:12" x14ac:dyDescent="0.45">
      <c r="A42" s="414" t="s">
        <v>101</v>
      </c>
      <c r="B42" s="415"/>
      <c r="C42" s="415"/>
      <c r="D42" s="415"/>
      <c r="E42" s="415"/>
      <c r="F42" s="415"/>
      <c r="G42" s="415"/>
      <c r="H42" s="415"/>
      <c r="I42" s="416"/>
    </row>
    <row r="43" spans="1:12" x14ac:dyDescent="0.45">
      <c r="A43" s="120" t="s">
        <v>102</v>
      </c>
      <c r="B43" s="412" t="s">
        <v>103</v>
      </c>
      <c r="C43" s="458"/>
      <c r="D43" s="413"/>
      <c r="E43" s="412" t="s">
        <v>91</v>
      </c>
      <c r="F43" s="413"/>
      <c r="G43" s="122" t="s">
        <v>93</v>
      </c>
      <c r="H43" s="123" t="s">
        <v>94</v>
      </c>
      <c r="I43" s="124" t="s">
        <v>95</v>
      </c>
    </row>
    <row r="44" spans="1:12" x14ac:dyDescent="0.45">
      <c r="A44" s="125">
        <v>1</v>
      </c>
      <c r="B44" s="449" t="s">
        <v>104</v>
      </c>
      <c r="C44" s="450"/>
      <c r="D44" s="451"/>
      <c r="E44" s="437" t="s">
        <v>105</v>
      </c>
      <c r="F44" s="439"/>
      <c r="G44" s="157"/>
      <c r="H44" s="155">
        <v>450</v>
      </c>
      <c r="I44" s="132">
        <f>SUM(G44*H44)</f>
        <v>0</v>
      </c>
    </row>
    <row r="45" spans="1:12" x14ac:dyDescent="0.45">
      <c r="A45" s="125">
        <v>2</v>
      </c>
      <c r="B45" s="426" t="s">
        <v>106</v>
      </c>
      <c r="C45" s="427"/>
      <c r="D45" s="428"/>
      <c r="E45" s="406" t="s">
        <v>105</v>
      </c>
      <c r="F45" s="407"/>
      <c r="G45" s="126"/>
      <c r="H45" s="156">
        <v>350</v>
      </c>
      <c r="I45" s="129">
        <f t="shared" ref="I45:I49" si="0">SUM(G45*H45)</f>
        <v>0</v>
      </c>
    </row>
    <row r="46" spans="1:12" x14ac:dyDescent="0.45">
      <c r="A46" s="125">
        <v>3</v>
      </c>
      <c r="B46" s="426" t="s">
        <v>107</v>
      </c>
      <c r="C46" s="427"/>
      <c r="D46" s="428"/>
      <c r="E46" s="406" t="s">
        <v>105</v>
      </c>
      <c r="F46" s="407"/>
      <c r="G46" s="126">
        <v>3</v>
      </c>
      <c r="H46" s="156">
        <v>300</v>
      </c>
      <c r="I46" s="129">
        <f t="shared" si="0"/>
        <v>900</v>
      </c>
    </row>
    <row r="47" spans="1:12" x14ac:dyDescent="0.45">
      <c r="A47" s="125">
        <v>4</v>
      </c>
      <c r="B47" s="426" t="s">
        <v>108</v>
      </c>
      <c r="C47" s="427"/>
      <c r="D47" s="428"/>
      <c r="E47" s="406" t="s">
        <v>105</v>
      </c>
      <c r="F47" s="407"/>
      <c r="G47" s="126">
        <v>3</v>
      </c>
      <c r="H47" s="156">
        <v>200</v>
      </c>
      <c r="I47" s="129">
        <f t="shared" si="0"/>
        <v>600</v>
      </c>
    </row>
    <row r="48" spans="1:12" x14ac:dyDescent="0.45">
      <c r="A48" s="125">
        <v>5</v>
      </c>
      <c r="B48" s="426" t="s">
        <v>109</v>
      </c>
      <c r="C48" s="427"/>
      <c r="D48" s="428"/>
      <c r="E48" s="406" t="s">
        <v>105</v>
      </c>
      <c r="F48" s="407"/>
      <c r="G48" s="126"/>
      <c r="H48" s="158">
        <v>200</v>
      </c>
      <c r="I48" s="129">
        <f t="shared" si="0"/>
        <v>0</v>
      </c>
    </row>
    <row r="49" spans="1:12" x14ac:dyDescent="0.45">
      <c r="A49" s="125">
        <v>6</v>
      </c>
      <c r="B49" s="426" t="s">
        <v>339</v>
      </c>
      <c r="C49" s="427"/>
      <c r="D49" s="428"/>
      <c r="E49" s="406" t="s">
        <v>105</v>
      </c>
      <c r="F49" s="407"/>
      <c r="G49" s="126"/>
      <c r="H49" s="158">
        <v>140</v>
      </c>
      <c r="I49" s="129">
        <f t="shared" si="0"/>
        <v>0</v>
      </c>
    </row>
    <row r="50" spans="1:12" x14ac:dyDescent="0.45">
      <c r="A50" s="125"/>
      <c r="B50" s="426"/>
      <c r="C50" s="427"/>
      <c r="D50" s="428"/>
      <c r="E50" s="133"/>
      <c r="F50" s="100"/>
      <c r="G50" s="100"/>
      <c r="H50" s="116"/>
      <c r="I50" s="129"/>
    </row>
    <row r="51" spans="1:12" x14ac:dyDescent="0.45">
      <c r="A51" s="114"/>
      <c r="B51" s="426"/>
      <c r="C51" s="427"/>
      <c r="D51" s="428"/>
      <c r="F51" s="100"/>
      <c r="G51" s="100"/>
      <c r="H51" s="116"/>
      <c r="I51" s="129"/>
    </row>
    <row r="52" spans="1:12" x14ac:dyDescent="0.45">
      <c r="A52" s="134"/>
      <c r="B52" s="455"/>
      <c r="C52" s="456"/>
      <c r="D52" s="457"/>
      <c r="E52" s="102"/>
      <c r="F52" s="103"/>
      <c r="G52" s="100"/>
      <c r="H52" s="118"/>
      <c r="I52" s="129"/>
    </row>
    <row r="53" spans="1:12" x14ac:dyDescent="0.45">
      <c r="A53" s="408" t="s">
        <v>110</v>
      </c>
      <c r="B53" s="404"/>
      <c r="C53" s="404"/>
      <c r="D53" s="404"/>
      <c r="E53" s="404"/>
      <c r="F53" s="404"/>
      <c r="G53" s="404"/>
      <c r="H53" s="405"/>
      <c r="I53" s="140">
        <f>SUM(I44:I52)</f>
        <v>1500</v>
      </c>
    </row>
    <row r="54" spans="1:12" x14ac:dyDescent="0.45">
      <c r="A54" s="414" t="s">
        <v>111</v>
      </c>
      <c r="B54" s="415"/>
      <c r="C54" s="415"/>
      <c r="D54" s="415"/>
      <c r="E54" s="415"/>
      <c r="F54" s="415"/>
      <c r="G54" s="415"/>
      <c r="H54" s="415"/>
      <c r="I54" s="416"/>
    </row>
    <row r="55" spans="1:12" x14ac:dyDescent="0.45">
      <c r="A55" s="120" t="s">
        <v>112</v>
      </c>
      <c r="B55" s="412" t="s">
        <v>113</v>
      </c>
      <c r="C55" s="458"/>
      <c r="D55" s="413"/>
      <c r="E55" s="412" t="s">
        <v>114</v>
      </c>
      <c r="F55" s="413"/>
      <c r="G55" s="136" t="s">
        <v>115</v>
      </c>
      <c r="H55" s="136" t="s">
        <v>94</v>
      </c>
      <c r="I55" s="137" t="s">
        <v>95</v>
      </c>
    </row>
    <row r="56" spans="1:12" x14ac:dyDescent="0.45">
      <c r="A56" s="125">
        <v>1</v>
      </c>
      <c r="B56" s="417" t="s">
        <v>450</v>
      </c>
      <c r="C56" s="418"/>
      <c r="D56" s="419"/>
      <c r="E56" s="406">
        <v>2</v>
      </c>
      <c r="F56" s="407"/>
      <c r="G56" s="211">
        <v>50</v>
      </c>
      <c r="H56" s="138">
        <v>5</v>
      </c>
      <c r="I56" s="224">
        <f>H56*G56</f>
        <v>250</v>
      </c>
    </row>
    <row r="57" spans="1:12" x14ac:dyDescent="0.45">
      <c r="A57" s="139"/>
      <c r="B57" s="423"/>
      <c r="C57" s="424"/>
      <c r="D57" s="425"/>
      <c r="E57" s="440"/>
      <c r="F57" s="442"/>
      <c r="G57" s="126"/>
      <c r="H57" s="138"/>
      <c r="I57" s="224"/>
    </row>
    <row r="58" spans="1:12" x14ac:dyDescent="0.45">
      <c r="A58" s="408" t="s">
        <v>116</v>
      </c>
      <c r="B58" s="404"/>
      <c r="C58" s="404"/>
      <c r="D58" s="404"/>
      <c r="E58" s="404"/>
      <c r="F58" s="404"/>
      <c r="G58" s="404"/>
      <c r="H58" s="405"/>
      <c r="I58" s="140">
        <f>SUM(I56:I57)</f>
        <v>250</v>
      </c>
    </row>
    <row r="59" spans="1:12" x14ac:dyDescent="0.45">
      <c r="A59" s="141"/>
      <c r="B59" s="142"/>
      <c r="C59" s="142"/>
      <c r="D59" s="142"/>
      <c r="E59" s="142"/>
      <c r="F59" s="143"/>
      <c r="G59" s="144"/>
      <c r="H59" s="144"/>
      <c r="I59" s="145"/>
      <c r="L59" s="97"/>
    </row>
    <row r="60" spans="1:12" x14ac:dyDescent="0.45">
      <c r="A60" s="452"/>
      <c r="B60" s="453"/>
      <c r="C60" s="453"/>
      <c r="D60" s="453"/>
      <c r="E60" s="453"/>
      <c r="F60" s="146"/>
      <c r="G60" s="454" t="s">
        <v>117</v>
      </c>
      <c r="H60" s="453"/>
      <c r="I60" s="147">
        <f>I58+I53+I41</f>
        <v>2321</v>
      </c>
    </row>
    <row r="61" spans="1:12" x14ac:dyDescent="0.45">
      <c r="A61" s="452"/>
      <c r="B61" s="453"/>
      <c r="C61" s="453"/>
      <c r="D61" s="453"/>
      <c r="E61" s="453"/>
      <c r="F61" s="100"/>
      <c r="G61" s="148"/>
      <c r="H61" s="149"/>
      <c r="I61" s="150"/>
    </row>
    <row r="62" spans="1:12" ht="14.65" thickBot="1" x14ac:dyDescent="0.5">
      <c r="A62" s="452"/>
      <c r="B62" s="453"/>
      <c r="C62" s="453"/>
      <c r="D62" s="453"/>
      <c r="E62" s="453"/>
      <c r="F62" s="100"/>
      <c r="G62" s="402" t="s">
        <v>160</v>
      </c>
      <c r="H62" s="403"/>
      <c r="I62" s="159">
        <f>I60+I61</f>
        <v>2321</v>
      </c>
    </row>
    <row r="63" spans="1:12" ht="15" thickTop="1" thickBot="1" x14ac:dyDescent="0.5">
      <c r="A63" s="151"/>
      <c r="B63" s="152"/>
      <c r="C63" s="459"/>
      <c r="D63" s="460"/>
      <c r="E63" s="460"/>
      <c r="F63" s="460"/>
      <c r="G63" s="153"/>
      <c r="H63" s="153"/>
      <c r="I63" s="154"/>
    </row>
    <row r="65" spans="1:2" x14ac:dyDescent="0.45">
      <c r="A65" s="97"/>
      <c r="B65" s="97"/>
    </row>
  </sheetData>
  <mergeCells count="76">
    <mergeCell ref="F11:G11"/>
    <mergeCell ref="H11:I11"/>
    <mergeCell ref="A9:E9"/>
    <mergeCell ref="F9:G9"/>
    <mergeCell ref="H9:I9"/>
    <mergeCell ref="F10:G10"/>
    <mergeCell ref="H10:I10"/>
    <mergeCell ref="B21:D21"/>
    <mergeCell ref="F12:G12"/>
    <mergeCell ref="H12:I12"/>
    <mergeCell ref="H13:I13"/>
    <mergeCell ref="F14:G14"/>
    <mergeCell ref="H14:I14"/>
    <mergeCell ref="F15:G15"/>
    <mergeCell ref="H15:I15"/>
    <mergeCell ref="A16:I16"/>
    <mergeCell ref="A17:I17"/>
    <mergeCell ref="B18:D18"/>
    <mergeCell ref="B19:D19"/>
    <mergeCell ref="B20:D20"/>
    <mergeCell ref="B33:F33"/>
    <mergeCell ref="A22:H22"/>
    <mergeCell ref="A23:I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44:D44"/>
    <mergeCell ref="E44:F44"/>
    <mergeCell ref="B34:F34"/>
    <mergeCell ref="B35:F35"/>
    <mergeCell ref="B36:F36"/>
    <mergeCell ref="B37:F37"/>
    <mergeCell ref="B38:F38"/>
    <mergeCell ref="A39:H39"/>
    <mergeCell ref="A40:H40"/>
    <mergeCell ref="A41:H41"/>
    <mergeCell ref="A42:I42"/>
    <mergeCell ref="B43:D43"/>
    <mergeCell ref="E43:F43"/>
    <mergeCell ref="B45:D45"/>
    <mergeCell ref="E45:F45"/>
    <mergeCell ref="B46:D46"/>
    <mergeCell ref="E46:F46"/>
    <mergeCell ref="B47:D47"/>
    <mergeCell ref="E47:F47"/>
    <mergeCell ref="B56:D56"/>
    <mergeCell ref="E56:F56"/>
    <mergeCell ref="B48:D48"/>
    <mergeCell ref="E48:F48"/>
    <mergeCell ref="B49:D49"/>
    <mergeCell ref="E49:F49"/>
    <mergeCell ref="B50:D50"/>
    <mergeCell ref="B51:D51"/>
    <mergeCell ref="B52:D52"/>
    <mergeCell ref="A53:H53"/>
    <mergeCell ref="A54:I54"/>
    <mergeCell ref="B55:D55"/>
    <mergeCell ref="E55:F55"/>
    <mergeCell ref="C63:F63"/>
    <mergeCell ref="B57:D57"/>
    <mergeCell ref="E57:F57"/>
    <mergeCell ref="A58:H58"/>
    <mergeCell ref="A60:B60"/>
    <mergeCell ref="C60:E60"/>
    <mergeCell ref="G60:H60"/>
    <mergeCell ref="A61:B61"/>
    <mergeCell ref="C61:E61"/>
    <mergeCell ref="A62:B62"/>
    <mergeCell ref="C62:E62"/>
    <mergeCell ref="G62:H62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A1:M72"/>
  <sheetViews>
    <sheetView topLeftCell="A34" workbookViewId="0">
      <selection activeCell="A43" sqref="A43:I76"/>
    </sheetView>
  </sheetViews>
  <sheetFormatPr defaultRowHeight="14.25" x14ac:dyDescent="0.45"/>
  <cols>
    <col min="1" max="1" width="12" bestFit="1" customWidth="1"/>
    <col min="4" max="4" width="26.86328125" customWidth="1"/>
    <col min="6" max="6" width="8.86328125" customWidth="1"/>
    <col min="7" max="7" width="11" customWidth="1"/>
    <col min="8" max="8" width="14.1328125" customWidth="1"/>
    <col min="9" max="9" width="18.33203125" customWidth="1"/>
    <col min="13" max="13" width="9.1328125" customWidth="1"/>
  </cols>
  <sheetData>
    <row r="1" spans="1:13" x14ac:dyDescent="0.45">
      <c r="A1" s="92"/>
      <c r="B1" s="93"/>
      <c r="C1" s="93"/>
      <c r="D1" s="93"/>
      <c r="E1" s="93"/>
      <c r="F1" s="93"/>
      <c r="G1" s="93"/>
      <c r="H1" s="93"/>
      <c r="I1" s="94"/>
    </row>
    <row r="2" spans="1:13" x14ac:dyDescent="0.45">
      <c r="A2" s="95"/>
      <c r="I2" s="96"/>
    </row>
    <row r="3" spans="1:13" x14ac:dyDescent="0.45">
      <c r="A3" s="95"/>
      <c r="I3" s="96"/>
    </row>
    <row r="4" spans="1:13" x14ac:dyDescent="0.45">
      <c r="A4" s="95"/>
      <c r="I4" s="96"/>
    </row>
    <row r="5" spans="1:13" x14ac:dyDescent="0.45">
      <c r="A5" s="95"/>
      <c r="I5" s="96"/>
    </row>
    <row r="6" spans="1:13" x14ac:dyDescent="0.45">
      <c r="A6" s="95"/>
      <c r="I6" s="96"/>
    </row>
    <row r="7" spans="1:13" x14ac:dyDescent="0.45">
      <c r="A7" s="95"/>
      <c r="I7" s="96"/>
    </row>
    <row r="8" spans="1:13" x14ac:dyDescent="0.45">
      <c r="A8" s="95"/>
      <c r="H8" s="97"/>
      <c r="I8" s="98"/>
    </row>
    <row r="9" spans="1:13" x14ac:dyDescent="0.45">
      <c r="A9" s="414" t="s">
        <v>167</v>
      </c>
      <c r="B9" s="415"/>
      <c r="C9" s="415"/>
      <c r="D9" s="415"/>
      <c r="E9" s="429"/>
      <c r="F9" s="430" t="s">
        <v>166</v>
      </c>
      <c r="G9" s="431"/>
      <c r="H9" s="432" t="e">
        <f>#REF!</f>
        <v>#REF!</v>
      </c>
      <c r="I9" s="433"/>
    </row>
    <row r="10" spans="1:13" x14ac:dyDescent="0.45">
      <c r="A10" s="99" t="s">
        <v>77</v>
      </c>
      <c r="B10" s="97"/>
      <c r="F10" s="430" t="s">
        <v>78</v>
      </c>
      <c r="G10" s="431"/>
      <c r="H10" s="434" t="e">
        <f>#REF!</f>
        <v>#REF!</v>
      </c>
      <c r="I10" s="435"/>
    </row>
    <row r="11" spans="1:13" x14ac:dyDescent="0.45">
      <c r="A11" s="99" t="s">
        <v>79</v>
      </c>
      <c r="B11" s="97"/>
      <c r="F11" s="430" t="s">
        <v>80</v>
      </c>
      <c r="G11" s="431"/>
      <c r="H11" s="507" t="e">
        <f>#REF!</f>
        <v>#REF!</v>
      </c>
      <c r="I11" s="435"/>
    </row>
    <row r="12" spans="1:13" x14ac:dyDescent="0.45">
      <c r="A12" s="99" t="s">
        <v>81</v>
      </c>
      <c r="B12" s="97"/>
      <c r="F12" s="430" t="s">
        <v>82</v>
      </c>
      <c r="G12" s="431"/>
      <c r="H12" s="436" t="e">
        <f>#REF!</f>
        <v>#REF!</v>
      </c>
      <c r="I12" s="435"/>
    </row>
    <row r="13" spans="1:13" x14ac:dyDescent="0.45">
      <c r="A13" s="99" t="s">
        <v>83</v>
      </c>
      <c r="B13" s="97"/>
      <c r="F13" s="181" t="s">
        <v>84</v>
      </c>
      <c r="G13" s="182"/>
      <c r="H13" s="468" t="s">
        <v>118</v>
      </c>
      <c r="I13" s="469"/>
    </row>
    <row r="14" spans="1:13" x14ac:dyDescent="0.45">
      <c r="A14" s="99"/>
      <c r="B14" s="97"/>
      <c r="F14" s="430" t="s">
        <v>86</v>
      </c>
      <c r="G14" s="431"/>
      <c r="H14" s="436" t="s">
        <v>87</v>
      </c>
      <c r="I14" s="435"/>
      <c r="M14" t="s">
        <v>85</v>
      </c>
    </row>
    <row r="15" spans="1:13" x14ac:dyDescent="0.45">
      <c r="A15" s="99"/>
      <c r="B15" s="97"/>
      <c r="D15" s="187"/>
      <c r="F15" s="472" t="s">
        <v>404</v>
      </c>
      <c r="G15" s="472"/>
      <c r="H15" s="473" t="s">
        <v>319</v>
      </c>
      <c r="I15" s="469"/>
    </row>
    <row r="16" spans="1:13" x14ac:dyDescent="0.45">
      <c r="A16" s="443" t="s">
        <v>324</v>
      </c>
      <c r="B16" s="444"/>
      <c r="C16" s="444"/>
      <c r="D16" s="444"/>
      <c r="E16" s="444"/>
      <c r="F16" s="444"/>
      <c r="G16" s="444"/>
      <c r="H16" s="444"/>
      <c r="I16" s="445"/>
    </row>
    <row r="17" spans="1:11" ht="14.65" thickBot="1" x14ac:dyDescent="0.5">
      <c r="A17" s="446" t="s">
        <v>88</v>
      </c>
      <c r="B17" s="447"/>
      <c r="C17" s="447"/>
      <c r="D17" s="447"/>
      <c r="E17" s="447"/>
      <c r="F17" s="447"/>
      <c r="G17" s="447"/>
      <c r="H17" s="447"/>
      <c r="I17" s="448"/>
    </row>
    <row r="18" spans="1:11" x14ac:dyDescent="0.45">
      <c r="A18" s="104" t="s">
        <v>89</v>
      </c>
      <c r="B18" s="464" t="s">
        <v>176</v>
      </c>
      <c r="C18" s="465"/>
      <c r="D18" s="466"/>
      <c r="E18" s="170" t="s">
        <v>91</v>
      </c>
      <c r="F18" s="170" t="s">
        <v>92</v>
      </c>
      <c r="G18" s="170" t="s">
        <v>93</v>
      </c>
      <c r="H18" s="170" t="s">
        <v>94</v>
      </c>
      <c r="I18" s="171" t="s">
        <v>95</v>
      </c>
    </row>
    <row r="19" spans="1:11" x14ac:dyDescent="0.45">
      <c r="A19" s="109"/>
      <c r="B19" s="437"/>
      <c r="C19" s="438"/>
      <c r="D19" s="439"/>
      <c r="E19" s="110"/>
      <c r="F19" s="111"/>
      <c r="G19" s="110"/>
      <c r="H19" s="112"/>
      <c r="I19" s="113"/>
    </row>
    <row r="20" spans="1:11" x14ac:dyDescent="0.45">
      <c r="A20" s="114"/>
      <c r="B20" s="406"/>
      <c r="C20" s="395"/>
      <c r="D20" s="407"/>
      <c r="E20" s="115"/>
      <c r="F20" s="100"/>
      <c r="G20" s="115"/>
      <c r="H20" s="116"/>
      <c r="I20" s="113"/>
    </row>
    <row r="21" spans="1:11" x14ac:dyDescent="0.45">
      <c r="A21" s="114"/>
      <c r="B21" s="440"/>
      <c r="C21" s="441"/>
      <c r="D21" s="442"/>
      <c r="E21" s="115"/>
      <c r="F21" s="100"/>
      <c r="G21" s="117"/>
      <c r="H21" s="118"/>
      <c r="I21" s="119"/>
    </row>
    <row r="22" spans="1:11" x14ac:dyDescent="0.45">
      <c r="A22" s="408" t="s">
        <v>96</v>
      </c>
      <c r="B22" s="404"/>
      <c r="C22" s="404"/>
      <c r="D22" s="404"/>
      <c r="E22" s="404"/>
      <c r="F22" s="404"/>
      <c r="G22" s="404"/>
      <c r="H22" s="405"/>
      <c r="I22" s="113"/>
    </row>
    <row r="23" spans="1:11" x14ac:dyDescent="0.45">
      <c r="A23" s="414" t="s">
        <v>97</v>
      </c>
      <c r="B23" s="415"/>
      <c r="C23" s="415"/>
      <c r="D23" s="415"/>
      <c r="E23" s="415"/>
      <c r="F23" s="415"/>
      <c r="G23" s="415"/>
      <c r="H23" s="415"/>
      <c r="I23" s="416"/>
    </row>
    <row r="24" spans="1:11" x14ac:dyDescent="0.45">
      <c r="A24" s="120" t="s">
        <v>98</v>
      </c>
      <c r="B24" s="412" t="s">
        <v>176</v>
      </c>
      <c r="C24" s="458"/>
      <c r="D24" s="458"/>
      <c r="E24" s="458"/>
      <c r="F24" s="413"/>
      <c r="G24" s="180" t="s">
        <v>93</v>
      </c>
      <c r="H24" s="136" t="s">
        <v>94</v>
      </c>
      <c r="I24" s="137" t="s">
        <v>95</v>
      </c>
      <c r="K24" s="142"/>
    </row>
    <row r="25" spans="1:11" x14ac:dyDescent="0.45">
      <c r="A25" s="125">
        <v>1</v>
      </c>
      <c r="B25" s="417" t="s">
        <v>494</v>
      </c>
      <c r="C25" s="418"/>
      <c r="D25" s="418"/>
      <c r="E25" s="418"/>
      <c r="F25" s="419"/>
      <c r="G25" s="191">
        <v>1</v>
      </c>
      <c r="H25" s="219">
        <v>2550</v>
      </c>
      <c r="I25" s="129">
        <f>H25*G25</f>
        <v>2550</v>
      </c>
    </row>
    <row r="26" spans="1:11" x14ac:dyDescent="0.45">
      <c r="A26" s="125">
        <v>2</v>
      </c>
      <c r="B26" s="420" t="s">
        <v>479</v>
      </c>
      <c r="C26" s="421"/>
      <c r="D26" s="421"/>
      <c r="E26" s="421"/>
      <c r="F26" s="422"/>
      <c r="G26" s="191">
        <v>1</v>
      </c>
      <c r="H26" s="220">
        <v>1200</v>
      </c>
      <c r="I26" s="129">
        <f>H26*G26</f>
        <v>1200</v>
      </c>
    </row>
    <row r="27" spans="1:11" x14ac:dyDescent="0.45">
      <c r="A27" s="125">
        <v>3</v>
      </c>
      <c r="B27" s="420" t="s">
        <v>421</v>
      </c>
      <c r="C27" s="421"/>
      <c r="D27" s="421"/>
      <c r="E27" s="421"/>
      <c r="F27" s="422"/>
      <c r="G27" s="191">
        <v>2</v>
      </c>
      <c r="H27" s="220">
        <v>1445.56</v>
      </c>
      <c r="I27" s="129">
        <f t="shared" ref="I27:I36" si="0">H27*G27</f>
        <v>2891.12</v>
      </c>
    </row>
    <row r="28" spans="1:11" x14ac:dyDescent="0.45">
      <c r="A28" s="125">
        <v>4</v>
      </c>
      <c r="B28" s="420" t="s">
        <v>480</v>
      </c>
      <c r="C28" s="421"/>
      <c r="D28" s="421"/>
      <c r="E28" s="421"/>
      <c r="F28" s="422"/>
      <c r="G28" s="191">
        <v>1</v>
      </c>
      <c r="H28" s="220">
        <v>38.22</v>
      </c>
      <c r="I28" s="129">
        <f t="shared" si="0"/>
        <v>38.22</v>
      </c>
    </row>
    <row r="29" spans="1:11" x14ac:dyDescent="0.45">
      <c r="A29" s="125">
        <v>5</v>
      </c>
      <c r="B29" s="420" t="s">
        <v>481</v>
      </c>
      <c r="C29" s="421"/>
      <c r="D29" s="421"/>
      <c r="E29" s="421"/>
      <c r="F29" s="422"/>
      <c r="G29" s="191">
        <v>3</v>
      </c>
      <c r="H29" s="220">
        <v>8.93</v>
      </c>
      <c r="I29" s="129">
        <f t="shared" si="0"/>
        <v>26.79</v>
      </c>
    </row>
    <row r="30" spans="1:11" x14ac:dyDescent="0.45">
      <c r="A30" s="125">
        <v>6</v>
      </c>
      <c r="B30" s="470" t="s">
        <v>482</v>
      </c>
      <c r="C30" s="471"/>
      <c r="D30" s="471"/>
      <c r="E30" s="471"/>
      <c r="F30" s="471"/>
      <c r="G30" s="191">
        <v>1</v>
      </c>
      <c r="H30" s="220">
        <v>44.94</v>
      </c>
      <c r="I30" s="129">
        <f t="shared" si="0"/>
        <v>44.94</v>
      </c>
    </row>
    <row r="31" spans="1:11" x14ac:dyDescent="0.45">
      <c r="A31" s="125">
        <v>7</v>
      </c>
      <c r="B31" s="470" t="s">
        <v>483</v>
      </c>
      <c r="C31" s="471"/>
      <c r="D31" s="471"/>
      <c r="E31" s="471"/>
      <c r="F31" s="471"/>
      <c r="G31" s="191">
        <v>10</v>
      </c>
      <c r="H31" s="220">
        <v>10.82</v>
      </c>
      <c r="I31" s="129">
        <f t="shared" ref="I31" si="1">H31*G31</f>
        <v>108.2</v>
      </c>
    </row>
    <row r="32" spans="1:11" x14ac:dyDescent="0.45">
      <c r="A32" s="125">
        <v>8</v>
      </c>
      <c r="B32" s="470" t="s">
        <v>484</v>
      </c>
      <c r="C32" s="471"/>
      <c r="D32" s="471"/>
      <c r="E32" s="471"/>
      <c r="F32" s="471"/>
      <c r="G32" s="191">
        <v>2</v>
      </c>
      <c r="H32" s="220">
        <v>27.8</v>
      </c>
      <c r="I32" s="129">
        <f t="shared" si="0"/>
        <v>55.6</v>
      </c>
    </row>
    <row r="33" spans="1:12" x14ac:dyDescent="0.45">
      <c r="A33" s="125">
        <v>9</v>
      </c>
      <c r="B33" s="470" t="s">
        <v>485</v>
      </c>
      <c r="C33" s="471"/>
      <c r="D33" s="471"/>
      <c r="E33" s="471"/>
      <c r="F33" s="471"/>
      <c r="G33" s="191">
        <v>2</v>
      </c>
      <c r="H33" s="220">
        <v>147.19</v>
      </c>
      <c r="I33" s="129">
        <f t="shared" si="0"/>
        <v>294.38</v>
      </c>
    </row>
    <row r="34" spans="1:12" x14ac:dyDescent="0.45">
      <c r="A34" s="125">
        <v>10</v>
      </c>
      <c r="B34" s="470" t="s">
        <v>486</v>
      </c>
      <c r="C34" s="471"/>
      <c r="D34" s="471"/>
      <c r="E34" s="471"/>
      <c r="F34" s="471"/>
      <c r="G34" s="191">
        <v>1</v>
      </c>
      <c r="H34" s="220">
        <v>22.6</v>
      </c>
      <c r="I34" s="129">
        <f t="shared" si="0"/>
        <v>22.6</v>
      </c>
    </row>
    <row r="35" spans="1:12" x14ac:dyDescent="0.45">
      <c r="A35" s="125">
        <v>11</v>
      </c>
      <c r="B35" s="470" t="s">
        <v>487</v>
      </c>
      <c r="C35" s="471"/>
      <c r="D35" s="471"/>
      <c r="E35" s="471"/>
      <c r="F35" s="471"/>
      <c r="G35" s="191">
        <v>5</v>
      </c>
      <c r="H35" s="220">
        <v>26</v>
      </c>
      <c r="I35" s="129">
        <f t="shared" si="0"/>
        <v>130</v>
      </c>
    </row>
    <row r="36" spans="1:12" x14ac:dyDescent="0.45">
      <c r="A36" s="125">
        <v>12</v>
      </c>
      <c r="B36" s="470" t="s">
        <v>488</v>
      </c>
      <c r="C36" s="471"/>
      <c r="D36" s="471"/>
      <c r="E36" s="471"/>
      <c r="F36" s="471"/>
      <c r="G36" s="191">
        <v>5</v>
      </c>
      <c r="H36" s="220">
        <v>14</v>
      </c>
      <c r="I36" s="129">
        <f t="shared" si="0"/>
        <v>70</v>
      </c>
    </row>
    <row r="37" spans="1:12" x14ac:dyDescent="0.45">
      <c r="A37" s="125">
        <v>13</v>
      </c>
      <c r="B37" s="470" t="s">
        <v>489</v>
      </c>
      <c r="C37" s="471"/>
      <c r="D37" s="471"/>
      <c r="E37" s="471"/>
      <c r="F37" s="471"/>
      <c r="G37" s="191">
        <v>15</v>
      </c>
      <c r="H37" s="220">
        <v>91.05</v>
      </c>
      <c r="I37" s="129">
        <f t="shared" ref="I37:I41" si="2">H37*G37</f>
        <v>1365.75</v>
      </c>
    </row>
    <row r="38" spans="1:12" x14ac:dyDescent="0.45">
      <c r="A38" s="125">
        <v>14</v>
      </c>
      <c r="B38" s="470" t="s">
        <v>490</v>
      </c>
      <c r="C38" s="471"/>
      <c r="D38" s="471"/>
      <c r="E38" s="471"/>
      <c r="F38" s="471"/>
      <c r="G38" s="191">
        <v>10</v>
      </c>
      <c r="H38" s="220">
        <v>83.84</v>
      </c>
      <c r="I38" s="129">
        <f t="shared" si="2"/>
        <v>838.40000000000009</v>
      </c>
    </row>
    <row r="39" spans="1:12" x14ac:dyDescent="0.45">
      <c r="A39" s="125">
        <v>15</v>
      </c>
      <c r="B39" s="470" t="s">
        <v>491</v>
      </c>
      <c r="C39" s="471"/>
      <c r="D39" s="471"/>
      <c r="E39" s="471"/>
      <c r="F39" s="471"/>
      <c r="G39" s="191">
        <v>4</v>
      </c>
      <c r="H39" s="220">
        <v>8.1199999999999992</v>
      </c>
      <c r="I39" s="129">
        <f t="shared" si="2"/>
        <v>32.479999999999997</v>
      </c>
    </row>
    <row r="40" spans="1:12" x14ac:dyDescent="0.45">
      <c r="A40" s="125">
        <v>16</v>
      </c>
      <c r="B40" s="470" t="s">
        <v>492</v>
      </c>
      <c r="C40" s="471"/>
      <c r="D40" s="471"/>
      <c r="E40" s="471"/>
      <c r="F40" s="471"/>
      <c r="G40" s="191">
        <v>1</v>
      </c>
      <c r="H40" s="220">
        <v>2197</v>
      </c>
      <c r="I40" s="129">
        <f t="shared" si="2"/>
        <v>2197</v>
      </c>
    </row>
    <row r="41" spans="1:12" x14ac:dyDescent="0.45">
      <c r="A41" s="125">
        <v>17</v>
      </c>
      <c r="B41" s="470" t="s">
        <v>493</v>
      </c>
      <c r="C41" s="471"/>
      <c r="D41" s="471"/>
      <c r="E41" s="471"/>
      <c r="F41" s="471"/>
      <c r="G41" s="191">
        <v>2</v>
      </c>
      <c r="H41" s="220">
        <v>268.14999999999998</v>
      </c>
      <c r="I41" s="129">
        <f t="shared" si="2"/>
        <v>536.29999999999995</v>
      </c>
    </row>
    <row r="42" spans="1:12" x14ac:dyDescent="0.45">
      <c r="A42" s="125"/>
      <c r="B42" s="470"/>
      <c r="C42" s="471"/>
      <c r="D42" s="471"/>
      <c r="E42" s="471"/>
      <c r="F42" s="471"/>
      <c r="G42" s="191"/>
      <c r="H42" s="220"/>
      <c r="I42" s="129"/>
    </row>
    <row r="43" spans="1:12" x14ac:dyDescent="0.45">
      <c r="A43" s="125"/>
      <c r="B43" s="470"/>
      <c r="C43" s="471"/>
      <c r="D43" s="471"/>
      <c r="E43" s="471"/>
      <c r="F43" s="471"/>
      <c r="G43" s="191"/>
      <c r="H43" s="220"/>
      <c r="I43" s="129"/>
    </row>
    <row r="44" spans="1:12" x14ac:dyDescent="0.45">
      <c r="A44" s="125"/>
      <c r="B44" s="470"/>
      <c r="C44" s="471"/>
      <c r="D44" s="471"/>
      <c r="E44" s="471"/>
      <c r="F44" s="471"/>
      <c r="G44" s="191"/>
      <c r="H44" s="220"/>
      <c r="I44" s="129"/>
    </row>
    <row r="45" spans="1:12" x14ac:dyDescent="0.45">
      <c r="A45" s="125"/>
      <c r="B45" s="470"/>
      <c r="C45" s="471"/>
      <c r="D45" s="471"/>
      <c r="E45" s="471"/>
      <c r="F45" s="471"/>
      <c r="G45" s="191"/>
      <c r="H45" s="192"/>
      <c r="I45" s="129"/>
      <c r="L45" s="130"/>
    </row>
    <row r="46" spans="1:12" x14ac:dyDescent="0.45">
      <c r="A46" s="467" t="s">
        <v>177</v>
      </c>
      <c r="B46" s="404"/>
      <c r="C46" s="404"/>
      <c r="D46" s="404"/>
      <c r="E46" s="404"/>
      <c r="F46" s="404"/>
      <c r="G46" s="404"/>
      <c r="H46" s="405"/>
      <c r="I46" s="185">
        <f>SUM(I25:I45)</f>
        <v>12401.779999999999</v>
      </c>
      <c r="L46" s="130"/>
    </row>
    <row r="47" spans="1:12" x14ac:dyDescent="0.45">
      <c r="A47" s="408" t="s">
        <v>178</v>
      </c>
      <c r="B47" s="404"/>
      <c r="C47" s="404"/>
      <c r="D47" s="404"/>
      <c r="E47" s="404"/>
      <c r="F47" s="404"/>
      <c r="G47" s="404"/>
      <c r="H47" s="405"/>
      <c r="I47" s="186">
        <f>ROUND((I46*0.15),2)</f>
        <v>1860.27</v>
      </c>
      <c r="L47" s="130"/>
    </row>
    <row r="48" spans="1:12" x14ac:dyDescent="0.45">
      <c r="A48" s="408" t="s">
        <v>179</v>
      </c>
      <c r="B48" s="404"/>
      <c r="C48" s="404"/>
      <c r="D48" s="404"/>
      <c r="E48" s="404"/>
      <c r="F48" s="404"/>
      <c r="G48" s="404"/>
      <c r="H48" s="405"/>
      <c r="I48" s="172">
        <f>I46+I47</f>
        <v>14262.05</v>
      </c>
    </row>
    <row r="49" spans="1:9" x14ac:dyDescent="0.45">
      <c r="A49" s="414" t="s">
        <v>101</v>
      </c>
      <c r="B49" s="415"/>
      <c r="C49" s="415"/>
      <c r="D49" s="415"/>
      <c r="E49" s="415"/>
      <c r="F49" s="415"/>
      <c r="G49" s="415"/>
      <c r="H49" s="415"/>
      <c r="I49" s="416"/>
    </row>
    <row r="50" spans="1:9" x14ac:dyDescent="0.45">
      <c r="A50" s="120" t="s">
        <v>102</v>
      </c>
      <c r="B50" s="412" t="s">
        <v>103</v>
      </c>
      <c r="C50" s="458"/>
      <c r="D50" s="413"/>
      <c r="E50" s="412" t="s">
        <v>91</v>
      </c>
      <c r="F50" s="413"/>
      <c r="G50" s="122" t="s">
        <v>93</v>
      </c>
      <c r="H50" s="123" t="s">
        <v>94</v>
      </c>
      <c r="I50" s="124" t="s">
        <v>95</v>
      </c>
    </row>
    <row r="51" spans="1:9" x14ac:dyDescent="0.45">
      <c r="A51" s="125">
        <v>1</v>
      </c>
      <c r="B51" s="449" t="s">
        <v>104</v>
      </c>
      <c r="C51" s="450"/>
      <c r="D51" s="451"/>
      <c r="E51" s="437" t="s">
        <v>105</v>
      </c>
      <c r="F51" s="439"/>
      <c r="G51" s="157"/>
      <c r="H51" s="155">
        <v>450</v>
      </c>
      <c r="I51" s="132">
        <f>SUM(G51*H51)</f>
        <v>0</v>
      </c>
    </row>
    <row r="52" spans="1:9" x14ac:dyDescent="0.45">
      <c r="A52" s="125">
        <v>2</v>
      </c>
      <c r="B52" s="426" t="s">
        <v>106</v>
      </c>
      <c r="C52" s="427"/>
      <c r="D52" s="428"/>
      <c r="E52" s="406" t="s">
        <v>105</v>
      </c>
      <c r="F52" s="407"/>
      <c r="G52" s="126"/>
      <c r="H52" s="156">
        <v>350</v>
      </c>
      <c r="I52" s="129">
        <f t="shared" ref="I52:I56" si="3">SUM(G52*H52)</f>
        <v>0</v>
      </c>
    </row>
    <row r="53" spans="1:9" x14ac:dyDescent="0.45">
      <c r="A53" s="125">
        <v>3</v>
      </c>
      <c r="B53" s="426" t="s">
        <v>107</v>
      </c>
      <c r="C53" s="427"/>
      <c r="D53" s="428"/>
      <c r="E53" s="406" t="s">
        <v>105</v>
      </c>
      <c r="F53" s="407"/>
      <c r="G53" s="126">
        <v>64</v>
      </c>
      <c r="H53" s="156">
        <v>300</v>
      </c>
      <c r="I53" s="129">
        <f t="shared" si="3"/>
        <v>19200</v>
      </c>
    </row>
    <row r="54" spans="1:9" x14ac:dyDescent="0.45">
      <c r="A54" s="125">
        <v>4</v>
      </c>
      <c r="B54" s="426" t="s">
        <v>108</v>
      </c>
      <c r="C54" s="427"/>
      <c r="D54" s="428"/>
      <c r="E54" s="406" t="s">
        <v>105</v>
      </c>
      <c r="F54" s="407"/>
      <c r="G54" s="126"/>
      <c r="H54" s="156">
        <v>200</v>
      </c>
      <c r="I54" s="129">
        <f t="shared" si="3"/>
        <v>0</v>
      </c>
    </row>
    <row r="55" spans="1:9" x14ac:dyDescent="0.45">
      <c r="A55" s="125">
        <v>5</v>
      </c>
      <c r="B55" s="426" t="s">
        <v>604</v>
      </c>
      <c r="C55" s="427"/>
      <c r="D55" s="428"/>
      <c r="E55" s="406" t="s">
        <v>105</v>
      </c>
      <c r="F55" s="407"/>
      <c r="G55" s="126">
        <v>48</v>
      </c>
      <c r="H55" s="158">
        <v>200</v>
      </c>
      <c r="I55" s="129">
        <f t="shared" si="3"/>
        <v>9600</v>
      </c>
    </row>
    <row r="56" spans="1:9" x14ac:dyDescent="0.45">
      <c r="A56" s="125">
        <v>6</v>
      </c>
      <c r="B56" s="426" t="s">
        <v>348</v>
      </c>
      <c r="C56" s="427"/>
      <c r="D56" s="428"/>
      <c r="E56" s="406" t="s">
        <v>105</v>
      </c>
      <c r="F56" s="407"/>
      <c r="G56" s="126"/>
      <c r="H56" s="158">
        <v>140</v>
      </c>
      <c r="I56" s="129">
        <f t="shared" si="3"/>
        <v>0</v>
      </c>
    </row>
    <row r="57" spans="1:9" x14ac:dyDescent="0.45">
      <c r="A57" s="125"/>
      <c r="B57" s="426"/>
      <c r="C57" s="427"/>
      <c r="D57" s="428"/>
      <c r="E57" s="133"/>
      <c r="F57" s="100"/>
      <c r="G57" s="100"/>
      <c r="H57" s="116"/>
      <c r="I57" s="129"/>
    </row>
    <row r="58" spans="1:9" x14ac:dyDescent="0.45">
      <c r="A58" s="114"/>
      <c r="B58" s="426"/>
      <c r="C58" s="427"/>
      <c r="D58" s="428"/>
      <c r="F58" s="100"/>
      <c r="G58" s="100"/>
      <c r="H58" s="116"/>
      <c r="I58" s="129"/>
    </row>
    <row r="59" spans="1:9" x14ac:dyDescent="0.45">
      <c r="A59" s="134"/>
      <c r="B59" s="455"/>
      <c r="C59" s="456"/>
      <c r="D59" s="457"/>
      <c r="E59" s="102"/>
      <c r="F59" s="103"/>
      <c r="G59" s="100"/>
      <c r="H59" s="118"/>
      <c r="I59" s="129"/>
    </row>
    <row r="60" spans="1:9" x14ac:dyDescent="0.45">
      <c r="A60" s="408" t="s">
        <v>110</v>
      </c>
      <c r="B60" s="404"/>
      <c r="C60" s="404"/>
      <c r="D60" s="404"/>
      <c r="E60" s="404"/>
      <c r="F60" s="404"/>
      <c r="G60" s="404"/>
      <c r="H60" s="405"/>
      <c r="I60" s="140">
        <f>SUM(I51:I59)</f>
        <v>28800</v>
      </c>
    </row>
    <row r="61" spans="1:9" x14ac:dyDescent="0.45">
      <c r="A61" s="414" t="s">
        <v>111</v>
      </c>
      <c r="B61" s="415"/>
      <c r="C61" s="415"/>
      <c r="D61" s="415"/>
      <c r="E61" s="415"/>
      <c r="F61" s="415"/>
      <c r="G61" s="415"/>
      <c r="H61" s="415"/>
      <c r="I61" s="416"/>
    </row>
    <row r="62" spans="1:9" x14ac:dyDescent="0.45">
      <c r="A62" s="120" t="s">
        <v>112</v>
      </c>
      <c r="B62" s="412" t="s">
        <v>113</v>
      </c>
      <c r="C62" s="458"/>
      <c r="D62" s="413"/>
      <c r="E62" s="412" t="s">
        <v>114</v>
      </c>
      <c r="F62" s="413"/>
      <c r="G62" s="136" t="s">
        <v>115</v>
      </c>
      <c r="H62" s="136" t="s">
        <v>94</v>
      </c>
      <c r="I62" s="137" t="s">
        <v>95</v>
      </c>
    </row>
    <row r="63" spans="1:9" x14ac:dyDescent="0.45">
      <c r="A63" s="125">
        <v>1</v>
      </c>
      <c r="B63" s="417" t="s">
        <v>495</v>
      </c>
      <c r="C63" s="418"/>
      <c r="D63" s="419"/>
      <c r="E63" s="406">
        <v>7</v>
      </c>
      <c r="F63" s="407"/>
      <c r="G63" s="211">
        <v>245</v>
      </c>
      <c r="H63" s="138">
        <v>5</v>
      </c>
      <c r="I63" s="224">
        <f>H63*G63</f>
        <v>1225</v>
      </c>
    </row>
    <row r="64" spans="1:9" x14ac:dyDescent="0.45">
      <c r="A64" s="139"/>
      <c r="B64" s="423"/>
      <c r="C64" s="424"/>
      <c r="D64" s="425"/>
      <c r="E64" s="440"/>
      <c r="F64" s="442"/>
      <c r="G64" s="126"/>
      <c r="H64" s="138"/>
      <c r="I64" s="224"/>
    </row>
    <row r="65" spans="1:12" x14ac:dyDescent="0.45">
      <c r="A65" s="408" t="s">
        <v>116</v>
      </c>
      <c r="B65" s="404"/>
      <c r="C65" s="404"/>
      <c r="D65" s="404"/>
      <c r="E65" s="404"/>
      <c r="F65" s="404"/>
      <c r="G65" s="404"/>
      <c r="H65" s="405"/>
      <c r="I65" s="140">
        <f>SUM(I63:I64)</f>
        <v>1225</v>
      </c>
    </row>
    <row r="66" spans="1:12" x14ac:dyDescent="0.45">
      <c r="A66" s="141"/>
      <c r="B66" s="142"/>
      <c r="C66" s="142"/>
      <c r="D66" s="142"/>
      <c r="E66" s="142"/>
      <c r="F66" s="143"/>
      <c r="G66" s="144"/>
      <c r="H66" s="144"/>
      <c r="I66" s="145"/>
      <c r="L66" s="97"/>
    </row>
    <row r="67" spans="1:12" x14ac:dyDescent="0.45">
      <c r="A67" s="452"/>
      <c r="B67" s="453"/>
      <c r="C67" s="453"/>
      <c r="D67" s="453"/>
      <c r="E67" s="453"/>
      <c r="F67" s="146"/>
      <c r="G67" s="454" t="s">
        <v>117</v>
      </c>
      <c r="H67" s="453"/>
      <c r="I67" s="147">
        <f>I65+I60+I48</f>
        <v>44287.05</v>
      </c>
    </row>
    <row r="68" spans="1:12" x14ac:dyDescent="0.45">
      <c r="A68" s="452"/>
      <c r="B68" s="453"/>
      <c r="C68" s="453"/>
      <c r="D68" s="453"/>
      <c r="E68" s="453"/>
      <c r="F68" s="100"/>
      <c r="G68" s="148"/>
      <c r="H68" s="149"/>
      <c r="I68" s="150"/>
    </row>
    <row r="69" spans="1:12" ht="14.65" thickBot="1" x14ac:dyDescent="0.5">
      <c r="A69" s="452"/>
      <c r="B69" s="453"/>
      <c r="C69" s="453"/>
      <c r="D69" s="453"/>
      <c r="E69" s="453"/>
      <c r="F69" s="100"/>
      <c r="G69" s="402" t="s">
        <v>160</v>
      </c>
      <c r="H69" s="403"/>
      <c r="I69" s="159">
        <f>I67+I68</f>
        <v>44287.05</v>
      </c>
    </row>
    <row r="70" spans="1:12" ht="15" thickTop="1" thickBot="1" x14ac:dyDescent="0.5">
      <c r="A70" s="151"/>
      <c r="B70" s="152"/>
      <c r="C70" s="459"/>
      <c r="D70" s="460"/>
      <c r="E70" s="460"/>
      <c r="F70" s="460"/>
      <c r="G70" s="153"/>
      <c r="H70" s="153"/>
      <c r="I70" s="154"/>
    </row>
    <row r="72" spans="1:12" x14ac:dyDescent="0.45">
      <c r="A72" s="97"/>
      <c r="B72" s="97"/>
    </row>
  </sheetData>
  <mergeCells count="83">
    <mergeCell ref="B41:F41"/>
    <mergeCell ref="B42:F42"/>
    <mergeCell ref="B43:F43"/>
    <mergeCell ref="A68:B68"/>
    <mergeCell ref="C68:E68"/>
    <mergeCell ref="B59:D59"/>
    <mergeCell ref="A60:H60"/>
    <mergeCell ref="A61:I61"/>
    <mergeCell ref="B62:D62"/>
    <mergeCell ref="E62:F62"/>
    <mergeCell ref="B63:D63"/>
    <mergeCell ref="E63:F63"/>
    <mergeCell ref="B55:D55"/>
    <mergeCell ref="E55:F55"/>
    <mergeCell ref="B56:D56"/>
    <mergeCell ref="E56:F56"/>
    <mergeCell ref="C70:F70"/>
    <mergeCell ref="B64:D64"/>
    <mergeCell ref="E64:F64"/>
    <mergeCell ref="A65:H65"/>
    <mergeCell ref="A67:B67"/>
    <mergeCell ref="C67:E67"/>
    <mergeCell ref="G67:H67"/>
    <mergeCell ref="B51:D51"/>
    <mergeCell ref="E51:F51"/>
    <mergeCell ref="A69:B69"/>
    <mergeCell ref="C69:E69"/>
    <mergeCell ref="G69:H69"/>
    <mergeCell ref="B57:D57"/>
    <mergeCell ref="B58:D58"/>
    <mergeCell ref="B52:D52"/>
    <mergeCell ref="E52:F52"/>
    <mergeCell ref="B53:D53"/>
    <mergeCell ref="E53:F53"/>
    <mergeCell ref="B54:D54"/>
    <mergeCell ref="E54:F54"/>
    <mergeCell ref="A47:H47"/>
    <mergeCell ref="A48:H48"/>
    <mergeCell ref="A49:I49"/>
    <mergeCell ref="B50:D50"/>
    <mergeCell ref="B33:F33"/>
    <mergeCell ref="A46:H46"/>
    <mergeCell ref="B37:F37"/>
    <mergeCell ref="B38:F38"/>
    <mergeCell ref="B39:F39"/>
    <mergeCell ref="B40:F40"/>
    <mergeCell ref="B34:F34"/>
    <mergeCell ref="B35:F35"/>
    <mergeCell ref="B36:F36"/>
    <mergeCell ref="B44:F44"/>
    <mergeCell ref="B45:F45"/>
    <mergeCell ref="E50:F50"/>
    <mergeCell ref="B29:F29"/>
    <mergeCell ref="B30:F30"/>
    <mergeCell ref="B31:F31"/>
    <mergeCell ref="A22:H22"/>
    <mergeCell ref="A23:I23"/>
    <mergeCell ref="B24:F24"/>
    <mergeCell ref="B25:F25"/>
    <mergeCell ref="B26:F26"/>
    <mergeCell ref="B32:F32"/>
    <mergeCell ref="B21:D21"/>
    <mergeCell ref="F12:G12"/>
    <mergeCell ref="H12:I12"/>
    <mergeCell ref="H13:I13"/>
    <mergeCell ref="F14:G14"/>
    <mergeCell ref="H14:I14"/>
    <mergeCell ref="F15:G15"/>
    <mergeCell ref="H15:I15"/>
    <mergeCell ref="A16:I16"/>
    <mergeCell ref="A17:I17"/>
    <mergeCell ref="B18:D18"/>
    <mergeCell ref="B19:D19"/>
    <mergeCell ref="B20:D20"/>
    <mergeCell ref="B27:F27"/>
    <mergeCell ref="B28:F28"/>
    <mergeCell ref="F11:G11"/>
    <mergeCell ref="H11:I11"/>
    <mergeCell ref="A9:E9"/>
    <mergeCell ref="F9:G9"/>
    <mergeCell ref="H9:I9"/>
    <mergeCell ref="F10:G10"/>
    <mergeCell ref="H10:I10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dimension ref="A1:P148"/>
  <sheetViews>
    <sheetView topLeftCell="A111" zoomScaleNormal="100" workbookViewId="0">
      <selection activeCell="A43" sqref="A43:I76"/>
    </sheetView>
  </sheetViews>
  <sheetFormatPr defaultRowHeight="14.25" x14ac:dyDescent="0.45"/>
  <cols>
    <col min="1" max="1" width="12" bestFit="1" customWidth="1"/>
    <col min="4" max="4" width="26.86328125" customWidth="1"/>
    <col min="6" max="6" width="8.86328125" customWidth="1"/>
    <col min="7" max="7" width="11" customWidth="1"/>
    <col min="8" max="8" width="14.1328125" customWidth="1"/>
    <col min="9" max="9" width="18.33203125" customWidth="1"/>
    <col min="13" max="13" width="12.53125" bestFit="1" customWidth="1"/>
  </cols>
  <sheetData>
    <row r="1" spans="1:13" x14ac:dyDescent="0.45">
      <c r="A1" s="92"/>
      <c r="B1" s="93"/>
      <c r="C1" s="93"/>
      <c r="D1" s="93"/>
      <c r="E1" s="93"/>
      <c r="F1" s="93"/>
      <c r="G1" s="93"/>
      <c r="H1" s="93"/>
      <c r="I1" s="94"/>
    </row>
    <row r="2" spans="1:13" x14ac:dyDescent="0.45">
      <c r="A2" s="95"/>
      <c r="I2" s="96"/>
    </row>
    <row r="3" spans="1:13" x14ac:dyDescent="0.45">
      <c r="A3" s="95"/>
      <c r="I3" s="96"/>
    </row>
    <row r="4" spans="1:13" x14ac:dyDescent="0.45">
      <c r="A4" s="95"/>
      <c r="I4" s="96"/>
    </row>
    <row r="5" spans="1:13" x14ac:dyDescent="0.45">
      <c r="A5" s="95"/>
      <c r="I5" s="96"/>
    </row>
    <row r="6" spans="1:13" x14ac:dyDescent="0.45">
      <c r="A6" s="95"/>
      <c r="I6" s="96"/>
    </row>
    <row r="7" spans="1:13" x14ac:dyDescent="0.45">
      <c r="A7" s="95"/>
      <c r="I7" s="96"/>
    </row>
    <row r="8" spans="1:13" x14ac:dyDescent="0.45">
      <c r="A8" s="95"/>
      <c r="H8" s="97"/>
      <c r="I8" s="98"/>
    </row>
    <row r="9" spans="1:13" x14ac:dyDescent="0.45">
      <c r="A9" s="414" t="s">
        <v>167</v>
      </c>
      <c r="B9" s="415"/>
      <c r="C9" s="415"/>
      <c r="D9" s="415"/>
      <c r="E9" s="429"/>
      <c r="F9" s="430" t="s">
        <v>166</v>
      </c>
      <c r="G9" s="431"/>
      <c r="H9" s="432" t="e">
        <f>#REF!</f>
        <v>#REF!</v>
      </c>
      <c r="I9" s="433"/>
    </row>
    <row r="10" spans="1:13" x14ac:dyDescent="0.45">
      <c r="A10" s="99" t="s">
        <v>77</v>
      </c>
      <c r="B10" s="97"/>
      <c r="F10" s="430" t="s">
        <v>78</v>
      </c>
      <c r="G10" s="431"/>
      <c r="H10" s="434" t="e">
        <f>#REF!</f>
        <v>#REF!</v>
      </c>
      <c r="I10" s="435"/>
    </row>
    <row r="11" spans="1:13" x14ac:dyDescent="0.45">
      <c r="A11" s="99" t="s">
        <v>79</v>
      </c>
      <c r="B11" s="97"/>
      <c r="F11" s="430" t="s">
        <v>80</v>
      </c>
      <c r="G11" s="431"/>
      <c r="H11" s="507" t="e">
        <f>#REF!</f>
        <v>#REF!</v>
      </c>
      <c r="I11" s="435"/>
    </row>
    <row r="12" spans="1:13" x14ac:dyDescent="0.45">
      <c r="A12" s="99" t="s">
        <v>81</v>
      </c>
      <c r="B12" s="97"/>
      <c r="F12" s="430" t="s">
        <v>82</v>
      </c>
      <c r="G12" s="431"/>
      <c r="H12" s="436" t="e">
        <f>#REF!</f>
        <v>#REF!</v>
      </c>
      <c r="I12" s="435"/>
    </row>
    <row r="13" spans="1:13" x14ac:dyDescent="0.45">
      <c r="A13" s="99" t="s">
        <v>83</v>
      </c>
      <c r="B13" s="97"/>
      <c r="F13" s="181" t="s">
        <v>84</v>
      </c>
      <c r="G13" s="182"/>
      <c r="H13" s="468" t="s">
        <v>118</v>
      </c>
      <c r="I13" s="469"/>
    </row>
    <row r="14" spans="1:13" x14ac:dyDescent="0.45">
      <c r="A14" s="99"/>
      <c r="B14" s="97"/>
      <c r="F14" s="430" t="s">
        <v>86</v>
      </c>
      <c r="G14" s="431"/>
      <c r="H14" s="436" t="s">
        <v>87</v>
      </c>
      <c r="I14" s="435"/>
      <c r="M14" t="s">
        <v>85</v>
      </c>
    </row>
    <row r="15" spans="1:13" x14ac:dyDescent="0.45">
      <c r="A15" s="99"/>
      <c r="B15" s="97"/>
      <c r="D15" s="187"/>
      <c r="F15" s="472" t="s">
        <v>404</v>
      </c>
      <c r="G15" s="472"/>
      <c r="H15" s="473" t="s">
        <v>496</v>
      </c>
      <c r="I15" s="469"/>
    </row>
    <row r="16" spans="1:13" x14ac:dyDescent="0.45">
      <c r="A16" s="443" t="s">
        <v>497</v>
      </c>
      <c r="B16" s="444"/>
      <c r="C16" s="444"/>
      <c r="D16" s="444"/>
      <c r="E16" s="444"/>
      <c r="F16" s="444"/>
      <c r="G16" s="444"/>
      <c r="H16" s="444"/>
      <c r="I16" s="445"/>
    </row>
    <row r="17" spans="1:16" ht="14.65" thickBot="1" x14ac:dyDescent="0.5">
      <c r="A17" s="446" t="s">
        <v>88</v>
      </c>
      <c r="B17" s="447"/>
      <c r="C17" s="447"/>
      <c r="D17" s="447"/>
      <c r="E17" s="447"/>
      <c r="F17" s="447"/>
      <c r="G17" s="447"/>
      <c r="H17" s="447"/>
      <c r="I17" s="448"/>
    </row>
    <row r="18" spans="1:16" x14ac:dyDescent="0.45">
      <c r="A18" s="104" t="s">
        <v>89</v>
      </c>
      <c r="B18" s="464" t="s">
        <v>176</v>
      </c>
      <c r="C18" s="465"/>
      <c r="D18" s="466"/>
      <c r="E18" s="170"/>
      <c r="F18" s="170"/>
      <c r="G18" s="170" t="s">
        <v>93</v>
      </c>
      <c r="H18" s="170" t="s">
        <v>94</v>
      </c>
      <c r="I18" s="171" t="s">
        <v>95</v>
      </c>
    </row>
    <row r="19" spans="1:16" x14ac:dyDescent="0.45">
      <c r="A19" s="109">
        <v>1</v>
      </c>
      <c r="B19" s="417" t="s">
        <v>603</v>
      </c>
      <c r="C19" s="418"/>
      <c r="D19" s="419"/>
      <c r="E19" s="110"/>
      <c r="F19" s="111"/>
      <c r="G19" s="110"/>
      <c r="H19" s="112"/>
      <c r="I19" s="113"/>
    </row>
    <row r="20" spans="1:16" x14ac:dyDescent="0.45">
      <c r="A20" s="114"/>
      <c r="B20" s="510"/>
      <c r="C20" s="511"/>
      <c r="D20" s="512"/>
      <c r="E20" s="115"/>
      <c r="F20" s="100"/>
      <c r="G20" s="115"/>
      <c r="H20" s="116"/>
      <c r="I20" s="113"/>
    </row>
    <row r="21" spans="1:16" x14ac:dyDescent="0.45">
      <c r="A21" s="114"/>
      <c r="B21" s="440"/>
      <c r="C21" s="441"/>
      <c r="D21" s="442"/>
      <c r="E21" s="115"/>
      <c r="F21" s="100"/>
      <c r="G21" s="117"/>
      <c r="H21" s="118"/>
      <c r="I21" s="119"/>
      <c r="M21" s="247"/>
      <c r="N21" s="247"/>
      <c r="O21" s="247"/>
      <c r="P21" s="247"/>
    </row>
    <row r="22" spans="1:16" x14ac:dyDescent="0.45">
      <c r="A22" s="408" t="s">
        <v>96</v>
      </c>
      <c r="B22" s="404"/>
      <c r="C22" s="404"/>
      <c r="D22" s="404"/>
      <c r="E22" s="404"/>
      <c r="F22" s="404"/>
      <c r="G22" s="404"/>
      <c r="H22" s="405"/>
      <c r="I22" s="113"/>
      <c r="M22" s="247"/>
      <c r="N22" s="247"/>
      <c r="O22" s="247"/>
      <c r="P22" s="247"/>
    </row>
    <row r="23" spans="1:16" x14ac:dyDescent="0.45">
      <c r="A23" s="414" t="s">
        <v>97</v>
      </c>
      <c r="B23" s="415"/>
      <c r="C23" s="415"/>
      <c r="D23" s="415"/>
      <c r="E23" s="415"/>
      <c r="F23" s="415"/>
      <c r="G23" s="415"/>
      <c r="H23" s="415"/>
      <c r="I23" s="416"/>
      <c r="M23" s="247"/>
      <c r="N23" s="247"/>
      <c r="O23" s="247"/>
      <c r="P23" s="247"/>
    </row>
    <row r="24" spans="1:16" x14ac:dyDescent="0.45">
      <c r="A24" s="120" t="s">
        <v>98</v>
      </c>
      <c r="B24" s="412" t="s">
        <v>176</v>
      </c>
      <c r="C24" s="458"/>
      <c r="D24" s="458"/>
      <c r="E24" s="458"/>
      <c r="F24" s="413"/>
      <c r="G24" s="180" t="s">
        <v>93</v>
      </c>
      <c r="H24" s="136" t="s">
        <v>94</v>
      </c>
      <c r="I24" s="137" t="s">
        <v>95</v>
      </c>
      <c r="K24" s="142"/>
      <c r="M24" s="247"/>
      <c r="N24" s="247"/>
      <c r="O24" s="247"/>
      <c r="P24" s="247"/>
    </row>
    <row r="25" spans="1:16" x14ac:dyDescent="0.45">
      <c r="A25" s="125">
        <v>1</v>
      </c>
      <c r="B25" s="417" t="s">
        <v>498</v>
      </c>
      <c r="C25" s="418"/>
      <c r="D25" s="418"/>
      <c r="E25" s="418"/>
      <c r="F25" s="419"/>
      <c r="G25" s="191">
        <v>1</v>
      </c>
      <c r="H25" s="219">
        <v>445.26</v>
      </c>
      <c r="I25" s="129">
        <f>H25*G25</f>
        <v>445.26</v>
      </c>
      <c r="M25" s="247"/>
      <c r="N25" s="247"/>
      <c r="O25" s="247"/>
      <c r="P25" s="247"/>
    </row>
    <row r="26" spans="1:16" x14ac:dyDescent="0.45">
      <c r="A26" s="125">
        <v>2</v>
      </c>
      <c r="B26" s="420" t="s">
        <v>499</v>
      </c>
      <c r="C26" s="421"/>
      <c r="D26" s="421"/>
      <c r="E26" s="421"/>
      <c r="F26" s="422"/>
      <c r="G26" s="191">
        <v>10</v>
      </c>
      <c r="H26" s="220">
        <v>10.96</v>
      </c>
      <c r="I26" s="129">
        <f>H26*G26</f>
        <v>109.60000000000001</v>
      </c>
      <c r="M26" s="247"/>
      <c r="N26" s="247"/>
      <c r="O26" s="247"/>
      <c r="P26" s="247"/>
    </row>
    <row r="27" spans="1:16" x14ac:dyDescent="0.45">
      <c r="A27" s="125">
        <v>3</v>
      </c>
      <c r="B27" s="488" t="s">
        <v>588</v>
      </c>
      <c r="C27" s="489"/>
      <c r="D27" s="489"/>
      <c r="E27" s="489"/>
      <c r="F27" s="490"/>
      <c r="G27" s="244">
        <v>1</v>
      </c>
      <c r="H27" s="220">
        <v>5500</v>
      </c>
      <c r="I27" s="245">
        <f>H27*G27</f>
        <v>5500</v>
      </c>
      <c r="M27" s="247"/>
      <c r="N27" s="247"/>
      <c r="O27" s="247"/>
      <c r="P27" s="247"/>
    </row>
    <row r="28" spans="1:16" x14ac:dyDescent="0.45">
      <c r="A28" s="125">
        <v>4</v>
      </c>
      <c r="B28" s="420" t="s">
        <v>500</v>
      </c>
      <c r="C28" s="421"/>
      <c r="D28" s="421"/>
      <c r="E28" s="421"/>
      <c r="F28" s="422"/>
      <c r="G28" s="191">
        <v>1</v>
      </c>
      <c r="H28" s="220">
        <v>88.86</v>
      </c>
      <c r="I28" s="129">
        <f t="shared" ref="I28" si="0">H28*G28</f>
        <v>88.86</v>
      </c>
      <c r="M28" s="247"/>
      <c r="N28" s="247"/>
      <c r="O28" s="247"/>
      <c r="P28" s="247"/>
    </row>
    <row r="29" spans="1:16" x14ac:dyDescent="0.45">
      <c r="A29" s="125">
        <v>5</v>
      </c>
      <c r="B29" s="488" t="s">
        <v>525</v>
      </c>
      <c r="C29" s="489"/>
      <c r="D29" s="489"/>
      <c r="E29" s="489"/>
      <c r="F29" s="490"/>
      <c r="G29" s="191">
        <v>1</v>
      </c>
      <c r="H29" s="220">
        <v>8820</v>
      </c>
      <c r="I29" s="129">
        <f t="shared" ref="I29:I41" si="1">H29*G29</f>
        <v>8820</v>
      </c>
      <c r="M29" s="247"/>
      <c r="N29" s="247"/>
      <c r="O29" s="247"/>
      <c r="P29" s="247"/>
    </row>
    <row r="30" spans="1:16" x14ac:dyDescent="0.45">
      <c r="A30" s="125">
        <v>6</v>
      </c>
      <c r="B30" s="470" t="s">
        <v>501</v>
      </c>
      <c r="C30" s="471"/>
      <c r="D30" s="471"/>
      <c r="E30" s="471"/>
      <c r="F30" s="471"/>
      <c r="G30" s="191">
        <v>1</v>
      </c>
      <c r="H30" s="220">
        <v>38.72</v>
      </c>
      <c r="I30" s="129">
        <f t="shared" si="1"/>
        <v>38.72</v>
      </c>
      <c r="M30" s="247"/>
      <c r="N30" s="247"/>
      <c r="O30" s="247"/>
      <c r="P30" s="247"/>
    </row>
    <row r="31" spans="1:16" x14ac:dyDescent="0.45">
      <c r="A31" s="125">
        <v>7</v>
      </c>
      <c r="B31" s="470" t="s">
        <v>502</v>
      </c>
      <c r="C31" s="471"/>
      <c r="D31" s="471"/>
      <c r="E31" s="471"/>
      <c r="F31" s="471"/>
      <c r="G31" s="191">
        <v>1</v>
      </c>
      <c r="H31" s="220">
        <v>18.07</v>
      </c>
      <c r="I31" s="129">
        <f t="shared" si="1"/>
        <v>18.07</v>
      </c>
      <c r="M31" s="247"/>
      <c r="N31" s="247"/>
      <c r="O31" s="247"/>
      <c r="P31" s="247"/>
    </row>
    <row r="32" spans="1:16" x14ac:dyDescent="0.45">
      <c r="A32" s="125">
        <v>8</v>
      </c>
      <c r="B32" s="470" t="s">
        <v>503</v>
      </c>
      <c r="C32" s="471"/>
      <c r="D32" s="471"/>
      <c r="E32" s="471"/>
      <c r="F32" s="471"/>
      <c r="G32" s="191">
        <v>1</v>
      </c>
      <c r="H32" s="220">
        <v>113.34</v>
      </c>
      <c r="I32" s="129">
        <f t="shared" si="1"/>
        <v>113.34</v>
      </c>
      <c r="M32" s="247"/>
      <c r="N32" s="247"/>
      <c r="O32" s="247"/>
      <c r="P32" s="247"/>
    </row>
    <row r="33" spans="1:16" x14ac:dyDescent="0.45">
      <c r="A33" s="125">
        <v>9</v>
      </c>
      <c r="B33" s="470" t="s">
        <v>504</v>
      </c>
      <c r="C33" s="471"/>
      <c r="D33" s="471"/>
      <c r="E33" s="471"/>
      <c r="F33" s="471"/>
      <c r="G33" s="191">
        <v>1</v>
      </c>
      <c r="H33" s="220">
        <v>57.78</v>
      </c>
      <c r="I33" s="129">
        <f t="shared" si="1"/>
        <v>57.78</v>
      </c>
      <c r="M33" s="247"/>
      <c r="N33" s="247"/>
      <c r="O33" s="247"/>
      <c r="P33" s="247"/>
    </row>
    <row r="34" spans="1:16" x14ac:dyDescent="0.45">
      <c r="A34" s="125">
        <v>10</v>
      </c>
      <c r="B34" s="470" t="s">
        <v>505</v>
      </c>
      <c r="C34" s="471"/>
      <c r="D34" s="471"/>
      <c r="E34" s="471"/>
      <c r="F34" s="471"/>
      <c r="G34" s="191">
        <v>2</v>
      </c>
      <c r="H34" s="220">
        <v>8.6999999999999993</v>
      </c>
      <c r="I34" s="129">
        <f t="shared" si="1"/>
        <v>17.399999999999999</v>
      </c>
      <c r="M34" s="247"/>
      <c r="N34" s="247"/>
      <c r="O34" s="247"/>
      <c r="P34" s="247"/>
    </row>
    <row r="35" spans="1:16" x14ac:dyDescent="0.45">
      <c r="A35" s="125">
        <v>11</v>
      </c>
      <c r="B35" s="470" t="s">
        <v>506</v>
      </c>
      <c r="C35" s="471"/>
      <c r="D35" s="471"/>
      <c r="E35" s="471"/>
      <c r="F35" s="471"/>
      <c r="G35" s="191">
        <v>1</v>
      </c>
      <c r="H35" s="220">
        <v>182.61</v>
      </c>
      <c r="I35" s="129">
        <f t="shared" si="1"/>
        <v>182.61</v>
      </c>
      <c r="M35" s="247"/>
      <c r="N35" s="247"/>
      <c r="O35" s="247"/>
      <c r="P35" s="247"/>
    </row>
    <row r="36" spans="1:16" x14ac:dyDescent="0.45">
      <c r="A36" s="125">
        <v>12</v>
      </c>
      <c r="B36" s="470" t="s">
        <v>507</v>
      </c>
      <c r="C36" s="471"/>
      <c r="D36" s="471"/>
      <c r="E36" s="471"/>
      <c r="F36" s="471"/>
      <c r="G36" s="191">
        <v>2</v>
      </c>
      <c r="H36" s="220">
        <v>5.31</v>
      </c>
      <c r="I36" s="129">
        <f t="shared" si="1"/>
        <v>10.62</v>
      </c>
      <c r="M36" s="247"/>
      <c r="N36" s="247"/>
      <c r="O36" s="247"/>
      <c r="P36" s="247"/>
    </row>
    <row r="37" spans="1:16" x14ac:dyDescent="0.45">
      <c r="A37" s="125">
        <v>13</v>
      </c>
      <c r="B37" s="470" t="s">
        <v>508</v>
      </c>
      <c r="C37" s="471"/>
      <c r="D37" s="471"/>
      <c r="E37" s="471"/>
      <c r="F37" s="471"/>
      <c r="G37" s="191">
        <v>6</v>
      </c>
      <c r="H37" s="220">
        <v>8.14</v>
      </c>
      <c r="I37" s="129">
        <f t="shared" si="1"/>
        <v>48.84</v>
      </c>
      <c r="M37" s="247"/>
      <c r="N37" s="247"/>
      <c r="O37" s="247"/>
      <c r="P37" s="247"/>
    </row>
    <row r="38" spans="1:16" x14ac:dyDescent="0.45">
      <c r="A38" s="125">
        <v>14</v>
      </c>
      <c r="B38" s="470" t="s">
        <v>509</v>
      </c>
      <c r="C38" s="471"/>
      <c r="D38" s="471"/>
      <c r="E38" s="471"/>
      <c r="F38" s="471"/>
      <c r="G38" s="191">
        <v>5</v>
      </c>
      <c r="H38" s="220">
        <v>8.6999999999999993</v>
      </c>
      <c r="I38" s="129">
        <f t="shared" si="1"/>
        <v>43.5</v>
      </c>
      <c r="M38" s="247"/>
      <c r="N38" s="247"/>
      <c r="O38" s="247"/>
      <c r="P38" s="247"/>
    </row>
    <row r="39" spans="1:16" x14ac:dyDescent="0.45">
      <c r="A39" s="125">
        <v>15</v>
      </c>
      <c r="B39" s="470" t="s">
        <v>510</v>
      </c>
      <c r="C39" s="471"/>
      <c r="D39" s="471"/>
      <c r="E39" s="471"/>
      <c r="F39" s="471"/>
      <c r="G39" s="191">
        <v>1</v>
      </c>
      <c r="H39" s="220">
        <v>150</v>
      </c>
      <c r="I39" s="129">
        <f t="shared" si="1"/>
        <v>150</v>
      </c>
      <c r="M39" s="247"/>
      <c r="N39" s="247"/>
      <c r="O39" s="247"/>
      <c r="P39" s="247"/>
    </row>
    <row r="40" spans="1:16" x14ac:dyDescent="0.45">
      <c r="A40" s="125">
        <v>16</v>
      </c>
      <c r="B40" s="470" t="s">
        <v>511</v>
      </c>
      <c r="C40" s="471"/>
      <c r="D40" s="471"/>
      <c r="E40" s="471"/>
      <c r="F40" s="471"/>
      <c r="G40" s="191">
        <v>7</v>
      </c>
      <c r="H40" s="220">
        <v>719.55</v>
      </c>
      <c r="I40" s="129">
        <f t="shared" si="1"/>
        <v>5036.8499999999995</v>
      </c>
      <c r="M40" s="247"/>
      <c r="N40" s="247"/>
      <c r="O40" s="247"/>
      <c r="P40" s="247"/>
    </row>
    <row r="41" spans="1:16" x14ac:dyDescent="0.45">
      <c r="A41" s="125">
        <v>17</v>
      </c>
      <c r="B41" s="470" t="s">
        <v>512</v>
      </c>
      <c r="C41" s="471"/>
      <c r="D41" s="471"/>
      <c r="E41" s="471"/>
      <c r="F41" s="471"/>
      <c r="G41" s="191">
        <v>10</v>
      </c>
      <c r="H41" s="220">
        <v>100.6</v>
      </c>
      <c r="I41" s="129">
        <f t="shared" si="1"/>
        <v>1006</v>
      </c>
      <c r="M41" s="247"/>
      <c r="N41" s="247"/>
      <c r="O41" s="247"/>
      <c r="P41" s="247"/>
    </row>
    <row r="42" spans="1:16" x14ac:dyDescent="0.45">
      <c r="A42" s="125">
        <v>18</v>
      </c>
      <c r="B42" s="470" t="s">
        <v>513</v>
      </c>
      <c r="C42" s="471"/>
      <c r="D42" s="471"/>
      <c r="E42" s="471"/>
      <c r="F42" s="471"/>
      <c r="G42" s="191">
        <v>1</v>
      </c>
      <c r="H42" s="220">
        <v>216</v>
      </c>
      <c r="I42" s="129">
        <f t="shared" ref="I42:I73" si="2">H42*G42</f>
        <v>216</v>
      </c>
      <c r="M42" s="247"/>
      <c r="N42" s="247"/>
      <c r="O42" s="247"/>
      <c r="P42" s="247"/>
    </row>
    <row r="43" spans="1:16" x14ac:dyDescent="0.45">
      <c r="A43" s="125">
        <v>19</v>
      </c>
      <c r="B43" s="470" t="s">
        <v>514</v>
      </c>
      <c r="C43" s="471"/>
      <c r="D43" s="471"/>
      <c r="E43" s="471"/>
      <c r="F43" s="471"/>
      <c r="G43" s="191">
        <v>2</v>
      </c>
      <c r="H43" s="220">
        <v>85</v>
      </c>
      <c r="I43" s="129">
        <f t="shared" si="2"/>
        <v>170</v>
      </c>
      <c r="M43" s="247"/>
      <c r="N43" s="247"/>
      <c r="O43" s="247"/>
      <c r="P43" s="247"/>
    </row>
    <row r="44" spans="1:16" x14ac:dyDescent="0.45">
      <c r="A44" s="125">
        <v>20</v>
      </c>
      <c r="B44" s="470" t="s">
        <v>515</v>
      </c>
      <c r="C44" s="471"/>
      <c r="D44" s="471"/>
      <c r="E44" s="471"/>
      <c r="F44" s="471"/>
      <c r="G44" s="191">
        <v>1</v>
      </c>
      <c r="H44" s="220">
        <v>7.92</v>
      </c>
      <c r="I44" s="129">
        <f t="shared" si="2"/>
        <v>7.92</v>
      </c>
      <c r="M44" s="247"/>
      <c r="N44" s="247"/>
      <c r="O44" s="247"/>
      <c r="P44" s="247"/>
    </row>
    <row r="45" spans="1:16" x14ac:dyDescent="0.45">
      <c r="A45" s="125">
        <v>21</v>
      </c>
      <c r="B45" s="470" t="s">
        <v>516</v>
      </c>
      <c r="C45" s="471"/>
      <c r="D45" s="471"/>
      <c r="E45" s="471"/>
      <c r="F45" s="471"/>
      <c r="G45" s="191">
        <v>1</v>
      </c>
      <c r="H45" s="220">
        <v>1.69</v>
      </c>
      <c r="I45" s="129">
        <f t="shared" si="2"/>
        <v>1.69</v>
      </c>
      <c r="M45" s="247"/>
      <c r="N45" s="247"/>
      <c r="O45" s="247"/>
      <c r="P45" s="247"/>
    </row>
    <row r="46" spans="1:16" x14ac:dyDescent="0.45">
      <c r="A46" s="125">
        <v>22</v>
      </c>
      <c r="B46" s="470" t="s">
        <v>517</v>
      </c>
      <c r="C46" s="471"/>
      <c r="D46" s="471"/>
      <c r="E46" s="471"/>
      <c r="F46" s="471"/>
      <c r="G46" s="191">
        <v>20</v>
      </c>
      <c r="H46" s="220">
        <v>16.108000000000001</v>
      </c>
      <c r="I46" s="129">
        <f t="shared" si="2"/>
        <v>322.16000000000003</v>
      </c>
      <c r="M46" s="247"/>
      <c r="N46" s="247"/>
      <c r="O46" s="247"/>
      <c r="P46" s="247"/>
    </row>
    <row r="47" spans="1:16" x14ac:dyDescent="0.45">
      <c r="A47" s="125">
        <v>23</v>
      </c>
      <c r="B47" s="470" t="s">
        <v>518</v>
      </c>
      <c r="C47" s="471"/>
      <c r="D47" s="471"/>
      <c r="E47" s="471"/>
      <c r="F47" s="471"/>
      <c r="G47" s="191">
        <v>2</v>
      </c>
      <c r="H47" s="220">
        <v>1.9</v>
      </c>
      <c r="I47" s="129">
        <f t="shared" si="2"/>
        <v>3.8</v>
      </c>
      <c r="M47" s="247"/>
      <c r="N47" s="247"/>
      <c r="O47" s="247"/>
      <c r="P47" s="247"/>
    </row>
    <row r="48" spans="1:16" x14ac:dyDescent="0.45">
      <c r="A48" s="125">
        <v>24</v>
      </c>
      <c r="B48" s="470" t="s">
        <v>519</v>
      </c>
      <c r="C48" s="471"/>
      <c r="D48" s="471"/>
      <c r="E48" s="471"/>
      <c r="F48" s="471"/>
      <c r="G48" s="191">
        <v>1</v>
      </c>
      <c r="H48" s="220">
        <v>2016.63</v>
      </c>
      <c r="I48" s="129">
        <f t="shared" si="2"/>
        <v>2016.63</v>
      </c>
      <c r="M48" s="247"/>
      <c r="N48" s="247"/>
      <c r="O48" s="247"/>
      <c r="P48" s="247"/>
    </row>
    <row r="49" spans="1:16" x14ac:dyDescent="0.45">
      <c r="A49" s="125">
        <v>25</v>
      </c>
      <c r="B49" s="470" t="s">
        <v>520</v>
      </c>
      <c r="C49" s="471"/>
      <c r="D49" s="471"/>
      <c r="E49" s="471"/>
      <c r="F49" s="471"/>
      <c r="G49" s="191">
        <v>10</v>
      </c>
      <c r="H49" s="220">
        <v>4.0357000000000003</v>
      </c>
      <c r="I49" s="129">
        <f t="shared" si="2"/>
        <v>40.356999999999999</v>
      </c>
      <c r="M49" s="247"/>
      <c r="N49" s="247"/>
      <c r="O49" s="247"/>
      <c r="P49" s="247"/>
    </row>
    <row r="50" spans="1:16" x14ac:dyDescent="0.45">
      <c r="A50" s="125">
        <v>26</v>
      </c>
      <c r="B50" s="470" t="s">
        <v>521</v>
      </c>
      <c r="C50" s="471"/>
      <c r="D50" s="471"/>
      <c r="E50" s="471"/>
      <c r="F50" s="471"/>
      <c r="G50" s="191">
        <v>1</v>
      </c>
      <c r="H50" s="220">
        <v>2395</v>
      </c>
      <c r="I50" s="129">
        <f t="shared" si="2"/>
        <v>2395</v>
      </c>
      <c r="M50" s="247"/>
      <c r="N50" s="247"/>
      <c r="O50" s="247"/>
      <c r="P50" s="247"/>
    </row>
    <row r="51" spans="1:16" x14ac:dyDescent="0.45">
      <c r="A51" s="125">
        <v>27</v>
      </c>
      <c r="B51" s="470" t="s">
        <v>522</v>
      </c>
      <c r="C51" s="471"/>
      <c r="D51" s="471"/>
      <c r="E51" s="471"/>
      <c r="F51" s="471"/>
      <c r="G51" s="191">
        <v>1</v>
      </c>
      <c r="H51" s="220">
        <v>27643</v>
      </c>
      <c r="I51" s="129">
        <f t="shared" si="2"/>
        <v>27643</v>
      </c>
      <c r="M51" s="247"/>
      <c r="N51" s="247"/>
      <c r="O51" s="247"/>
      <c r="P51" s="247"/>
    </row>
    <row r="52" spans="1:16" x14ac:dyDescent="0.45">
      <c r="A52" s="125">
        <v>28</v>
      </c>
      <c r="B52" s="470" t="s">
        <v>523</v>
      </c>
      <c r="C52" s="471"/>
      <c r="D52" s="471"/>
      <c r="E52" s="471"/>
      <c r="F52" s="471"/>
      <c r="G52" s="191">
        <v>2</v>
      </c>
      <c r="H52" s="220">
        <v>1538.26</v>
      </c>
      <c r="I52" s="129">
        <f t="shared" si="2"/>
        <v>3076.52</v>
      </c>
      <c r="M52" s="247"/>
      <c r="N52" s="247"/>
      <c r="O52" s="247"/>
      <c r="P52" s="247"/>
    </row>
    <row r="53" spans="1:16" x14ac:dyDescent="0.45">
      <c r="A53" s="125">
        <v>29</v>
      </c>
      <c r="B53" s="470" t="s">
        <v>524</v>
      </c>
      <c r="C53" s="471"/>
      <c r="D53" s="471"/>
      <c r="E53" s="471"/>
      <c r="F53" s="471"/>
      <c r="G53" s="191">
        <v>5</v>
      </c>
      <c r="H53" s="220">
        <v>339.12</v>
      </c>
      <c r="I53" s="129">
        <f t="shared" si="2"/>
        <v>1695.6</v>
      </c>
      <c r="M53" s="247"/>
      <c r="N53" s="247"/>
      <c r="O53" s="247"/>
      <c r="P53" s="247"/>
    </row>
    <row r="54" spans="1:16" x14ac:dyDescent="0.45">
      <c r="A54" s="125">
        <v>30</v>
      </c>
      <c r="B54" s="488" t="s">
        <v>602</v>
      </c>
      <c r="C54" s="489"/>
      <c r="D54" s="489"/>
      <c r="E54" s="489"/>
      <c r="F54" s="490"/>
      <c r="G54" s="191">
        <v>1</v>
      </c>
      <c r="H54" s="220">
        <v>1284.4000000000001</v>
      </c>
      <c r="I54" s="129">
        <f t="shared" si="2"/>
        <v>1284.4000000000001</v>
      </c>
      <c r="M54" s="247"/>
      <c r="N54" s="247"/>
      <c r="O54" s="247"/>
      <c r="P54" s="247"/>
    </row>
    <row r="55" spans="1:16" x14ac:dyDescent="0.45">
      <c r="A55" s="125">
        <v>31</v>
      </c>
      <c r="B55" s="470" t="s">
        <v>526</v>
      </c>
      <c r="C55" s="471"/>
      <c r="D55" s="471"/>
      <c r="E55" s="471"/>
      <c r="F55" s="471"/>
      <c r="G55" s="191">
        <v>1</v>
      </c>
      <c r="H55" s="220">
        <v>188.7</v>
      </c>
      <c r="I55" s="129">
        <f t="shared" si="2"/>
        <v>188.7</v>
      </c>
    </row>
    <row r="56" spans="1:16" x14ac:dyDescent="0.45">
      <c r="A56" s="125">
        <v>32</v>
      </c>
      <c r="B56" s="470" t="s">
        <v>527</v>
      </c>
      <c r="C56" s="471"/>
      <c r="D56" s="471"/>
      <c r="E56" s="471"/>
      <c r="F56" s="471"/>
      <c r="G56" s="191">
        <v>3</v>
      </c>
      <c r="H56" s="220">
        <v>8.93</v>
      </c>
      <c r="I56" s="129">
        <f t="shared" si="2"/>
        <v>26.79</v>
      </c>
    </row>
    <row r="57" spans="1:16" x14ac:dyDescent="0.45">
      <c r="A57" s="125">
        <v>33</v>
      </c>
      <c r="B57" s="470" t="s">
        <v>528</v>
      </c>
      <c r="C57" s="471"/>
      <c r="D57" s="471"/>
      <c r="E57" s="471"/>
      <c r="F57" s="471"/>
      <c r="G57" s="191">
        <v>1</v>
      </c>
      <c r="H57" s="220">
        <v>44.94</v>
      </c>
      <c r="I57" s="129">
        <f t="shared" si="2"/>
        <v>44.94</v>
      </c>
    </row>
    <row r="58" spans="1:16" x14ac:dyDescent="0.45">
      <c r="A58" s="125">
        <v>34</v>
      </c>
      <c r="B58" s="470" t="s">
        <v>529</v>
      </c>
      <c r="C58" s="471"/>
      <c r="D58" s="471"/>
      <c r="E58" s="471"/>
      <c r="F58" s="471"/>
      <c r="G58" s="191">
        <v>1</v>
      </c>
      <c r="H58" s="220">
        <v>770</v>
      </c>
      <c r="I58" s="129">
        <f t="shared" si="2"/>
        <v>770</v>
      </c>
    </row>
    <row r="59" spans="1:16" x14ac:dyDescent="0.45">
      <c r="A59" s="125">
        <v>35</v>
      </c>
      <c r="B59" s="470" t="s">
        <v>530</v>
      </c>
      <c r="C59" s="471"/>
      <c r="D59" s="471"/>
      <c r="E59" s="471"/>
      <c r="F59" s="471"/>
      <c r="G59" s="191">
        <v>1</v>
      </c>
      <c r="H59" s="220">
        <v>195.7</v>
      </c>
      <c r="I59" s="129">
        <f t="shared" si="2"/>
        <v>195.7</v>
      </c>
    </row>
    <row r="60" spans="1:16" x14ac:dyDescent="0.45">
      <c r="A60" s="125">
        <v>36</v>
      </c>
      <c r="B60" s="470" t="s">
        <v>531</v>
      </c>
      <c r="C60" s="471"/>
      <c r="D60" s="471"/>
      <c r="E60" s="471"/>
      <c r="F60" s="471"/>
      <c r="G60" s="191">
        <v>6</v>
      </c>
      <c r="H60" s="220">
        <v>187.27</v>
      </c>
      <c r="I60" s="129">
        <f t="shared" si="2"/>
        <v>1123.6200000000001</v>
      </c>
    </row>
    <row r="61" spans="1:16" x14ac:dyDescent="0.45">
      <c r="A61" s="125">
        <v>37</v>
      </c>
      <c r="B61" s="470" t="s">
        <v>532</v>
      </c>
      <c r="C61" s="471"/>
      <c r="D61" s="471"/>
      <c r="E61" s="471"/>
      <c r="F61" s="471"/>
      <c r="G61" s="191">
        <v>1</v>
      </c>
      <c r="H61" s="220">
        <v>187.27</v>
      </c>
      <c r="I61" s="129">
        <f t="shared" si="2"/>
        <v>187.27</v>
      </c>
    </row>
    <row r="62" spans="1:16" x14ac:dyDescent="0.45">
      <c r="A62" s="125">
        <v>38</v>
      </c>
      <c r="B62" s="470" t="s">
        <v>533</v>
      </c>
      <c r="C62" s="471"/>
      <c r="D62" s="471"/>
      <c r="E62" s="471"/>
      <c r="F62" s="471"/>
      <c r="G62" s="191">
        <v>1</v>
      </c>
      <c r="H62" s="220">
        <v>12880</v>
      </c>
      <c r="I62" s="129">
        <f t="shared" si="2"/>
        <v>12880</v>
      </c>
    </row>
    <row r="63" spans="1:16" x14ac:dyDescent="0.45">
      <c r="A63" s="125">
        <v>39</v>
      </c>
      <c r="B63" s="470" t="s">
        <v>534</v>
      </c>
      <c r="C63" s="471"/>
      <c r="D63" s="471"/>
      <c r="E63" s="471"/>
      <c r="F63" s="471"/>
      <c r="G63" s="191">
        <v>3</v>
      </c>
      <c r="H63" s="220">
        <v>418</v>
      </c>
      <c r="I63" s="129">
        <f t="shared" si="2"/>
        <v>1254</v>
      </c>
    </row>
    <row r="64" spans="1:16" x14ac:dyDescent="0.45">
      <c r="A64" s="125">
        <v>40</v>
      </c>
      <c r="B64" s="470" t="s">
        <v>535</v>
      </c>
      <c r="C64" s="471"/>
      <c r="D64" s="471"/>
      <c r="E64" s="471"/>
      <c r="F64" s="471"/>
      <c r="G64" s="191">
        <v>1</v>
      </c>
      <c r="H64" s="220">
        <v>871</v>
      </c>
      <c r="I64" s="129">
        <f t="shared" si="2"/>
        <v>871</v>
      </c>
    </row>
    <row r="65" spans="1:13" x14ac:dyDescent="0.45">
      <c r="A65" s="125">
        <v>41</v>
      </c>
      <c r="B65" s="470" t="s">
        <v>536</v>
      </c>
      <c r="C65" s="471"/>
      <c r="D65" s="471"/>
      <c r="E65" s="471"/>
      <c r="F65" s="471"/>
      <c r="G65" s="191">
        <v>1</v>
      </c>
      <c r="H65" s="220">
        <v>9075</v>
      </c>
      <c r="I65" s="129">
        <f t="shared" si="2"/>
        <v>9075</v>
      </c>
    </row>
    <row r="66" spans="1:13" x14ac:dyDescent="0.45">
      <c r="A66" s="125">
        <v>42</v>
      </c>
      <c r="B66" s="470" t="s">
        <v>537</v>
      </c>
      <c r="C66" s="471"/>
      <c r="D66" s="471"/>
      <c r="E66" s="471"/>
      <c r="F66" s="471"/>
      <c r="G66" s="191">
        <v>1</v>
      </c>
      <c r="H66" s="220">
        <v>1826</v>
      </c>
      <c r="I66" s="129">
        <f t="shared" si="2"/>
        <v>1826</v>
      </c>
      <c r="M66" s="246"/>
    </row>
    <row r="67" spans="1:13" x14ac:dyDescent="0.45">
      <c r="A67" s="125">
        <v>43</v>
      </c>
      <c r="B67" s="470" t="s">
        <v>538</v>
      </c>
      <c r="C67" s="471"/>
      <c r="D67" s="471"/>
      <c r="E67" s="471"/>
      <c r="F67" s="471"/>
      <c r="G67" s="191">
        <v>1</v>
      </c>
      <c r="H67" s="220">
        <v>1164</v>
      </c>
      <c r="I67" s="129">
        <f t="shared" si="2"/>
        <v>1164</v>
      </c>
    </row>
    <row r="68" spans="1:13" x14ac:dyDescent="0.45">
      <c r="A68" s="125">
        <v>44</v>
      </c>
      <c r="B68" s="470" t="s">
        <v>540</v>
      </c>
      <c r="C68" s="471"/>
      <c r="D68" s="471"/>
      <c r="E68" s="471"/>
      <c r="F68" s="471"/>
      <c r="G68" s="191">
        <v>4</v>
      </c>
      <c r="H68" s="220">
        <v>81.27</v>
      </c>
      <c r="I68" s="129">
        <f t="shared" si="2"/>
        <v>325.08</v>
      </c>
    </row>
    <row r="69" spans="1:13" x14ac:dyDescent="0.45">
      <c r="A69" s="125">
        <v>45</v>
      </c>
      <c r="B69" s="470" t="s">
        <v>539</v>
      </c>
      <c r="C69" s="471"/>
      <c r="D69" s="471"/>
      <c r="E69" s="471"/>
      <c r="F69" s="471"/>
      <c r="G69" s="191">
        <v>4</v>
      </c>
      <c r="H69" s="220">
        <v>9</v>
      </c>
      <c r="I69" s="129">
        <f t="shared" si="2"/>
        <v>36</v>
      </c>
    </row>
    <row r="70" spans="1:13" x14ac:dyDescent="0.45">
      <c r="A70" s="125">
        <v>46</v>
      </c>
      <c r="B70" s="470" t="s">
        <v>541</v>
      </c>
      <c r="C70" s="471"/>
      <c r="D70" s="471"/>
      <c r="E70" s="471"/>
      <c r="F70" s="471"/>
      <c r="G70" s="191">
        <v>16</v>
      </c>
      <c r="H70" s="220">
        <v>6.9901</v>
      </c>
      <c r="I70" s="129">
        <f t="shared" si="2"/>
        <v>111.8416</v>
      </c>
    </row>
    <row r="71" spans="1:13" x14ac:dyDescent="0.45">
      <c r="A71" s="125">
        <v>47</v>
      </c>
      <c r="B71" s="470" t="s">
        <v>542</v>
      </c>
      <c r="C71" s="471"/>
      <c r="D71" s="471"/>
      <c r="E71" s="471"/>
      <c r="F71" s="471"/>
      <c r="G71" s="191">
        <v>25</v>
      </c>
      <c r="H71" s="220">
        <v>28.9634</v>
      </c>
      <c r="I71" s="129">
        <f t="shared" si="2"/>
        <v>724.08500000000004</v>
      </c>
    </row>
    <row r="72" spans="1:13" x14ac:dyDescent="0.45">
      <c r="A72" s="125">
        <v>48</v>
      </c>
      <c r="B72" s="470" t="s">
        <v>543</v>
      </c>
      <c r="C72" s="471"/>
      <c r="D72" s="471"/>
      <c r="E72" s="471"/>
      <c r="F72" s="471"/>
      <c r="G72" s="191">
        <v>1</v>
      </c>
      <c r="H72" s="220">
        <v>22.45</v>
      </c>
      <c r="I72" s="129">
        <f t="shared" si="2"/>
        <v>22.45</v>
      </c>
    </row>
    <row r="73" spans="1:13" x14ac:dyDescent="0.45">
      <c r="A73" s="125">
        <v>49</v>
      </c>
      <c r="B73" s="470" t="s">
        <v>544</v>
      </c>
      <c r="C73" s="471"/>
      <c r="D73" s="471"/>
      <c r="E73" s="471"/>
      <c r="F73" s="471"/>
      <c r="G73" s="191">
        <v>1</v>
      </c>
      <c r="H73" s="220">
        <v>9.33</v>
      </c>
      <c r="I73" s="129">
        <f t="shared" si="2"/>
        <v>9.33</v>
      </c>
    </row>
    <row r="74" spans="1:13" x14ac:dyDescent="0.45">
      <c r="A74" s="125">
        <v>50</v>
      </c>
      <c r="B74" s="470" t="s">
        <v>545</v>
      </c>
      <c r="C74" s="471"/>
      <c r="D74" s="471"/>
      <c r="E74" s="471"/>
      <c r="F74" s="471"/>
      <c r="G74" s="191">
        <v>1</v>
      </c>
      <c r="H74" s="220">
        <v>12.2</v>
      </c>
      <c r="I74" s="129">
        <f t="shared" ref="I74:I120" si="3">H74*G74</f>
        <v>12.2</v>
      </c>
    </row>
    <row r="75" spans="1:13" x14ac:dyDescent="0.45">
      <c r="A75" s="125">
        <v>51</v>
      </c>
      <c r="B75" s="470" t="s">
        <v>546</v>
      </c>
      <c r="C75" s="471"/>
      <c r="D75" s="471"/>
      <c r="E75" s="471"/>
      <c r="F75" s="471"/>
      <c r="G75" s="191">
        <v>1</v>
      </c>
      <c r="H75" s="220">
        <v>13.35</v>
      </c>
      <c r="I75" s="129">
        <f t="shared" ref="I75:I114" si="4">H75*G75</f>
        <v>13.35</v>
      </c>
    </row>
    <row r="76" spans="1:13" x14ac:dyDescent="0.45">
      <c r="A76" s="125">
        <v>52</v>
      </c>
      <c r="B76" s="470" t="s">
        <v>547</v>
      </c>
      <c r="C76" s="471"/>
      <c r="D76" s="471"/>
      <c r="E76" s="471"/>
      <c r="F76" s="471"/>
      <c r="G76" s="191">
        <v>12</v>
      </c>
      <c r="H76" s="220">
        <v>4.28</v>
      </c>
      <c r="I76" s="129">
        <f t="shared" si="4"/>
        <v>51.36</v>
      </c>
    </row>
    <row r="77" spans="1:13" x14ac:dyDescent="0.45">
      <c r="A77" s="125">
        <v>53</v>
      </c>
      <c r="B77" s="470" t="s">
        <v>548</v>
      </c>
      <c r="C77" s="471"/>
      <c r="D77" s="471"/>
      <c r="E77" s="471"/>
      <c r="F77" s="471"/>
      <c r="G77" s="191">
        <v>1</v>
      </c>
      <c r="H77" s="220">
        <v>43.07</v>
      </c>
      <c r="I77" s="129">
        <f t="shared" si="4"/>
        <v>43.07</v>
      </c>
    </row>
    <row r="78" spans="1:13" x14ac:dyDescent="0.45">
      <c r="A78" s="125">
        <v>54</v>
      </c>
      <c r="B78" s="470" t="s">
        <v>549</v>
      </c>
      <c r="C78" s="471"/>
      <c r="D78" s="471"/>
      <c r="E78" s="471"/>
      <c r="F78" s="471"/>
      <c r="G78" s="191">
        <v>20</v>
      </c>
      <c r="H78" s="220">
        <v>0.71</v>
      </c>
      <c r="I78" s="129">
        <f t="shared" si="4"/>
        <v>14.2</v>
      </c>
    </row>
    <row r="79" spans="1:13" x14ac:dyDescent="0.45">
      <c r="A79" s="125">
        <v>55</v>
      </c>
      <c r="B79" s="470" t="s">
        <v>550</v>
      </c>
      <c r="C79" s="471"/>
      <c r="D79" s="471"/>
      <c r="E79" s="471"/>
      <c r="F79" s="471"/>
      <c r="G79" s="191">
        <v>8</v>
      </c>
      <c r="H79" s="220">
        <v>0.8</v>
      </c>
      <c r="I79" s="129">
        <f t="shared" si="4"/>
        <v>6.4</v>
      </c>
    </row>
    <row r="80" spans="1:13" x14ac:dyDescent="0.45">
      <c r="A80" s="125">
        <v>56</v>
      </c>
      <c r="B80" s="470" t="s">
        <v>551</v>
      </c>
      <c r="C80" s="471"/>
      <c r="D80" s="471"/>
      <c r="E80" s="471"/>
      <c r="F80" s="471"/>
      <c r="G80" s="191">
        <v>1</v>
      </c>
      <c r="H80" s="220">
        <v>217.49</v>
      </c>
      <c r="I80" s="129">
        <f t="shared" si="4"/>
        <v>217.49</v>
      </c>
    </row>
    <row r="81" spans="1:9" x14ac:dyDescent="0.45">
      <c r="A81" s="125">
        <v>57</v>
      </c>
      <c r="B81" s="470" t="s">
        <v>552</v>
      </c>
      <c r="C81" s="471"/>
      <c r="D81" s="471"/>
      <c r="E81" s="471"/>
      <c r="F81" s="471"/>
      <c r="G81" s="191">
        <v>1</v>
      </c>
      <c r="H81" s="220">
        <v>38</v>
      </c>
      <c r="I81" s="129">
        <f t="shared" si="4"/>
        <v>38</v>
      </c>
    </row>
    <row r="82" spans="1:9" x14ac:dyDescent="0.45">
      <c r="A82" s="125">
        <v>58</v>
      </c>
      <c r="B82" s="470" t="s">
        <v>553</v>
      </c>
      <c r="C82" s="471"/>
      <c r="D82" s="471"/>
      <c r="E82" s="471"/>
      <c r="F82" s="471"/>
      <c r="G82" s="191">
        <v>1</v>
      </c>
      <c r="H82" s="220">
        <v>300</v>
      </c>
      <c r="I82" s="129">
        <f t="shared" si="4"/>
        <v>300</v>
      </c>
    </row>
    <row r="83" spans="1:9" x14ac:dyDescent="0.45">
      <c r="A83" s="125">
        <v>59</v>
      </c>
      <c r="B83" s="470" t="s">
        <v>554</v>
      </c>
      <c r="C83" s="471"/>
      <c r="D83" s="471"/>
      <c r="E83" s="471"/>
      <c r="F83" s="471"/>
      <c r="G83" s="191">
        <v>4</v>
      </c>
      <c r="H83" s="220">
        <v>80</v>
      </c>
      <c r="I83" s="129">
        <f t="shared" si="4"/>
        <v>320</v>
      </c>
    </row>
    <row r="84" spans="1:9" x14ac:dyDescent="0.45">
      <c r="A84" s="125">
        <v>60</v>
      </c>
      <c r="B84" s="470" t="s">
        <v>521</v>
      </c>
      <c r="C84" s="471"/>
      <c r="D84" s="471"/>
      <c r="E84" s="471"/>
      <c r="F84" s="471"/>
      <c r="G84" s="191">
        <v>1</v>
      </c>
      <c r="H84" s="220">
        <v>841</v>
      </c>
      <c r="I84" s="129">
        <f t="shared" si="4"/>
        <v>841</v>
      </c>
    </row>
    <row r="85" spans="1:9" x14ac:dyDescent="0.45">
      <c r="A85" s="125">
        <v>61</v>
      </c>
      <c r="B85" s="470" t="s">
        <v>555</v>
      </c>
      <c r="C85" s="471"/>
      <c r="D85" s="471"/>
      <c r="E85" s="471"/>
      <c r="F85" s="471"/>
      <c r="G85" s="191">
        <v>50</v>
      </c>
      <c r="H85" s="220">
        <v>278</v>
      </c>
      <c r="I85" s="129">
        <f t="shared" si="4"/>
        <v>13900</v>
      </c>
    </row>
    <row r="86" spans="1:9" x14ac:dyDescent="0.45">
      <c r="A86" s="125">
        <v>62</v>
      </c>
      <c r="B86" s="470" t="s">
        <v>557</v>
      </c>
      <c r="C86" s="471"/>
      <c r="D86" s="471"/>
      <c r="E86" s="471"/>
      <c r="F86" s="471"/>
      <c r="G86" s="191">
        <v>9</v>
      </c>
      <c r="H86" s="220">
        <v>302.44</v>
      </c>
      <c r="I86" s="129">
        <f t="shared" si="4"/>
        <v>2721.96</v>
      </c>
    </row>
    <row r="87" spans="1:9" x14ac:dyDescent="0.45">
      <c r="A87" s="125">
        <v>63</v>
      </c>
      <c r="B87" s="470" t="s">
        <v>556</v>
      </c>
      <c r="C87" s="471"/>
      <c r="D87" s="471"/>
      <c r="E87" s="471"/>
      <c r="F87" s="471"/>
      <c r="G87" s="191">
        <v>2</v>
      </c>
      <c r="H87" s="220">
        <v>140</v>
      </c>
      <c r="I87" s="129">
        <f t="shared" si="4"/>
        <v>280</v>
      </c>
    </row>
    <row r="88" spans="1:9" x14ac:dyDescent="0.45">
      <c r="A88" s="125">
        <v>64</v>
      </c>
      <c r="B88" s="470" t="s">
        <v>558</v>
      </c>
      <c r="C88" s="471"/>
      <c r="D88" s="471"/>
      <c r="E88" s="471"/>
      <c r="F88" s="471"/>
      <c r="G88" s="191">
        <v>4</v>
      </c>
      <c r="H88" s="220">
        <v>9.8000000000000007</v>
      </c>
      <c r="I88" s="129">
        <f t="shared" si="4"/>
        <v>39.200000000000003</v>
      </c>
    </row>
    <row r="89" spans="1:9" x14ac:dyDescent="0.45">
      <c r="A89" s="125">
        <v>65</v>
      </c>
      <c r="B89" s="470" t="s">
        <v>559</v>
      </c>
      <c r="C89" s="471"/>
      <c r="D89" s="471"/>
      <c r="E89" s="471"/>
      <c r="F89" s="471"/>
      <c r="G89" s="191">
        <v>19</v>
      </c>
      <c r="H89" s="220">
        <v>0.69</v>
      </c>
      <c r="I89" s="129">
        <f t="shared" si="4"/>
        <v>13.11</v>
      </c>
    </row>
    <row r="90" spans="1:9" x14ac:dyDescent="0.45">
      <c r="A90" s="125">
        <v>66</v>
      </c>
      <c r="B90" s="470" t="s">
        <v>560</v>
      </c>
      <c r="C90" s="471"/>
      <c r="D90" s="471"/>
      <c r="E90" s="471"/>
      <c r="F90" s="471"/>
      <c r="G90" s="191">
        <v>4</v>
      </c>
      <c r="H90" s="220">
        <v>110</v>
      </c>
      <c r="I90" s="129">
        <f t="shared" si="4"/>
        <v>440</v>
      </c>
    </row>
    <row r="91" spans="1:9" x14ac:dyDescent="0.45">
      <c r="A91" s="125">
        <v>67</v>
      </c>
      <c r="B91" s="470" t="s">
        <v>449</v>
      </c>
      <c r="C91" s="471"/>
      <c r="D91" s="471"/>
      <c r="E91" s="471"/>
      <c r="F91" s="471"/>
      <c r="G91" s="191">
        <v>1</v>
      </c>
      <c r="H91" s="220">
        <v>91.99</v>
      </c>
      <c r="I91" s="129">
        <f t="shared" si="4"/>
        <v>91.99</v>
      </c>
    </row>
    <row r="92" spans="1:9" x14ac:dyDescent="0.45">
      <c r="A92" s="125">
        <v>68</v>
      </c>
      <c r="B92" s="470" t="s">
        <v>561</v>
      </c>
      <c r="C92" s="471"/>
      <c r="D92" s="471"/>
      <c r="E92" s="471"/>
      <c r="F92" s="471"/>
      <c r="G92" s="191">
        <v>1</v>
      </c>
      <c r="H92" s="220">
        <v>170.75</v>
      </c>
      <c r="I92" s="129">
        <f t="shared" si="4"/>
        <v>170.75</v>
      </c>
    </row>
    <row r="93" spans="1:9" x14ac:dyDescent="0.45">
      <c r="A93" s="125">
        <v>69</v>
      </c>
      <c r="B93" s="470" t="s">
        <v>562</v>
      </c>
      <c r="C93" s="471"/>
      <c r="D93" s="471"/>
      <c r="E93" s="471"/>
      <c r="F93" s="471"/>
      <c r="G93" s="191">
        <v>1</v>
      </c>
      <c r="H93" s="220">
        <v>306.89999999999998</v>
      </c>
      <c r="I93" s="129">
        <f t="shared" si="4"/>
        <v>306.89999999999998</v>
      </c>
    </row>
    <row r="94" spans="1:9" x14ac:dyDescent="0.45">
      <c r="A94" s="125">
        <v>70</v>
      </c>
      <c r="B94" s="470" t="s">
        <v>563</v>
      </c>
      <c r="C94" s="471"/>
      <c r="D94" s="471"/>
      <c r="E94" s="471"/>
      <c r="F94" s="471"/>
      <c r="G94" s="191">
        <v>10</v>
      </c>
      <c r="H94" s="220">
        <v>12.84</v>
      </c>
      <c r="I94" s="129">
        <f t="shared" si="4"/>
        <v>128.4</v>
      </c>
    </row>
    <row r="95" spans="1:9" x14ac:dyDescent="0.45">
      <c r="A95" s="125">
        <v>71</v>
      </c>
      <c r="B95" s="470" t="s">
        <v>564</v>
      </c>
      <c r="C95" s="471"/>
      <c r="D95" s="471"/>
      <c r="E95" s="471"/>
      <c r="F95" s="471"/>
      <c r="G95" s="191">
        <v>10</v>
      </c>
      <c r="H95" s="220">
        <v>14.06</v>
      </c>
      <c r="I95" s="129">
        <f t="shared" si="4"/>
        <v>140.6</v>
      </c>
    </row>
    <row r="96" spans="1:9" x14ac:dyDescent="0.45">
      <c r="A96" s="125">
        <v>72</v>
      </c>
      <c r="B96" s="470" t="s">
        <v>565</v>
      </c>
      <c r="C96" s="471"/>
      <c r="D96" s="471"/>
      <c r="E96" s="471"/>
      <c r="F96" s="471"/>
      <c r="G96" s="191">
        <v>10</v>
      </c>
      <c r="H96" s="220">
        <v>119.58</v>
      </c>
      <c r="I96" s="129">
        <f t="shared" si="4"/>
        <v>1195.8</v>
      </c>
    </row>
    <row r="97" spans="1:9" x14ac:dyDescent="0.45">
      <c r="A97" s="125">
        <v>73</v>
      </c>
      <c r="B97" s="470" t="s">
        <v>566</v>
      </c>
      <c r="C97" s="471"/>
      <c r="D97" s="471"/>
      <c r="E97" s="471"/>
      <c r="F97" s="471"/>
      <c r="G97" s="191">
        <v>1</v>
      </c>
      <c r="H97" s="220">
        <v>7200</v>
      </c>
      <c r="I97" s="129">
        <f t="shared" si="4"/>
        <v>7200</v>
      </c>
    </row>
    <row r="98" spans="1:9" x14ac:dyDescent="0.45">
      <c r="A98" s="125">
        <v>74</v>
      </c>
      <c r="B98" s="470" t="s">
        <v>567</v>
      </c>
      <c r="C98" s="471"/>
      <c r="D98" s="471"/>
      <c r="E98" s="471"/>
      <c r="F98" s="471"/>
      <c r="G98" s="191">
        <v>3</v>
      </c>
      <c r="H98" s="220">
        <v>7.65</v>
      </c>
      <c r="I98" s="129">
        <f t="shared" si="4"/>
        <v>22.950000000000003</v>
      </c>
    </row>
    <row r="99" spans="1:9" x14ac:dyDescent="0.45">
      <c r="A99" s="125">
        <v>75</v>
      </c>
      <c r="B99" s="470" t="s">
        <v>568</v>
      </c>
      <c r="C99" s="471"/>
      <c r="D99" s="471"/>
      <c r="E99" s="471"/>
      <c r="F99" s="471"/>
      <c r="G99" s="191">
        <v>1</v>
      </c>
      <c r="H99" s="220">
        <v>14.83</v>
      </c>
      <c r="I99" s="129">
        <f t="shared" si="4"/>
        <v>14.83</v>
      </c>
    </row>
    <row r="100" spans="1:9" x14ac:dyDescent="0.45">
      <c r="A100" s="125">
        <v>76</v>
      </c>
      <c r="B100" s="470" t="s">
        <v>569</v>
      </c>
      <c r="C100" s="471"/>
      <c r="D100" s="471"/>
      <c r="E100" s="471"/>
      <c r="F100" s="471"/>
      <c r="G100" s="191">
        <v>1</v>
      </c>
      <c r="H100" s="220">
        <v>341.44</v>
      </c>
      <c r="I100" s="129">
        <f t="shared" si="4"/>
        <v>341.44</v>
      </c>
    </row>
    <row r="101" spans="1:9" x14ac:dyDescent="0.45">
      <c r="A101" s="125">
        <v>77</v>
      </c>
      <c r="B101" s="470" t="s">
        <v>570</v>
      </c>
      <c r="C101" s="471"/>
      <c r="D101" s="471"/>
      <c r="E101" s="471"/>
      <c r="F101" s="471"/>
      <c r="G101" s="191">
        <v>1</v>
      </c>
      <c r="H101" s="220">
        <v>135</v>
      </c>
      <c r="I101" s="129">
        <f t="shared" si="4"/>
        <v>135</v>
      </c>
    </row>
    <row r="102" spans="1:9" x14ac:dyDescent="0.45">
      <c r="A102" s="125">
        <v>78</v>
      </c>
      <c r="B102" s="470" t="s">
        <v>571</v>
      </c>
      <c r="C102" s="471"/>
      <c r="D102" s="471"/>
      <c r="E102" s="471"/>
      <c r="F102" s="471"/>
      <c r="G102" s="191">
        <v>1</v>
      </c>
      <c r="H102" s="220">
        <v>1500</v>
      </c>
      <c r="I102" s="129">
        <f t="shared" si="4"/>
        <v>1500</v>
      </c>
    </row>
    <row r="103" spans="1:9" x14ac:dyDescent="0.45">
      <c r="A103" s="125">
        <v>79</v>
      </c>
      <c r="B103" s="470" t="s">
        <v>572</v>
      </c>
      <c r="C103" s="471"/>
      <c r="D103" s="471"/>
      <c r="E103" s="471"/>
      <c r="F103" s="471"/>
      <c r="G103" s="191">
        <v>1</v>
      </c>
      <c r="H103" s="220">
        <v>8800</v>
      </c>
      <c r="I103" s="129">
        <f t="shared" si="4"/>
        <v>8800</v>
      </c>
    </row>
    <row r="104" spans="1:9" x14ac:dyDescent="0.45">
      <c r="A104" s="125">
        <v>80</v>
      </c>
      <c r="B104" s="470" t="s">
        <v>573</v>
      </c>
      <c r="C104" s="471"/>
      <c r="D104" s="471"/>
      <c r="E104" s="471"/>
      <c r="F104" s="471"/>
      <c r="G104" s="191">
        <v>1</v>
      </c>
      <c r="H104" s="220">
        <v>60.87</v>
      </c>
      <c r="I104" s="129">
        <f t="shared" si="4"/>
        <v>60.87</v>
      </c>
    </row>
    <row r="105" spans="1:9" x14ac:dyDescent="0.45">
      <c r="A105" s="125">
        <v>81</v>
      </c>
      <c r="B105" s="470" t="s">
        <v>574</v>
      </c>
      <c r="C105" s="471"/>
      <c r="D105" s="471"/>
      <c r="E105" s="471"/>
      <c r="F105" s="471"/>
      <c r="G105" s="191">
        <v>1</v>
      </c>
      <c r="H105" s="220">
        <v>368</v>
      </c>
      <c r="I105" s="129">
        <f t="shared" si="4"/>
        <v>368</v>
      </c>
    </row>
    <row r="106" spans="1:9" x14ac:dyDescent="0.45">
      <c r="A106" s="125">
        <v>82</v>
      </c>
      <c r="B106" s="470" t="s">
        <v>575</v>
      </c>
      <c r="C106" s="471"/>
      <c r="D106" s="471"/>
      <c r="E106" s="471"/>
      <c r="F106" s="471"/>
      <c r="G106" s="191">
        <v>1</v>
      </c>
      <c r="H106" s="220">
        <v>523.09</v>
      </c>
      <c r="I106" s="129">
        <f t="shared" si="4"/>
        <v>523.09</v>
      </c>
    </row>
    <row r="107" spans="1:9" x14ac:dyDescent="0.45">
      <c r="A107" s="125">
        <v>83</v>
      </c>
      <c r="B107" s="470" t="s">
        <v>575</v>
      </c>
      <c r="C107" s="471"/>
      <c r="D107" s="471"/>
      <c r="E107" s="471"/>
      <c r="F107" s="471"/>
      <c r="G107" s="191">
        <v>1</v>
      </c>
      <c r="H107" s="220">
        <v>561.54999999999995</v>
      </c>
      <c r="I107" s="129">
        <f t="shared" si="4"/>
        <v>561.54999999999995</v>
      </c>
    </row>
    <row r="108" spans="1:9" x14ac:dyDescent="0.45">
      <c r="A108" s="125">
        <v>84</v>
      </c>
      <c r="B108" s="470" t="s">
        <v>576</v>
      </c>
      <c r="C108" s="471"/>
      <c r="D108" s="471"/>
      <c r="E108" s="471"/>
      <c r="F108" s="471"/>
      <c r="G108" s="191">
        <v>2</v>
      </c>
      <c r="H108" s="220">
        <v>91.43</v>
      </c>
      <c r="I108" s="129">
        <f t="shared" si="4"/>
        <v>182.86</v>
      </c>
    </row>
    <row r="109" spans="1:9" x14ac:dyDescent="0.45">
      <c r="A109" s="125">
        <v>85</v>
      </c>
      <c r="B109" s="470" t="s">
        <v>577</v>
      </c>
      <c r="C109" s="471"/>
      <c r="D109" s="471"/>
      <c r="E109" s="471"/>
      <c r="F109" s="471"/>
      <c r="G109" s="191">
        <v>2</v>
      </c>
      <c r="H109" s="220">
        <v>14.83</v>
      </c>
      <c r="I109" s="129">
        <f t="shared" si="4"/>
        <v>29.66</v>
      </c>
    </row>
    <row r="110" spans="1:9" x14ac:dyDescent="0.45">
      <c r="A110" s="125">
        <v>86</v>
      </c>
      <c r="B110" s="470" t="s">
        <v>578</v>
      </c>
      <c r="C110" s="471"/>
      <c r="D110" s="471"/>
      <c r="E110" s="471"/>
      <c r="F110" s="471"/>
      <c r="G110" s="191">
        <v>3</v>
      </c>
      <c r="H110" s="220">
        <v>53.14</v>
      </c>
      <c r="I110" s="129">
        <f t="shared" si="4"/>
        <v>159.42000000000002</v>
      </c>
    </row>
    <row r="111" spans="1:9" x14ac:dyDescent="0.45">
      <c r="A111" s="125">
        <v>87</v>
      </c>
      <c r="B111" s="470" t="s">
        <v>579</v>
      </c>
      <c r="C111" s="471"/>
      <c r="D111" s="471"/>
      <c r="E111" s="471"/>
      <c r="F111" s="471"/>
      <c r="G111" s="191">
        <v>3</v>
      </c>
      <c r="H111" s="220">
        <v>37.799999999999997</v>
      </c>
      <c r="I111" s="129">
        <f t="shared" si="4"/>
        <v>113.39999999999999</v>
      </c>
    </row>
    <row r="112" spans="1:9" x14ac:dyDescent="0.45">
      <c r="A112" s="125">
        <v>88</v>
      </c>
      <c r="B112" s="470" t="s">
        <v>580</v>
      </c>
      <c r="C112" s="471"/>
      <c r="D112" s="471"/>
      <c r="E112" s="471"/>
      <c r="F112" s="471"/>
      <c r="G112" s="191">
        <v>1</v>
      </c>
      <c r="H112" s="220">
        <v>89</v>
      </c>
      <c r="I112" s="129">
        <f t="shared" si="4"/>
        <v>89</v>
      </c>
    </row>
    <row r="113" spans="1:12" x14ac:dyDescent="0.45">
      <c r="A113" s="125">
        <v>89</v>
      </c>
      <c r="B113" s="470" t="s">
        <v>581</v>
      </c>
      <c r="C113" s="471"/>
      <c r="D113" s="471"/>
      <c r="E113" s="471"/>
      <c r="F113" s="471"/>
      <c r="G113" s="191">
        <v>1</v>
      </c>
      <c r="H113" s="220">
        <v>127.37</v>
      </c>
      <c r="I113" s="129">
        <f t="shared" si="4"/>
        <v>127.37</v>
      </c>
    </row>
    <row r="114" spans="1:12" x14ac:dyDescent="0.45">
      <c r="A114" s="125">
        <v>90</v>
      </c>
      <c r="B114" s="470" t="s">
        <v>582</v>
      </c>
      <c r="C114" s="471"/>
      <c r="D114" s="471"/>
      <c r="E114" s="471"/>
      <c r="F114" s="471"/>
      <c r="G114" s="191">
        <v>2</v>
      </c>
      <c r="H114" s="220">
        <v>16.7</v>
      </c>
      <c r="I114" s="129">
        <f t="shared" si="4"/>
        <v>33.4</v>
      </c>
    </row>
    <row r="115" spans="1:12" x14ac:dyDescent="0.45">
      <c r="A115" s="125">
        <v>91</v>
      </c>
      <c r="B115" s="470" t="s">
        <v>516</v>
      </c>
      <c r="C115" s="471"/>
      <c r="D115" s="471"/>
      <c r="E115" s="471"/>
      <c r="F115" s="471"/>
      <c r="G115" s="191">
        <v>2</v>
      </c>
      <c r="H115" s="220">
        <v>2.88</v>
      </c>
      <c r="I115" s="129">
        <f t="shared" si="3"/>
        <v>5.76</v>
      </c>
    </row>
    <row r="116" spans="1:12" x14ac:dyDescent="0.45">
      <c r="A116" s="125">
        <v>92</v>
      </c>
      <c r="B116" s="470" t="s">
        <v>583</v>
      </c>
      <c r="C116" s="471"/>
      <c r="D116" s="471"/>
      <c r="E116" s="471"/>
      <c r="F116" s="471"/>
      <c r="G116" s="191">
        <v>2</v>
      </c>
      <c r="H116" s="220">
        <v>8.5</v>
      </c>
      <c r="I116" s="129">
        <f t="shared" ref="I116:I119" si="5">H116*G116</f>
        <v>17</v>
      </c>
    </row>
    <row r="117" spans="1:12" x14ac:dyDescent="0.45">
      <c r="A117" s="125">
        <v>93</v>
      </c>
      <c r="B117" s="470" t="s">
        <v>516</v>
      </c>
      <c r="C117" s="471"/>
      <c r="D117" s="471"/>
      <c r="E117" s="471"/>
      <c r="F117" s="471"/>
      <c r="G117" s="191">
        <v>2</v>
      </c>
      <c r="H117" s="220">
        <v>1.8</v>
      </c>
      <c r="I117" s="129">
        <f t="shared" si="5"/>
        <v>3.6</v>
      </c>
    </row>
    <row r="118" spans="1:12" x14ac:dyDescent="0.45">
      <c r="A118" s="125">
        <v>94</v>
      </c>
      <c r="B118" s="470" t="s">
        <v>584</v>
      </c>
      <c r="C118" s="471"/>
      <c r="D118" s="471"/>
      <c r="E118" s="471"/>
      <c r="F118" s="471"/>
      <c r="G118" s="191">
        <v>1</v>
      </c>
      <c r="H118" s="220">
        <v>16</v>
      </c>
      <c r="I118" s="129">
        <f t="shared" si="5"/>
        <v>16</v>
      </c>
    </row>
    <row r="119" spans="1:12" x14ac:dyDescent="0.45">
      <c r="A119" s="125">
        <v>95</v>
      </c>
      <c r="B119" s="470" t="s">
        <v>585</v>
      </c>
      <c r="C119" s="471"/>
      <c r="D119" s="471"/>
      <c r="E119" s="471"/>
      <c r="F119" s="471"/>
      <c r="G119" s="191">
        <v>12</v>
      </c>
      <c r="H119" s="220">
        <v>28.707899999999999</v>
      </c>
      <c r="I119" s="129">
        <f t="shared" si="5"/>
        <v>344.4948</v>
      </c>
    </row>
    <row r="120" spans="1:12" x14ac:dyDescent="0.45">
      <c r="A120" s="125">
        <v>96</v>
      </c>
      <c r="B120" s="470" t="s">
        <v>586</v>
      </c>
      <c r="C120" s="471"/>
      <c r="D120" s="471"/>
      <c r="E120" s="471"/>
      <c r="F120" s="471"/>
      <c r="G120" s="191">
        <v>1</v>
      </c>
      <c r="H120" s="220">
        <v>356.4</v>
      </c>
      <c r="I120" s="129">
        <f t="shared" si="3"/>
        <v>356.4</v>
      </c>
    </row>
    <row r="121" spans="1:12" x14ac:dyDescent="0.45">
      <c r="A121" s="125"/>
      <c r="B121" s="470"/>
      <c r="C121" s="471"/>
      <c r="D121" s="471"/>
      <c r="E121" s="471"/>
      <c r="F121" s="471"/>
      <c r="G121" s="191"/>
      <c r="H121" s="192"/>
      <c r="I121" s="129"/>
      <c r="L121" s="130"/>
    </row>
    <row r="122" spans="1:12" x14ac:dyDescent="0.45">
      <c r="A122" s="467" t="s">
        <v>177</v>
      </c>
      <c r="B122" s="404"/>
      <c r="C122" s="404"/>
      <c r="D122" s="404"/>
      <c r="E122" s="404"/>
      <c r="F122" s="404"/>
      <c r="G122" s="404"/>
      <c r="H122" s="405"/>
      <c r="I122" s="185">
        <f>SUM(I25:I121)</f>
        <v>133688.20839999997</v>
      </c>
      <c r="L122" s="130"/>
    </row>
    <row r="123" spans="1:12" x14ac:dyDescent="0.45">
      <c r="A123" s="408" t="s">
        <v>178</v>
      </c>
      <c r="B123" s="404"/>
      <c r="C123" s="404"/>
      <c r="D123" s="404"/>
      <c r="E123" s="404"/>
      <c r="F123" s="404"/>
      <c r="G123" s="404"/>
      <c r="H123" s="405"/>
      <c r="I123" s="186">
        <f>ROUND((I122*0.15),2)</f>
        <v>20053.23</v>
      </c>
      <c r="L123" s="130"/>
    </row>
    <row r="124" spans="1:12" x14ac:dyDescent="0.45">
      <c r="A124" s="408" t="s">
        <v>179</v>
      </c>
      <c r="B124" s="404"/>
      <c r="C124" s="404"/>
      <c r="D124" s="404"/>
      <c r="E124" s="404"/>
      <c r="F124" s="404"/>
      <c r="G124" s="404"/>
      <c r="H124" s="405"/>
      <c r="I124" s="172">
        <f>I122+I123</f>
        <v>153741.43839999998</v>
      </c>
    </row>
    <row r="125" spans="1:12" x14ac:dyDescent="0.45">
      <c r="A125" s="414" t="s">
        <v>101</v>
      </c>
      <c r="B125" s="415"/>
      <c r="C125" s="415"/>
      <c r="D125" s="415"/>
      <c r="E125" s="415"/>
      <c r="F125" s="415"/>
      <c r="G125" s="415"/>
      <c r="H125" s="415"/>
      <c r="I125" s="416"/>
    </row>
    <row r="126" spans="1:12" x14ac:dyDescent="0.45">
      <c r="A126" s="120" t="s">
        <v>102</v>
      </c>
      <c r="B126" s="412" t="s">
        <v>103</v>
      </c>
      <c r="C126" s="458"/>
      <c r="D126" s="413"/>
      <c r="E126" s="412" t="s">
        <v>91</v>
      </c>
      <c r="F126" s="413"/>
      <c r="G126" s="122" t="s">
        <v>93</v>
      </c>
      <c r="H126" s="123" t="s">
        <v>94</v>
      </c>
      <c r="I126" s="124" t="s">
        <v>95</v>
      </c>
    </row>
    <row r="127" spans="1:12" x14ac:dyDescent="0.45">
      <c r="A127" s="125">
        <v>1</v>
      </c>
      <c r="B127" s="449" t="s">
        <v>104</v>
      </c>
      <c r="C127" s="450"/>
      <c r="D127" s="451"/>
      <c r="E127" s="437" t="s">
        <v>105</v>
      </c>
      <c r="F127" s="439"/>
      <c r="G127" s="157"/>
      <c r="H127" s="155">
        <v>450</v>
      </c>
      <c r="I127" s="132">
        <f>SUM(G127*H127)</f>
        <v>0</v>
      </c>
    </row>
    <row r="128" spans="1:12" x14ac:dyDescent="0.45">
      <c r="A128" s="125">
        <v>2</v>
      </c>
      <c r="B128" s="426" t="s">
        <v>106</v>
      </c>
      <c r="C128" s="427"/>
      <c r="D128" s="428"/>
      <c r="E128" s="406" t="s">
        <v>105</v>
      </c>
      <c r="F128" s="407"/>
      <c r="G128" s="126"/>
      <c r="H128" s="156">
        <v>350</v>
      </c>
      <c r="I128" s="129">
        <f t="shared" ref="I128:I132" si="6">SUM(G128*H128)</f>
        <v>0</v>
      </c>
    </row>
    <row r="129" spans="1:12" x14ac:dyDescent="0.45">
      <c r="A129" s="125">
        <v>3</v>
      </c>
      <c r="B129" s="426" t="s">
        <v>107</v>
      </c>
      <c r="C129" s="427"/>
      <c r="D129" s="428"/>
      <c r="E129" s="406" t="s">
        <v>105</v>
      </c>
      <c r="F129" s="407"/>
      <c r="G129" s="126">
        <v>151.5</v>
      </c>
      <c r="H129" s="156">
        <v>300</v>
      </c>
      <c r="I129" s="129">
        <f t="shared" si="6"/>
        <v>45450</v>
      </c>
    </row>
    <row r="130" spans="1:12" x14ac:dyDescent="0.45">
      <c r="A130" s="125">
        <v>4</v>
      </c>
      <c r="B130" s="426" t="s">
        <v>108</v>
      </c>
      <c r="C130" s="427"/>
      <c r="D130" s="428"/>
      <c r="E130" s="406" t="s">
        <v>105</v>
      </c>
      <c r="F130" s="407"/>
      <c r="G130" s="126"/>
      <c r="H130" s="156">
        <v>200</v>
      </c>
      <c r="I130" s="129">
        <f t="shared" si="6"/>
        <v>0</v>
      </c>
    </row>
    <row r="131" spans="1:12" x14ac:dyDescent="0.45">
      <c r="A131" s="125">
        <v>5</v>
      </c>
      <c r="B131" s="426" t="s">
        <v>109</v>
      </c>
      <c r="C131" s="427"/>
      <c r="D131" s="428"/>
      <c r="E131" s="406" t="s">
        <v>105</v>
      </c>
      <c r="F131" s="407"/>
      <c r="G131" s="126">
        <v>151.5</v>
      </c>
      <c r="H131" s="158">
        <v>200</v>
      </c>
      <c r="I131" s="129">
        <f t="shared" si="6"/>
        <v>30300</v>
      </c>
    </row>
    <row r="132" spans="1:12" x14ac:dyDescent="0.45">
      <c r="A132" s="125">
        <v>6</v>
      </c>
      <c r="B132" s="426" t="s">
        <v>348</v>
      </c>
      <c r="C132" s="427"/>
      <c r="D132" s="428"/>
      <c r="E132" s="406" t="s">
        <v>105</v>
      </c>
      <c r="F132" s="407"/>
      <c r="G132" s="126">
        <v>61.5</v>
      </c>
      <c r="H132" s="158">
        <v>140</v>
      </c>
      <c r="I132" s="129">
        <f t="shared" si="6"/>
        <v>8610</v>
      </c>
    </row>
    <row r="133" spans="1:12" x14ac:dyDescent="0.45">
      <c r="A133" s="125"/>
      <c r="B133" s="426"/>
      <c r="C133" s="427"/>
      <c r="D133" s="428"/>
      <c r="E133" s="133"/>
      <c r="F133" s="100"/>
      <c r="G133" s="100"/>
      <c r="H133" s="116"/>
      <c r="I133" s="129"/>
    </row>
    <row r="134" spans="1:12" x14ac:dyDescent="0.45">
      <c r="A134" s="114"/>
      <c r="B134" s="426"/>
      <c r="C134" s="427"/>
      <c r="D134" s="428"/>
      <c r="F134" s="100"/>
      <c r="G134" s="100"/>
      <c r="H134" s="116"/>
      <c r="I134" s="129"/>
    </row>
    <row r="135" spans="1:12" x14ac:dyDescent="0.45">
      <c r="A135" s="134"/>
      <c r="B135" s="455"/>
      <c r="C135" s="456"/>
      <c r="D135" s="457"/>
      <c r="E135" s="102"/>
      <c r="F135" s="103"/>
      <c r="G135" s="100"/>
      <c r="H135" s="118"/>
      <c r="I135" s="129"/>
    </row>
    <row r="136" spans="1:12" x14ac:dyDescent="0.45">
      <c r="A136" s="408" t="s">
        <v>110</v>
      </c>
      <c r="B136" s="404"/>
      <c r="C136" s="404"/>
      <c r="D136" s="404"/>
      <c r="E136" s="404"/>
      <c r="F136" s="404"/>
      <c r="G136" s="404"/>
      <c r="H136" s="405"/>
      <c r="I136" s="140">
        <f>SUM(I127:I135)</f>
        <v>84360</v>
      </c>
    </row>
    <row r="137" spans="1:12" x14ac:dyDescent="0.45">
      <c r="A137" s="414" t="s">
        <v>111</v>
      </c>
      <c r="B137" s="415"/>
      <c r="C137" s="415"/>
      <c r="D137" s="415"/>
      <c r="E137" s="415"/>
      <c r="F137" s="415"/>
      <c r="G137" s="415"/>
      <c r="H137" s="415"/>
      <c r="I137" s="416"/>
    </row>
    <row r="138" spans="1:12" x14ac:dyDescent="0.45">
      <c r="A138" s="120" t="s">
        <v>112</v>
      </c>
      <c r="B138" s="412" t="s">
        <v>113</v>
      </c>
      <c r="C138" s="458"/>
      <c r="D138" s="413"/>
      <c r="E138" s="412" t="s">
        <v>114</v>
      </c>
      <c r="F138" s="413"/>
      <c r="G138" s="136" t="s">
        <v>115</v>
      </c>
      <c r="H138" s="136" t="s">
        <v>94</v>
      </c>
      <c r="I138" s="137" t="s">
        <v>95</v>
      </c>
    </row>
    <row r="139" spans="1:12" x14ac:dyDescent="0.45">
      <c r="A139" s="125">
        <v>1</v>
      </c>
      <c r="B139" s="417" t="s">
        <v>587</v>
      </c>
      <c r="C139" s="418"/>
      <c r="D139" s="419"/>
      <c r="E139" s="406">
        <v>18</v>
      </c>
      <c r="F139" s="407"/>
      <c r="G139" s="211">
        <v>374.4</v>
      </c>
      <c r="H139" s="138">
        <v>5</v>
      </c>
      <c r="I139" s="224">
        <f>H139*G139</f>
        <v>1872</v>
      </c>
    </row>
    <row r="140" spans="1:12" x14ac:dyDescent="0.45">
      <c r="A140" s="139"/>
      <c r="B140" s="423"/>
      <c r="C140" s="424"/>
      <c r="D140" s="425"/>
      <c r="E140" s="440"/>
      <c r="F140" s="442"/>
      <c r="G140" s="126"/>
      <c r="H140" s="138"/>
      <c r="I140" s="224"/>
    </row>
    <row r="141" spans="1:12" x14ac:dyDescent="0.45">
      <c r="A141" s="408" t="s">
        <v>116</v>
      </c>
      <c r="B141" s="404"/>
      <c r="C141" s="404"/>
      <c r="D141" s="404"/>
      <c r="E141" s="404"/>
      <c r="F141" s="404"/>
      <c r="G141" s="404"/>
      <c r="H141" s="405"/>
      <c r="I141" s="140">
        <f>SUM(I139:I140)</f>
        <v>1872</v>
      </c>
    </row>
    <row r="142" spans="1:12" x14ac:dyDescent="0.45">
      <c r="A142" s="141"/>
      <c r="B142" s="142"/>
      <c r="C142" s="142"/>
      <c r="D142" s="142"/>
      <c r="E142" s="142"/>
      <c r="F142" s="143"/>
      <c r="G142" s="144"/>
      <c r="H142" s="144"/>
      <c r="I142" s="145"/>
      <c r="L142" s="97"/>
    </row>
    <row r="143" spans="1:12" x14ac:dyDescent="0.45">
      <c r="A143" s="452"/>
      <c r="B143" s="453"/>
      <c r="C143" s="453"/>
      <c r="D143" s="453"/>
      <c r="E143" s="453"/>
      <c r="F143" s="146"/>
      <c r="G143" s="454" t="s">
        <v>117</v>
      </c>
      <c r="H143" s="453"/>
      <c r="I143" s="147">
        <f>I141+I136+I124+I22</f>
        <v>239973.43839999998</v>
      </c>
    </row>
    <row r="144" spans="1:12" x14ac:dyDescent="0.45">
      <c r="A144" s="452"/>
      <c r="B144" s="453"/>
      <c r="C144" s="453"/>
      <c r="D144" s="453"/>
      <c r="E144" s="453"/>
      <c r="F144" s="100"/>
      <c r="G144" s="148"/>
      <c r="H144" s="149"/>
      <c r="I144" s="150"/>
    </row>
    <row r="145" spans="1:9" ht="14.65" thickBot="1" x14ac:dyDescent="0.5">
      <c r="A145" s="452"/>
      <c r="B145" s="453"/>
      <c r="C145" s="453"/>
      <c r="D145" s="453"/>
      <c r="E145" s="453"/>
      <c r="F145" s="100"/>
      <c r="G145" s="402" t="s">
        <v>160</v>
      </c>
      <c r="H145" s="403"/>
      <c r="I145" s="159">
        <f>I143+I144</f>
        <v>239973.43839999998</v>
      </c>
    </row>
    <row r="146" spans="1:9" ht="15" thickTop="1" thickBot="1" x14ac:dyDescent="0.5">
      <c r="A146" s="151"/>
      <c r="B146" s="152"/>
      <c r="C146" s="459"/>
      <c r="D146" s="460"/>
      <c r="E146" s="460"/>
      <c r="F146" s="460"/>
      <c r="G146" s="153"/>
      <c r="H146" s="153"/>
      <c r="I146" s="154"/>
    </row>
    <row r="148" spans="1:9" x14ac:dyDescent="0.45">
      <c r="A148" s="97"/>
      <c r="B148" s="97"/>
    </row>
  </sheetData>
  <mergeCells count="159">
    <mergeCell ref="C146:F146"/>
    <mergeCell ref="B139:D139"/>
    <mergeCell ref="E139:F139"/>
    <mergeCell ref="B140:D140"/>
    <mergeCell ref="E140:F140"/>
    <mergeCell ref="A141:H141"/>
    <mergeCell ref="A143:B143"/>
    <mergeCell ref="C143:E143"/>
    <mergeCell ref="G143:H143"/>
    <mergeCell ref="A144:B144"/>
    <mergeCell ref="C144:E144"/>
    <mergeCell ref="A145:B145"/>
    <mergeCell ref="C145:E145"/>
    <mergeCell ref="G145:H145"/>
    <mergeCell ref="B128:D128"/>
    <mergeCell ref="E128:F128"/>
    <mergeCell ref="B129:D129"/>
    <mergeCell ref="E129:F129"/>
    <mergeCell ref="B138:D138"/>
    <mergeCell ref="E138:F138"/>
    <mergeCell ref="B130:D130"/>
    <mergeCell ref="E130:F130"/>
    <mergeCell ref="B131:D131"/>
    <mergeCell ref="E131:F131"/>
    <mergeCell ref="B132:D132"/>
    <mergeCell ref="E132:F132"/>
    <mergeCell ref="B133:D133"/>
    <mergeCell ref="B134:D134"/>
    <mergeCell ref="B135:D135"/>
    <mergeCell ref="A136:H136"/>
    <mergeCell ref="A137:I137"/>
    <mergeCell ref="B64:F64"/>
    <mergeCell ref="A122:H122"/>
    <mergeCell ref="A123:H123"/>
    <mergeCell ref="A124:H124"/>
    <mergeCell ref="A125:I125"/>
    <mergeCell ref="B126:D126"/>
    <mergeCell ref="E126:F126"/>
    <mergeCell ref="B127:D127"/>
    <mergeCell ref="E127:F127"/>
    <mergeCell ref="B70:F70"/>
    <mergeCell ref="B71:F71"/>
    <mergeCell ref="B72:F72"/>
    <mergeCell ref="B73:F73"/>
    <mergeCell ref="B75:F75"/>
    <mergeCell ref="B65:F65"/>
    <mergeCell ref="B66:F66"/>
    <mergeCell ref="B67:F67"/>
    <mergeCell ref="B68:F68"/>
    <mergeCell ref="B69:F69"/>
    <mergeCell ref="B81:F81"/>
    <mergeCell ref="B82:F82"/>
    <mergeCell ref="B83:F83"/>
    <mergeCell ref="B84:F84"/>
    <mergeCell ref="B85:F85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31:F31"/>
    <mergeCell ref="B32:F32"/>
    <mergeCell ref="B121:F121"/>
    <mergeCell ref="B34:F34"/>
    <mergeCell ref="B35:F35"/>
    <mergeCell ref="B36:F36"/>
    <mergeCell ref="B37:F37"/>
    <mergeCell ref="B38:F38"/>
    <mergeCell ref="B39:F39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40:F40"/>
    <mergeCell ref="B41:F41"/>
    <mergeCell ref="B74:F74"/>
    <mergeCell ref="B115:F115"/>
    <mergeCell ref="B120:F120"/>
    <mergeCell ref="B54:F54"/>
    <mergeCell ref="A22:H22"/>
    <mergeCell ref="A23:I23"/>
    <mergeCell ref="B24:F24"/>
    <mergeCell ref="B25:F25"/>
    <mergeCell ref="B26:F26"/>
    <mergeCell ref="B27:F27"/>
    <mergeCell ref="B28:F28"/>
    <mergeCell ref="B29:F29"/>
    <mergeCell ref="B30:F30"/>
    <mergeCell ref="F11:G11"/>
    <mergeCell ref="H11:I11"/>
    <mergeCell ref="B42:F42"/>
    <mergeCell ref="B43:F43"/>
    <mergeCell ref="B44:F44"/>
    <mergeCell ref="A9:E9"/>
    <mergeCell ref="F9:G9"/>
    <mergeCell ref="H9:I9"/>
    <mergeCell ref="F10:G10"/>
    <mergeCell ref="H10:I10"/>
    <mergeCell ref="B21:D21"/>
    <mergeCell ref="F12:G12"/>
    <mergeCell ref="H12:I12"/>
    <mergeCell ref="H13:I13"/>
    <mergeCell ref="F14:G14"/>
    <mergeCell ref="H14:I14"/>
    <mergeCell ref="F15:G15"/>
    <mergeCell ref="H15:I15"/>
    <mergeCell ref="A16:I16"/>
    <mergeCell ref="A17:I17"/>
    <mergeCell ref="B18:D18"/>
    <mergeCell ref="B19:D19"/>
    <mergeCell ref="B20:D20"/>
    <mergeCell ref="B33:F33"/>
    <mergeCell ref="B76:F76"/>
    <mergeCell ref="B77:F77"/>
    <mergeCell ref="B78:F78"/>
    <mergeCell ref="B79:F79"/>
    <mergeCell ref="B80:F80"/>
    <mergeCell ref="B91:F91"/>
    <mergeCell ref="B92:F92"/>
    <mergeCell ref="B93:F93"/>
    <mergeCell ref="B94:F94"/>
    <mergeCell ref="B95:F95"/>
    <mergeCell ref="B86:F86"/>
    <mergeCell ref="B87:F87"/>
    <mergeCell ref="B88:F88"/>
    <mergeCell ref="B89:F89"/>
    <mergeCell ref="B90:F90"/>
    <mergeCell ref="B101:F101"/>
    <mergeCell ref="B102:F102"/>
    <mergeCell ref="B103:F103"/>
    <mergeCell ref="B104:F104"/>
    <mergeCell ref="B105:F105"/>
    <mergeCell ref="B96:F96"/>
    <mergeCell ref="B97:F97"/>
    <mergeCell ref="B98:F98"/>
    <mergeCell ref="B99:F99"/>
    <mergeCell ref="B100:F100"/>
    <mergeCell ref="B117:F117"/>
    <mergeCell ref="B118:F118"/>
    <mergeCell ref="B119:F119"/>
    <mergeCell ref="B111:F111"/>
    <mergeCell ref="B112:F112"/>
    <mergeCell ref="B113:F113"/>
    <mergeCell ref="B114:F114"/>
    <mergeCell ref="B116:F116"/>
    <mergeCell ref="B106:F106"/>
    <mergeCell ref="B107:F107"/>
    <mergeCell ref="B108:F108"/>
    <mergeCell ref="B109:F109"/>
    <mergeCell ref="B110:F110"/>
  </mergeCells>
  <pageMargins left="0.70866141732283472" right="0.70866141732283472" top="0.74803149606299213" bottom="0.74803149606299213" header="0.31496062992125984" footer="0.31496062992125984"/>
  <pageSetup paperSize="9" scale="35" fitToWidth="2" fitToHeight="0" orientation="portrait" r:id="rId1"/>
  <drawing r:id="rId2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dimension ref="A1:R72"/>
  <sheetViews>
    <sheetView topLeftCell="A13" workbookViewId="0">
      <selection activeCell="A43" sqref="A43:I76"/>
    </sheetView>
  </sheetViews>
  <sheetFormatPr defaultRowHeight="14.25" x14ac:dyDescent="0.45"/>
  <cols>
    <col min="1" max="1" width="12" bestFit="1" customWidth="1"/>
    <col min="4" max="4" width="26.86328125" customWidth="1"/>
    <col min="6" max="6" width="8.86328125" customWidth="1"/>
    <col min="7" max="7" width="11" customWidth="1"/>
    <col min="8" max="8" width="14.1328125" customWidth="1"/>
    <col min="9" max="9" width="18.33203125" customWidth="1"/>
    <col min="13" max="13" width="9.1328125" customWidth="1"/>
  </cols>
  <sheetData>
    <row r="1" spans="1:13" x14ac:dyDescent="0.45">
      <c r="A1" s="92"/>
      <c r="B1" s="93"/>
      <c r="C1" s="93"/>
      <c r="D1" s="93"/>
      <c r="E1" s="93"/>
      <c r="F1" s="93"/>
      <c r="G1" s="93"/>
      <c r="H1" s="93"/>
      <c r="I1" s="94"/>
    </row>
    <row r="2" spans="1:13" x14ac:dyDescent="0.45">
      <c r="A2" s="95"/>
      <c r="I2" s="96"/>
    </row>
    <row r="3" spans="1:13" x14ac:dyDescent="0.45">
      <c r="A3" s="95"/>
      <c r="I3" s="96"/>
    </row>
    <row r="4" spans="1:13" x14ac:dyDescent="0.45">
      <c r="A4" s="95"/>
      <c r="I4" s="96"/>
    </row>
    <row r="5" spans="1:13" x14ac:dyDescent="0.45">
      <c r="A5" s="95"/>
      <c r="I5" s="96"/>
    </row>
    <row r="6" spans="1:13" x14ac:dyDescent="0.45">
      <c r="A6" s="95"/>
      <c r="I6" s="96"/>
    </row>
    <row r="7" spans="1:13" x14ac:dyDescent="0.45">
      <c r="A7" s="95"/>
      <c r="I7" s="96"/>
    </row>
    <row r="8" spans="1:13" x14ac:dyDescent="0.45">
      <c r="A8" s="95"/>
      <c r="H8" s="97"/>
      <c r="I8" s="98"/>
    </row>
    <row r="9" spans="1:13" x14ac:dyDescent="0.45">
      <c r="A9" s="414" t="s">
        <v>167</v>
      </c>
      <c r="B9" s="415"/>
      <c r="C9" s="415"/>
      <c r="D9" s="415"/>
      <c r="E9" s="429"/>
      <c r="F9" s="430" t="s">
        <v>166</v>
      </c>
      <c r="G9" s="431"/>
      <c r="H9" s="432" t="e">
        <f>#REF!</f>
        <v>#REF!</v>
      </c>
      <c r="I9" s="433"/>
    </row>
    <row r="10" spans="1:13" x14ac:dyDescent="0.45">
      <c r="A10" s="99" t="s">
        <v>77</v>
      </c>
      <c r="B10" s="97"/>
      <c r="F10" s="430" t="s">
        <v>78</v>
      </c>
      <c r="G10" s="431"/>
      <c r="H10" s="434" t="e">
        <f>#REF!</f>
        <v>#REF!</v>
      </c>
      <c r="I10" s="435"/>
    </row>
    <row r="11" spans="1:13" x14ac:dyDescent="0.45">
      <c r="A11" s="99" t="s">
        <v>79</v>
      </c>
      <c r="B11" s="97"/>
      <c r="F11" s="430" t="s">
        <v>80</v>
      </c>
      <c r="G11" s="431"/>
      <c r="H11" s="507" t="e">
        <f>#REF!</f>
        <v>#REF!</v>
      </c>
      <c r="I11" s="435"/>
    </row>
    <row r="12" spans="1:13" x14ac:dyDescent="0.45">
      <c r="A12" s="99" t="s">
        <v>81</v>
      </c>
      <c r="B12" s="97"/>
      <c r="F12" s="430" t="s">
        <v>82</v>
      </c>
      <c r="G12" s="431"/>
      <c r="H12" s="436" t="e">
        <f>#REF!</f>
        <v>#REF!</v>
      </c>
      <c r="I12" s="435"/>
    </row>
    <row r="13" spans="1:13" x14ac:dyDescent="0.45">
      <c r="A13" s="99" t="s">
        <v>83</v>
      </c>
      <c r="B13" s="97"/>
      <c r="F13" s="181" t="s">
        <v>84</v>
      </c>
      <c r="G13" s="182"/>
      <c r="H13" s="468" t="s">
        <v>118</v>
      </c>
      <c r="I13" s="469"/>
    </row>
    <row r="14" spans="1:13" x14ac:dyDescent="0.45">
      <c r="A14" s="99"/>
      <c r="B14" s="97"/>
      <c r="F14" s="430" t="s">
        <v>86</v>
      </c>
      <c r="G14" s="431"/>
      <c r="H14" s="436" t="s">
        <v>87</v>
      </c>
      <c r="I14" s="435"/>
      <c r="M14" t="s">
        <v>85</v>
      </c>
    </row>
    <row r="15" spans="1:13" x14ac:dyDescent="0.45">
      <c r="A15" s="99"/>
      <c r="B15" s="97"/>
      <c r="D15" s="187"/>
      <c r="F15" s="472" t="s">
        <v>404</v>
      </c>
      <c r="G15" s="472"/>
      <c r="H15" s="473" t="s">
        <v>412</v>
      </c>
      <c r="I15" s="469"/>
    </row>
    <row r="16" spans="1:13" x14ac:dyDescent="0.45">
      <c r="A16" s="443" t="s">
        <v>589</v>
      </c>
      <c r="B16" s="444"/>
      <c r="C16" s="444"/>
      <c r="D16" s="444"/>
      <c r="E16" s="444"/>
      <c r="F16" s="444"/>
      <c r="G16" s="444"/>
      <c r="H16" s="444"/>
      <c r="I16" s="445"/>
    </row>
    <row r="17" spans="1:18" ht="14.65" thickBot="1" x14ac:dyDescent="0.5">
      <c r="A17" s="446" t="s">
        <v>88</v>
      </c>
      <c r="B17" s="447"/>
      <c r="C17" s="447"/>
      <c r="D17" s="447"/>
      <c r="E17" s="447"/>
      <c r="F17" s="447"/>
      <c r="G17" s="447"/>
      <c r="H17" s="447"/>
      <c r="I17" s="448"/>
    </row>
    <row r="18" spans="1:18" x14ac:dyDescent="0.45">
      <c r="A18" s="104" t="s">
        <v>89</v>
      </c>
      <c r="B18" s="464" t="s">
        <v>176</v>
      </c>
      <c r="C18" s="465"/>
      <c r="D18" s="466"/>
      <c r="E18" s="170" t="s">
        <v>91</v>
      </c>
      <c r="F18" s="170" t="s">
        <v>92</v>
      </c>
      <c r="G18" s="170" t="s">
        <v>93</v>
      </c>
      <c r="H18" s="170" t="s">
        <v>94</v>
      </c>
      <c r="I18" s="171" t="s">
        <v>95</v>
      </c>
    </row>
    <row r="19" spans="1:18" x14ac:dyDescent="0.45">
      <c r="A19" s="109"/>
      <c r="B19" s="437"/>
      <c r="C19" s="438"/>
      <c r="D19" s="439"/>
      <c r="E19" s="110"/>
      <c r="F19" s="111"/>
      <c r="G19" s="110"/>
      <c r="H19" s="112"/>
      <c r="I19" s="113"/>
    </row>
    <row r="20" spans="1:18" x14ac:dyDescent="0.45">
      <c r="A20" s="114"/>
      <c r="B20" s="406"/>
      <c r="C20" s="395"/>
      <c r="D20" s="407"/>
      <c r="E20" s="115"/>
      <c r="F20" s="100"/>
      <c r="G20" s="115"/>
      <c r="H20" s="116"/>
      <c r="I20" s="113"/>
    </row>
    <row r="21" spans="1:18" x14ac:dyDescent="0.45">
      <c r="A21" s="114"/>
      <c r="B21" s="440"/>
      <c r="C21" s="441"/>
      <c r="D21" s="442"/>
      <c r="E21" s="115"/>
      <c r="F21" s="100"/>
      <c r="G21" s="117"/>
      <c r="H21" s="118"/>
      <c r="I21" s="119"/>
    </row>
    <row r="22" spans="1:18" x14ac:dyDescent="0.45">
      <c r="A22" s="408" t="s">
        <v>96</v>
      </c>
      <c r="B22" s="404"/>
      <c r="C22" s="404"/>
      <c r="D22" s="404"/>
      <c r="E22" s="404"/>
      <c r="F22" s="404"/>
      <c r="G22" s="404"/>
      <c r="H22" s="405"/>
      <c r="I22" s="113"/>
    </row>
    <row r="23" spans="1:18" x14ac:dyDescent="0.45">
      <c r="A23" s="414" t="s">
        <v>97</v>
      </c>
      <c r="B23" s="415"/>
      <c r="C23" s="415"/>
      <c r="D23" s="415"/>
      <c r="E23" s="415"/>
      <c r="F23" s="415"/>
      <c r="G23" s="415"/>
      <c r="H23" s="415"/>
      <c r="I23" s="416"/>
    </row>
    <row r="24" spans="1:18" x14ac:dyDescent="0.45">
      <c r="A24" s="120" t="s">
        <v>98</v>
      </c>
      <c r="B24" s="412" t="s">
        <v>176</v>
      </c>
      <c r="C24" s="458"/>
      <c r="D24" s="458"/>
      <c r="E24" s="458"/>
      <c r="F24" s="413"/>
      <c r="G24" s="180" t="s">
        <v>93</v>
      </c>
      <c r="H24" s="136" t="s">
        <v>94</v>
      </c>
      <c r="I24" s="137" t="s">
        <v>95</v>
      </c>
      <c r="K24" s="142"/>
    </row>
    <row r="25" spans="1:18" x14ac:dyDescent="0.45">
      <c r="A25" s="125"/>
      <c r="B25" s="417"/>
      <c r="C25" s="418"/>
      <c r="D25" s="418"/>
      <c r="E25" s="418"/>
      <c r="F25" s="419"/>
      <c r="G25" s="191"/>
      <c r="H25" s="219"/>
      <c r="I25" s="129"/>
    </row>
    <row r="26" spans="1:18" x14ac:dyDescent="0.45">
      <c r="A26" s="125"/>
      <c r="B26" s="420"/>
      <c r="C26" s="421"/>
      <c r="D26" s="421"/>
      <c r="E26" s="421"/>
      <c r="F26" s="422"/>
      <c r="G26" s="191"/>
      <c r="H26" s="220"/>
      <c r="I26" s="129"/>
      <c r="K26" s="247"/>
      <c r="L26" s="247"/>
      <c r="M26" s="247"/>
      <c r="N26" s="247"/>
      <c r="O26" s="247"/>
      <c r="P26" s="247"/>
      <c r="Q26" s="247"/>
      <c r="R26" s="247"/>
    </row>
    <row r="27" spans="1:18" x14ac:dyDescent="0.45">
      <c r="A27" s="125"/>
      <c r="B27" s="420"/>
      <c r="C27" s="421"/>
      <c r="D27" s="421"/>
      <c r="E27" s="421"/>
      <c r="F27" s="422"/>
      <c r="G27" s="191"/>
      <c r="H27" s="220"/>
      <c r="I27" s="129"/>
      <c r="K27" s="247"/>
      <c r="L27" s="247"/>
      <c r="M27" s="247"/>
      <c r="N27" s="247"/>
      <c r="O27" s="247"/>
      <c r="P27" s="247"/>
      <c r="Q27" s="247"/>
      <c r="R27" s="247"/>
    </row>
    <row r="28" spans="1:18" x14ac:dyDescent="0.45">
      <c r="A28" s="125"/>
      <c r="B28" s="420"/>
      <c r="C28" s="421"/>
      <c r="D28" s="421"/>
      <c r="E28" s="421"/>
      <c r="F28" s="422"/>
      <c r="G28" s="191"/>
      <c r="H28" s="220"/>
      <c r="I28" s="129"/>
      <c r="K28" s="247"/>
      <c r="L28" s="247"/>
      <c r="M28" s="247"/>
      <c r="N28" s="247"/>
      <c r="O28" s="247"/>
      <c r="P28" s="247"/>
      <c r="Q28" s="247"/>
      <c r="R28" s="247"/>
    </row>
    <row r="29" spans="1:18" x14ac:dyDescent="0.45">
      <c r="A29" s="125"/>
      <c r="B29" s="420"/>
      <c r="C29" s="421"/>
      <c r="D29" s="421"/>
      <c r="E29" s="421"/>
      <c r="F29" s="422"/>
      <c r="G29" s="191"/>
      <c r="H29" s="220"/>
      <c r="I29" s="129"/>
      <c r="K29" s="247"/>
      <c r="L29" s="247"/>
      <c r="M29" s="247"/>
      <c r="N29" s="247"/>
      <c r="O29" s="247"/>
      <c r="P29" s="247"/>
      <c r="Q29" s="247"/>
      <c r="R29" s="247"/>
    </row>
    <row r="30" spans="1:18" x14ac:dyDescent="0.45">
      <c r="A30" s="125"/>
      <c r="B30" s="470"/>
      <c r="C30" s="471"/>
      <c r="D30" s="471"/>
      <c r="E30" s="471"/>
      <c r="F30" s="471"/>
      <c r="G30" s="191"/>
      <c r="H30" s="220"/>
      <c r="I30" s="129"/>
      <c r="K30" s="247"/>
      <c r="L30" s="247"/>
      <c r="M30" s="247"/>
      <c r="N30" s="247"/>
      <c r="O30" s="247"/>
      <c r="P30" s="247"/>
      <c r="Q30" s="247"/>
      <c r="R30" s="247"/>
    </row>
    <row r="31" spans="1:18" x14ac:dyDescent="0.45">
      <c r="A31" s="125"/>
      <c r="B31" s="470"/>
      <c r="C31" s="471"/>
      <c r="D31" s="471"/>
      <c r="E31" s="471"/>
      <c r="F31" s="471"/>
      <c r="G31" s="191"/>
      <c r="H31" s="220"/>
      <c r="I31" s="129"/>
      <c r="K31" s="247"/>
      <c r="L31" s="247"/>
      <c r="M31" s="247"/>
      <c r="N31" s="247"/>
      <c r="O31" s="247"/>
      <c r="P31" s="247"/>
      <c r="Q31" s="247"/>
      <c r="R31" s="247"/>
    </row>
    <row r="32" spans="1:18" x14ac:dyDescent="0.45">
      <c r="A32" s="125"/>
      <c r="B32" s="470"/>
      <c r="C32" s="471"/>
      <c r="D32" s="471"/>
      <c r="E32" s="471"/>
      <c r="F32" s="471"/>
      <c r="G32" s="191"/>
      <c r="H32" s="220"/>
      <c r="I32" s="129"/>
      <c r="K32" s="247"/>
      <c r="L32" s="247"/>
      <c r="M32" s="247"/>
      <c r="N32" s="247"/>
      <c r="O32" s="247"/>
      <c r="P32" s="247"/>
      <c r="Q32" s="247"/>
      <c r="R32" s="247"/>
    </row>
    <row r="33" spans="1:18" x14ac:dyDescent="0.45">
      <c r="A33" s="125"/>
      <c r="B33" s="470"/>
      <c r="C33" s="471"/>
      <c r="D33" s="471"/>
      <c r="E33" s="471"/>
      <c r="F33" s="471"/>
      <c r="G33" s="191"/>
      <c r="H33" s="220"/>
      <c r="I33" s="129"/>
      <c r="K33" s="247"/>
      <c r="L33" s="247"/>
      <c r="M33" s="247"/>
      <c r="N33" s="247"/>
      <c r="O33" s="247"/>
      <c r="P33" s="247"/>
      <c r="Q33" s="247"/>
      <c r="R33" s="247"/>
    </row>
    <row r="34" spans="1:18" x14ac:dyDescent="0.45">
      <c r="A34" s="125"/>
      <c r="B34" s="470"/>
      <c r="C34" s="471"/>
      <c r="D34" s="471"/>
      <c r="E34" s="471"/>
      <c r="F34" s="471"/>
      <c r="G34" s="191"/>
      <c r="H34" s="220"/>
      <c r="I34" s="129"/>
      <c r="K34" s="247"/>
      <c r="L34" s="247"/>
      <c r="M34" s="247"/>
      <c r="N34" s="247"/>
      <c r="O34" s="247"/>
      <c r="P34" s="247"/>
      <c r="Q34" s="247"/>
      <c r="R34" s="247"/>
    </row>
    <row r="35" spans="1:18" x14ac:dyDescent="0.45">
      <c r="A35" s="125"/>
      <c r="B35" s="470"/>
      <c r="C35" s="471"/>
      <c r="D35" s="471"/>
      <c r="E35" s="471"/>
      <c r="F35" s="471"/>
      <c r="G35" s="191"/>
      <c r="H35" s="220"/>
      <c r="I35" s="129"/>
      <c r="K35" s="247"/>
      <c r="L35" s="247"/>
      <c r="M35" s="247"/>
      <c r="N35" s="247"/>
      <c r="O35" s="247"/>
      <c r="P35" s="247"/>
      <c r="Q35" s="247"/>
      <c r="R35" s="247"/>
    </row>
    <row r="36" spans="1:18" x14ac:dyDescent="0.45">
      <c r="A36" s="125"/>
      <c r="B36" s="470"/>
      <c r="C36" s="471"/>
      <c r="D36" s="471"/>
      <c r="E36" s="471"/>
      <c r="F36" s="471"/>
      <c r="G36" s="191"/>
      <c r="H36" s="220"/>
      <c r="I36" s="129"/>
      <c r="K36" s="247"/>
      <c r="L36" s="247"/>
      <c r="M36" s="247"/>
      <c r="N36" s="247"/>
      <c r="O36" s="247"/>
      <c r="P36" s="247"/>
      <c r="Q36" s="247"/>
      <c r="R36" s="247"/>
    </row>
    <row r="37" spans="1:18" x14ac:dyDescent="0.45">
      <c r="A37" s="125"/>
      <c r="B37" s="470"/>
      <c r="C37" s="471"/>
      <c r="D37" s="471"/>
      <c r="E37" s="471"/>
      <c r="F37" s="471"/>
      <c r="G37" s="191"/>
      <c r="H37" s="220"/>
      <c r="I37" s="129"/>
      <c r="K37" s="247"/>
      <c r="L37" s="247"/>
      <c r="M37" s="247"/>
      <c r="N37" s="247"/>
      <c r="O37" s="247"/>
      <c r="P37" s="247"/>
      <c r="Q37" s="247"/>
      <c r="R37" s="247"/>
    </row>
    <row r="38" spans="1:18" x14ac:dyDescent="0.45">
      <c r="A38" s="125"/>
      <c r="B38" s="470"/>
      <c r="C38" s="471"/>
      <c r="D38" s="471"/>
      <c r="E38" s="471"/>
      <c r="F38" s="471"/>
      <c r="G38" s="191"/>
      <c r="H38" s="220"/>
      <c r="I38" s="129"/>
      <c r="K38" s="247"/>
      <c r="L38" s="247"/>
      <c r="M38" s="247"/>
      <c r="N38" s="247"/>
      <c r="O38" s="247"/>
      <c r="P38" s="247"/>
      <c r="Q38" s="247"/>
      <c r="R38" s="247"/>
    </row>
    <row r="39" spans="1:18" x14ac:dyDescent="0.45">
      <c r="A39" s="125"/>
      <c r="B39" s="470"/>
      <c r="C39" s="471"/>
      <c r="D39" s="471"/>
      <c r="E39" s="471"/>
      <c r="F39" s="471"/>
      <c r="G39" s="191"/>
      <c r="H39" s="220"/>
      <c r="I39" s="129"/>
      <c r="K39" s="247"/>
      <c r="L39" s="247"/>
      <c r="M39" s="247"/>
      <c r="N39" s="247"/>
      <c r="O39" s="247"/>
      <c r="P39" s="247"/>
      <c r="Q39" s="247"/>
      <c r="R39" s="247"/>
    </row>
    <row r="40" spans="1:18" x14ac:dyDescent="0.45">
      <c r="A40" s="125"/>
      <c r="B40" s="470"/>
      <c r="C40" s="471"/>
      <c r="D40" s="471"/>
      <c r="E40" s="471"/>
      <c r="F40" s="471"/>
      <c r="G40" s="191"/>
      <c r="H40" s="220"/>
      <c r="I40" s="129"/>
      <c r="K40" s="247"/>
      <c r="L40" s="247"/>
      <c r="M40" s="247"/>
      <c r="N40" s="247"/>
      <c r="O40" s="247"/>
      <c r="P40" s="247"/>
      <c r="Q40" s="247"/>
      <c r="R40" s="247"/>
    </row>
    <row r="41" spans="1:18" x14ac:dyDescent="0.45">
      <c r="A41" s="125"/>
      <c r="B41" s="470"/>
      <c r="C41" s="471"/>
      <c r="D41" s="471"/>
      <c r="E41" s="471"/>
      <c r="F41" s="471"/>
      <c r="G41" s="191"/>
      <c r="H41" s="220"/>
      <c r="I41" s="129"/>
      <c r="K41" s="247"/>
      <c r="L41" s="247"/>
      <c r="M41" s="247"/>
      <c r="N41" s="247"/>
      <c r="O41" s="247"/>
      <c r="P41" s="247"/>
      <c r="Q41" s="247"/>
      <c r="R41" s="247"/>
    </row>
    <row r="42" spans="1:18" x14ac:dyDescent="0.45">
      <c r="A42" s="125"/>
      <c r="B42" s="470"/>
      <c r="C42" s="471"/>
      <c r="D42" s="471"/>
      <c r="E42" s="471"/>
      <c r="F42" s="471"/>
      <c r="G42" s="191"/>
      <c r="H42" s="220"/>
      <c r="I42" s="129"/>
      <c r="K42" s="247"/>
      <c r="L42" s="247"/>
      <c r="M42" s="247"/>
      <c r="N42" s="247"/>
      <c r="O42" s="247"/>
      <c r="P42" s="247"/>
      <c r="Q42" s="247"/>
      <c r="R42" s="247"/>
    </row>
    <row r="43" spans="1:18" x14ac:dyDescent="0.45">
      <c r="A43" s="125"/>
      <c r="B43" s="470"/>
      <c r="C43" s="471"/>
      <c r="D43" s="471"/>
      <c r="E43" s="471"/>
      <c r="F43" s="471"/>
      <c r="G43" s="191"/>
      <c r="H43" s="220"/>
      <c r="I43" s="129"/>
      <c r="K43" s="247"/>
      <c r="L43" s="247"/>
      <c r="M43" s="247"/>
      <c r="N43" s="247"/>
      <c r="O43" s="247"/>
      <c r="P43" s="247"/>
      <c r="Q43" s="247"/>
      <c r="R43" s="247"/>
    </row>
    <row r="44" spans="1:18" x14ac:dyDescent="0.45">
      <c r="A44" s="125"/>
      <c r="B44" s="470"/>
      <c r="C44" s="471"/>
      <c r="D44" s="471"/>
      <c r="E44" s="471"/>
      <c r="F44" s="471"/>
      <c r="G44" s="191"/>
      <c r="H44" s="220"/>
      <c r="I44" s="129"/>
      <c r="K44" s="247"/>
      <c r="L44" s="247"/>
      <c r="M44" s="247"/>
      <c r="N44" s="247"/>
      <c r="O44" s="247"/>
      <c r="P44" s="247"/>
      <c r="Q44" s="247"/>
      <c r="R44" s="247"/>
    </row>
    <row r="45" spans="1:18" x14ac:dyDescent="0.45">
      <c r="A45" s="125"/>
      <c r="B45" s="470"/>
      <c r="C45" s="471"/>
      <c r="D45" s="471"/>
      <c r="E45" s="471"/>
      <c r="F45" s="471"/>
      <c r="G45" s="191"/>
      <c r="H45" s="192"/>
      <c r="I45" s="129"/>
      <c r="K45" s="247"/>
      <c r="L45" s="248"/>
      <c r="M45" s="247"/>
      <c r="N45" s="247"/>
      <c r="O45" s="247"/>
      <c r="P45" s="247"/>
      <c r="Q45" s="247"/>
      <c r="R45" s="247"/>
    </row>
    <row r="46" spans="1:18" x14ac:dyDescent="0.45">
      <c r="A46" s="467" t="s">
        <v>177</v>
      </c>
      <c r="B46" s="404"/>
      <c r="C46" s="404"/>
      <c r="D46" s="404"/>
      <c r="E46" s="404"/>
      <c r="F46" s="404"/>
      <c r="G46" s="404"/>
      <c r="H46" s="405"/>
      <c r="I46" s="185">
        <f>SUM(I25:I45)</f>
        <v>0</v>
      </c>
      <c r="K46" s="247"/>
      <c r="L46" s="248"/>
      <c r="M46" s="247"/>
      <c r="N46" s="247"/>
      <c r="O46" s="247"/>
      <c r="P46" s="247"/>
      <c r="Q46" s="247"/>
      <c r="R46" s="247"/>
    </row>
    <row r="47" spans="1:18" x14ac:dyDescent="0.45">
      <c r="A47" s="408" t="s">
        <v>178</v>
      </c>
      <c r="B47" s="404"/>
      <c r="C47" s="404"/>
      <c r="D47" s="404"/>
      <c r="E47" s="404"/>
      <c r="F47" s="404"/>
      <c r="G47" s="404"/>
      <c r="H47" s="405"/>
      <c r="I47" s="186">
        <f>ROUND((I46*0.15),2)</f>
        <v>0</v>
      </c>
      <c r="K47" s="247"/>
      <c r="L47" s="248"/>
      <c r="M47" s="247"/>
      <c r="N47" s="247"/>
      <c r="O47" s="247"/>
      <c r="P47" s="247"/>
      <c r="Q47" s="247"/>
      <c r="R47" s="247"/>
    </row>
    <row r="48" spans="1:18" x14ac:dyDescent="0.45">
      <c r="A48" s="408" t="s">
        <v>179</v>
      </c>
      <c r="B48" s="404"/>
      <c r="C48" s="404"/>
      <c r="D48" s="404"/>
      <c r="E48" s="404"/>
      <c r="F48" s="404"/>
      <c r="G48" s="404"/>
      <c r="H48" s="405"/>
      <c r="I48" s="172">
        <f>I46+I47</f>
        <v>0</v>
      </c>
      <c r="K48" s="247"/>
      <c r="L48" s="247"/>
      <c r="M48" s="247"/>
      <c r="N48" s="247"/>
      <c r="O48" s="247"/>
      <c r="P48" s="247"/>
      <c r="Q48" s="247"/>
      <c r="R48" s="247"/>
    </row>
    <row r="49" spans="1:18" x14ac:dyDescent="0.45">
      <c r="A49" s="414" t="s">
        <v>101</v>
      </c>
      <c r="B49" s="415"/>
      <c r="C49" s="415"/>
      <c r="D49" s="415"/>
      <c r="E49" s="415"/>
      <c r="F49" s="415"/>
      <c r="G49" s="415"/>
      <c r="H49" s="415"/>
      <c r="I49" s="416"/>
      <c r="K49" s="247"/>
      <c r="L49" s="247"/>
      <c r="M49" s="247"/>
      <c r="N49" s="247"/>
      <c r="O49" s="247"/>
      <c r="P49" s="247"/>
      <c r="Q49" s="247"/>
      <c r="R49" s="247"/>
    </row>
    <row r="50" spans="1:18" x14ac:dyDescent="0.45">
      <c r="A50" s="120" t="s">
        <v>102</v>
      </c>
      <c r="B50" s="412" t="s">
        <v>103</v>
      </c>
      <c r="C50" s="458"/>
      <c r="D50" s="413"/>
      <c r="E50" s="412" t="s">
        <v>91</v>
      </c>
      <c r="F50" s="413"/>
      <c r="G50" s="122" t="s">
        <v>93</v>
      </c>
      <c r="H50" s="123" t="s">
        <v>94</v>
      </c>
      <c r="I50" s="124" t="s">
        <v>95</v>
      </c>
    </row>
    <row r="51" spans="1:18" x14ac:dyDescent="0.45">
      <c r="A51" s="125">
        <v>1</v>
      </c>
      <c r="B51" s="449" t="s">
        <v>104</v>
      </c>
      <c r="C51" s="450"/>
      <c r="D51" s="451"/>
      <c r="E51" s="437" t="s">
        <v>105</v>
      </c>
      <c r="F51" s="439"/>
      <c r="G51" s="157"/>
      <c r="H51" s="155">
        <v>450</v>
      </c>
      <c r="I51" s="132">
        <f>SUM(G51*H51)</f>
        <v>0</v>
      </c>
    </row>
    <row r="52" spans="1:18" x14ac:dyDescent="0.45">
      <c r="A52" s="125">
        <v>2</v>
      </c>
      <c r="B52" s="426" t="s">
        <v>106</v>
      </c>
      <c r="C52" s="427"/>
      <c r="D52" s="428"/>
      <c r="E52" s="406" t="s">
        <v>105</v>
      </c>
      <c r="F52" s="407"/>
      <c r="G52" s="126"/>
      <c r="H52" s="156">
        <v>350</v>
      </c>
      <c r="I52" s="129">
        <f t="shared" ref="I52:I56" si="0">SUM(G52*H52)</f>
        <v>0</v>
      </c>
    </row>
    <row r="53" spans="1:18" x14ac:dyDescent="0.45">
      <c r="A53" s="125">
        <v>3</v>
      </c>
      <c r="B53" s="426" t="s">
        <v>107</v>
      </c>
      <c r="C53" s="427"/>
      <c r="D53" s="428"/>
      <c r="E53" s="406" t="s">
        <v>105</v>
      </c>
      <c r="F53" s="407"/>
      <c r="G53" s="126">
        <v>3</v>
      </c>
      <c r="H53" s="156">
        <v>300</v>
      </c>
      <c r="I53" s="129">
        <f t="shared" si="0"/>
        <v>900</v>
      </c>
    </row>
    <row r="54" spans="1:18" x14ac:dyDescent="0.45">
      <c r="A54" s="125">
        <v>4</v>
      </c>
      <c r="B54" s="426" t="s">
        <v>108</v>
      </c>
      <c r="C54" s="427"/>
      <c r="D54" s="428"/>
      <c r="E54" s="406" t="s">
        <v>105</v>
      </c>
      <c r="F54" s="407"/>
      <c r="G54" s="126"/>
      <c r="H54" s="156">
        <v>200</v>
      </c>
      <c r="I54" s="129">
        <f t="shared" si="0"/>
        <v>0</v>
      </c>
    </row>
    <row r="55" spans="1:18" x14ac:dyDescent="0.45">
      <c r="A55" s="125">
        <v>5</v>
      </c>
      <c r="B55" s="426" t="s">
        <v>109</v>
      </c>
      <c r="C55" s="427"/>
      <c r="D55" s="428"/>
      <c r="E55" s="406" t="s">
        <v>105</v>
      </c>
      <c r="F55" s="407"/>
      <c r="G55" s="126">
        <v>3</v>
      </c>
      <c r="H55" s="158">
        <v>200</v>
      </c>
      <c r="I55" s="129">
        <f t="shared" si="0"/>
        <v>600</v>
      </c>
    </row>
    <row r="56" spans="1:18" x14ac:dyDescent="0.45">
      <c r="A56" s="125">
        <v>6</v>
      </c>
      <c r="B56" s="426" t="s">
        <v>339</v>
      </c>
      <c r="C56" s="427"/>
      <c r="D56" s="428"/>
      <c r="E56" s="406" t="s">
        <v>105</v>
      </c>
      <c r="F56" s="407"/>
      <c r="G56" s="126"/>
      <c r="H56" s="158">
        <v>140</v>
      </c>
      <c r="I56" s="129">
        <f t="shared" si="0"/>
        <v>0</v>
      </c>
    </row>
    <row r="57" spans="1:18" x14ac:dyDescent="0.45">
      <c r="A57" s="125"/>
      <c r="B57" s="426"/>
      <c r="C57" s="427"/>
      <c r="D57" s="428"/>
      <c r="E57" s="133"/>
      <c r="F57" s="100"/>
      <c r="G57" s="100"/>
      <c r="H57" s="116"/>
      <c r="I57" s="129"/>
    </row>
    <row r="58" spans="1:18" x14ac:dyDescent="0.45">
      <c r="A58" s="114"/>
      <c r="B58" s="426"/>
      <c r="C58" s="427"/>
      <c r="D58" s="428"/>
      <c r="F58" s="100"/>
      <c r="G58" s="100"/>
      <c r="H58" s="116"/>
      <c r="I58" s="129"/>
    </row>
    <row r="59" spans="1:18" x14ac:dyDescent="0.45">
      <c r="A59" s="134"/>
      <c r="B59" s="455"/>
      <c r="C59" s="456"/>
      <c r="D59" s="457"/>
      <c r="E59" s="102"/>
      <c r="F59" s="103"/>
      <c r="G59" s="100"/>
      <c r="H59" s="118"/>
      <c r="I59" s="129"/>
    </row>
    <row r="60" spans="1:18" x14ac:dyDescent="0.45">
      <c r="A60" s="408" t="s">
        <v>110</v>
      </c>
      <c r="B60" s="404"/>
      <c r="C60" s="404"/>
      <c r="D60" s="404"/>
      <c r="E60" s="404"/>
      <c r="F60" s="404"/>
      <c r="G60" s="404"/>
      <c r="H60" s="405"/>
      <c r="I60" s="140">
        <f>SUM(I51:I59)</f>
        <v>1500</v>
      </c>
    </row>
    <row r="61" spans="1:18" x14ac:dyDescent="0.45">
      <c r="A61" s="414" t="s">
        <v>111</v>
      </c>
      <c r="B61" s="415"/>
      <c r="C61" s="415"/>
      <c r="D61" s="415"/>
      <c r="E61" s="415"/>
      <c r="F61" s="415"/>
      <c r="G61" s="415"/>
      <c r="H61" s="415"/>
      <c r="I61" s="416"/>
    </row>
    <row r="62" spans="1:18" x14ac:dyDescent="0.45">
      <c r="A62" s="120" t="s">
        <v>112</v>
      </c>
      <c r="B62" s="412" t="s">
        <v>113</v>
      </c>
      <c r="C62" s="458"/>
      <c r="D62" s="413"/>
      <c r="E62" s="412" t="s">
        <v>114</v>
      </c>
      <c r="F62" s="413"/>
      <c r="G62" s="136" t="s">
        <v>115</v>
      </c>
      <c r="H62" s="136" t="s">
        <v>94</v>
      </c>
      <c r="I62" s="137" t="s">
        <v>95</v>
      </c>
    </row>
    <row r="63" spans="1:18" x14ac:dyDescent="0.45">
      <c r="A63" s="125">
        <v>1</v>
      </c>
      <c r="B63" s="417" t="s">
        <v>594</v>
      </c>
      <c r="C63" s="418"/>
      <c r="D63" s="419"/>
      <c r="E63" s="406">
        <v>1</v>
      </c>
      <c r="F63" s="407"/>
      <c r="G63" s="211">
        <v>83.6</v>
      </c>
      <c r="H63" s="138">
        <v>5</v>
      </c>
      <c r="I63" s="224">
        <f>H63*G63</f>
        <v>418</v>
      </c>
    </row>
    <row r="64" spans="1:18" x14ac:dyDescent="0.45">
      <c r="A64" s="139"/>
      <c r="B64" s="423"/>
      <c r="C64" s="424"/>
      <c r="D64" s="425"/>
      <c r="E64" s="440"/>
      <c r="F64" s="442"/>
      <c r="G64" s="126"/>
      <c r="H64" s="138"/>
      <c r="I64" s="224"/>
    </row>
    <row r="65" spans="1:12" x14ac:dyDescent="0.45">
      <c r="A65" s="408" t="s">
        <v>116</v>
      </c>
      <c r="B65" s="404"/>
      <c r="C65" s="404"/>
      <c r="D65" s="404"/>
      <c r="E65" s="404"/>
      <c r="F65" s="404"/>
      <c r="G65" s="404"/>
      <c r="H65" s="405"/>
      <c r="I65" s="140">
        <f>SUM(I63:I64)</f>
        <v>418</v>
      </c>
    </row>
    <row r="66" spans="1:12" x14ac:dyDescent="0.45">
      <c r="A66" s="141"/>
      <c r="B66" s="142"/>
      <c r="C66" s="142"/>
      <c r="D66" s="142"/>
      <c r="E66" s="142"/>
      <c r="F66" s="143"/>
      <c r="G66" s="144"/>
      <c r="H66" s="144"/>
      <c r="I66" s="145"/>
      <c r="L66" s="97"/>
    </row>
    <row r="67" spans="1:12" x14ac:dyDescent="0.45">
      <c r="A67" s="452"/>
      <c r="B67" s="453"/>
      <c r="C67" s="453"/>
      <c r="D67" s="453"/>
      <c r="E67" s="453"/>
      <c r="F67" s="146"/>
      <c r="G67" s="454" t="s">
        <v>117</v>
      </c>
      <c r="H67" s="453"/>
      <c r="I67" s="147">
        <f>I65+I60+I48</f>
        <v>1918</v>
      </c>
    </row>
    <row r="68" spans="1:12" x14ac:dyDescent="0.45">
      <c r="A68" s="452"/>
      <c r="B68" s="453"/>
      <c r="C68" s="453"/>
      <c r="D68" s="453"/>
      <c r="E68" s="453"/>
      <c r="F68" s="100"/>
      <c r="G68" s="148"/>
      <c r="H68" s="149"/>
      <c r="I68" s="150"/>
    </row>
    <row r="69" spans="1:12" ht="14.65" thickBot="1" x14ac:dyDescent="0.5">
      <c r="A69" s="452"/>
      <c r="B69" s="453"/>
      <c r="C69" s="453"/>
      <c r="D69" s="453"/>
      <c r="E69" s="453"/>
      <c r="F69" s="100"/>
      <c r="G69" s="402" t="s">
        <v>160</v>
      </c>
      <c r="H69" s="403"/>
      <c r="I69" s="159">
        <f>I67+I68</f>
        <v>1918</v>
      </c>
    </row>
    <row r="70" spans="1:12" ht="15" thickTop="1" thickBot="1" x14ac:dyDescent="0.5">
      <c r="A70" s="151"/>
      <c r="B70" s="152"/>
      <c r="C70" s="459"/>
      <c r="D70" s="460"/>
      <c r="E70" s="460"/>
      <c r="F70" s="460"/>
      <c r="G70" s="153"/>
      <c r="H70" s="153"/>
      <c r="I70" s="154"/>
    </row>
    <row r="72" spans="1:12" x14ac:dyDescent="0.45">
      <c r="A72" s="97"/>
      <c r="B72" s="97"/>
    </row>
  </sheetData>
  <mergeCells count="83">
    <mergeCell ref="C70:F70"/>
    <mergeCell ref="B63:D63"/>
    <mergeCell ref="E63:F63"/>
    <mergeCell ref="B64:D64"/>
    <mergeCell ref="E64:F64"/>
    <mergeCell ref="A65:H65"/>
    <mergeCell ref="A67:B67"/>
    <mergeCell ref="C67:E67"/>
    <mergeCell ref="G67:H67"/>
    <mergeCell ref="A68:B68"/>
    <mergeCell ref="C68:E68"/>
    <mergeCell ref="A69:B69"/>
    <mergeCell ref="C69:E69"/>
    <mergeCell ref="G69:H69"/>
    <mergeCell ref="B62:D62"/>
    <mergeCell ref="E62:F62"/>
    <mergeCell ref="B54:D54"/>
    <mergeCell ref="E54:F54"/>
    <mergeCell ref="B55:D55"/>
    <mergeCell ref="E55:F55"/>
    <mergeCell ref="B56:D56"/>
    <mergeCell ref="E56:F56"/>
    <mergeCell ref="B57:D57"/>
    <mergeCell ref="B58:D58"/>
    <mergeCell ref="B59:D59"/>
    <mergeCell ref="A60:H60"/>
    <mergeCell ref="A61:I61"/>
    <mergeCell ref="B51:D51"/>
    <mergeCell ref="E51:F51"/>
    <mergeCell ref="B52:D52"/>
    <mergeCell ref="E52:F52"/>
    <mergeCell ref="B53:D53"/>
    <mergeCell ref="E53:F53"/>
    <mergeCell ref="A46:H46"/>
    <mergeCell ref="A47:H47"/>
    <mergeCell ref="A48:H48"/>
    <mergeCell ref="A49:I49"/>
    <mergeCell ref="B50:D50"/>
    <mergeCell ref="E50:F50"/>
    <mergeCell ref="B45:F45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33:F33"/>
    <mergeCell ref="A22:H22"/>
    <mergeCell ref="A23:I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21:D21"/>
    <mergeCell ref="F12:G12"/>
    <mergeCell ref="H12:I12"/>
    <mergeCell ref="H13:I13"/>
    <mergeCell ref="F14:G14"/>
    <mergeCell ref="H14:I14"/>
    <mergeCell ref="F15:G15"/>
    <mergeCell ref="H15:I15"/>
    <mergeCell ref="A16:I16"/>
    <mergeCell ref="A17:I17"/>
    <mergeCell ref="B18:D18"/>
    <mergeCell ref="B19:D19"/>
    <mergeCell ref="B20:D20"/>
    <mergeCell ref="F11:G11"/>
    <mergeCell ref="H11:I11"/>
    <mergeCell ref="A9:E9"/>
    <mergeCell ref="F9:G9"/>
    <mergeCell ref="H9:I9"/>
    <mergeCell ref="F10:G10"/>
    <mergeCell ref="H10:I10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dimension ref="A1:S72"/>
  <sheetViews>
    <sheetView topLeftCell="A46" workbookViewId="0">
      <selection activeCell="A43" sqref="A43:I76"/>
    </sheetView>
  </sheetViews>
  <sheetFormatPr defaultRowHeight="14.25" x14ac:dyDescent="0.45"/>
  <cols>
    <col min="1" max="1" width="12" bestFit="1" customWidth="1"/>
    <col min="4" max="4" width="26.86328125" customWidth="1"/>
    <col min="6" max="6" width="8.86328125" customWidth="1"/>
    <col min="7" max="7" width="11" customWidth="1"/>
    <col min="8" max="8" width="14.1328125" customWidth="1"/>
    <col min="9" max="9" width="18.33203125" customWidth="1"/>
    <col min="13" max="13" width="9.1328125" customWidth="1"/>
  </cols>
  <sheetData>
    <row r="1" spans="1:13" x14ac:dyDescent="0.45">
      <c r="A1" s="92"/>
      <c r="B1" s="93"/>
      <c r="C1" s="93"/>
      <c r="D1" s="93"/>
      <c r="E1" s="93"/>
      <c r="F1" s="93"/>
      <c r="G1" s="93"/>
      <c r="H1" s="93"/>
      <c r="I1" s="94"/>
    </row>
    <row r="2" spans="1:13" x14ac:dyDescent="0.45">
      <c r="A2" s="95"/>
      <c r="I2" s="96"/>
    </row>
    <row r="3" spans="1:13" x14ac:dyDescent="0.45">
      <c r="A3" s="95"/>
      <c r="I3" s="96"/>
    </row>
    <row r="4" spans="1:13" x14ac:dyDescent="0.45">
      <c r="A4" s="95"/>
      <c r="I4" s="96"/>
    </row>
    <row r="5" spans="1:13" x14ac:dyDescent="0.45">
      <c r="A5" s="95"/>
      <c r="I5" s="96"/>
    </row>
    <row r="6" spans="1:13" x14ac:dyDescent="0.45">
      <c r="A6" s="95"/>
      <c r="I6" s="96"/>
    </row>
    <row r="7" spans="1:13" x14ac:dyDescent="0.45">
      <c r="A7" s="95"/>
      <c r="I7" s="96"/>
    </row>
    <row r="8" spans="1:13" x14ac:dyDescent="0.45">
      <c r="A8" s="95"/>
      <c r="H8" s="97"/>
      <c r="I8" s="98"/>
    </row>
    <row r="9" spans="1:13" x14ac:dyDescent="0.45">
      <c r="A9" s="414" t="s">
        <v>167</v>
      </c>
      <c r="B9" s="415"/>
      <c r="C9" s="415"/>
      <c r="D9" s="415"/>
      <c r="E9" s="429"/>
      <c r="F9" s="430" t="s">
        <v>166</v>
      </c>
      <c r="G9" s="431"/>
      <c r="H9" s="432" t="e">
        <f>#REF!</f>
        <v>#REF!</v>
      </c>
      <c r="I9" s="433"/>
    </row>
    <row r="10" spans="1:13" x14ac:dyDescent="0.45">
      <c r="A10" s="99" t="s">
        <v>77</v>
      </c>
      <c r="B10" s="97"/>
      <c r="F10" s="430" t="s">
        <v>78</v>
      </c>
      <c r="G10" s="431"/>
      <c r="H10" s="434" t="e">
        <f>#REF!</f>
        <v>#REF!</v>
      </c>
      <c r="I10" s="435"/>
    </row>
    <row r="11" spans="1:13" x14ac:dyDescent="0.45">
      <c r="A11" s="99" t="s">
        <v>79</v>
      </c>
      <c r="B11" s="97"/>
      <c r="F11" s="430" t="s">
        <v>80</v>
      </c>
      <c r="G11" s="431"/>
      <c r="H11" s="507" t="e">
        <f>#REF!</f>
        <v>#REF!</v>
      </c>
      <c r="I11" s="435"/>
    </row>
    <row r="12" spans="1:13" x14ac:dyDescent="0.45">
      <c r="A12" s="99" t="s">
        <v>81</v>
      </c>
      <c r="B12" s="97"/>
      <c r="F12" s="430" t="s">
        <v>82</v>
      </c>
      <c r="G12" s="431"/>
      <c r="H12" s="436" t="e">
        <f>#REF!</f>
        <v>#REF!</v>
      </c>
      <c r="I12" s="435"/>
    </row>
    <row r="13" spans="1:13" x14ac:dyDescent="0.45">
      <c r="A13" s="99" t="s">
        <v>83</v>
      </c>
      <c r="B13" s="97"/>
      <c r="F13" s="181" t="s">
        <v>84</v>
      </c>
      <c r="G13" s="182"/>
      <c r="H13" s="468" t="s">
        <v>118</v>
      </c>
      <c r="I13" s="469"/>
    </row>
    <row r="14" spans="1:13" x14ac:dyDescent="0.45">
      <c r="A14" s="99"/>
      <c r="B14" s="97"/>
      <c r="F14" s="430" t="s">
        <v>86</v>
      </c>
      <c r="G14" s="431"/>
      <c r="H14" s="436" t="s">
        <v>87</v>
      </c>
      <c r="I14" s="435"/>
      <c r="M14" t="s">
        <v>85</v>
      </c>
    </row>
    <row r="15" spans="1:13" x14ac:dyDescent="0.45">
      <c r="A15" s="99"/>
      <c r="B15" s="97"/>
      <c r="D15" s="187"/>
      <c r="F15" s="472" t="s">
        <v>404</v>
      </c>
      <c r="G15" s="472"/>
      <c r="H15" s="473" t="s">
        <v>327</v>
      </c>
      <c r="I15" s="469"/>
    </row>
    <row r="16" spans="1:13" x14ac:dyDescent="0.45">
      <c r="A16" s="443" t="s">
        <v>590</v>
      </c>
      <c r="B16" s="444"/>
      <c r="C16" s="444"/>
      <c r="D16" s="444"/>
      <c r="E16" s="444"/>
      <c r="F16" s="444"/>
      <c r="G16" s="444"/>
      <c r="H16" s="444"/>
      <c r="I16" s="445"/>
    </row>
    <row r="17" spans="1:11" ht="14.65" thickBot="1" x14ac:dyDescent="0.5">
      <c r="A17" s="446" t="s">
        <v>88</v>
      </c>
      <c r="B17" s="447"/>
      <c r="C17" s="447"/>
      <c r="D17" s="447"/>
      <c r="E17" s="447"/>
      <c r="F17" s="447"/>
      <c r="G17" s="447"/>
      <c r="H17" s="447"/>
      <c r="I17" s="448"/>
    </row>
    <row r="18" spans="1:11" x14ac:dyDescent="0.45">
      <c r="A18" s="104" t="s">
        <v>89</v>
      </c>
      <c r="B18" s="464" t="s">
        <v>176</v>
      </c>
      <c r="C18" s="465"/>
      <c r="D18" s="466"/>
      <c r="E18" s="170" t="s">
        <v>91</v>
      </c>
      <c r="F18" s="170" t="s">
        <v>92</v>
      </c>
      <c r="G18" s="170" t="s">
        <v>93</v>
      </c>
      <c r="H18" s="170" t="s">
        <v>94</v>
      </c>
      <c r="I18" s="171" t="s">
        <v>95</v>
      </c>
    </row>
    <row r="19" spans="1:11" x14ac:dyDescent="0.45">
      <c r="A19" s="109"/>
      <c r="B19" s="437"/>
      <c r="C19" s="438"/>
      <c r="D19" s="439"/>
      <c r="E19" s="110"/>
      <c r="F19" s="111"/>
      <c r="G19" s="110"/>
      <c r="H19" s="112"/>
      <c r="I19" s="113"/>
    </row>
    <row r="20" spans="1:11" x14ac:dyDescent="0.45">
      <c r="A20" s="114"/>
      <c r="B20" s="406"/>
      <c r="C20" s="395"/>
      <c r="D20" s="407"/>
      <c r="E20" s="115"/>
      <c r="F20" s="100"/>
      <c r="G20" s="115"/>
      <c r="H20" s="116"/>
      <c r="I20" s="113"/>
    </row>
    <row r="21" spans="1:11" x14ac:dyDescent="0.45">
      <c r="A21" s="114"/>
      <c r="B21" s="440"/>
      <c r="C21" s="441"/>
      <c r="D21" s="442"/>
      <c r="E21" s="115"/>
      <c r="F21" s="100"/>
      <c r="G21" s="117"/>
      <c r="H21" s="118"/>
      <c r="I21" s="119"/>
    </row>
    <row r="22" spans="1:11" x14ac:dyDescent="0.45">
      <c r="A22" s="408" t="s">
        <v>96</v>
      </c>
      <c r="B22" s="404"/>
      <c r="C22" s="404"/>
      <c r="D22" s="404"/>
      <c r="E22" s="404"/>
      <c r="F22" s="404"/>
      <c r="G22" s="404"/>
      <c r="H22" s="405"/>
      <c r="I22" s="113"/>
    </row>
    <row r="23" spans="1:11" x14ac:dyDescent="0.45">
      <c r="A23" s="414" t="s">
        <v>97</v>
      </c>
      <c r="B23" s="415"/>
      <c r="C23" s="415"/>
      <c r="D23" s="415"/>
      <c r="E23" s="415"/>
      <c r="F23" s="415"/>
      <c r="G23" s="415"/>
      <c r="H23" s="415"/>
      <c r="I23" s="416"/>
    </row>
    <row r="24" spans="1:11" x14ac:dyDescent="0.45">
      <c r="A24" s="120" t="s">
        <v>98</v>
      </c>
      <c r="B24" s="412" t="s">
        <v>176</v>
      </c>
      <c r="C24" s="458"/>
      <c r="D24" s="458"/>
      <c r="E24" s="458"/>
      <c r="F24" s="413"/>
      <c r="G24" s="180" t="s">
        <v>93</v>
      </c>
      <c r="H24" s="136" t="s">
        <v>94</v>
      </c>
      <c r="I24" s="137" t="s">
        <v>95</v>
      </c>
      <c r="K24" s="142"/>
    </row>
    <row r="25" spans="1:11" x14ac:dyDescent="0.45">
      <c r="A25" s="125">
        <v>1</v>
      </c>
      <c r="B25" s="417" t="s">
        <v>591</v>
      </c>
      <c r="C25" s="418"/>
      <c r="D25" s="418"/>
      <c r="E25" s="418"/>
      <c r="F25" s="419"/>
      <c r="G25" s="191">
        <v>6</v>
      </c>
      <c r="H25" s="219">
        <v>12.4</v>
      </c>
      <c r="I25" s="129">
        <f>H25*G25</f>
        <v>74.400000000000006</v>
      </c>
    </row>
    <row r="26" spans="1:11" x14ac:dyDescent="0.45">
      <c r="A26" s="125">
        <v>2</v>
      </c>
      <c r="B26" s="420" t="s">
        <v>592</v>
      </c>
      <c r="C26" s="421"/>
      <c r="D26" s="421"/>
      <c r="E26" s="421"/>
      <c r="F26" s="422"/>
      <c r="G26" s="191">
        <v>1</v>
      </c>
      <c r="H26" s="220">
        <v>119</v>
      </c>
      <c r="I26" s="129">
        <f>H26*G26</f>
        <v>119</v>
      </c>
    </row>
    <row r="27" spans="1:11" x14ac:dyDescent="0.45">
      <c r="A27" s="125"/>
      <c r="B27" s="420"/>
      <c r="C27" s="421"/>
      <c r="D27" s="421"/>
      <c r="E27" s="421"/>
      <c r="F27" s="422"/>
      <c r="G27" s="191"/>
      <c r="H27" s="220"/>
      <c r="I27" s="129"/>
    </row>
    <row r="28" spans="1:11" x14ac:dyDescent="0.45">
      <c r="A28" s="125"/>
      <c r="B28" s="420"/>
      <c r="C28" s="421"/>
      <c r="D28" s="421"/>
      <c r="E28" s="421"/>
      <c r="F28" s="422"/>
      <c r="G28" s="191"/>
      <c r="H28" s="220"/>
      <c r="I28" s="129"/>
    </row>
    <row r="29" spans="1:11" x14ac:dyDescent="0.45">
      <c r="A29" s="125"/>
      <c r="B29" s="420"/>
      <c r="C29" s="421"/>
      <c r="D29" s="421"/>
      <c r="E29" s="421"/>
      <c r="F29" s="422"/>
      <c r="G29" s="191"/>
      <c r="H29" s="220"/>
      <c r="I29" s="129"/>
    </row>
    <row r="30" spans="1:11" x14ac:dyDescent="0.45">
      <c r="A30" s="125"/>
      <c r="B30" s="470"/>
      <c r="C30" s="471"/>
      <c r="D30" s="471"/>
      <c r="E30" s="471"/>
      <c r="F30" s="471"/>
      <c r="G30" s="191"/>
      <c r="H30" s="220"/>
      <c r="I30" s="129"/>
    </row>
    <row r="31" spans="1:11" x14ac:dyDescent="0.45">
      <c r="A31" s="125"/>
      <c r="B31" s="470"/>
      <c r="C31" s="471"/>
      <c r="D31" s="471"/>
      <c r="E31" s="471"/>
      <c r="F31" s="471"/>
      <c r="G31" s="191"/>
      <c r="H31" s="220"/>
      <c r="I31" s="129"/>
    </row>
    <row r="32" spans="1:11" x14ac:dyDescent="0.45">
      <c r="A32" s="125"/>
      <c r="B32" s="470"/>
      <c r="C32" s="471"/>
      <c r="D32" s="471"/>
      <c r="E32" s="471"/>
      <c r="F32" s="471"/>
      <c r="G32" s="191"/>
      <c r="H32" s="220"/>
      <c r="I32" s="129"/>
    </row>
    <row r="33" spans="1:19" x14ac:dyDescent="0.45">
      <c r="A33" s="125"/>
      <c r="B33" s="470"/>
      <c r="C33" s="471"/>
      <c r="D33" s="471"/>
      <c r="E33" s="471"/>
      <c r="F33" s="471"/>
      <c r="G33" s="191"/>
      <c r="H33" s="220"/>
      <c r="I33" s="129"/>
    </row>
    <row r="34" spans="1:19" x14ac:dyDescent="0.45">
      <c r="A34" s="125"/>
      <c r="B34" s="470"/>
      <c r="C34" s="471"/>
      <c r="D34" s="471"/>
      <c r="E34" s="471"/>
      <c r="F34" s="471"/>
      <c r="G34" s="191"/>
      <c r="H34" s="220"/>
      <c r="I34" s="129"/>
    </row>
    <row r="35" spans="1:19" x14ac:dyDescent="0.45">
      <c r="A35" s="125"/>
      <c r="B35" s="470"/>
      <c r="C35" s="471"/>
      <c r="D35" s="471"/>
      <c r="E35" s="471"/>
      <c r="F35" s="471"/>
      <c r="G35" s="191"/>
      <c r="H35" s="220"/>
      <c r="I35" s="129"/>
    </row>
    <row r="36" spans="1:19" x14ac:dyDescent="0.45">
      <c r="A36" s="125"/>
      <c r="B36" s="470"/>
      <c r="C36" s="471"/>
      <c r="D36" s="471"/>
      <c r="E36" s="471"/>
      <c r="F36" s="471"/>
      <c r="G36" s="191"/>
      <c r="H36" s="220"/>
      <c r="I36" s="129"/>
    </row>
    <row r="37" spans="1:19" x14ac:dyDescent="0.45">
      <c r="A37" s="125"/>
      <c r="B37" s="470"/>
      <c r="C37" s="471"/>
      <c r="D37" s="471"/>
      <c r="E37" s="471"/>
      <c r="F37" s="471"/>
      <c r="G37" s="191"/>
      <c r="H37" s="220"/>
      <c r="I37" s="129"/>
      <c r="K37" s="247"/>
      <c r="L37" s="247"/>
      <c r="M37" s="247"/>
      <c r="N37" s="247"/>
      <c r="O37" s="247"/>
      <c r="P37" s="247"/>
      <c r="Q37" s="247"/>
      <c r="R37" s="247"/>
      <c r="S37" s="247"/>
    </row>
    <row r="38" spans="1:19" x14ac:dyDescent="0.45">
      <c r="A38" s="125"/>
      <c r="B38" s="470"/>
      <c r="C38" s="471"/>
      <c r="D38" s="471"/>
      <c r="E38" s="471"/>
      <c r="F38" s="471"/>
      <c r="G38" s="191"/>
      <c r="H38" s="220"/>
      <c r="I38" s="129"/>
      <c r="K38" s="247"/>
      <c r="L38" s="247"/>
      <c r="M38" s="247"/>
      <c r="N38" s="247"/>
      <c r="O38" s="247"/>
      <c r="P38" s="247"/>
      <c r="Q38" s="247"/>
      <c r="R38" s="247"/>
      <c r="S38" s="247"/>
    </row>
    <row r="39" spans="1:19" x14ac:dyDescent="0.45">
      <c r="A39" s="125"/>
      <c r="B39" s="470"/>
      <c r="C39" s="471"/>
      <c r="D39" s="471"/>
      <c r="E39" s="471"/>
      <c r="F39" s="471"/>
      <c r="G39" s="191"/>
      <c r="H39" s="220"/>
      <c r="I39" s="129"/>
      <c r="K39" s="247"/>
      <c r="L39" s="247"/>
      <c r="M39" s="247"/>
      <c r="N39" s="247"/>
      <c r="O39" s="247"/>
      <c r="P39" s="247"/>
      <c r="Q39" s="247"/>
      <c r="R39" s="247"/>
      <c r="S39" s="247"/>
    </row>
    <row r="40" spans="1:19" x14ac:dyDescent="0.45">
      <c r="A40" s="125"/>
      <c r="B40" s="470"/>
      <c r="C40" s="471"/>
      <c r="D40" s="471"/>
      <c r="E40" s="471"/>
      <c r="F40" s="471"/>
      <c r="G40" s="191"/>
      <c r="H40" s="220"/>
      <c r="I40" s="129"/>
      <c r="K40" s="247"/>
      <c r="L40" s="247"/>
      <c r="M40" s="247"/>
      <c r="N40" s="247"/>
      <c r="O40" s="247"/>
      <c r="P40" s="247"/>
      <c r="Q40" s="247"/>
      <c r="R40" s="247"/>
      <c r="S40" s="247"/>
    </row>
    <row r="41" spans="1:19" x14ac:dyDescent="0.45">
      <c r="A41" s="125"/>
      <c r="B41" s="470"/>
      <c r="C41" s="471"/>
      <c r="D41" s="471"/>
      <c r="E41" s="471"/>
      <c r="F41" s="471"/>
      <c r="G41" s="191"/>
      <c r="H41" s="220"/>
      <c r="I41" s="129"/>
      <c r="K41" s="247"/>
      <c r="L41" s="247"/>
      <c r="M41" s="247"/>
      <c r="N41" s="247"/>
      <c r="O41" s="247"/>
      <c r="P41" s="247"/>
      <c r="Q41" s="247"/>
      <c r="R41" s="247"/>
      <c r="S41" s="247"/>
    </row>
    <row r="42" spans="1:19" x14ac:dyDescent="0.45">
      <c r="A42" s="125"/>
      <c r="B42" s="470"/>
      <c r="C42" s="471"/>
      <c r="D42" s="471"/>
      <c r="E42" s="471"/>
      <c r="F42" s="471"/>
      <c r="G42" s="191"/>
      <c r="H42" s="220"/>
      <c r="I42" s="129"/>
      <c r="K42" s="247"/>
      <c r="L42" s="247"/>
      <c r="M42" s="247"/>
      <c r="N42" s="247"/>
      <c r="O42" s="247"/>
      <c r="P42" s="247"/>
      <c r="Q42" s="247"/>
      <c r="R42" s="247"/>
      <c r="S42" s="247"/>
    </row>
    <row r="43" spans="1:19" x14ac:dyDescent="0.45">
      <c r="A43" s="125"/>
      <c r="B43" s="470"/>
      <c r="C43" s="471"/>
      <c r="D43" s="471"/>
      <c r="E43" s="471"/>
      <c r="F43" s="471"/>
      <c r="G43" s="191"/>
      <c r="H43" s="220"/>
      <c r="I43" s="129"/>
      <c r="K43" s="247"/>
      <c r="L43" s="247"/>
      <c r="M43" s="247"/>
      <c r="N43" s="247"/>
      <c r="O43" s="247"/>
      <c r="P43" s="247"/>
      <c r="Q43" s="247"/>
      <c r="R43" s="247"/>
      <c r="S43" s="247"/>
    </row>
    <row r="44" spans="1:19" x14ac:dyDescent="0.45">
      <c r="A44" s="125"/>
      <c r="B44" s="470"/>
      <c r="C44" s="471"/>
      <c r="D44" s="471"/>
      <c r="E44" s="471"/>
      <c r="F44" s="471"/>
      <c r="G44" s="191"/>
      <c r="H44" s="220"/>
      <c r="I44" s="129"/>
      <c r="K44" s="247"/>
      <c r="L44" s="247"/>
      <c r="M44" s="247"/>
      <c r="N44" s="247"/>
      <c r="O44" s="247"/>
      <c r="P44" s="247"/>
      <c r="Q44" s="247"/>
      <c r="R44" s="247"/>
      <c r="S44" s="247"/>
    </row>
    <row r="45" spans="1:19" x14ac:dyDescent="0.45">
      <c r="A45" s="125"/>
      <c r="B45" s="470"/>
      <c r="C45" s="471"/>
      <c r="D45" s="471"/>
      <c r="E45" s="471"/>
      <c r="F45" s="471"/>
      <c r="G45" s="191"/>
      <c r="H45" s="192"/>
      <c r="I45" s="129"/>
      <c r="K45" s="247"/>
      <c r="L45" s="248"/>
      <c r="M45" s="247"/>
      <c r="N45" s="247"/>
      <c r="O45" s="247"/>
      <c r="P45" s="247"/>
      <c r="Q45" s="247"/>
      <c r="R45" s="247"/>
      <c r="S45" s="247"/>
    </row>
    <row r="46" spans="1:19" x14ac:dyDescent="0.45">
      <c r="A46" s="467" t="s">
        <v>177</v>
      </c>
      <c r="B46" s="404"/>
      <c r="C46" s="404"/>
      <c r="D46" s="404"/>
      <c r="E46" s="404"/>
      <c r="F46" s="404"/>
      <c r="G46" s="404"/>
      <c r="H46" s="405"/>
      <c r="I46" s="185">
        <f>SUM(I25:I45)</f>
        <v>193.4</v>
      </c>
      <c r="K46" s="247"/>
      <c r="L46" s="248"/>
      <c r="M46" s="247"/>
      <c r="N46" s="247"/>
      <c r="O46" s="247"/>
      <c r="P46" s="247"/>
      <c r="Q46" s="247"/>
      <c r="R46" s="247"/>
      <c r="S46" s="247"/>
    </row>
    <row r="47" spans="1:19" x14ac:dyDescent="0.45">
      <c r="A47" s="408" t="s">
        <v>178</v>
      </c>
      <c r="B47" s="404"/>
      <c r="C47" s="404"/>
      <c r="D47" s="404"/>
      <c r="E47" s="404"/>
      <c r="F47" s="404"/>
      <c r="G47" s="404"/>
      <c r="H47" s="405"/>
      <c r="I47" s="186">
        <f>ROUND((I46*0.15),2)</f>
        <v>29.01</v>
      </c>
      <c r="K47" s="247"/>
      <c r="L47" s="248"/>
      <c r="M47" s="247"/>
      <c r="N47" s="247"/>
      <c r="O47" s="247"/>
      <c r="P47" s="247"/>
      <c r="Q47" s="247"/>
      <c r="R47" s="247"/>
      <c r="S47" s="247"/>
    </row>
    <row r="48" spans="1:19" x14ac:dyDescent="0.45">
      <c r="A48" s="408" t="s">
        <v>179</v>
      </c>
      <c r="B48" s="404"/>
      <c r="C48" s="404"/>
      <c r="D48" s="404"/>
      <c r="E48" s="404"/>
      <c r="F48" s="404"/>
      <c r="G48" s="404"/>
      <c r="H48" s="405"/>
      <c r="I48" s="172">
        <f>I46+I47</f>
        <v>222.41</v>
      </c>
      <c r="K48" s="247"/>
      <c r="L48" s="247"/>
      <c r="M48" s="247"/>
      <c r="N48" s="247"/>
      <c r="O48" s="247"/>
      <c r="P48" s="247"/>
      <c r="Q48" s="247"/>
      <c r="R48" s="247"/>
      <c r="S48" s="247"/>
    </row>
    <row r="49" spans="1:19" x14ac:dyDescent="0.45">
      <c r="A49" s="414" t="s">
        <v>101</v>
      </c>
      <c r="B49" s="415"/>
      <c r="C49" s="415"/>
      <c r="D49" s="415"/>
      <c r="E49" s="415"/>
      <c r="F49" s="415"/>
      <c r="G49" s="415"/>
      <c r="H49" s="415"/>
      <c r="I49" s="416"/>
      <c r="K49" s="247"/>
      <c r="L49" s="247"/>
      <c r="M49" s="247"/>
      <c r="N49" s="247"/>
      <c r="O49" s="247"/>
      <c r="P49" s="247"/>
      <c r="Q49" s="247"/>
      <c r="R49" s="247"/>
      <c r="S49" s="247"/>
    </row>
    <row r="50" spans="1:19" x14ac:dyDescent="0.45">
      <c r="A50" s="120" t="s">
        <v>102</v>
      </c>
      <c r="B50" s="412" t="s">
        <v>103</v>
      </c>
      <c r="C50" s="458"/>
      <c r="D50" s="413"/>
      <c r="E50" s="412" t="s">
        <v>91</v>
      </c>
      <c r="F50" s="413"/>
      <c r="G50" s="122" t="s">
        <v>93</v>
      </c>
      <c r="H50" s="123" t="s">
        <v>94</v>
      </c>
      <c r="I50" s="124" t="s">
        <v>95</v>
      </c>
      <c r="K50" s="247"/>
      <c r="L50" s="247"/>
      <c r="M50" s="247"/>
      <c r="N50" s="247"/>
      <c r="O50" s="247"/>
      <c r="P50" s="247"/>
      <c r="Q50" s="247"/>
      <c r="R50" s="247"/>
      <c r="S50" s="247"/>
    </row>
    <row r="51" spans="1:19" x14ac:dyDescent="0.45">
      <c r="A51" s="125">
        <v>1</v>
      </c>
      <c r="B51" s="449" t="s">
        <v>104</v>
      </c>
      <c r="C51" s="450"/>
      <c r="D51" s="451"/>
      <c r="E51" s="437" t="s">
        <v>105</v>
      </c>
      <c r="F51" s="439"/>
      <c r="G51" s="157"/>
      <c r="H51" s="155">
        <v>450</v>
      </c>
      <c r="I51" s="132">
        <f>SUM(G51*H51)</f>
        <v>0</v>
      </c>
      <c r="K51" s="247"/>
      <c r="L51" s="247"/>
      <c r="M51" s="247"/>
      <c r="N51" s="247"/>
      <c r="O51" s="247"/>
      <c r="P51" s="247"/>
      <c r="Q51" s="247"/>
      <c r="R51" s="247"/>
      <c r="S51" s="247"/>
    </row>
    <row r="52" spans="1:19" x14ac:dyDescent="0.45">
      <c r="A52" s="125">
        <v>2</v>
      </c>
      <c r="B52" s="426" t="s">
        <v>106</v>
      </c>
      <c r="C52" s="427"/>
      <c r="D52" s="428"/>
      <c r="E52" s="406" t="s">
        <v>105</v>
      </c>
      <c r="F52" s="407"/>
      <c r="G52" s="126"/>
      <c r="H52" s="156">
        <v>350</v>
      </c>
      <c r="I52" s="129">
        <f t="shared" ref="I52:I56" si="0">SUM(G52*H52)</f>
        <v>0</v>
      </c>
      <c r="K52" s="247"/>
      <c r="L52" s="247"/>
      <c r="M52" s="247"/>
      <c r="N52" s="247"/>
      <c r="O52" s="247"/>
      <c r="P52" s="247"/>
      <c r="Q52" s="247"/>
      <c r="R52" s="247"/>
      <c r="S52" s="247"/>
    </row>
    <row r="53" spans="1:19" x14ac:dyDescent="0.45">
      <c r="A53" s="125">
        <v>3</v>
      </c>
      <c r="B53" s="426" t="s">
        <v>107</v>
      </c>
      <c r="C53" s="427"/>
      <c r="D53" s="428"/>
      <c r="E53" s="406" t="s">
        <v>105</v>
      </c>
      <c r="F53" s="407"/>
      <c r="G53" s="126">
        <v>6</v>
      </c>
      <c r="H53" s="156">
        <v>300</v>
      </c>
      <c r="I53" s="129">
        <f t="shared" si="0"/>
        <v>1800</v>
      </c>
      <c r="K53" s="247"/>
      <c r="L53" s="247"/>
      <c r="M53" s="247"/>
      <c r="N53" s="247"/>
      <c r="O53" s="247"/>
      <c r="P53" s="247"/>
      <c r="Q53" s="247"/>
      <c r="R53" s="247"/>
      <c r="S53" s="247"/>
    </row>
    <row r="54" spans="1:19" x14ac:dyDescent="0.45">
      <c r="A54" s="125">
        <v>4</v>
      </c>
      <c r="B54" s="426" t="s">
        <v>108</v>
      </c>
      <c r="C54" s="427"/>
      <c r="D54" s="428"/>
      <c r="E54" s="406" t="s">
        <v>105</v>
      </c>
      <c r="F54" s="407"/>
      <c r="G54" s="126"/>
      <c r="H54" s="156">
        <v>200</v>
      </c>
      <c r="I54" s="129">
        <f t="shared" si="0"/>
        <v>0</v>
      </c>
      <c r="K54" s="247"/>
      <c r="L54" s="247"/>
      <c r="M54" s="247"/>
      <c r="N54" s="247"/>
      <c r="O54" s="247"/>
      <c r="P54" s="247"/>
      <c r="Q54" s="247"/>
      <c r="R54" s="247"/>
      <c r="S54" s="247"/>
    </row>
    <row r="55" spans="1:19" x14ac:dyDescent="0.45">
      <c r="A55" s="125">
        <v>5</v>
      </c>
      <c r="B55" s="426" t="s">
        <v>109</v>
      </c>
      <c r="C55" s="427"/>
      <c r="D55" s="428"/>
      <c r="E55" s="406" t="s">
        <v>105</v>
      </c>
      <c r="F55" s="407"/>
      <c r="G55" s="126">
        <v>6</v>
      </c>
      <c r="H55" s="158">
        <v>200</v>
      </c>
      <c r="I55" s="129">
        <f t="shared" si="0"/>
        <v>1200</v>
      </c>
      <c r="K55" s="247"/>
      <c r="L55" s="247"/>
      <c r="M55" s="247"/>
      <c r="N55" s="247"/>
      <c r="O55" s="247"/>
      <c r="P55" s="247"/>
      <c r="Q55" s="247"/>
      <c r="R55" s="247"/>
      <c r="S55" s="247"/>
    </row>
    <row r="56" spans="1:19" x14ac:dyDescent="0.45">
      <c r="A56" s="125">
        <v>6</v>
      </c>
      <c r="B56" s="426" t="s">
        <v>348</v>
      </c>
      <c r="C56" s="427"/>
      <c r="D56" s="428"/>
      <c r="E56" s="406" t="s">
        <v>105</v>
      </c>
      <c r="F56" s="407"/>
      <c r="G56" s="126"/>
      <c r="H56" s="158">
        <v>140</v>
      </c>
      <c r="I56" s="129">
        <f t="shared" si="0"/>
        <v>0</v>
      </c>
      <c r="K56" s="247"/>
      <c r="L56" s="247"/>
      <c r="M56" s="247"/>
      <c r="N56" s="247"/>
      <c r="O56" s="247"/>
      <c r="P56" s="247"/>
      <c r="Q56" s="247"/>
      <c r="R56" s="247"/>
      <c r="S56" s="247"/>
    </row>
    <row r="57" spans="1:19" x14ac:dyDescent="0.45">
      <c r="A57" s="125"/>
      <c r="B57" s="426"/>
      <c r="C57" s="427"/>
      <c r="D57" s="428"/>
      <c r="E57" s="133"/>
      <c r="F57" s="100"/>
      <c r="G57" s="100"/>
      <c r="H57" s="116"/>
      <c r="I57" s="129"/>
      <c r="K57" s="247"/>
      <c r="L57" s="247"/>
      <c r="M57" s="247"/>
      <c r="N57" s="247"/>
      <c r="O57" s="247"/>
      <c r="P57" s="247"/>
      <c r="Q57" s="247"/>
      <c r="R57" s="247"/>
      <c r="S57" s="247"/>
    </row>
    <row r="58" spans="1:19" x14ac:dyDescent="0.45">
      <c r="A58" s="114"/>
      <c r="B58" s="426"/>
      <c r="C58" s="427"/>
      <c r="D58" s="428"/>
      <c r="F58" s="100"/>
      <c r="G58" s="100"/>
      <c r="H58" s="116"/>
      <c r="I58" s="129"/>
      <c r="K58" s="247"/>
      <c r="L58" s="247"/>
      <c r="M58" s="247"/>
      <c r="N58" s="247"/>
      <c r="O58" s="247"/>
      <c r="P58" s="247"/>
      <c r="Q58" s="247"/>
      <c r="R58" s="247"/>
      <c r="S58" s="247"/>
    </row>
    <row r="59" spans="1:19" x14ac:dyDescent="0.45">
      <c r="A59" s="134"/>
      <c r="B59" s="455"/>
      <c r="C59" s="456"/>
      <c r="D59" s="457"/>
      <c r="E59" s="102"/>
      <c r="F59" s="103"/>
      <c r="G59" s="100"/>
      <c r="H59" s="118"/>
      <c r="I59" s="129"/>
      <c r="K59" s="247"/>
      <c r="L59" s="247"/>
      <c r="M59" s="247"/>
      <c r="N59" s="247"/>
      <c r="O59" s="247"/>
      <c r="P59" s="247"/>
      <c r="Q59" s="247"/>
      <c r="R59" s="247"/>
      <c r="S59" s="247"/>
    </row>
    <row r="60" spans="1:19" x14ac:dyDescent="0.45">
      <c r="A60" s="408" t="s">
        <v>110</v>
      </c>
      <c r="B60" s="404"/>
      <c r="C60" s="404"/>
      <c r="D60" s="404"/>
      <c r="E60" s="404"/>
      <c r="F60" s="404"/>
      <c r="G60" s="404"/>
      <c r="H60" s="405"/>
      <c r="I60" s="140">
        <f>SUM(I51:I59)</f>
        <v>3000</v>
      </c>
      <c r="K60" s="247"/>
      <c r="L60" s="247"/>
      <c r="M60" s="247"/>
      <c r="N60" s="247"/>
      <c r="O60" s="247"/>
      <c r="P60" s="247"/>
      <c r="Q60" s="247"/>
      <c r="R60" s="247"/>
      <c r="S60" s="247"/>
    </row>
    <row r="61" spans="1:19" x14ac:dyDescent="0.45">
      <c r="A61" s="414" t="s">
        <v>111</v>
      </c>
      <c r="B61" s="415"/>
      <c r="C61" s="415"/>
      <c r="D61" s="415"/>
      <c r="E61" s="415"/>
      <c r="F61" s="415"/>
      <c r="G61" s="415"/>
      <c r="H61" s="415"/>
      <c r="I61" s="416"/>
      <c r="K61" s="247"/>
      <c r="L61" s="247"/>
      <c r="M61" s="247"/>
      <c r="N61" s="247"/>
      <c r="O61" s="247"/>
      <c r="P61" s="247"/>
      <c r="Q61" s="247"/>
      <c r="R61" s="247"/>
      <c r="S61" s="247"/>
    </row>
    <row r="62" spans="1:19" x14ac:dyDescent="0.45">
      <c r="A62" s="120" t="s">
        <v>112</v>
      </c>
      <c r="B62" s="412" t="s">
        <v>113</v>
      </c>
      <c r="C62" s="458"/>
      <c r="D62" s="413"/>
      <c r="E62" s="412" t="s">
        <v>114</v>
      </c>
      <c r="F62" s="413"/>
      <c r="G62" s="136" t="s">
        <v>115</v>
      </c>
      <c r="H62" s="136" t="s">
        <v>94</v>
      </c>
      <c r="I62" s="137" t="s">
        <v>95</v>
      </c>
      <c r="K62" s="247"/>
      <c r="L62" s="247"/>
      <c r="M62" s="247"/>
      <c r="N62" s="247"/>
      <c r="O62" s="247"/>
      <c r="P62" s="247"/>
      <c r="Q62" s="247"/>
      <c r="R62" s="247"/>
      <c r="S62" s="247"/>
    </row>
    <row r="63" spans="1:19" x14ac:dyDescent="0.45">
      <c r="A63" s="125">
        <v>1</v>
      </c>
      <c r="B63" s="417" t="s">
        <v>593</v>
      </c>
      <c r="C63" s="418"/>
      <c r="D63" s="419"/>
      <c r="E63" s="406">
        <v>2</v>
      </c>
      <c r="F63" s="407"/>
      <c r="G63" s="211">
        <v>113.2</v>
      </c>
      <c r="H63" s="138">
        <v>5</v>
      </c>
      <c r="I63" s="224">
        <f>H63*G63</f>
        <v>566</v>
      </c>
      <c r="K63" s="247"/>
      <c r="L63" s="247"/>
      <c r="M63" s="247"/>
      <c r="N63" s="247"/>
      <c r="O63" s="247"/>
      <c r="P63" s="247"/>
      <c r="Q63" s="247"/>
      <c r="R63" s="247"/>
      <c r="S63" s="247"/>
    </row>
    <row r="64" spans="1:19" x14ac:dyDescent="0.45">
      <c r="A64" s="139"/>
      <c r="B64" s="423"/>
      <c r="C64" s="424"/>
      <c r="D64" s="425"/>
      <c r="E64" s="440"/>
      <c r="F64" s="442"/>
      <c r="G64" s="126"/>
      <c r="H64" s="138"/>
      <c r="I64" s="224"/>
      <c r="K64" s="247"/>
      <c r="L64" s="247"/>
      <c r="M64" s="247"/>
      <c r="N64" s="247"/>
      <c r="O64" s="247"/>
      <c r="P64" s="247"/>
      <c r="Q64" s="247"/>
      <c r="R64" s="247"/>
      <c r="S64" s="247"/>
    </row>
    <row r="65" spans="1:19" x14ac:dyDescent="0.45">
      <c r="A65" s="408" t="s">
        <v>116</v>
      </c>
      <c r="B65" s="404"/>
      <c r="C65" s="404"/>
      <c r="D65" s="404"/>
      <c r="E65" s="404"/>
      <c r="F65" s="404"/>
      <c r="G65" s="404"/>
      <c r="H65" s="405"/>
      <c r="I65" s="140">
        <f>SUM(I63:I64)</f>
        <v>566</v>
      </c>
      <c r="K65" s="247"/>
      <c r="L65" s="247"/>
      <c r="M65" s="247"/>
      <c r="N65" s="247"/>
      <c r="O65" s="247"/>
      <c r="P65" s="247"/>
      <c r="Q65" s="247"/>
      <c r="R65" s="247"/>
      <c r="S65" s="247"/>
    </row>
    <row r="66" spans="1:19" x14ac:dyDescent="0.45">
      <c r="A66" s="141"/>
      <c r="B66" s="142"/>
      <c r="C66" s="142"/>
      <c r="D66" s="142"/>
      <c r="E66" s="142"/>
      <c r="F66" s="143"/>
      <c r="G66" s="144"/>
      <c r="H66" s="144"/>
      <c r="I66" s="145"/>
      <c r="K66" s="247"/>
      <c r="L66" s="249"/>
      <c r="M66" s="247"/>
      <c r="N66" s="247"/>
      <c r="O66" s="247"/>
      <c r="P66" s="247"/>
      <c r="Q66" s="247"/>
      <c r="R66" s="247"/>
      <c r="S66" s="247"/>
    </row>
    <row r="67" spans="1:19" x14ac:dyDescent="0.45">
      <c r="A67" s="452"/>
      <c r="B67" s="453"/>
      <c r="C67" s="453"/>
      <c r="D67" s="453"/>
      <c r="E67" s="453"/>
      <c r="F67" s="146"/>
      <c r="G67" s="454" t="s">
        <v>117</v>
      </c>
      <c r="H67" s="453"/>
      <c r="I67" s="147">
        <f>I65+I60+I48</f>
        <v>3788.41</v>
      </c>
    </row>
    <row r="68" spans="1:19" x14ac:dyDescent="0.45">
      <c r="A68" s="452"/>
      <c r="B68" s="453"/>
      <c r="C68" s="453"/>
      <c r="D68" s="453"/>
      <c r="E68" s="453"/>
      <c r="F68" s="100"/>
      <c r="G68" s="148"/>
      <c r="H68" s="149"/>
      <c r="I68" s="150"/>
    </row>
    <row r="69" spans="1:19" ht="14.65" thickBot="1" x14ac:dyDescent="0.5">
      <c r="A69" s="452"/>
      <c r="B69" s="453"/>
      <c r="C69" s="453"/>
      <c r="D69" s="453"/>
      <c r="E69" s="453"/>
      <c r="F69" s="100"/>
      <c r="G69" s="402" t="s">
        <v>160</v>
      </c>
      <c r="H69" s="403"/>
      <c r="I69" s="159">
        <f>I67+I68</f>
        <v>3788.41</v>
      </c>
    </row>
    <row r="70" spans="1:19" ht="15" thickTop="1" thickBot="1" x14ac:dyDescent="0.5">
      <c r="A70" s="151"/>
      <c r="B70" s="152"/>
      <c r="C70" s="459"/>
      <c r="D70" s="460"/>
      <c r="E70" s="460"/>
      <c r="F70" s="460"/>
      <c r="G70" s="153"/>
      <c r="H70" s="153"/>
      <c r="I70" s="154"/>
    </row>
    <row r="72" spans="1:19" x14ac:dyDescent="0.45">
      <c r="A72" s="97"/>
      <c r="B72" s="97"/>
    </row>
  </sheetData>
  <mergeCells count="83">
    <mergeCell ref="C70:F70"/>
    <mergeCell ref="B63:D63"/>
    <mergeCell ref="E63:F63"/>
    <mergeCell ref="B64:D64"/>
    <mergeCell ref="E64:F64"/>
    <mergeCell ref="A65:H65"/>
    <mergeCell ref="A67:B67"/>
    <mergeCell ref="C67:E67"/>
    <mergeCell ref="G67:H67"/>
    <mergeCell ref="A68:B68"/>
    <mergeCell ref="C68:E68"/>
    <mergeCell ref="A69:B69"/>
    <mergeCell ref="C69:E69"/>
    <mergeCell ref="G69:H69"/>
    <mergeCell ref="B62:D62"/>
    <mergeCell ref="E62:F62"/>
    <mergeCell ref="B54:D54"/>
    <mergeCell ref="E54:F54"/>
    <mergeCell ref="B55:D55"/>
    <mergeCell ref="E55:F55"/>
    <mergeCell ref="B56:D56"/>
    <mergeCell ref="E56:F56"/>
    <mergeCell ref="B57:D57"/>
    <mergeCell ref="B58:D58"/>
    <mergeCell ref="B59:D59"/>
    <mergeCell ref="A60:H60"/>
    <mergeCell ref="A61:I61"/>
    <mergeCell ref="B51:D51"/>
    <mergeCell ref="E51:F51"/>
    <mergeCell ref="B52:D52"/>
    <mergeCell ref="E52:F52"/>
    <mergeCell ref="B53:D53"/>
    <mergeCell ref="E53:F53"/>
    <mergeCell ref="A46:H46"/>
    <mergeCell ref="A47:H47"/>
    <mergeCell ref="A48:H48"/>
    <mergeCell ref="A49:I49"/>
    <mergeCell ref="B50:D50"/>
    <mergeCell ref="E50:F50"/>
    <mergeCell ref="B45:F45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33:F33"/>
    <mergeCell ref="A22:H22"/>
    <mergeCell ref="A23:I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21:D21"/>
    <mergeCell ref="F12:G12"/>
    <mergeCell ref="H12:I12"/>
    <mergeCell ref="H13:I13"/>
    <mergeCell ref="F14:G14"/>
    <mergeCell ref="H14:I14"/>
    <mergeCell ref="F15:G15"/>
    <mergeCell ref="H15:I15"/>
    <mergeCell ref="A16:I16"/>
    <mergeCell ref="A17:I17"/>
    <mergeCell ref="B18:D18"/>
    <mergeCell ref="B19:D19"/>
    <mergeCell ref="B20:D20"/>
    <mergeCell ref="F11:G11"/>
    <mergeCell ref="H11:I11"/>
    <mergeCell ref="A9:E9"/>
    <mergeCell ref="F9:G9"/>
    <mergeCell ref="H9:I9"/>
    <mergeCell ref="F10:G10"/>
    <mergeCell ref="H10:I10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dimension ref="A1:Q72"/>
  <sheetViews>
    <sheetView topLeftCell="A13" workbookViewId="0">
      <selection activeCell="A43" sqref="A43:I76"/>
    </sheetView>
  </sheetViews>
  <sheetFormatPr defaultRowHeight="14.25" x14ac:dyDescent="0.45"/>
  <cols>
    <col min="1" max="1" width="12" bestFit="1" customWidth="1"/>
    <col min="4" max="4" width="26.86328125" customWidth="1"/>
    <col min="6" max="6" width="8.86328125" customWidth="1"/>
    <col min="7" max="7" width="11" customWidth="1"/>
    <col min="8" max="8" width="14.1328125" customWidth="1"/>
    <col min="9" max="9" width="18.33203125" customWidth="1"/>
    <col min="13" max="13" width="9.1328125" customWidth="1"/>
  </cols>
  <sheetData>
    <row r="1" spans="1:13" x14ac:dyDescent="0.45">
      <c r="A1" s="92"/>
      <c r="B1" s="93"/>
      <c r="C1" s="93"/>
      <c r="D1" s="93"/>
      <c r="E1" s="93"/>
      <c r="F1" s="93"/>
      <c r="G1" s="93"/>
      <c r="H1" s="93"/>
      <c r="I1" s="94"/>
    </row>
    <row r="2" spans="1:13" x14ac:dyDescent="0.45">
      <c r="A2" s="95"/>
      <c r="I2" s="96"/>
    </row>
    <row r="3" spans="1:13" x14ac:dyDescent="0.45">
      <c r="A3" s="95"/>
      <c r="I3" s="96"/>
    </row>
    <row r="4" spans="1:13" x14ac:dyDescent="0.45">
      <c r="A4" s="95"/>
      <c r="I4" s="96"/>
    </row>
    <row r="5" spans="1:13" x14ac:dyDescent="0.45">
      <c r="A5" s="95"/>
      <c r="I5" s="96"/>
    </row>
    <row r="6" spans="1:13" x14ac:dyDescent="0.45">
      <c r="A6" s="95"/>
      <c r="I6" s="96"/>
    </row>
    <row r="7" spans="1:13" x14ac:dyDescent="0.45">
      <c r="A7" s="95"/>
      <c r="I7" s="96"/>
    </row>
    <row r="8" spans="1:13" x14ac:dyDescent="0.45">
      <c r="A8" s="95"/>
      <c r="H8" s="97"/>
      <c r="I8" s="98"/>
    </row>
    <row r="9" spans="1:13" x14ac:dyDescent="0.45">
      <c r="A9" s="414" t="s">
        <v>167</v>
      </c>
      <c r="B9" s="415"/>
      <c r="C9" s="415"/>
      <c r="D9" s="415"/>
      <c r="E9" s="429"/>
      <c r="F9" s="430" t="s">
        <v>166</v>
      </c>
      <c r="G9" s="431"/>
      <c r="H9" s="432" t="e">
        <f>#REF!</f>
        <v>#REF!</v>
      </c>
      <c r="I9" s="433"/>
    </row>
    <row r="10" spans="1:13" x14ac:dyDescent="0.45">
      <c r="A10" s="99" t="s">
        <v>77</v>
      </c>
      <c r="B10" s="97"/>
      <c r="F10" s="430" t="s">
        <v>78</v>
      </c>
      <c r="G10" s="431"/>
      <c r="H10" s="434" t="e">
        <f>#REF!</f>
        <v>#REF!</v>
      </c>
      <c r="I10" s="435"/>
    </row>
    <row r="11" spans="1:13" x14ac:dyDescent="0.45">
      <c r="A11" s="99" t="s">
        <v>79</v>
      </c>
      <c r="B11" s="97"/>
      <c r="F11" s="430" t="s">
        <v>80</v>
      </c>
      <c r="G11" s="431"/>
      <c r="H11" s="507" t="e">
        <f>#REF!</f>
        <v>#REF!</v>
      </c>
      <c r="I11" s="435"/>
    </row>
    <row r="12" spans="1:13" x14ac:dyDescent="0.45">
      <c r="A12" s="99" t="s">
        <v>81</v>
      </c>
      <c r="B12" s="97"/>
      <c r="F12" s="430" t="s">
        <v>82</v>
      </c>
      <c r="G12" s="431"/>
      <c r="H12" s="436" t="e">
        <f>#REF!</f>
        <v>#REF!</v>
      </c>
      <c r="I12" s="435"/>
    </row>
    <row r="13" spans="1:13" x14ac:dyDescent="0.45">
      <c r="A13" s="99" t="s">
        <v>83</v>
      </c>
      <c r="B13" s="97"/>
      <c r="F13" s="181" t="s">
        <v>84</v>
      </c>
      <c r="G13" s="182"/>
      <c r="H13" s="468" t="s">
        <v>118</v>
      </c>
      <c r="I13" s="469"/>
    </row>
    <row r="14" spans="1:13" x14ac:dyDescent="0.45">
      <c r="A14" s="99"/>
      <c r="B14" s="97"/>
      <c r="F14" s="430" t="s">
        <v>86</v>
      </c>
      <c r="G14" s="431"/>
      <c r="H14" s="436" t="s">
        <v>87</v>
      </c>
      <c r="I14" s="435"/>
      <c r="M14" t="s">
        <v>85</v>
      </c>
    </row>
    <row r="15" spans="1:13" x14ac:dyDescent="0.45">
      <c r="A15" s="99"/>
      <c r="B15" s="97"/>
      <c r="D15" s="187"/>
      <c r="F15" s="472" t="s">
        <v>404</v>
      </c>
      <c r="G15" s="472"/>
      <c r="H15" s="473" t="s">
        <v>327</v>
      </c>
      <c r="I15" s="469"/>
    </row>
    <row r="16" spans="1:13" x14ac:dyDescent="0.45">
      <c r="A16" s="443" t="s">
        <v>595</v>
      </c>
      <c r="B16" s="444"/>
      <c r="C16" s="444"/>
      <c r="D16" s="444"/>
      <c r="E16" s="444"/>
      <c r="F16" s="444"/>
      <c r="G16" s="444"/>
      <c r="H16" s="444"/>
      <c r="I16" s="445"/>
    </row>
    <row r="17" spans="1:11" ht="14.65" thickBot="1" x14ac:dyDescent="0.5">
      <c r="A17" s="446" t="s">
        <v>88</v>
      </c>
      <c r="B17" s="447"/>
      <c r="C17" s="447"/>
      <c r="D17" s="447"/>
      <c r="E17" s="447"/>
      <c r="F17" s="447"/>
      <c r="G17" s="447"/>
      <c r="H17" s="447"/>
      <c r="I17" s="448"/>
    </row>
    <row r="18" spans="1:11" x14ac:dyDescent="0.45">
      <c r="A18" s="104" t="s">
        <v>89</v>
      </c>
      <c r="B18" s="464" t="s">
        <v>176</v>
      </c>
      <c r="C18" s="465"/>
      <c r="D18" s="466"/>
      <c r="E18" s="170" t="s">
        <v>91</v>
      </c>
      <c r="F18" s="170" t="s">
        <v>92</v>
      </c>
      <c r="G18" s="170" t="s">
        <v>93</v>
      </c>
      <c r="H18" s="170" t="s">
        <v>94</v>
      </c>
      <c r="I18" s="171" t="s">
        <v>95</v>
      </c>
    </row>
    <row r="19" spans="1:11" x14ac:dyDescent="0.45">
      <c r="A19" s="109"/>
      <c r="B19" s="437"/>
      <c r="C19" s="438"/>
      <c r="D19" s="439"/>
      <c r="E19" s="110"/>
      <c r="F19" s="111"/>
      <c r="G19" s="110"/>
      <c r="H19" s="112"/>
      <c r="I19" s="113"/>
    </row>
    <row r="20" spans="1:11" x14ac:dyDescent="0.45">
      <c r="A20" s="114"/>
      <c r="B20" s="406"/>
      <c r="C20" s="395"/>
      <c r="D20" s="407"/>
      <c r="E20" s="115"/>
      <c r="F20" s="100"/>
      <c r="G20" s="115"/>
      <c r="H20" s="116"/>
      <c r="I20" s="113"/>
    </row>
    <row r="21" spans="1:11" x14ac:dyDescent="0.45">
      <c r="A21" s="114"/>
      <c r="B21" s="440"/>
      <c r="C21" s="441"/>
      <c r="D21" s="442"/>
      <c r="E21" s="115"/>
      <c r="F21" s="100"/>
      <c r="G21" s="117"/>
      <c r="H21" s="118"/>
      <c r="I21" s="119"/>
    </row>
    <row r="22" spans="1:11" x14ac:dyDescent="0.45">
      <c r="A22" s="408" t="s">
        <v>96</v>
      </c>
      <c r="B22" s="404"/>
      <c r="C22" s="404"/>
      <c r="D22" s="404"/>
      <c r="E22" s="404"/>
      <c r="F22" s="404"/>
      <c r="G22" s="404"/>
      <c r="H22" s="405"/>
      <c r="I22" s="113"/>
    </row>
    <row r="23" spans="1:11" x14ac:dyDescent="0.45">
      <c r="A23" s="414" t="s">
        <v>97</v>
      </c>
      <c r="B23" s="415"/>
      <c r="C23" s="415"/>
      <c r="D23" s="415"/>
      <c r="E23" s="415"/>
      <c r="F23" s="415"/>
      <c r="G23" s="415"/>
      <c r="H23" s="415"/>
      <c r="I23" s="416"/>
    </row>
    <row r="24" spans="1:11" x14ac:dyDescent="0.45">
      <c r="A24" s="120" t="s">
        <v>98</v>
      </c>
      <c r="B24" s="412" t="s">
        <v>176</v>
      </c>
      <c r="C24" s="458"/>
      <c r="D24" s="458"/>
      <c r="E24" s="458"/>
      <c r="F24" s="413"/>
      <c r="G24" s="180" t="s">
        <v>93</v>
      </c>
      <c r="H24" s="136" t="s">
        <v>94</v>
      </c>
      <c r="I24" s="137" t="s">
        <v>95</v>
      </c>
      <c r="K24" s="142"/>
    </row>
    <row r="25" spans="1:11" x14ac:dyDescent="0.45">
      <c r="A25" s="125">
        <v>1</v>
      </c>
      <c r="B25" s="417" t="s">
        <v>596</v>
      </c>
      <c r="C25" s="418"/>
      <c r="D25" s="418"/>
      <c r="E25" s="418"/>
      <c r="F25" s="419"/>
      <c r="G25" s="191">
        <v>1</v>
      </c>
      <c r="H25" s="219">
        <v>1100</v>
      </c>
      <c r="I25" s="129">
        <f>H25*G25</f>
        <v>1100</v>
      </c>
    </row>
    <row r="26" spans="1:11" x14ac:dyDescent="0.45">
      <c r="A26" s="125"/>
      <c r="B26" s="420"/>
      <c r="C26" s="421"/>
      <c r="D26" s="421"/>
      <c r="E26" s="421"/>
      <c r="F26" s="422"/>
      <c r="G26" s="191"/>
      <c r="H26" s="220"/>
      <c r="I26" s="129"/>
    </row>
    <row r="27" spans="1:11" x14ac:dyDescent="0.45">
      <c r="A27" s="125"/>
      <c r="B27" s="420"/>
      <c r="C27" s="421"/>
      <c r="D27" s="421"/>
      <c r="E27" s="421"/>
      <c r="F27" s="422"/>
      <c r="G27" s="191"/>
      <c r="H27" s="220"/>
      <c r="I27" s="129"/>
    </row>
    <row r="28" spans="1:11" x14ac:dyDescent="0.45">
      <c r="A28" s="125"/>
      <c r="B28" s="420"/>
      <c r="C28" s="421"/>
      <c r="D28" s="421"/>
      <c r="E28" s="421"/>
      <c r="F28" s="422"/>
      <c r="G28" s="191"/>
      <c r="H28" s="220"/>
      <c r="I28" s="129"/>
    </row>
    <row r="29" spans="1:11" x14ac:dyDescent="0.45">
      <c r="A29" s="125"/>
      <c r="B29" s="420"/>
      <c r="C29" s="421"/>
      <c r="D29" s="421"/>
      <c r="E29" s="421"/>
      <c r="F29" s="422"/>
      <c r="G29" s="191"/>
      <c r="H29" s="220"/>
      <c r="I29" s="129"/>
    </row>
    <row r="30" spans="1:11" x14ac:dyDescent="0.45">
      <c r="A30" s="125"/>
      <c r="B30" s="470"/>
      <c r="C30" s="471"/>
      <c r="D30" s="471"/>
      <c r="E30" s="471"/>
      <c r="F30" s="471"/>
      <c r="G30" s="191"/>
      <c r="H30" s="220"/>
      <c r="I30" s="129"/>
    </row>
    <row r="31" spans="1:11" x14ac:dyDescent="0.45">
      <c r="A31" s="125"/>
      <c r="B31" s="470"/>
      <c r="C31" s="471"/>
      <c r="D31" s="471"/>
      <c r="E31" s="471"/>
      <c r="F31" s="471"/>
      <c r="G31" s="191"/>
      <c r="H31" s="220"/>
      <c r="I31" s="129"/>
    </row>
    <row r="32" spans="1:11" x14ac:dyDescent="0.45">
      <c r="A32" s="125"/>
      <c r="B32" s="470"/>
      <c r="C32" s="471"/>
      <c r="D32" s="471"/>
      <c r="E32" s="471"/>
      <c r="F32" s="471"/>
      <c r="G32" s="191"/>
      <c r="H32" s="220"/>
      <c r="I32" s="129"/>
    </row>
    <row r="33" spans="1:17" x14ac:dyDescent="0.45">
      <c r="A33" s="125"/>
      <c r="B33" s="470"/>
      <c r="C33" s="471"/>
      <c r="D33" s="471"/>
      <c r="E33" s="471"/>
      <c r="F33" s="471"/>
      <c r="G33" s="191"/>
      <c r="H33" s="220"/>
      <c r="I33" s="129"/>
    </row>
    <row r="34" spans="1:17" x14ac:dyDescent="0.45">
      <c r="A34" s="125"/>
      <c r="B34" s="470"/>
      <c r="C34" s="471"/>
      <c r="D34" s="471"/>
      <c r="E34" s="471"/>
      <c r="F34" s="471"/>
      <c r="G34" s="191"/>
      <c r="H34" s="220"/>
      <c r="I34" s="129"/>
      <c r="L34" s="247"/>
      <c r="M34" s="247"/>
      <c r="N34" s="247"/>
      <c r="O34" s="247"/>
      <c r="P34" s="247"/>
      <c r="Q34" s="247"/>
    </row>
    <row r="35" spans="1:17" x14ac:dyDescent="0.45">
      <c r="A35" s="125"/>
      <c r="B35" s="470"/>
      <c r="C35" s="471"/>
      <c r="D35" s="471"/>
      <c r="E35" s="471"/>
      <c r="F35" s="471"/>
      <c r="G35" s="191"/>
      <c r="H35" s="220"/>
      <c r="I35" s="129"/>
      <c r="L35" s="247"/>
      <c r="M35" s="247"/>
      <c r="N35" s="247"/>
      <c r="O35" s="247"/>
      <c r="P35" s="247"/>
      <c r="Q35" s="247"/>
    </row>
    <row r="36" spans="1:17" x14ac:dyDescent="0.45">
      <c r="A36" s="125"/>
      <c r="B36" s="470"/>
      <c r="C36" s="471"/>
      <c r="D36" s="471"/>
      <c r="E36" s="471"/>
      <c r="F36" s="471"/>
      <c r="G36" s="191"/>
      <c r="H36" s="220"/>
      <c r="I36" s="129"/>
      <c r="L36" s="247"/>
      <c r="M36" s="247"/>
      <c r="N36" s="247"/>
      <c r="O36" s="247"/>
      <c r="P36" s="247"/>
      <c r="Q36" s="247"/>
    </row>
    <row r="37" spans="1:17" x14ac:dyDescent="0.45">
      <c r="A37" s="125"/>
      <c r="B37" s="470"/>
      <c r="C37" s="471"/>
      <c r="D37" s="471"/>
      <c r="E37" s="471"/>
      <c r="F37" s="471"/>
      <c r="G37" s="191"/>
      <c r="H37" s="220"/>
      <c r="I37" s="129"/>
      <c r="L37" s="247"/>
      <c r="M37" s="247"/>
      <c r="N37" s="247"/>
      <c r="O37" s="247"/>
      <c r="P37" s="247"/>
      <c r="Q37" s="247"/>
    </row>
    <row r="38" spans="1:17" x14ac:dyDescent="0.45">
      <c r="A38" s="125"/>
      <c r="B38" s="470"/>
      <c r="C38" s="471"/>
      <c r="D38" s="471"/>
      <c r="E38" s="471"/>
      <c r="F38" s="471"/>
      <c r="G38" s="191"/>
      <c r="H38" s="220"/>
      <c r="I38" s="129"/>
      <c r="L38" s="247"/>
      <c r="M38" s="247"/>
      <c r="N38" s="247"/>
      <c r="O38" s="247"/>
      <c r="P38" s="247"/>
      <c r="Q38" s="247"/>
    </row>
    <row r="39" spans="1:17" x14ac:dyDescent="0.45">
      <c r="A39" s="125"/>
      <c r="B39" s="470"/>
      <c r="C39" s="471"/>
      <c r="D39" s="471"/>
      <c r="E39" s="471"/>
      <c r="F39" s="471"/>
      <c r="G39" s="191"/>
      <c r="H39" s="220"/>
      <c r="I39" s="129"/>
      <c r="L39" s="247"/>
      <c r="M39" s="247"/>
      <c r="N39" s="247"/>
      <c r="O39" s="247"/>
      <c r="P39" s="247"/>
      <c r="Q39" s="247"/>
    </row>
    <row r="40" spans="1:17" x14ac:dyDescent="0.45">
      <c r="A40" s="125"/>
      <c r="B40" s="470"/>
      <c r="C40" s="471"/>
      <c r="D40" s="471"/>
      <c r="E40" s="471"/>
      <c r="F40" s="471"/>
      <c r="G40" s="191"/>
      <c r="H40" s="220"/>
      <c r="I40" s="129"/>
      <c r="L40" s="247"/>
      <c r="M40" s="247"/>
      <c r="N40" s="247"/>
      <c r="O40" s="247"/>
      <c r="P40" s="247"/>
      <c r="Q40" s="247"/>
    </row>
    <row r="41" spans="1:17" x14ac:dyDescent="0.45">
      <c r="A41" s="125"/>
      <c r="B41" s="470"/>
      <c r="C41" s="471"/>
      <c r="D41" s="471"/>
      <c r="E41" s="471"/>
      <c r="F41" s="471"/>
      <c r="G41" s="191"/>
      <c r="H41" s="220"/>
      <c r="I41" s="129"/>
      <c r="L41" s="247"/>
      <c r="M41" s="247"/>
      <c r="N41" s="247"/>
      <c r="O41" s="247"/>
      <c r="P41" s="247"/>
      <c r="Q41" s="247"/>
    </row>
    <row r="42" spans="1:17" x14ac:dyDescent="0.45">
      <c r="A42" s="125"/>
      <c r="B42" s="470"/>
      <c r="C42" s="471"/>
      <c r="D42" s="471"/>
      <c r="E42" s="471"/>
      <c r="F42" s="471"/>
      <c r="G42" s="191"/>
      <c r="H42" s="220"/>
      <c r="I42" s="129"/>
      <c r="L42" s="247"/>
      <c r="M42" s="247"/>
      <c r="N42" s="247"/>
      <c r="O42" s="247"/>
      <c r="P42" s="247"/>
      <c r="Q42" s="247"/>
    </row>
    <row r="43" spans="1:17" x14ac:dyDescent="0.45">
      <c r="A43" s="125"/>
      <c r="B43" s="470"/>
      <c r="C43" s="471"/>
      <c r="D43" s="471"/>
      <c r="E43" s="471"/>
      <c r="F43" s="471"/>
      <c r="G43" s="191"/>
      <c r="H43" s="220"/>
      <c r="I43" s="129"/>
      <c r="L43" s="247"/>
      <c r="M43" s="247"/>
      <c r="N43" s="247"/>
      <c r="O43" s="247"/>
      <c r="P43" s="247"/>
      <c r="Q43" s="247"/>
    </row>
    <row r="44" spans="1:17" x14ac:dyDescent="0.45">
      <c r="A44" s="125"/>
      <c r="B44" s="470"/>
      <c r="C44" s="471"/>
      <c r="D44" s="471"/>
      <c r="E44" s="471"/>
      <c r="F44" s="471"/>
      <c r="G44" s="191"/>
      <c r="H44" s="220"/>
      <c r="I44" s="129"/>
      <c r="L44" s="247"/>
      <c r="M44" s="247"/>
      <c r="N44" s="247"/>
      <c r="O44" s="247"/>
      <c r="P44" s="247"/>
      <c r="Q44" s="247"/>
    </row>
    <row r="45" spans="1:17" x14ac:dyDescent="0.45">
      <c r="A45" s="125"/>
      <c r="B45" s="470"/>
      <c r="C45" s="471"/>
      <c r="D45" s="471"/>
      <c r="E45" s="471"/>
      <c r="F45" s="471"/>
      <c r="G45" s="191"/>
      <c r="H45" s="192"/>
      <c r="I45" s="129"/>
      <c r="L45" s="248"/>
      <c r="M45" s="247"/>
      <c r="N45" s="247"/>
      <c r="O45" s="247"/>
      <c r="P45" s="247"/>
      <c r="Q45" s="247"/>
    </row>
    <row r="46" spans="1:17" x14ac:dyDescent="0.45">
      <c r="A46" s="467" t="s">
        <v>177</v>
      </c>
      <c r="B46" s="404"/>
      <c r="C46" s="404"/>
      <c r="D46" s="404"/>
      <c r="E46" s="404"/>
      <c r="F46" s="404"/>
      <c r="G46" s="404"/>
      <c r="H46" s="405"/>
      <c r="I46" s="185">
        <f>SUM(I25:I45)</f>
        <v>1100</v>
      </c>
      <c r="L46" s="248"/>
      <c r="M46" s="247"/>
      <c r="N46" s="247"/>
      <c r="O46" s="247"/>
      <c r="P46" s="247"/>
      <c r="Q46" s="247"/>
    </row>
    <row r="47" spans="1:17" x14ac:dyDescent="0.45">
      <c r="A47" s="408" t="s">
        <v>178</v>
      </c>
      <c r="B47" s="404"/>
      <c r="C47" s="404"/>
      <c r="D47" s="404"/>
      <c r="E47" s="404"/>
      <c r="F47" s="404"/>
      <c r="G47" s="404"/>
      <c r="H47" s="405"/>
      <c r="I47" s="186">
        <f>ROUND((I46*0.15),2)</f>
        <v>165</v>
      </c>
      <c r="L47" s="248"/>
      <c r="M47" s="247"/>
      <c r="N47" s="247"/>
      <c r="O47" s="247"/>
      <c r="P47" s="247"/>
      <c r="Q47" s="247"/>
    </row>
    <row r="48" spans="1:17" x14ac:dyDescent="0.45">
      <c r="A48" s="408" t="s">
        <v>179</v>
      </c>
      <c r="B48" s="404"/>
      <c r="C48" s="404"/>
      <c r="D48" s="404"/>
      <c r="E48" s="404"/>
      <c r="F48" s="404"/>
      <c r="G48" s="404"/>
      <c r="H48" s="405"/>
      <c r="I48" s="172">
        <f>I46+I47</f>
        <v>1265</v>
      </c>
      <c r="L48" s="247"/>
      <c r="M48" s="247"/>
      <c r="N48" s="247"/>
      <c r="O48" s="247"/>
      <c r="P48" s="247"/>
      <c r="Q48" s="247"/>
    </row>
    <row r="49" spans="1:17" x14ac:dyDescent="0.45">
      <c r="A49" s="414" t="s">
        <v>101</v>
      </c>
      <c r="B49" s="415"/>
      <c r="C49" s="415"/>
      <c r="D49" s="415"/>
      <c r="E49" s="415"/>
      <c r="F49" s="415"/>
      <c r="G49" s="415"/>
      <c r="H49" s="415"/>
      <c r="I49" s="416"/>
      <c r="L49" s="247"/>
      <c r="M49" s="247"/>
      <c r="N49" s="247"/>
      <c r="O49" s="247"/>
      <c r="P49" s="247"/>
      <c r="Q49" s="247"/>
    </row>
    <row r="50" spans="1:17" x14ac:dyDescent="0.45">
      <c r="A50" s="120" t="s">
        <v>102</v>
      </c>
      <c r="B50" s="412" t="s">
        <v>103</v>
      </c>
      <c r="C50" s="458"/>
      <c r="D50" s="413"/>
      <c r="E50" s="412" t="s">
        <v>91</v>
      </c>
      <c r="F50" s="413"/>
      <c r="G50" s="122" t="s">
        <v>93</v>
      </c>
      <c r="H50" s="123" t="s">
        <v>94</v>
      </c>
      <c r="I50" s="124" t="s">
        <v>95</v>
      </c>
      <c r="L50" s="247"/>
      <c r="M50" s="247"/>
      <c r="N50" s="247"/>
      <c r="O50" s="247"/>
      <c r="P50" s="247"/>
      <c r="Q50" s="247"/>
    </row>
    <row r="51" spans="1:17" x14ac:dyDescent="0.45">
      <c r="A51" s="125">
        <v>1</v>
      </c>
      <c r="B51" s="449" t="s">
        <v>104</v>
      </c>
      <c r="C51" s="450"/>
      <c r="D51" s="451"/>
      <c r="E51" s="437" t="s">
        <v>105</v>
      </c>
      <c r="F51" s="439"/>
      <c r="G51" s="157"/>
      <c r="H51" s="155">
        <v>450</v>
      </c>
      <c r="I51" s="132">
        <f>SUM(G51*H51)</f>
        <v>0</v>
      </c>
      <c r="L51" s="247"/>
      <c r="M51" s="247"/>
      <c r="N51" s="247"/>
      <c r="O51" s="247"/>
      <c r="P51" s="247"/>
      <c r="Q51" s="247"/>
    </row>
    <row r="52" spans="1:17" x14ac:dyDescent="0.45">
      <c r="A52" s="125">
        <v>2</v>
      </c>
      <c r="B52" s="426" t="s">
        <v>106</v>
      </c>
      <c r="C52" s="427"/>
      <c r="D52" s="428"/>
      <c r="E52" s="406" t="s">
        <v>105</v>
      </c>
      <c r="F52" s="407"/>
      <c r="G52" s="126"/>
      <c r="H52" s="156">
        <v>350</v>
      </c>
      <c r="I52" s="129">
        <f t="shared" ref="I52:I56" si="0">SUM(G52*H52)</f>
        <v>0</v>
      </c>
      <c r="L52" s="247"/>
      <c r="M52" s="247"/>
      <c r="N52" s="247"/>
      <c r="O52" s="247"/>
      <c r="P52" s="247"/>
      <c r="Q52" s="247"/>
    </row>
    <row r="53" spans="1:17" x14ac:dyDescent="0.45">
      <c r="A53" s="125">
        <v>3</v>
      </c>
      <c r="B53" s="426" t="s">
        <v>107</v>
      </c>
      <c r="C53" s="427"/>
      <c r="D53" s="428"/>
      <c r="E53" s="406" t="s">
        <v>105</v>
      </c>
      <c r="F53" s="407"/>
      <c r="G53" s="126">
        <v>6</v>
      </c>
      <c r="H53" s="156">
        <v>300</v>
      </c>
      <c r="I53" s="129">
        <f t="shared" si="0"/>
        <v>1800</v>
      </c>
      <c r="L53" s="247"/>
      <c r="M53" s="247"/>
      <c r="N53" s="247"/>
      <c r="O53" s="247"/>
      <c r="P53" s="247"/>
      <c r="Q53" s="247"/>
    </row>
    <row r="54" spans="1:17" x14ac:dyDescent="0.45">
      <c r="A54" s="125">
        <v>4</v>
      </c>
      <c r="B54" s="426" t="s">
        <v>108</v>
      </c>
      <c r="C54" s="427"/>
      <c r="D54" s="428"/>
      <c r="E54" s="406" t="s">
        <v>105</v>
      </c>
      <c r="F54" s="407"/>
      <c r="G54" s="126"/>
      <c r="H54" s="156">
        <v>200</v>
      </c>
      <c r="I54" s="129">
        <f t="shared" si="0"/>
        <v>0</v>
      </c>
      <c r="L54" s="247"/>
      <c r="M54" s="247"/>
      <c r="N54" s="247"/>
      <c r="O54" s="247"/>
      <c r="P54" s="247"/>
      <c r="Q54" s="247"/>
    </row>
    <row r="55" spans="1:17" x14ac:dyDescent="0.45">
      <c r="A55" s="125">
        <v>5</v>
      </c>
      <c r="B55" s="426" t="s">
        <v>109</v>
      </c>
      <c r="C55" s="427"/>
      <c r="D55" s="428"/>
      <c r="E55" s="406" t="s">
        <v>105</v>
      </c>
      <c r="F55" s="407"/>
      <c r="G55" s="126">
        <v>6</v>
      </c>
      <c r="H55" s="158">
        <v>200</v>
      </c>
      <c r="I55" s="129">
        <f t="shared" si="0"/>
        <v>1200</v>
      </c>
      <c r="L55" s="247"/>
      <c r="M55" s="247"/>
      <c r="N55" s="247"/>
      <c r="O55" s="247"/>
      <c r="P55" s="247"/>
      <c r="Q55" s="247"/>
    </row>
    <row r="56" spans="1:17" x14ac:dyDescent="0.45">
      <c r="A56" s="125">
        <v>6</v>
      </c>
      <c r="B56" s="426" t="s">
        <v>339</v>
      </c>
      <c r="C56" s="427"/>
      <c r="D56" s="428"/>
      <c r="E56" s="406" t="s">
        <v>105</v>
      </c>
      <c r="F56" s="407"/>
      <c r="G56" s="126"/>
      <c r="H56" s="158">
        <v>140</v>
      </c>
      <c r="I56" s="129">
        <f t="shared" si="0"/>
        <v>0</v>
      </c>
      <c r="L56" s="247"/>
      <c r="M56" s="247"/>
      <c r="N56" s="247"/>
      <c r="O56" s="247"/>
      <c r="P56" s="247"/>
      <c r="Q56" s="247"/>
    </row>
    <row r="57" spans="1:17" x14ac:dyDescent="0.45">
      <c r="A57" s="125"/>
      <c r="B57" s="426"/>
      <c r="C57" s="427"/>
      <c r="D57" s="428"/>
      <c r="E57" s="133"/>
      <c r="F57" s="100"/>
      <c r="G57" s="100"/>
      <c r="H57" s="116"/>
      <c r="I57" s="129"/>
    </row>
    <row r="58" spans="1:17" x14ac:dyDescent="0.45">
      <c r="A58" s="114"/>
      <c r="B58" s="426"/>
      <c r="C58" s="427"/>
      <c r="D58" s="428"/>
      <c r="F58" s="100"/>
      <c r="G58" s="100"/>
      <c r="H58" s="116"/>
      <c r="I58" s="129"/>
    </row>
    <row r="59" spans="1:17" x14ac:dyDescent="0.45">
      <c r="A59" s="134"/>
      <c r="B59" s="455"/>
      <c r="C59" s="456"/>
      <c r="D59" s="457"/>
      <c r="E59" s="102"/>
      <c r="F59" s="103"/>
      <c r="G59" s="100"/>
      <c r="H59" s="118"/>
      <c r="I59" s="129"/>
    </row>
    <row r="60" spans="1:17" x14ac:dyDescent="0.45">
      <c r="A60" s="408" t="s">
        <v>110</v>
      </c>
      <c r="B60" s="404"/>
      <c r="C60" s="404"/>
      <c r="D60" s="404"/>
      <c r="E60" s="404"/>
      <c r="F60" s="404"/>
      <c r="G60" s="404"/>
      <c r="H60" s="405"/>
      <c r="I60" s="140">
        <f>SUM(I51:I59)</f>
        <v>3000</v>
      </c>
    </row>
    <row r="61" spans="1:17" x14ac:dyDescent="0.45">
      <c r="A61" s="414" t="s">
        <v>111</v>
      </c>
      <c r="B61" s="415"/>
      <c r="C61" s="415"/>
      <c r="D61" s="415"/>
      <c r="E61" s="415"/>
      <c r="F61" s="415"/>
      <c r="G61" s="415"/>
      <c r="H61" s="415"/>
      <c r="I61" s="416"/>
    </row>
    <row r="62" spans="1:17" x14ac:dyDescent="0.45">
      <c r="A62" s="120" t="s">
        <v>112</v>
      </c>
      <c r="B62" s="412" t="s">
        <v>113</v>
      </c>
      <c r="C62" s="458"/>
      <c r="D62" s="413"/>
      <c r="E62" s="412" t="s">
        <v>114</v>
      </c>
      <c r="F62" s="413"/>
      <c r="G62" s="136" t="s">
        <v>115</v>
      </c>
      <c r="H62" s="136" t="s">
        <v>94</v>
      </c>
      <c r="I62" s="137" t="s">
        <v>95</v>
      </c>
    </row>
    <row r="63" spans="1:17" x14ac:dyDescent="0.45">
      <c r="A63" s="125">
        <v>1</v>
      </c>
      <c r="B63" s="417" t="s">
        <v>597</v>
      </c>
      <c r="C63" s="418"/>
      <c r="D63" s="419"/>
      <c r="E63" s="406">
        <v>2</v>
      </c>
      <c r="F63" s="407"/>
      <c r="G63" s="211">
        <v>130</v>
      </c>
      <c r="H63" s="138">
        <v>5</v>
      </c>
      <c r="I63" s="224">
        <f>H63*G63</f>
        <v>650</v>
      </c>
    </row>
    <row r="64" spans="1:17" x14ac:dyDescent="0.45">
      <c r="A64" s="139"/>
      <c r="B64" s="423"/>
      <c r="C64" s="424"/>
      <c r="D64" s="425"/>
      <c r="E64" s="440"/>
      <c r="F64" s="442"/>
      <c r="G64" s="126"/>
      <c r="H64" s="138"/>
      <c r="I64" s="224"/>
    </row>
    <row r="65" spans="1:12" x14ac:dyDescent="0.45">
      <c r="A65" s="408" t="s">
        <v>116</v>
      </c>
      <c r="B65" s="404"/>
      <c r="C65" s="404"/>
      <c r="D65" s="404"/>
      <c r="E65" s="404"/>
      <c r="F65" s="404"/>
      <c r="G65" s="404"/>
      <c r="H65" s="405"/>
      <c r="I65" s="140">
        <f>SUM(I63:I64)</f>
        <v>650</v>
      </c>
    </row>
    <row r="66" spans="1:12" x14ac:dyDescent="0.45">
      <c r="A66" s="141"/>
      <c r="B66" s="142"/>
      <c r="C66" s="142"/>
      <c r="D66" s="142"/>
      <c r="E66" s="142"/>
      <c r="F66" s="143"/>
      <c r="G66" s="144"/>
      <c r="H66" s="144"/>
      <c r="I66" s="145"/>
      <c r="L66" s="97"/>
    </row>
    <row r="67" spans="1:12" x14ac:dyDescent="0.45">
      <c r="A67" s="452"/>
      <c r="B67" s="453"/>
      <c r="C67" s="453"/>
      <c r="D67" s="453"/>
      <c r="E67" s="453"/>
      <c r="F67" s="146"/>
      <c r="G67" s="454" t="s">
        <v>117</v>
      </c>
      <c r="H67" s="453"/>
      <c r="I67" s="147">
        <f>I65+I60+I48</f>
        <v>4915</v>
      </c>
    </row>
    <row r="68" spans="1:12" x14ac:dyDescent="0.45">
      <c r="A68" s="452"/>
      <c r="B68" s="453"/>
      <c r="C68" s="453"/>
      <c r="D68" s="453"/>
      <c r="E68" s="453"/>
      <c r="F68" s="100"/>
      <c r="G68" s="148"/>
      <c r="H68" s="149"/>
      <c r="I68" s="150"/>
    </row>
    <row r="69" spans="1:12" ht="14.65" thickBot="1" x14ac:dyDescent="0.5">
      <c r="A69" s="452"/>
      <c r="B69" s="453"/>
      <c r="C69" s="453"/>
      <c r="D69" s="453"/>
      <c r="E69" s="453"/>
      <c r="F69" s="100"/>
      <c r="G69" s="402" t="s">
        <v>160</v>
      </c>
      <c r="H69" s="403"/>
      <c r="I69" s="159">
        <f>I67+I68</f>
        <v>4915</v>
      </c>
    </row>
    <row r="70" spans="1:12" ht="15" thickTop="1" thickBot="1" x14ac:dyDescent="0.5">
      <c r="A70" s="151"/>
      <c r="B70" s="152"/>
      <c r="C70" s="459"/>
      <c r="D70" s="460"/>
      <c r="E70" s="460"/>
      <c r="F70" s="460"/>
      <c r="G70" s="153"/>
      <c r="H70" s="153"/>
      <c r="I70" s="154"/>
    </row>
    <row r="72" spans="1:12" x14ac:dyDescent="0.45">
      <c r="A72" s="97"/>
      <c r="B72" s="97"/>
    </row>
  </sheetData>
  <mergeCells count="83">
    <mergeCell ref="C70:F70"/>
    <mergeCell ref="B63:D63"/>
    <mergeCell ref="E63:F63"/>
    <mergeCell ref="B64:D64"/>
    <mergeCell ref="E64:F64"/>
    <mergeCell ref="A65:H65"/>
    <mergeCell ref="A67:B67"/>
    <mergeCell ref="C67:E67"/>
    <mergeCell ref="G67:H67"/>
    <mergeCell ref="A68:B68"/>
    <mergeCell ref="C68:E68"/>
    <mergeCell ref="A69:B69"/>
    <mergeCell ref="C69:E69"/>
    <mergeCell ref="G69:H69"/>
    <mergeCell ref="B62:D62"/>
    <mergeCell ref="E62:F62"/>
    <mergeCell ref="B54:D54"/>
    <mergeCell ref="E54:F54"/>
    <mergeCell ref="B55:D55"/>
    <mergeCell ref="E55:F55"/>
    <mergeCell ref="B56:D56"/>
    <mergeCell ref="E56:F56"/>
    <mergeCell ref="B57:D57"/>
    <mergeCell ref="B58:D58"/>
    <mergeCell ref="B59:D59"/>
    <mergeCell ref="A60:H60"/>
    <mergeCell ref="A61:I61"/>
    <mergeCell ref="B51:D51"/>
    <mergeCell ref="E51:F51"/>
    <mergeCell ref="B52:D52"/>
    <mergeCell ref="E52:F52"/>
    <mergeCell ref="B53:D53"/>
    <mergeCell ref="E53:F53"/>
    <mergeCell ref="A46:H46"/>
    <mergeCell ref="A47:H47"/>
    <mergeCell ref="A48:H48"/>
    <mergeCell ref="A49:I49"/>
    <mergeCell ref="B50:D50"/>
    <mergeCell ref="E50:F50"/>
    <mergeCell ref="B45:F45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33:F33"/>
    <mergeCell ref="A22:H22"/>
    <mergeCell ref="A23:I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21:D21"/>
    <mergeCell ref="F12:G12"/>
    <mergeCell ref="H12:I12"/>
    <mergeCell ref="H13:I13"/>
    <mergeCell ref="F14:G14"/>
    <mergeCell ref="H14:I14"/>
    <mergeCell ref="F15:G15"/>
    <mergeCell ref="H15:I15"/>
    <mergeCell ref="A16:I16"/>
    <mergeCell ref="A17:I17"/>
    <mergeCell ref="B18:D18"/>
    <mergeCell ref="B19:D19"/>
    <mergeCell ref="B20:D20"/>
    <mergeCell ref="F11:G11"/>
    <mergeCell ref="H11:I11"/>
    <mergeCell ref="A9:E9"/>
    <mergeCell ref="F9:G9"/>
    <mergeCell ref="H9:I9"/>
    <mergeCell ref="F10:G10"/>
    <mergeCell ref="H10:I10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dimension ref="A1:Q72"/>
  <sheetViews>
    <sheetView topLeftCell="A13" workbookViewId="0">
      <selection activeCell="A43" sqref="A43:I76"/>
    </sheetView>
  </sheetViews>
  <sheetFormatPr defaultRowHeight="14.25" x14ac:dyDescent="0.45"/>
  <cols>
    <col min="1" max="1" width="12" bestFit="1" customWidth="1"/>
    <col min="4" max="4" width="26.86328125" customWidth="1"/>
    <col min="6" max="6" width="8.86328125" customWidth="1"/>
    <col min="7" max="7" width="11" customWidth="1"/>
    <col min="8" max="8" width="14.1328125" customWidth="1"/>
    <col min="9" max="9" width="18.33203125" customWidth="1"/>
    <col min="13" max="13" width="9.1328125" customWidth="1"/>
  </cols>
  <sheetData>
    <row r="1" spans="1:13" x14ac:dyDescent="0.45">
      <c r="A1" s="92"/>
      <c r="B1" s="93"/>
      <c r="C1" s="93"/>
      <c r="D1" s="93"/>
      <c r="E1" s="93"/>
      <c r="F1" s="93"/>
      <c r="G1" s="93"/>
      <c r="H1" s="93"/>
      <c r="I1" s="94"/>
    </row>
    <row r="2" spans="1:13" x14ac:dyDescent="0.45">
      <c r="A2" s="95"/>
      <c r="I2" s="96"/>
    </row>
    <row r="3" spans="1:13" x14ac:dyDescent="0.45">
      <c r="A3" s="95"/>
      <c r="I3" s="96"/>
    </row>
    <row r="4" spans="1:13" x14ac:dyDescent="0.45">
      <c r="A4" s="95"/>
      <c r="I4" s="96"/>
    </row>
    <row r="5" spans="1:13" x14ac:dyDescent="0.45">
      <c r="A5" s="95"/>
      <c r="I5" s="96"/>
    </row>
    <row r="6" spans="1:13" x14ac:dyDescent="0.45">
      <c r="A6" s="95"/>
      <c r="I6" s="96"/>
    </row>
    <row r="7" spans="1:13" x14ac:dyDescent="0.45">
      <c r="A7" s="95"/>
      <c r="I7" s="96"/>
    </row>
    <row r="8" spans="1:13" x14ac:dyDescent="0.45">
      <c r="A8" s="95"/>
      <c r="H8" s="97"/>
      <c r="I8" s="98"/>
    </row>
    <row r="9" spans="1:13" x14ac:dyDescent="0.45">
      <c r="A9" s="414" t="s">
        <v>167</v>
      </c>
      <c r="B9" s="415"/>
      <c r="C9" s="415"/>
      <c r="D9" s="415"/>
      <c r="E9" s="429"/>
      <c r="F9" s="430" t="s">
        <v>166</v>
      </c>
      <c r="G9" s="431"/>
      <c r="H9" s="432" t="e">
        <f>#REF!</f>
        <v>#REF!</v>
      </c>
      <c r="I9" s="433"/>
    </row>
    <row r="10" spans="1:13" x14ac:dyDescent="0.45">
      <c r="A10" s="99" t="s">
        <v>77</v>
      </c>
      <c r="B10" s="97"/>
      <c r="F10" s="430" t="s">
        <v>78</v>
      </c>
      <c r="G10" s="431"/>
      <c r="H10" s="434" t="e">
        <f>#REF!</f>
        <v>#REF!</v>
      </c>
      <c r="I10" s="435"/>
    </row>
    <row r="11" spans="1:13" x14ac:dyDescent="0.45">
      <c r="A11" s="99" t="s">
        <v>79</v>
      </c>
      <c r="B11" s="97"/>
      <c r="F11" s="430" t="s">
        <v>80</v>
      </c>
      <c r="G11" s="431"/>
      <c r="H11" s="507" t="e">
        <f>#REF!</f>
        <v>#REF!</v>
      </c>
      <c r="I11" s="435"/>
    </row>
    <row r="12" spans="1:13" x14ac:dyDescent="0.45">
      <c r="A12" s="99" t="s">
        <v>81</v>
      </c>
      <c r="B12" s="97"/>
      <c r="F12" s="430" t="s">
        <v>82</v>
      </c>
      <c r="G12" s="431"/>
      <c r="H12" s="436" t="e">
        <f>#REF!</f>
        <v>#REF!</v>
      </c>
      <c r="I12" s="435"/>
    </row>
    <row r="13" spans="1:13" x14ac:dyDescent="0.45">
      <c r="A13" s="99" t="s">
        <v>83</v>
      </c>
      <c r="B13" s="97"/>
      <c r="F13" s="181" t="s">
        <v>84</v>
      </c>
      <c r="G13" s="182"/>
      <c r="H13" s="468" t="s">
        <v>118</v>
      </c>
      <c r="I13" s="469"/>
    </row>
    <row r="14" spans="1:13" x14ac:dyDescent="0.45">
      <c r="A14" s="99"/>
      <c r="B14" s="97"/>
      <c r="F14" s="430" t="s">
        <v>86</v>
      </c>
      <c r="G14" s="431"/>
      <c r="H14" s="436" t="s">
        <v>87</v>
      </c>
      <c r="I14" s="435"/>
      <c r="M14" t="s">
        <v>85</v>
      </c>
    </row>
    <row r="15" spans="1:13" x14ac:dyDescent="0.45">
      <c r="A15" s="99"/>
      <c r="B15" s="97"/>
      <c r="D15" s="187"/>
      <c r="F15" s="472" t="s">
        <v>404</v>
      </c>
      <c r="G15" s="472"/>
      <c r="H15" s="473" t="s">
        <v>319</v>
      </c>
      <c r="I15" s="469"/>
    </row>
    <row r="16" spans="1:13" x14ac:dyDescent="0.45">
      <c r="A16" s="443" t="s">
        <v>598</v>
      </c>
      <c r="B16" s="444"/>
      <c r="C16" s="444"/>
      <c r="D16" s="444"/>
      <c r="E16" s="444"/>
      <c r="F16" s="444"/>
      <c r="G16" s="444"/>
      <c r="H16" s="444"/>
      <c r="I16" s="445"/>
    </row>
    <row r="17" spans="1:17" ht="14.65" thickBot="1" x14ac:dyDescent="0.5">
      <c r="A17" s="446" t="s">
        <v>88</v>
      </c>
      <c r="B17" s="447"/>
      <c r="C17" s="447"/>
      <c r="D17" s="447"/>
      <c r="E17" s="447"/>
      <c r="F17" s="447"/>
      <c r="G17" s="447"/>
      <c r="H17" s="447"/>
      <c r="I17" s="448"/>
    </row>
    <row r="18" spans="1:17" x14ac:dyDescent="0.45">
      <c r="A18" s="104" t="s">
        <v>89</v>
      </c>
      <c r="B18" s="464" t="s">
        <v>176</v>
      </c>
      <c r="C18" s="465"/>
      <c r="D18" s="466"/>
      <c r="E18" s="170" t="s">
        <v>91</v>
      </c>
      <c r="F18" s="170" t="s">
        <v>92</v>
      </c>
      <c r="G18" s="170" t="s">
        <v>93</v>
      </c>
      <c r="H18" s="170" t="s">
        <v>94</v>
      </c>
      <c r="I18" s="171" t="s">
        <v>95</v>
      </c>
    </row>
    <row r="19" spans="1:17" x14ac:dyDescent="0.45">
      <c r="A19" s="109"/>
      <c r="B19" s="437"/>
      <c r="C19" s="438"/>
      <c r="D19" s="439"/>
      <c r="E19" s="110"/>
      <c r="F19" s="111"/>
      <c r="G19" s="110"/>
      <c r="H19" s="112"/>
      <c r="I19" s="113"/>
    </row>
    <row r="20" spans="1:17" x14ac:dyDescent="0.45">
      <c r="A20" s="114"/>
      <c r="B20" s="406"/>
      <c r="C20" s="395"/>
      <c r="D20" s="407"/>
      <c r="E20" s="115"/>
      <c r="F20" s="100"/>
      <c r="G20" s="115"/>
      <c r="H20" s="116"/>
      <c r="I20" s="113"/>
    </row>
    <row r="21" spans="1:17" x14ac:dyDescent="0.45">
      <c r="A21" s="114"/>
      <c r="B21" s="440"/>
      <c r="C21" s="441"/>
      <c r="D21" s="442"/>
      <c r="E21" s="115"/>
      <c r="F21" s="100"/>
      <c r="G21" s="117"/>
      <c r="H21" s="118"/>
      <c r="I21" s="119"/>
    </row>
    <row r="22" spans="1:17" x14ac:dyDescent="0.45">
      <c r="A22" s="408" t="s">
        <v>96</v>
      </c>
      <c r="B22" s="404"/>
      <c r="C22" s="404"/>
      <c r="D22" s="404"/>
      <c r="E22" s="404"/>
      <c r="F22" s="404"/>
      <c r="G22" s="404"/>
      <c r="H22" s="405"/>
      <c r="I22" s="113"/>
    </row>
    <row r="23" spans="1:17" x14ac:dyDescent="0.45">
      <c r="A23" s="414" t="s">
        <v>97</v>
      </c>
      <c r="B23" s="415"/>
      <c r="C23" s="415"/>
      <c r="D23" s="415"/>
      <c r="E23" s="415"/>
      <c r="F23" s="415"/>
      <c r="G23" s="415"/>
      <c r="H23" s="415"/>
      <c r="I23" s="416"/>
    </row>
    <row r="24" spans="1:17" x14ac:dyDescent="0.45">
      <c r="A24" s="120" t="s">
        <v>98</v>
      </c>
      <c r="B24" s="412" t="s">
        <v>176</v>
      </c>
      <c r="C24" s="458"/>
      <c r="D24" s="458"/>
      <c r="E24" s="458"/>
      <c r="F24" s="413"/>
      <c r="G24" s="180" t="s">
        <v>93</v>
      </c>
      <c r="H24" s="136" t="s">
        <v>94</v>
      </c>
      <c r="I24" s="137" t="s">
        <v>95</v>
      </c>
      <c r="K24" s="142"/>
    </row>
    <row r="25" spans="1:17" x14ac:dyDescent="0.45">
      <c r="A25" s="125">
        <v>1</v>
      </c>
      <c r="B25" s="417" t="s">
        <v>599</v>
      </c>
      <c r="C25" s="418"/>
      <c r="D25" s="418"/>
      <c r="E25" s="418"/>
      <c r="F25" s="419"/>
      <c r="G25" s="191">
        <v>2</v>
      </c>
      <c r="H25" s="219">
        <v>32.4</v>
      </c>
      <c r="I25" s="129">
        <f>H25*G25</f>
        <v>64.8</v>
      </c>
    </row>
    <row r="26" spans="1:17" x14ac:dyDescent="0.45">
      <c r="A26" s="125">
        <v>2</v>
      </c>
      <c r="B26" s="420" t="s">
        <v>600</v>
      </c>
      <c r="C26" s="421"/>
      <c r="D26" s="421"/>
      <c r="E26" s="421"/>
      <c r="F26" s="422"/>
      <c r="G26" s="191">
        <v>2</v>
      </c>
      <c r="H26" s="220">
        <v>13.41</v>
      </c>
      <c r="I26" s="129">
        <f>H26*G26</f>
        <v>26.82</v>
      </c>
    </row>
    <row r="27" spans="1:17" x14ac:dyDescent="0.45">
      <c r="A27" s="125"/>
      <c r="B27" s="420"/>
      <c r="C27" s="421"/>
      <c r="D27" s="421"/>
      <c r="E27" s="421"/>
      <c r="F27" s="422"/>
      <c r="G27" s="191"/>
      <c r="H27" s="220"/>
      <c r="I27" s="129"/>
    </row>
    <row r="28" spans="1:17" x14ac:dyDescent="0.45">
      <c r="A28" s="125"/>
      <c r="B28" s="420"/>
      <c r="C28" s="421"/>
      <c r="D28" s="421"/>
      <c r="E28" s="421"/>
      <c r="F28" s="422"/>
      <c r="G28" s="191"/>
      <c r="H28" s="220"/>
      <c r="I28" s="129"/>
    </row>
    <row r="29" spans="1:17" x14ac:dyDescent="0.45">
      <c r="A29" s="125"/>
      <c r="B29" s="420"/>
      <c r="C29" s="421"/>
      <c r="D29" s="421"/>
      <c r="E29" s="421"/>
      <c r="F29" s="422"/>
      <c r="G29" s="191"/>
      <c r="H29" s="220"/>
      <c r="I29" s="129"/>
    </row>
    <row r="30" spans="1:17" x14ac:dyDescent="0.45">
      <c r="A30" s="125"/>
      <c r="B30" s="470"/>
      <c r="C30" s="471"/>
      <c r="D30" s="471"/>
      <c r="E30" s="471"/>
      <c r="F30" s="471"/>
      <c r="G30" s="191"/>
      <c r="H30" s="220"/>
      <c r="I30" s="129"/>
    </row>
    <row r="31" spans="1:17" x14ac:dyDescent="0.45">
      <c r="A31" s="125"/>
      <c r="B31" s="470"/>
      <c r="C31" s="471"/>
      <c r="D31" s="471"/>
      <c r="E31" s="471"/>
      <c r="F31" s="471"/>
      <c r="G31" s="191"/>
      <c r="H31" s="220"/>
      <c r="I31" s="129"/>
      <c r="K31" s="247"/>
      <c r="L31" s="247"/>
      <c r="M31" s="247"/>
      <c r="N31" s="247"/>
      <c r="O31" s="247"/>
      <c r="P31" s="247"/>
      <c r="Q31" s="247"/>
    </row>
    <row r="32" spans="1:17" x14ac:dyDescent="0.45">
      <c r="A32" s="125"/>
      <c r="B32" s="470"/>
      <c r="C32" s="471"/>
      <c r="D32" s="471"/>
      <c r="E32" s="471"/>
      <c r="F32" s="471"/>
      <c r="G32" s="191"/>
      <c r="H32" s="220"/>
      <c r="I32" s="129"/>
      <c r="K32" s="247"/>
      <c r="L32" s="247"/>
      <c r="M32" s="247"/>
      <c r="N32" s="247"/>
      <c r="O32" s="247"/>
      <c r="P32" s="247"/>
      <c r="Q32" s="247"/>
    </row>
    <row r="33" spans="1:17" x14ac:dyDescent="0.45">
      <c r="A33" s="125"/>
      <c r="B33" s="470"/>
      <c r="C33" s="471"/>
      <c r="D33" s="471"/>
      <c r="E33" s="471"/>
      <c r="F33" s="471"/>
      <c r="G33" s="191"/>
      <c r="H33" s="220"/>
      <c r="I33" s="129"/>
      <c r="K33" s="247"/>
      <c r="L33" s="247"/>
      <c r="M33" s="247"/>
      <c r="N33" s="247"/>
      <c r="O33" s="247"/>
      <c r="P33" s="247"/>
      <c r="Q33" s="247"/>
    </row>
    <row r="34" spans="1:17" x14ac:dyDescent="0.45">
      <c r="A34" s="125"/>
      <c r="B34" s="470"/>
      <c r="C34" s="471"/>
      <c r="D34" s="471"/>
      <c r="E34" s="471"/>
      <c r="F34" s="471"/>
      <c r="G34" s="191"/>
      <c r="H34" s="220"/>
      <c r="I34" s="129"/>
      <c r="K34" s="247"/>
      <c r="L34" s="247"/>
      <c r="M34" s="247"/>
      <c r="N34" s="247"/>
      <c r="O34" s="247"/>
      <c r="P34" s="247"/>
      <c r="Q34" s="247"/>
    </row>
    <row r="35" spans="1:17" x14ac:dyDescent="0.45">
      <c r="A35" s="125"/>
      <c r="B35" s="470"/>
      <c r="C35" s="471"/>
      <c r="D35" s="471"/>
      <c r="E35" s="471"/>
      <c r="F35" s="471"/>
      <c r="G35" s="191"/>
      <c r="H35" s="220"/>
      <c r="I35" s="129"/>
      <c r="K35" s="247"/>
      <c r="L35" s="247"/>
      <c r="M35" s="247"/>
      <c r="N35" s="247"/>
      <c r="O35" s="247"/>
      <c r="P35" s="247"/>
      <c r="Q35" s="247"/>
    </row>
    <row r="36" spans="1:17" x14ac:dyDescent="0.45">
      <c r="A36" s="125"/>
      <c r="B36" s="470"/>
      <c r="C36" s="471"/>
      <c r="D36" s="471"/>
      <c r="E36" s="471"/>
      <c r="F36" s="471"/>
      <c r="G36" s="191"/>
      <c r="H36" s="220"/>
      <c r="I36" s="129"/>
      <c r="K36" s="247"/>
      <c r="L36" s="247"/>
      <c r="M36" s="247"/>
      <c r="N36" s="247"/>
      <c r="O36" s="247"/>
      <c r="P36" s="247"/>
      <c r="Q36" s="247"/>
    </row>
    <row r="37" spans="1:17" x14ac:dyDescent="0.45">
      <c r="A37" s="125"/>
      <c r="B37" s="470"/>
      <c r="C37" s="471"/>
      <c r="D37" s="471"/>
      <c r="E37" s="471"/>
      <c r="F37" s="471"/>
      <c r="G37" s="191"/>
      <c r="H37" s="220"/>
      <c r="I37" s="129"/>
      <c r="K37" s="247"/>
      <c r="L37" s="247"/>
      <c r="M37" s="247"/>
      <c r="N37" s="247"/>
      <c r="O37" s="247"/>
      <c r="P37" s="247"/>
      <c r="Q37" s="247"/>
    </row>
    <row r="38" spans="1:17" x14ac:dyDescent="0.45">
      <c r="A38" s="125"/>
      <c r="B38" s="470"/>
      <c r="C38" s="471"/>
      <c r="D38" s="471"/>
      <c r="E38" s="471"/>
      <c r="F38" s="471"/>
      <c r="G38" s="191"/>
      <c r="H38" s="220"/>
      <c r="I38" s="129"/>
      <c r="K38" s="247"/>
      <c r="L38" s="247"/>
      <c r="M38" s="247"/>
      <c r="N38" s="247"/>
      <c r="O38" s="247"/>
      <c r="P38" s="247"/>
      <c r="Q38" s="247"/>
    </row>
    <row r="39" spans="1:17" x14ac:dyDescent="0.45">
      <c r="A39" s="125"/>
      <c r="B39" s="470"/>
      <c r="C39" s="471"/>
      <c r="D39" s="471"/>
      <c r="E39" s="471"/>
      <c r="F39" s="471"/>
      <c r="G39" s="191"/>
      <c r="H39" s="220"/>
      <c r="I39" s="129"/>
      <c r="K39" s="247"/>
      <c r="L39" s="247"/>
      <c r="M39" s="247"/>
      <c r="N39" s="247"/>
      <c r="O39" s="247"/>
      <c r="P39" s="247"/>
      <c r="Q39" s="247"/>
    </row>
    <row r="40" spans="1:17" x14ac:dyDescent="0.45">
      <c r="A40" s="125"/>
      <c r="B40" s="470"/>
      <c r="C40" s="471"/>
      <c r="D40" s="471"/>
      <c r="E40" s="471"/>
      <c r="F40" s="471"/>
      <c r="G40" s="191"/>
      <c r="H40" s="220"/>
      <c r="I40" s="129"/>
      <c r="K40" s="247"/>
      <c r="L40" s="247"/>
      <c r="M40" s="247"/>
      <c r="N40" s="247"/>
      <c r="O40" s="247"/>
      <c r="P40" s="247"/>
      <c r="Q40" s="247"/>
    </row>
    <row r="41" spans="1:17" x14ac:dyDescent="0.45">
      <c r="A41" s="125"/>
      <c r="B41" s="470"/>
      <c r="C41" s="471"/>
      <c r="D41" s="471"/>
      <c r="E41" s="471"/>
      <c r="F41" s="471"/>
      <c r="G41" s="191"/>
      <c r="H41" s="220"/>
      <c r="I41" s="129"/>
      <c r="K41" s="247"/>
      <c r="L41" s="247"/>
      <c r="M41" s="247"/>
      <c r="N41" s="247"/>
      <c r="O41" s="247"/>
      <c r="P41" s="247"/>
      <c r="Q41" s="247"/>
    </row>
    <row r="42" spans="1:17" x14ac:dyDescent="0.45">
      <c r="A42" s="125"/>
      <c r="B42" s="470"/>
      <c r="C42" s="471"/>
      <c r="D42" s="471"/>
      <c r="E42" s="471"/>
      <c r="F42" s="471"/>
      <c r="G42" s="191"/>
      <c r="H42" s="220"/>
      <c r="I42" s="129"/>
      <c r="K42" s="247"/>
      <c r="L42" s="247"/>
      <c r="M42" s="247"/>
      <c r="N42" s="247"/>
      <c r="O42" s="247"/>
      <c r="P42" s="247"/>
      <c r="Q42" s="247"/>
    </row>
    <row r="43" spans="1:17" x14ac:dyDescent="0.45">
      <c r="A43" s="125"/>
      <c r="B43" s="470"/>
      <c r="C43" s="471"/>
      <c r="D43" s="471"/>
      <c r="E43" s="471"/>
      <c r="F43" s="471"/>
      <c r="G43" s="191"/>
      <c r="H43" s="220"/>
      <c r="I43" s="129"/>
      <c r="K43" s="247"/>
      <c r="L43" s="247"/>
      <c r="M43" s="247"/>
      <c r="N43" s="247"/>
      <c r="O43" s="247"/>
      <c r="P43" s="247"/>
      <c r="Q43" s="247"/>
    </row>
    <row r="44" spans="1:17" x14ac:dyDescent="0.45">
      <c r="A44" s="125"/>
      <c r="B44" s="470"/>
      <c r="C44" s="471"/>
      <c r="D44" s="471"/>
      <c r="E44" s="471"/>
      <c r="F44" s="471"/>
      <c r="G44" s="191"/>
      <c r="H44" s="220"/>
      <c r="I44" s="129"/>
      <c r="K44" s="247"/>
      <c r="L44" s="247"/>
      <c r="M44" s="247"/>
      <c r="N44" s="247"/>
      <c r="O44" s="247"/>
      <c r="P44" s="247"/>
      <c r="Q44" s="247"/>
    </row>
    <row r="45" spans="1:17" x14ac:dyDescent="0.45">
      <c r="A45" s="125"/>
      <c r="B45" s="470"/>
      <c r="C45" s="471"/>
      <c r="D45" s="471"/>
      <c r="E45" s="471"/>
      <c r="F45" s="471"/>
      <c r="G45" s="191"/>
      <c r="H45" s="192"/>
      <c r="I45" s="129"/>
      <c r="K45" s="247"/>
      <c r="L45" s="248"/>
      <c r="M45" s="247"/>
      <c r="N45" s="247"/>
      <c r="O45" s="247"/>
      <c r="P45" s="247"/>
      <c r="Q45" s="247"/>
    </row>
    <row r="46" spans="1:17" x14ac:dyDescent="0.45">
      <c r="A46" s="467" t="s">
        <v>177</v>
      </c>
      <c r="B46" s="404"/>
      <c r="C46" s="404"/>
      <c r="D46" s="404"/>
      <c r="E46" s="404"/>
      <c r="F46" s="404"/>
      <c r="G46" s="404"/>
      <c r="H46" s="405"/>
      <c r="I46" s="185">
        <f>SUM(I25:I45)</f>
        <v>91.62</v>
      </c>
      <c r="K46" s="247"/>
      <c r="L46" s="248"/>
      <c r="M46" s="247"/>
      <c r="N46" s="247"/>
      <c r="O46" s="247"/>
      <c r="P46" s="247"/>
      <c r="Q46" s="247"/>
    </row>
    <row r="47" spans="1:17" x14ac:dyDescent="0.45">
      <c r="A47" s="408" t="s">
        <v>178</v>
      </c>
      <c r="B47" s="404"/>
      <c r="C47" s="404"/>
      <c r="D47" s="404"/>
      <c r="E47" s="404"/>
      <c r="F47" s="404"/>
      <c r="G47" s="404"/>
      <c r="H47" s="405"/>
      <c r="I47" s="186">
        <f>ROUND((I46*0.15),2)</f>
        <v>13.74</v>
      </c>
      <c r="K47" s="247"/>
      <c r="L47" s="248"/>
      <c r="M47" s="247"/>
      <c r="N47" s="247"/>
      <c r="O47" s="247"/>
      <c r="P47" s="247"/>
      <c r="Q47" s="247"/>
    </row>
    <row r="48" spans="1:17" x14ac:dyDescent="0.45">
      <c r="A48" s="408" t="s">
        <v>179</v>
      </c>
      <c r="B48" s="404"/>
      <c r="C48" s="404"/>
      <c r="D48" s="404"/>
      <c r="E48" s="404"/>
      <c r="F48" s="404"/>
      <c r="G48" s="404"/>
      <c r="H48" s="405"/>
      <c r="I48" s="172">
        <f>I46+I47</f>
        <v>105.36</v>
      </c>
      <c r="K48" s="247"/>
      <c r="L48" s="247"/>
      <c r="M48" s="247"/>
      <c r="N48" s="247"/>
      <c r="O48" s="247"/>
      <c r="P48" s="247"/>
      <c r="Q48" s="247"/>
    </row>
    <row r="49" spans="1:17" x14ac:dyDescent="0.45">
      <c r="A49" s="414" t="s">
        <v>101</v>
      </c>
      <c r="B49" s="415"/>
      <c r="C49" s="415"/>
      <c r="D49" s="415"/>
      <c r="E49" s="415"/>
      <c r="F49" s="415"/>
      <c r="G49" s="415"/>
      <c r="H49" s="415"/>
      <c r="I49" s="416"/>
      <c r="K49" s="247"/>
      <c r="L49" s="247"/>
      <c r="M49" s="247"/>
      <c r="N49" s="247"/>
      <c r="O49" s="247"/>
      <c r="P49" s="247"/>
      <c r="Q49" s="247"/>
    </row>
    <row r="50" spans="1:17" x14ac:dyDescent="0.45">
      <c r="A50" s="120" t="s">
        <v>102</v>
      </c>
      <c r="B50" s="412" t="s">
        <v>103</v>
      </c>
      <c r="C50" s="458"/>
      <c r="D50" s="413"/>
      <c r="E50" s="412" t="s">
        <v>91</v>
      </c>
      <c r="F50" s="413"/>
      <c r="G50" s="122" t="s">
        <v>93</v>
      </c>
      <c r="H50" s="123" t="s">
        <v>94</v>
      </c>
      <c r="I50" s="124" t="s">
        <v>95</v>
      </c>
      <c r="K50" s="247"/>
      <c r="L50" s="247"/>
      <c r="M50" s="247"/>
      <c r="N50" s="247"/>
      <c r="O50" s="247"/>
      <c r="P50" s="247"/>
      <c r="Q50" s="247"/>
    </row>
    <row r="51" spans="1:17" x14ac:dyDescent="0.45">
      <c r="A51" s="125">
        <v>1</v>
      </c>
      <c r="B51" s="449" t="s">
        <v>104</v>
      </c>
      <c r="C51" s="450"/>
      <c r="D51" s="451"/>
      <c r="E51" s="437" t="s">
        <v>105</v>
      </c>
      <c r="F51" s="439"/>
      <c r="G51" s="157"/>
      <c r="H51" s="155">
        <v>450</v>
      </c>
      <c r="I51" s="132">
        <f>SUM(G51*H51)</f>
        <v>0</v>
      </c>
      <c r="K51" s="247"/>
      <c r="L51" s="247"/>
      <c r="M51" s="247"/>
      <c r="N51" s="247"/>
      <c r="O51" s="247"/>
      <c r="P51" s="247"/>
      <c r="Q51" s="247"/>
    </row>
    <row r="52" spans="1:17" x14ac:dyDescent="0.45">
      <c r="A52" s="125">
        <v>2</v>
      </c>
      <c r="B52" s="426" t="s">
        <v>106</v>
      </c>
      <c r="C52" s="427"/>
      <c r="D52" s="428"/>
      <c r="E52" s="406" t="s">
        <v>105</v>
      </c>
      <c r="F52" s="407"/>
      <c r="G52" s="126"/>
      <c r="H52" s="156">
        <v>350</v>
      </c>
      <c r="I52" s="129">
        <f t="shared" ref="I52:I56" si="0">SUM(G52*H52)</f>
        <v>0</v>
      </c>
      <c r="K52" s="247"/>
      <c r="L52" s="247"/>
      <c r="M52" s="247"/>
      <c r="N52" s="247"/>
      <c r="O52" s="247"/>
      <c r="P52" s="247"/>
      <c r="Q52" s="247"/>
    </row>
    <row r="53" spans="1:17" x14ac:dyDescent="0.45">
      <c r="A53" s="125">
        <v>3</v>
      </c>
      <c r="B53" s="426" t="s">
        <v>107</v>
      </c>
      <c r="C53" s="427"/>
      <c r="D53" s="428"/>
      <c r="E53" s="406" t="s">
        <v>105</v>
      </c>
      <c r="F53" s="407"/>
      <c r="G53" s="126">
        <v>2</v>
      </c>
      <c r="H53" s="156">
        <v>300</v>
      </c>
      <c r="I53" s="129">
        <f t="shared" si="0"/>
        <v>600</v>
      </c>
      <c r="K53" s="247"/>
      <c r="L53" s="247"/>
      <c r="M53" s="247"/>
      <c r="N53" s="247"/>
      <c r="O53" s="247"/>
      <c r="P53" s="247"/>
      <c r="Q53" s="247"/>
    </row>
    <row r="54" spans="1:17" x14ac:dyDescent="0.45">
      <c r="A54" s="125">
        <v>4</v>
      </c>
      <c r="B54" s="426" t="s">
        <v>108</v>
      </c>
      <c r="C54" s="427"/>
      <c r="D54" s="428"/>
      <c r="E54" s="406" t="s">
        <v>105</v>
      </c>
      <c r="F54" s="407"/>
      <c r="G54" s="126"/>
      <c r="H54" s="156">
        <v>200</v>
      </c>
      <c r="I54" s="129">
        <f t="shared" si="0"/>
        <v>0</v>
      </c>
      <c r="K54" s="247"/>
      <c r="L54" s="247"/>
      <c r="M54" s="247"/>
      <c r="N54" s="247"/>
      <c r="O54" s="247"/>
      <c r="P54" s="247"/>
      <c r="Q54" s="247"/>
    </row>
    <row r="55" spans="1:17" x14ac:dyDescent="0.45">
      <c r="A55" s="125">
        <v>5</v>
      </c>
      <c r="B55" s="426" t="s">
        <v>109</v>
      </c>
      <c r="C55" s="427"/>
      <c r="D55" s="428"/>
      <c r="E55" s="406" t="s">
        <v>105</v>
      </c>
      <c r="F55" s="407"/>
      <c r="G55" s="126">
        <v>2</v>
      </c>
      <c r="H55" s="158">
        <v>200</v>
      </c>
      <c r="I55" s="129">
        <f t="shared" si="0"/>
        <v>400</v>
      </c>
      <c r="K55" s="247"/>
      <c r="L55" s="247"/>
      <c r="M55" s="247"/>
      <c r="N55" s="247"/>
      <c r="O55" s="247"/>
      <c r="P55" s="247"/>
      <c r="Q55" s="247"/>
    </row>
    <row r="56" spans="1:17" x14ac:dyDescent="0.45">
      <c r="A56" s="125">
        <v>6</v>
      </c>
      <c r="B56" s="426" t="s">
        <v>348</v>
      </c>
      <c r="C56" s="427"/>
      <c r="D56" s="428"/>
      <c r="E56" s="406" t="s">
        <v>105</v>
      </c>
      <c r="F56" s="407"/>
      <c r="G56" s="126"/>
      <c r="H56" s="158">
        <v>140</v>
      </c>
      <c r="I56" s="129">
        <f t="shared" si="0"/>
        <v>0</v>
      </c>
      <c r="K56" s="247"/>
      <c r="L56" s="247"/>
      <c r="M56" s="247"/>
      <c r="N56" s="247"/>
      <c r="O56" s="247"/>
      <c r="P56" s="247"/>
      <c r="Q56" s="247"/>
    </row>
    <row r="57" spans="1:17" x14ac:dyDescent="0.45">
      <c r="A57" s="125"/>
      <c r="B57" s="426"/>
      <c r="C57" s="427"/>
      <c r="D57" s="428"/>
      <c r="E57" s="133"/>
      <c r="F57" s="100"/>
      <c r="G57" s="100"/>
      <c r="H57" s="116"/>
      <c r="I57" s="129"/>
    </row>
    <row r="58" spans="1:17" x14ac:dyDescent="0.45">
      <c r="A58" s="114"/>
      <c r="B58" s="426"/>
      <c r="C58" s="427"/>
      <c r="D58" s="428"/>
      <c r="F58" s="100"/>
      <c r="G58" s="100"/>
      <c r="H58" s="116"/>
      <c r="I58" s="129"/>
    </row>
    <row r="59" spans="1:17" x14ac:dyDescent="0.45">
      <c r="A59" s="134"/>
      <c r="B59" s="455"/>
      <c r="C59" s="456"/>
      <c r="D59" s="457"/>
      <c r="E59" s="102"/>
      <c r="F59" s="103"/>
      <c r="G59" s="100"/>
      <c r="H59" s="118"/>
      <c r="I59" s="129"/>
    </row>
    <row r="60" spans="1:17" x14ac:dyDescent="0.45">
      <c r="A60" s="408" t="s">
        <v>110</v>
      </c>
      <c r="B60" s="404"/>
      <c r="C60" s="404"/>
      <c r="D60" s="404"/>
      <c r="E60" s="404"/>
      <c r="F60" s="404"/>
      <c r="G60" s="404"/>
      <c r="H60" s="405"/>
      <c r="I60" s="140">
        <f>SUM(I51:I59)</f>
        <v>1000</v>
      </c>
    </row>
    <row r="61" spans="1:17" x14ac:dyDescent="0.45">
      <c r="A61" s="414" t="s">
        <v>111</v>
      </c>
      <c r="B61" s="415"/>
      <c r="C61" s="415"/>
      <c r="D61" s="415"/>
      <c r="E61" s="415"/>
      <c r="F61" s="415"/>
      <c r="G61" s="415"/>
      <c r="H61" s="415"/>
      <c r="I61" s="416"/>
    </row>
    <row r="62" spans="1:17" x14ac:dyDescent="0.45">
      <c r="A62" s="120" t="s">
        <v>112</v>
      </c>
      <c r="B62" s="412" t="s">
        <v>113</v>
      </c>
      <c r="C62" s="458"/>
      <c r="D62" s="413"/>
      <c r="E62" s="412" t="s">
        <v>114</v>
      </c>
      <c r="F62" s="413"/>
      <c r="G62" s="136" t="s">
        <v>115</v>
      </c>
      <c r="H62" s="136" t="s">
        <v>94</v>
      </c>
      <c r="I62" s="137" t="s">
        <v>95</v>
      </c>
    </row>
    <row r="63" spans="1:17" x14ac:dyDescent="0.45">
      <c r="A63" s="125">
        <v>1</v>
      </c>
      <c r="B63" s="417" t="s">
        <v>601</v>
      </c>
      <c r="C63" s="418"/>
      <c r="D63" s="419"/>
      <c r="E63" s="406">
        <v>1</v>
      </c>
      <c r="F63" s="407"/>
      <c r="G63" s="211">
        <v>35</v>
      </c>
      <c r="H63" s="138">
        <v>5</v>
      </c>
      <c r="I63" s="224">
        <f>H63*G63</f>
        <v>175</v>
      </c>
    </row>
    <row r="64" spans="1:17" x14ac:dyDescent="0.45">
      <c r="A64" s="139"/>
      <c r="B64" s="423"/>
      <c r="C64" s="424"/>
      <c r="D64" s="425"/>
      <c r="E64" s="440"/>
      <c r="F64" s="442"/>
      <c r="G64" s="126"/>
      <c r="H64" s="138"/>
      <c r="I64" s="224"/>
    </row>
    <row r="65" spans="1:12" x14ac:dyDescent="0.45">
      <c r="A65" s="408" t="s">
        <v>116</v>
      </c>
      <c r="B65" s="404"/>
      <c r="C65" s="404"/>
      <c r="D65" s="404"/>
      <c r="E65" s="404"/>
      <c r="F65" s="404"/>
      <c r="G65" s="404"/>
      <c r="H65" s="405"/>
      <c r="I65" s="140">
        <f>SUM(I63:I64)</f>
        <v>175</v>
      </c>
    </row>
    <row r="66" spans="1:12" x14ac:dyDescent="0.45">
      <c r="A66" s="141"/>
      <c r="B66" s="142"/>
      <c r="C66" s="142"/>
      <c r="D66" s="142"/>
      <c r="E66" s="142"/>
      <c r="F66" s="143"/>
      <c r="G66" s="144"/>
      <c r="H66" s="144"/>
      <c r="I66" s="145"/>
      <c r="L66" s="97"/>
    </row>
    <row r="67" spans="1:12" x14ac:dyDescent="0.45">
      <c r="A67" s="452"/>
      <c r="B67" s="453"/>
      <c r="C67" s="453"/>
      <c r="D67" s="453"/>
      <c r="E67" s="453"/>
      <c r="F67" s="146"/>
      <c r="G67" s="454" t="s">
        <v>117</v>
      </c>
      <c r="H67" s="453"/>
      <c r="I67" s="147">
        <f>I65+I60+I48</f>
        <v>1280.3599999999999</v>
      </c>
    </row>
    <row r="68" spans="1:12" x14ac:dyDescent="0.45">
      <c r="A68" s="452"/>
      <c r="B68" s="453"/>
      <c r="C68" s="453"/>
      <c r="D68" s="453"/>
      <c r="E68" s="453"/>
      <c r="F68" s="100"/>
      <c r="G68" s="148"/>
      <c r="H68" s="149"/>
      <c r="I68" s="150"/>
    </row>
    <row r="69" spans="1:12" ht="14.65" thickBot="1" x14ac:dyDescent="0.5">
      <c r="A69" s="452"/>
      <c r="B69" s="453"/>
      <c r="C69" s="453"/>
      <c r="D69" s="453"/>
      <c r="E69" s="453"/>
      <c r="F69" s="100"/>
      <c r="G69" s="402" t="s">
        <v>160</v>
      </c>
      <c r="H69" s="403"/>
      <c r="I69" s="159">
        <f>I67+I68</f>
        <v>1280.3599999999999</v>
      </c>
    </row>
    <row r="70" spans="1:12" ht="15" thickTop="1" thickBot="1" x14ac:dyDescent="0.5">
      <c r="A70" s="151"/>
      <c r="B70" s="152"/>
      <c r="C70" s="459"/>
      <c r="D70" s="460"/>
      <c r="E70" s="460"/>
      <c r="F70" s="460"/>
      <c r="G70" s="153"/>
      <c r="H70" s="153"/>
      <c r="I70" s="154"/>
    </row>
    <row r="72" spans="1:12" x14ac:dyDescent="0.45">
      <c r="A72" s="97"/>
      <c r="B72" s="97"/>
    </row>
  </sheetData>
  <mergeCells count="83">
    <mergeCell ref="C70:F70"/>
    <mergeCell ref="B63:D63"/>
    <mergeCell ref="E63:F63"/>
    <mergeCell ref="B64:D64"/>
    <mergeCell ref="E64:F64"/>
    <mergeCell ref="A65:H65"/>
    <mergeCell ref="A67:B67"/>
    <mergeCell ref="C67:E67"/>
    <mergeCell ref="G67:H67"/>
    <mergeCell ref="A68:B68"/>
    <mergeCell ref="C68:E68"/>
    <mergeCell ref="A69:B69"/>
    <mergeCell ref="C69:E69"/>
    <mergeCell ref="G69:H69"/>
    <mergeCell ref="B62:D62"/>
    <mergeCell ref="E62:F62"/>
    <mergeCell ref="B54:D54"/>
    <mergeCell ref="E54:F54"/>
    <mergeCell ref="B55:D55"/>
    <mergeCell ref="E55:F55"/>
    <mergeCell ref="B56:D56"/>
    <mergeCell ref="E56:F56"/>
    <mergeCell ref="B57:D57"/>
    <mergeCell ref="B58:D58"/>
    <mergeCell ref="B59:D59"/>
    <mergeCell ref="A60:H60"/>
    <mergeCell ref="A61:I61"/>
    <mergeCell ref="B51:D51"/>
    <mergeCell ref="E51:F51"/>
    <mergeCell ref="B52:D52"/>
    <mergeCell ref="E52:F52"/>
    <mergeCell ref="B53:D53"/>
    <mergeCell ref="E53:F53"/>
    <mergeCell ref="A46:H46"/>
    <mergeCell ref="A47:H47"/>
    <mergeCell ref="A48:H48"/>
    <mergeCell ref="A49:I49"/>
    <mergeCell ref="B50:D50"/>
    <mergeCell ref="E50:F50"/>
    <mergeCell ref="B45:F45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33:F33"/>
    <mergeCell ref="A22:H22"/>
    <mergeCell ref="A23:I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21:D21"/>
    <mergeCell ref="F12:G12"/>
    <mergeCell ref="H12:I12"/>
    <mergeCell ref="H13:I13"/>
    <mergeCell ref="F14:G14"/>
    <mergeCell ref="H14:I14"/>
    <mergeCell ref="F15:G15"/>
    <mergeCell ref="H15:I15"/>
    <mergeCell ref="A16:I16"/>
    <mergeCell ref="A17:I17"/>
    <mergeCell ref="B18:D18"/>
    <mergeCell ref="B19:D19"/>
    <mergeCell ref="B20:D20"/>
    <mergeCell ref="F11:G11"/>
    <mergeCell ref="H11:I11"/>
    <mergeCell ref="A9:E9"/>
    <mergeCell ref="F9:G9"/>
    <mergeCell ref="H9:I9"/>
    <mergeCell ref="F10:G10"/>
    <mergeCell ref="H10:I10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dimension ref="A1:T78"/>
  <sheetViews>
    <sheetView topLeftCell="A12" workbookViewId="0">
      <selection activeCell="M58" sqref="M58"/>
    </sheetView>
  </sheetViews>
  <sheetFormatPr defaultRowHeight="14.25" x14ac:dyDescent="0.45"/>
  <cols>
    <col min="1" max="1" width="12" bestFit="1" customWidth="1"/>
    <col min="4" max="4" width="26.86328125" customWidth="1"/>
    <col min="6" max="6" width="8.86328125" customWidth="1"/>
    <col min="7" max="7" width="11" customWidth="1"/>
    <col min="8" max="8" width="14.1328125" customWidth="1"/>
    <col min="9" max="9" width="18.33203125" customWidth="1"/>
    <col min="13" max="13" width="8.1328125" customWidth="1"/>
  </cols>
  <sheetData>
    <row r="1" spans="1:13" x14ac:dyDescent="0.45">
      <c r="A1" s="92"/>
      <c r="B1" s="93"/>
      <c r="C1" s="93"/>
      <c r="D1" s="93"/>
      <c r="E1" s="93"/>
      <c r="F1" s="93"/>
      <c r="G1" s="93"/>
      <c r="H1" s="93"/>
      <c r="I1" s="94"/>
    </row>
    <row r="2" spans="1:13" x14ac:dyDescent="0.45">
      <c r="A2" s="95"/>
      <c r="I2" s="96"/>
    </row>
    <row r="3" spans="1:13" x14ac:dyDescent="0.45">
      <c r="A3" s="95"/>
      <c r="I3" s="96"/>
    </row>
    <row r="4" spans="1:13" x14ac:dyDescent="0.45">
      <c r="A4" s="95"/>
      <c r="I4" s="96"/>
    </row>
    <row r="5" spans="1:13" x14ac:dyDescent="0.45">
      <c r="A5" s="95"/>
      <c r="I5" s="96"/>
    </row>
    <row r="6" spans="1:13" x14ac:dyDescent="0.45">
      <c r="A6" s="95"/>
      <c r="I6" s="96"/>
    </row>
    <row r="7" spans="1:13" x14ac:dyDescent="0.45">
      <c r="A7" s="95"/>
      <c r="I7" s="96"/>
    </row>
    <row r="8" spans="1:13" x14ac:dyDescent="0.45">
      <c r="A8" s="95"/>
      <c r="H8" s="97"/>
      <c r="I8" s="98"/>
    </row>
    <row r="9" spans="1:13" x14ac:dyDescent="0.45">
      <c r="A9" s="414" t="s">
        <v>167</v>
      </c>
      <c r="B9" s="415"/>
      <c r="C9" s="415"/>
      <c r="D9" s="415"/>
      <c r="E9" s="429"/>
      <c r="F9" s="430" t="s">
        <v>166</v>
      </c>
      <c r="G9" s="431"/>
      <c r="H9" s="432">
        <v>96</v>
      </c>
      <c r="I9" s="433"/>
    </row>
    <row r="10" spans="1:13" x14ac:dyDescent="0.45">
      <c r="A10" s="99" t="s">
        <v>77</v>
      </c>
      <c r="B10" s="97"/>
      <c r="F10" s="430" t="s">
        <v>78</v>
      </c>
      <c r="G10" s="431"/>
      <c r="H10" s="519">
        <v>44409</v>
      </c>
      <c r="I10" s="520"/>
    </row>
    <row r="11" spans="1:13" x14ac:dyDescent="0.45">
      <c r="A11" s="99" t="s">
        <v>79</v>
      </c>
      <c r="B11" s="97"/>
      <c r="F11" s="430" t="s">
        <v>80</v>
      </c>
      <c r="G11" s="431"/>
      <c r="H11" s="507" t="e">
        <f>#REF!</f>
        <v>#REF!</v>
      </c>
      <c r="I11" s="435"/>
    </row>
    <row r="12" spans="1:13" x14ac:dyDescent="0.45">
      <c r="A12" s="99" t="s">
        <v>81</v>
      </c>
      <c r="B12" s="97"/>
      <c r="F12" s="430" t="s">
        <v>82</v>
      </c>
      <c r="G12" s="431"/>
      <c r="H12" s="521" t="s">
        <v>605</v>
      </c>
      <c r="I12" s="520"/>
    </row>
    <row r="13" spans="1:13" x14ac:dyDescent="0.45">
      <c r="A13" s="99" t="s">
        <v>83</v>
      </c>
      <c r="B13" s="97"/>
      <c r="F13" s="181" t="s">
        <v>84</v>
      </c>
      <c r="G13" s="182"/>
      <c r="H13" s="468" t="s">
        <v>118</v>
      </c>
      <c r="I13" s="469"/>
    </row>
    <row r="14" spans="1:13" x14ac:dyDescent="0.45">
      <c r="A14" s="99"/>
      <c r="B14" s="97"/>
      <c r="F14" s="430" t="s">
        <v>86</v>
      </c>
      <c r="G14" s="431"/>
      <c r="H14" s="436" t="s">
        <v>87</v>
      </c>
      <c r="I14" s="435"/>
      <c r="M14" t="s">
        <v>85</v>
      </c>
    </row>
    <row r="15" spans="1:13" x14ac:dyDescent="0.45">
      <c r="A15" s="99"/>
      <c r="B15" s="97"/>
      <c r="D15" s="187"/>
      <c r="F15" s="472" t="s">
        <v>404</v>
      </c>
      <c r="G15" s="472"/>
      <c r="H15" s="473" t="s">
        <v>412</v>
      </c>
      <c r="I15" s="469"/>
    </row>
    <row r="16" spans="1:13" x14ac:dyDescent="0.45">
      <c r="A16" s="443" t="s">
        <v>621</v>
      </c>
      <c r="B16" s="444"/>
      <c r="C16" s="444"/>
      <c r="D16" s="444"/>
      <c r="E16" s="444"/>
      <c r="F16" s="444"/>
      <c r="G16" s="444"/>
      <c r="H16" s="444"/>
      <c r="I16" s="445"/>
    </row>
    <row r="17" spans="1:11" ht="14.65" thickBot="1" x14ac:dyDescent="0.5">
      <c r="A17" s="446" t="s">
        <v>88</v>
      </c>
      <c r="B17" s="447"/>
      <c r="C17" s="447"/>
      <c r="D17" s="447"/>
      <c r="E17" s="447"/>
      <c r="F17" s="447"/>
      <c r="G17" s="447"/>
      <c r="H17" s="447"/>
      <c r="I17" s="448"/>
    </row>
    <row r="18" spans="1:11" x14ac:dyDescent="0.45">
      <c r="A18" s="104" t="s">
        <v>89</v>
      </c>
      <c r="B18" s="464" t="s">
        <v>176</v>
      </c>
      <c r="C18" s="465"/>
      <c r="D18" s="466"/>
      <c r="E18" s="170" t="s">
        <v>91</v>
      </c>
      <c r="F18" s="170" t="s">
        <v>92</v>
      </c>
      <c r="G18" s="170" t="s">
        <v>93</v>
      </c>
      <c r="H18" s="170" t="s">
        <v>94</v>
      </c>
      <c r="I18" s="171" t="s">
        <v>95</v>
      </c>
    </row>
    <row r="19" spans="1:11" x14ac:dyDescent="0.45">
      <c r="A19" s="109"/>
      <c r="B19" s="437"/>
      <c r="C19" s="438"/>
      <c r="D19" s="439"/>
      <c r="E19" s="110"/>
      <c r="F19" s="111"/>
      <c r="G19" s="110"/>
      <c r="H19" s="112"/>
      <c r="I19" s="113"/>
    </row>
    <row r="20" spans="1:11" x14ac:dyDescent="0.45">
      <c r="A20" s="114"/>
      <c r="B20" s="440"/>
      <c r="C20" s="441"/>
      <c r="D20" s="442"/>
      <c r="E20" s="115"/>
      <c r="F20" s="100"/>
      <c r="G20" s="117"/>
      <c r="H20" s="118"/>
      <c r="I20" s="119"/>
    </row>
    <row r="21" spans="1:11" x14ac:dyDescent="0.45">
      <c r="A21" s="408" t="s">
        <v>96</v>
      </c>
      <c r="B21" s="404"/>
      <c r="C21" s="404"/>
      <c r="D21" s="404"/>
      <c r="E21" s="404"/>
      <c r="F21" s="404"/>
      <c r="G21" s="404"/>
      <c r="H21" s="405"/>
      <c r="I21" s="113"/>
    </row>
    <row r="22" spans="1:11" x14ac:dyDescent="0.45">
      <c r="A22" s="414" t="s">
        <v>97</v>
      </c>
      <c r="B22" s="415"/>
      <c r="C22" s="415"/>
      <c r="D22" s="415"/>
      <c r="E22" s="415"/>
      <c r="F22" s="415"/>
      <c r="G22" s="415"/>
      <c r="H22" s="415"/>
      <c r="I22" s="416"/>
    </row>
    <row r="23" spans="1:11" x14ac:dyDescent="0.45">
      <c r="A23" s="120" t="s">
        <v>98</v>
      </c>
      <c r="B23" s="412" t="s">
        <v>176</v>
      </c>
      <c r="C23" s="458"/>
      <c r="D23" s="458"/>
      <c r="E23" s="458"/>
      <c r="F23" s="413"/>
      <c r="G23" s="180" t="s">
        <v>93</v>
      </c>
      <c r="H23" s="136" t="s">
        <v>94</v>
      </c>
      <c r="I23" s="137" t="s">
        <v>95</v>
      </c>
      <c r="K23" s="142"/>
    </row>
    <row r="24" spans="1:11" x14ac:dyDescent="0.45">
      <c r="A24" s="250">
        <v>1</v>
      </c>
      <c r="B24" s="516" t="s">
        <v>606</v>
      </c>
      <c r="C24" s="517"/>
      <c r="D24" s="517"/>
      <c r="E24" s="517"/>
      <c r="F24" s="518"/>
      <c r="G24" s="252">
        <v>1</v>
      </c>
      <c r="H24" s="251">
        <v>925</v>
      </c>
      <c r="I24" s="129">
        <f>H24*G24</f>
        <v>925</v>
      </c>
    </row>
    <row r="25" spans="1:11" x14ac:dyDescent="0.45">
      <c r="A25" s="125">
        <v>2</v>
      </c>
      <c r="B25" s="513" t="s">
        <v>607</v>
      </c>
      <c r="C25" s="514"/>
      <c r="D25" s="514"/>
      <c r="E25" s="514"/>
      <c r="F25" s="515"/>
      <c r="G25" s="252">
        <v>1</v>
      </c>
      <c r="H25" s="251">
        <v>155</v>
      </c>
      <c r="I25" s="129">
        <f>H25*G25</f>
        <v>155</v>
      </c>
    </row>
    <row r="26" spans="1:11" x14ac:dyDescent="0.45">
      <c r="A26" s="125">
        <v>3</v>
      </c>
      <c r="B26" s="513" t="s">
        <v>608</v>
      </c>
      <c r="C26" s="514"/>
      <c r="D26" s="514"/>
      <c r="E26" s="514"/>
      <c r="F26" s="515"/>
      <c r="G26" s="252">
        <v>4</v>
      </c>
      <c r="H26" s="251">
        <v>155</v>
      </c>
      <c r="I26" s="129">
        <f t="shared" ref="I26:I36" si="0">H26*G26</f>
        <v>620</v>
      </c>
    </row>
    <row r="27" spans="1:11" x14ac:dyDescent="0.45">
      <c r="A27" s="125">
        <v>4</v>
      </c>
      <c r="B27" s="513" t="s">
        <v>609</v>
      </c>
      <c r="C27" s="514"/>
      <c r="D27" s="514"/>
      <c r="E27" s="514"/>
      <c r="F27" s="515"/>
      <c r="G27" s="252">
        <v>2</v>
      </c>
      <c r="H27" s="251">
        <v>210</v>
      </c>
      <c r="I27" s="129">
        <f t="shared" si="0"/>
        <v>420</v>
      </c>
    </row>
    <row r="28" spans="1:11" x14ac:dyDescent="0.45">
      <c r="A28" s="125">
        <v>5</v>
      </c>
      <c r="B28" s="513" t="s">
        <v>610</v>
      </c>
      <c r="C28" s="514"/>
      <c r="D28" s="514"/>
      <c r="E28" s="514"/>
      <c r="F28" s="515"/>
      <c r="G28" s="252">
        <v>2</v>
      </c>
      <c r="H28" s="251">
        <v>185</v>
      </c>
      <c r="I28" s="129">
        <f t="shared" si="0"/>
        <v>370</v>
      </c>
    </row>
    <row r="29" spans="1:11" x14ac:dyDescent="0.45">
      <c r="A29" s="125">
        <v>6</v>
      </c>
      <c r="B29" s="513" t="s">
        <v>611</v>
      </c>
      <c r="C29" s="514"/>
      <c r="D29" s="514"/>
      <c r="E29" s="514"/>
      <c r="F29" s="515"/>
      <c r="G29" s="252">
        <v>4</v>
      </c>
      <c r="H29" s="251">
        <v>165</v>
      </c>
      <c r="I29" s="129">
        <f t="shared" si="0"/>
        <v>660</v>
      </c>
    </row>
    <row r="30" spans="1:11" x14ac:dyDescent="0.45">
      <c r="A30" s="125">
        <v>7</v>
      </c>
      <c r="B30" s="513" t="s">
        <v>612</v>
      </c>
      <c r="C30" s="514"/>
      <c r="D30" s="514"/>
      <c r="E30" s="514"/>
      <c r="F30" s="515"/>
      <c r="G30" s="252">
        <v>2</v>
      </c>
      <c r="H30" s="251">
        <v>155</v>
      </c>
      <c r="I30" s="129">
        <f t="shared" si="0"/>
        <v>310</v>
      </c>
    </row>
    <row r="31" spans="1:11" x14ac:dyDescent="0.45">
      <c r="A31" s="125">
        <v>8</v>
      </c>
      <c r="B31" s="513" t="s">
        <v>613</v>
      </c>
      <c r="C31" s="514"/>
      <c r="D31" s="514"/>
      <c r="E31" s="514"/>
      <c r="F31" s="515"/>
      <c r="G31" s="252">
        <v>1</v>
      </c>
      <c r="H31" s="251">
        <v>155</v>
      </c>
      <c r="I31" s="129">
        <f t="shared" si="0"/>
        <v>155</v>
      </c>
    </row>
    <row r="32" spans="1:11" x14ac:dyDescent="0.45">
      <c r="A32" s="125">
        <v>9</v>
      </c>
      <c r="B32" s="513" t="s">
        <v>614</v>
      </c>
      <c r="C32" s="514"/>
      <c r="D32" s="514"/>
      <c r="E32" s="514"/>
      <c r="F32" s="515"/>
      <c r="G32" s="252">
        <v>4</v>
      </c>
      <c r="H32" s="251">
        <v>395</v>
      </c>
      <c r="I32" s="129">
        <f t="shared" si="0"/>
        <v>1580</v>
      </c>
    </row>
    <row r="33" spans="1:18" x14ac:dyDescent="0.45">
      <c r="A33" s="125">
        <v>10</v>
      </c>
      <c r="B33" s="513" t="s">
        <v>615</v>
      </c>
      <c r="C33" s="514"/>
      <c r="D33" s="514"/>
      <c r="E33" s="514"/>
      <c r="F33" s="515"/>
      <c r="G33" s="252">
        <v>2</v>
      </c>
      <c r="H33" s="251">
        <v>845</v>
      </c>
      <c r="I33" s="129">
        <f t="shared" si="0"/>
        <v>1690</v>
      </c>
    </row>
    <row r="34" spans="1:18" x14ac:dyDescent="0.45">
      <c r="A34" s="125">
        <v>11</v>
      </c>
      <c r="B34" s="513" t="s">
        <v>616</v>
      </c>
      <c r="C34" s="514"/>
      <c r="D34" s="514"/>
      <c r="E34" s="514"/>
      <c r="F34" s="515"/>
      <c r="G34" s="252">
        <v>2</v>
      </c>
      <c r="H34" s="251">
        <v>285</v>
      </c>
      <c r="I34" s="129">
        <f t="shared" si="0"/>
        <v>570</v>
      </c>
    </row>
    <row r="35" spans="1:18" x14ac:dyDescent="0.45">
      <c r="A35" s="125">
        <v>12</v>
      </c>
      <c r="B35" s="513" t="s">
        <v>617</v>
      </c>
      <c r="C35" s="514"/>
      <c r="D35" s="514"/>
      <c r="E35" s="514"/>
      <c r="F35" s="515"/>
      <c r="G35" s="252">
        <v>6</v>
      </c>
      <c r="H35" s="251">
        <v>235</v>
      </c>
      <c r="I35" s="129">
        <f t="shared" si="0"/>
        <v>1410</v>
      </c>
    </row>
    <row r="36" spans="1:18" x14ac:dyDescent="0.45">
      <c r="A36" s="125">
        <v>13</v>
      </c>
      <c r="B36" s="513" t="s">
        <v>618</v>
      </c>
      <c r="C36" s="514"/>
      <c r="D36" s="514"/>
      <c r="E36" s="514"/>
      <c r="F36" s="515"/>
      <c r="G36" s="252">
        <v>24</v>
      </c>
      <c r="H36" s="251">
        <v>101</v>
      </c>
      <c r="I36" s="129">
        <f t="shared" si="0"/>
        <v>2424</v>
      </c>
    </row>
    <row r="37" spans="1:18" x14ac:dyDescent="0.45">
      <c r="A37" s="125">
        <v>14</v>
      </c>
      <c r="B37" s="513" t="s">
        <v>619</v>
      </c>
      <c r="C37" s="514"/>
      <c r="D37" s="514"/>
      <c r="E37" s="514"/>
      <c r="F37" s="515"/>
      <c r="G37" s="252">
        <v>24</v>
      </c>
      <c r="H37" s="251">
        <v>75</v>
      </c>
      <c r="I37" s="129">
        <f>H37*G37</f>
        <v>1800</v>
      </c>
      <c r="O37" t="s">
        <v>85</v>
      </c>
      <c r="R37" t="s">
        <v>85</v>
      </c>
    </row>
    <row r="38" spans="1:18" x14ac:dyDescent="0.45">
      <c r="A38" s="125">
        <v>15</v>
      </c>
      <c r="B38" s="513" t="s">
        <v>620</v>
      </c>
      <c r="C38" s="514"/>
      <c r="D38" s="514"/>
      <c r="E38" s="514"/>
      <c r="F38" s="515"/>
      <c r="G38" s="252">
        <v>1</v>
      </c>
      <c r="H38" s="251">
        <v>983.4</v>
      </c>
      <c r="I38" s="129">
        <f>H38*G38</f>
        <v>983.4</v>
      </c>
    </row>
    <row r="39" spans="1:18" x14ac:dyDescent="0.45">
      <c r="A39" s="125"/>
      <c r="B39" s="470"/>
      <c r="C39" s="471"/>
      <c r="D39" s="471"/>
      <c r="E39" s="471"/>
      <c r="F39" s="471"/>
      <c r="G39" s="191"/>
      <c r="H39" s="192"/>
      <c r="I39" s="129"/>
    </row>
    <row r="40" spans="1:18" x14ac:dyDescent="0.45">
      <c r="A40" s="467" t="s">
        <v>177</v>
      </c>
      <c r="B40" s="404"/>
      <c r="C40" s="404"/>
      <c r="D40" s="404"/>
      <c r="E40" s="404"/>
      <c r="F40" s="404"/>
      <c r="G40" s="404"/>
      <c r="H40" s="405"/>
      <c r="I40" s="185">
        <f>SUM(I24:I39)</f>
        <v>14072.4</v>
      </c>
    </row>
    <row r="41" spans="1:18" x14ac:dyDescent="0.45">
      <c r="A41" s="408" t="s">
        <v>178</v>
      </c>
      <c r="B41" s="404"/>
      <c r="C41" s="404"/>
      <c r="D41" s="404"/>
      <c r="E41" s="404"/>
      <c r="F41" s="404"/>
      <c r="G41" s="404"/>
      <c r="H41" s="405"/>
      <c r="I41" s="186">
        <f>ROUND((I40*0.15),2)</f>
        <v>2110.86</v>
      </c>
    </row>
    <row r="42" spans="1:18" x14ac:dyDescent="0.45">
      <c r="A42" s="408" t="s">
        <v>179</v>
      </c>
      <c r="B42" s="404"/>
      <c r="C42" s="404"/>
      <c r="D42" s="404"/>
      <c r="E42" s="404"/>
      <c r="F42" s="404"/>
      <c r="G42" s="404"/>
      <c r="H42" s="405"/>
      <c r="I42" s="172">
        <f>I40+I41</f>
        <v>16183.26</v>
      </c>
    </row>
    <row r="43" spans="1:18" x14ac:dyDescent="0.45">
      <c r="A43" s="414" t="s">
        <v>101</v>
      </c>
      <c r="B43" s="415"/>
      <c r="C43" s="415"/>
      <c r="D43" s="415"/>
      <c r="E43" s="415"/>
      <c r="F43" s="415"/>
      <c r="G43" s="415"/>
      <c r="H43" s="415"/>
      <c r="I43" s="416"/>
    </row>
    <row r="44" spans="1:18" x14ac:dyDescent="0.45">
      <c r="A44" s="120" t="s">
        <v>102</v>
      </c>
      <c r="B44" s="430" t="s">
        <v>103</v>
      </c>
      <c r="C44" s="444"/>
      <c r="D44" s="431"/>
      <c r="E44" s="412" t="s">
        <v>91</v>
      </c>
      <c r="F44" s="413"/>
      <c r="G44" s="122" t="s">
        <v>93</v>
      </c>
      <c r="H44" s="123" t="s">
        <v>94</v>
      </c>
      <c r="I44" s="124" t="s">
        <v>95</v>
      </c>
    </row>
    <row r="45" spans="1:18" x14ac:dyDescent="0.45">
      <c r="A45" s="125">
        <v>1</v>
      </c>
      <c r="B45" s="449" t="s">
        <v>104</v>
      </c>
      <c r="C45" s="450"/>
      <c r="D45" s="451"/>
      <c r="E45" s="437" t="s">
        <v>105</v>
      </c>
      <c r="F45" s="439"/>
      <c r="G45" s="157">
        <v>10</v>
      </c>
      <c r="H45" s="155">
        <v>450</v>
      </c>
      <c r="I45" s="132">
        <f>SUM(G45*H45)</f>
        <v>4500</v>
      </c>
    </row>
    <row r="46" spans="1:18" x14ac:dyDescent="0.45">
      <c r="A46" s="125">
        <v>2</v>
      </c>
      <c r="B46" s="426" t="s">
        <v>106</v>
      </c>
      <c r="C46" s="427"/>
      <c r="D46" s="428"/>
      <c r="E46" s="406" t="s">
        <v>105</v>
      </c>
      <c r="F46" s="407"/>
      <c r="G46" s="126"/>
      <c r="H46" s="156">
        <v>350</v>
      </c>
      <c r="I46" s="129">
        <f t="shared" ref="I46:I50" si="1">SUM(G46*H46)</f>
        <v>0</v>
      </c>
    </row>
    <row r="47" spans="1:18" x14ac:dyDescent="0.45">
      <c r="A47" s="125">
        <v>3</v>
      </c>
      <c r="B47" s="426" t="s">
        <v>107</v>
      </c>
      <c r="C47" s="427"/>
      <c r="D47" s="428"/>
      <c r="E47" s="406" t="s">
        <v>105</v>
      </c>
      <c r="F47" s="407"/>
      <c r="G47" s="126"/>
      <c r="H47" s="156">
        <v>300</v>
      </c>
      <c r="I47" s="129">
        <f t="shared" si="1"/>
        <v>0</v>
      </c>
    </row>
    <row r="48" spans="1:18" x14ac:dyDescent="0.45">
      <c r="A48" s="125">
        <v>4</v>
      </c>
      <c r="B48" s="426" t="s">
        <v>108</v>
      </c>
      <c r="C48" s="427"/>
      <c r="D48" s="428"/>
      <c r="E48" s="406" t="s">
        <v>105</v>
      </c>
      <c r="F48" s="407"/>
      <c r="G48" s="126"/>
      <c r="H48" s="156">
        <v>200</v>
      </c>
      <c r="I48" s="129">
        <f t="shared" si="1"/>
        <v>0</v>
      </c>
    </row>
    <row r="49" spans="1:20" x14ac:dyDescent="0.45">
      <c r="A49" s="125">
        <v>5</v>
      </c>
      <c r="B49" s="426" t="s">
        <v>109</v>
      </c>
      <c r="C49" s="427"/>
      <c r="D49" s="428"/>
      <c r="E49" s="406" t="s">
        <v>105</v>
      </c>
      <c r="F49" s="407"/>
      <c r="G49" s="126">
        <v>10</v>
      </c>
      <c r="H49" s="158">
        <v>200</v>
      </c>
      <c r="I49" s="129">
        <f t="shared" si="1"/>
        <v>2000</v>
      </c>
      <c r="T49" s="256"/>
    </row>
    <row r="50" spans="1:20" x14ac:dyDescent="0.45">
      <c r="A50" s="139">
        <v>6</v>
      </c>
      <c r="B50" s="455" t="s">
        <v>348</v>
      </c>
      <c r="C50" s="456"/>
      <c r="D50" s="457"/>
      <c r="E50" s="440" t="s">
        <v>105</v>
      </c>
      <c r="F50" s="442"/>
      <c r="G50" s="255"/>
      <c r="H50" s="254">
        <v>140</v>
      </c>
      <c r="I50" s="253">
        <f t="shared" si="1"/>
        <v>0</v>
      </c>
    </row>
    <row r="51" spans="1:20" x14ac:dyDescent="0.45">
      <c r="A51" s="125"/>
      <c r="B51" s="430" t="s">
        <v>622</v>
      </c>
      <c r="C51" s="444"/>
      <c r="D51" s="444"/>
      <c r="E51" s="444"/>
      <c r="F51" s="444"/>
      <c r="G51" s="444"/>
      <c r="H51" s="431"/>
      <c r="I51" s="129">
        <f>SUM(I45:I50)</f>
        <v>6500</v>
      </c>
    </row>
    <row r="52" spans="1:20" x14ac:dyDescent="0.45">
      <c r="A52" s="125">
        <v>1</v>
      </c>
      <c r="B52" s="449" t="s">
        <v>104</v>
      </c>
      <c r="C52" s="450"/>
      <c r="D52" s="451"/>
      <c r="E52" s="437" t="s">
        <v>105</v>
      </c>
      <c r="F52" s="439"/>
      <c r="G52" s="157"/>
      <c r="H52" s="155">
        <v>675</v>
      </c>
      <c r="I52" s="132">
        <f>SUM(G52*H52)</f>
        <v>0</v>
      </c>
    </row>
    <row r="53" spans="1:20" x14ac:dyDescent="0.45">
      <c r="A53" s="125">
        <v>2</v>
      </c>
      <c r="B53" s="426" t="s">
        <v>106</v>
      </c>
      <c r="C53" s="427"/>
      <c r="D53" s="428"/>
      <c r="E53" s="406" t="s">
        <v>105</v>
      </c>
      <c r="F53" s="407"/>
      <c r="G53" s="126"/>
      <c r="H53" s="156">
        <v>525</v>
      </c>
      <c r="I53" s="129">
        <f t="shared" ref="I53:I57" si="2">SUM(G53*H53)</f>
        <v>0</v>
      </c>
    </row>
    <row r="54" spans="1:20" x14ac:dyDescent="0.45">
      <c r="A54" s="125">
        <v>3</v>
      </c>
      <c r="B54" s="426" t="s">
        <v>107</v>
      </c>
      <c r="C54" s="427"/>
      <c r="D54" s="428"/>
      <c r="E54" s="406" t="s">
        <v>105</v>
      </c>
      <c r="F54" s="407"/>
      <c r="G54" s="126"/>
      <c r="H54" s="156">
        <v>450</v>
      </c>
      <c r="I54" s="129">
        <f t="shared" si="2"/>
        <v>0</v>
      </c>
    </row>
    <row r="55" spans="1:20" x14ac:dyDescent="0.45">
      <c r="A55" s="125">
        <v>4</v>
      </c>
      <c r="B55" s="426" t="s">
        <v>108</v>
      </c>
      <c r="C55" s="427"/>
      <c r="D55" s="428"/>
      <c r="E55" s="406" t="s">
        <v>105</v>
      </c>
      <c r="F55" s="407"/>
      <c r="G55" s="126"/>
      <c r="H55" s="156">
        <v>300</v>
      </c>
      <c r="I55" s="129">
        <f t="shared" si="2"/>
        <v>0</v>
      </c>
    </row>
    <row r="56" spans="1:20" x14ac:dyDescent="0.45">
      <c r="A56" s="125">
        <v>5</v>
      </c>
      <c r="B56" s="426" t="s">
        <v>109</v>
      </c>
      <c r="C56" s="427"/>
      <c r="D56" s="428"/>
      <c r="E56" s="406" t="s">
        <v>105</v>
      </c>
      <c r="F56" s="407"/>
      <c r="G56" s="126"/>
      <c r="H56" s="158">
        <v>300</v>
      </c>
      <c r="I56" s="129">
        <f t="shared" si="2"/>
        <v>0</v>
      </c>
    </row>
    <row r="57" spans="1:20" x14ac:dyDescent="0.45">
      <c r="A57" s="139">
        <v>6</v>
      </c>
      <c r="B57" s="455" t="s">
        <v>339</v>
      </c>
      <c r="C57" s="456"/>
      <c r="D57" s="457"/>
      <c r="E57" s="440" t="s">
        <v>105</v>
      </c>
      <c r="F57" s="442"/>
      <c r="G57" s="255"/>
      <c r="H57" s="254">
        <v>210</v>
      </c>
      <c r="I57" s="253">
        <f t="shared" si="2"/>
        <v>0</v>
      </c>
    </row>
    <row r="58" spans="1:20" x14ac:dyDescent="0.45">
      <c r="A58" s="125"/>
      <c r="B58" s="430" t="s">
        <v>623</v>
      </c>
      <c r="C58" s="444"/>
      <c r="D58" s="444"/>
      <c r="E58" s="444"/>
      <c r="F58" s="444"/>
      <c r="G58" s="444"/>
      <c r="H58" s="431"/>
      <c r="I58" s="129">
        <f>SUM(I52:I57)</f>
        <v>0</v>
      </c>
    </row>
    <row r="59" spans="1:20" x14ac:dyDescent="0.45">
      <c r="A59" s="125">
        <v>1</v>
      </c>
      <c r="B59" s="449" t="s">
        <v>104</v>
      </c>
      <c r="C59" s="450"/>
      <c r="D59" s="451"/>
      <c r="E59" s="437" t="s">
        <v>105</v>
      </c>
      <c r="F59" s="439"/>
      <c r="G59" s="157"/>
      <c r="H59" s="155">
        <v>900</v>
      </c>
      <c r="I59" s="132">
        <f>SUM(G59*H59)</f>
        <v>0</v>
      </c>
    </row>
    <row r="60" spans="1:20" x14ac:dyDescent="0.45">
      <c r="A60" s="125">
        <v>2</v>
      </c>
      <c r="B60" s="426" t="s">
        <v>106</v>
      </c>
      <c r="C60" s="427"/>
      <c r="D60" s="428"/>
      <c r="E60" s="406" t="s">
        <v>105</v>
      </c>
      <c r="F60" s="407"/>
      <c r="G60" s="126"/>
      <c r="H60" s="156">
        <v>700</v>
      </c>
      <c r="I60" s="129">
        <f t="shared" ref="I60:I64" si="3">SUM(G60*H60)</f>
        <v>0</v>
      </c>
    </row>
    <row r="61" spans="1:20" x14ac:dyDescent="0.45">
      <c r="A61" s="125">
        <v>3</v>
      </c>
      <c r="B61" s="426" t="s">
        <v>107</v>
      </c>
      <c r="C61" s="427"/>
      <c r="D61" s="428"/>
      <c r="E61" s="406" t="s">
        <v>105</v>
      </c>
      <c r="F61" s="407"/>
      <c r="G61" s="126"/>
      <c r="H61" s="156">
        <v>600</v>
      </c>
      <c r="I61" s="129">
        <f t="shared" si="3"/>
        <v>0</v>
      </c>
    </row>
    <row r="62" spans="1:20" x14ac:dyDescent="0.45">
      <c r="A62" s="125">
        <v>4</v>
      </c>
      <c r="B62" s="426" t="s">
        <v>108</v>
      </c>
      <c r="C62" s="427"/>
      <c r="D62" s="428"/>
      <c r="E62" s="406" t="s">
        <v>105</v>
      </c>
      <c r="F62" s="407"/>
      <c r="G62" s="126"/>
      <c r="H62" s="156">
        <v>400</v>
      </c>
      <c r="I62" s="129">
        <f t="shared" si="3"/>
        <v>0</v>
      </c>
    </row>
    <row r="63" spans="1:20" x14ac:dyDescent="0.45">
      <c r="A63" s="125">
        <v>5</v>
      </c>
      <c r="B63" s="426" t="s">
        <v>109</v>
      </c>
      <c r="C63" s="427"/>
      <c r="D63" s="428"/>
      <c r="E63" s="406" t="s">
        <v>105</v>
      </c>
      <c r="F63" s="407"/>
      <c r="G63" s="126"/>
      <c r="H63" s="158">
        <v>400</v>
      </c>
      <c r="I63" s="129">
        <f t="shared" si="3"/>
        <v>0</v>
      </c>
    </row>
    <row r="64" spans="1:20" x14ac:dyDescent="0.45">
      <c r="A64" s="139">
        <v>6</v>
      </c>
      <c r="B64" s="455" t="s">
        <v>339</v>
      </c>
      <c r="C64" s="456"/>
      <c r="D64" s="457"/>
      <c r="E64" s="440" t="s">
        <v>105</v>
      </c>
      <c r="F64" s="442"/>
      <c r="G64" s="255"/>
      <c r="H64" s="254">
        <v>280</v>
      </c>
      <c r="I64" s="253">
        <f t="shared" si="3"/>
        <v>0</v>
      </c>
    </row>
    <row r="65" spans="1:9" x14ac:dyDescent="0.45">
      <c r="A65" s="134"/>
      <c r="B65" s="412"/>
      <c r="C65" s="458"/>
      <c r="D65" s="458"/>
      <c r="E65" s="458"/>
      <c r="F65" s="458"/>
      <c r="G65" s="413"/>
      <c r="H65" s="118"/>
      <c r="I65" s="129">
        <f>SUM(I59:I64)</f>
        <v>0</v>
      </c>
    </row>
    <row r="66" spans="1:9" x14ac:dyDescent="0.45">
      <c r="A66" s="408" t="s">
        <v>110</v>
      </c>
      <c r="B66" s="404"/>
      <c r="C66" s="404"/>
      <c r="D66" s="404"/>
      <c r="E66" s="404"/>
      <c r="F66" s="404"/>
      <c r="G66" s="404"/>
      <c r="H66" s="405"/>
      <c r="I66" s="140"/>
    </row>
    <row r="67" spans="1:9" x14ac:dyDescent="0.45">
      <c r="A67" s="414" t="s">
        <v>111</v>
      </c>
      <c r="B67" s="415"/>
      <c r="C67" s="415"/>
      <c r="D67" s="415"/>
      <c r="E67" s="415"/>
      <c r="F67" s="415"/>
      <c r="G67" s="415"/>
      <c r="H67" s="415"/>
      <c r="I67" s="416"/>
    </row>
    <row r="68" spans="1:9" x14ac:dyDescent="0.45">
      <c r="A68" s="120" t="s">
        <v>112</v>
      </c>
      <c r="B68" s="412" t="s">
        <v>113</v>
      </c>
      <c r="C68" s="458"/>
      <c r="D68" s="413"/>
      <c r="E68" s="412" t="s">
        <v>114</v>
      </c>
      <c r="F68" s="413"/>
      <c r="G68" s="136" t="s">
        <v>115</v>
      </c>
      <c r="H68" s="136" t="s">
        <v>94</v>
      </c>
      <c r="I68" s="137" t="s">
        <v>95</v>
      </c>
    </row>
    <row r="69" spans="1:9" x14ac:dyDescent="0.45">
      <c r="A69" s="125">
        <v>1</v>
      </c>
      <c r="B69" s="417" t="s">
        <v>594</v>
      </c>
      <c r="C69" s="418"/>
      <c r="D69" s="419"/>
      <c r="E69" s="406">
        <v>3</v>
      </c>
      <c r="F69" s="407"/>
      <c r="G69" s="211">
        <v>250.8</v>
      </c>
      <c r="H69" s="138">
        <v>5</v>
      </c>
      <c r="I69" s="224">
        <f>H69*G69</f>
        <v>1254</v>
      </c>
    </row>
    <row r="70" spans="1:9" x14ac:dyDescent="0.45">
      <c r="A70" s="139"/>
      <c r="B70" s="423"/>
      <c r="C70" s="424"/>
      <c r="D70" s="425"/>
      <c r="E70" s="440"/>
      <c r="F70" s="442"/>
      <c r="G70" s="126"/>
      <c r="H70" s="138"/>
      <c r="I70" s="224"/>
    </row>
    <row r="71" spans="1:9" x14ac:dyDescent="0.45">
      <c r="A71" s="408" t="s">
        <v>116</v>
      </c>
      <c r="B71" s="404"/>
      <c r="C71" s="404"/>
      <c r="D71" s="404"/>
      <c r="E71" s="404"/>
      <c r="F71" s="404"/>
      <c r="G71" s="404"/>
      <c r="H71" s="405"/>
      <c r="I71" s="140">
        <f>SUM(I69:I70)</f>
        <v>1254</v>
      </c>
    </row>
    <row r="72" spans="1:9" x14ac:dyDescent="0.45">
      <c r="A72" s="141"/>
      <c r="B72" s="142"/>
      <c r="C72" s="142"/>
      <c r="D72" s="142"/>
      <c r="E72" s="142"/>
      <c r="F72" s="143"/>
      <c r="G72" s="144"/>
      <c r="H72" s="144"/>
      <c r="I72" s="145"/>
    </row>
    <row r="73" spans="1:9" x14ac:dyDescent="0.45">
      <c r="A73" s="452"/>
      <c r="B73" s="453"/>
      <c r="C73" s="453"/>
      <c r="D73" s="453"/>
      <c r="E73" s="453"/>
      <c r="F73" s="146"/>
      <c r="G73" s="454" t="s">
        <v>117</v>
      </c>
      <c r="H73" s="453"/>
      <c r="I73" s="147">
        <f>I71+I65+I58+I51+I42+I21</f>
        <v>23937.260000000002</v>
      </c>
    </row>
    <row r="74" spans="1:9" x14ac:dyDescent="0.45">
      <c r="A74" s="452"/>
      <c r="B74" s="453"/>
      <c r="C74" s="453"/>
      <c r="D74" s="453"/>
      <c r="E74" s="453"/>
      <c r="F74" s="100"/>
      <c r="G74" s="148"/>
      <c r="H74" s="149"/>
      <c r="I74" s="150"/>
    </row>
    <row r="75" spans="1:9" ht="14.65" thickBot="1" x14ac:dyDescent="0.5">
      <c r="A75" s="452"/>
      <c r="B75" s="453"/>
      <c r="C75" s="453"/>
      <c r="D75" s="453"/>
      <c r="E75" s="453"/>
      <c r="F75" s="100"/>
      <c r="G75" s="402" t="s">
        <v>160</v>
      </c>
      <c r="H75" s="403"/>
      <c r="I75" s="159">
        <f>I73+I74</f>
        <v>23937.260000000002</v>
      </c>
    </row>
    <row r="76" spans="1:9" ht="15" thickTop="1" thickBot="1" x14ac:dyDescent="0.5">
      <c r="A76" s="151"/>
      <c r="B76" s="152"/>
      <c r="C76" s="459"/>
      <c r="D76" s="460"/>
      <c r="E76" s="460"/>
      <c r="F76" s="460"/>
      <c r="G76" s="153"/>
      <c r="H76" s="153"/>
      <c r="I76" s="154"/>
    </row>
    <row r="78" spans="1:9" x14ac:dyDescent="0.45">
      <c r="A78" s="97"/>
      <c r="B78" s="97"/>
    </row>
  </sheetData>
  <mergeCells count="101">
    <mergeCell ref="E62:F62"/>
    <mergeCell ref="B63:D63"/>
    <mergeCell ref="E63:F63"/>
    <mergeCell ref="B64:D64"/>
    <mergeCell ref="E64:F64"/>
    <mergeCell ref="B59:D59"/>
    <mergeCell ref="E59:F59"/>
    <mergeCell ref="B60:D60"/>
    <mergeCell ref="E60:F60"/>
    <mergeCell ref="B61:D61"/>
    <mergeCell ref="E61:F61"/>
    <mergeCell ref="F11:G11"/>
    <mergeCell ref="H11:I11"/>
    <mergeCell ref="B52:D52"/>
    <mergeCell ref="E52:F52"/>
    <mergeCell ref="B53:D53"/>
    <mergeCell ref="E53:F53"/>
    <mergeCell ref="A9:E9"/>
    <mergeCell ref="F9:G9"/>
    <mergeCell ref="H9:I9"/>
    <mergeCell ref="F10:G10"/>
    <mergeCell ref="H10:I10"/>
    <mergeCell ref="B20:D20"/>
    <mergeCell ref="F12:G12"/>
    <mergeCell ref="H12:I12"/>
    <mergeCell ref="H13:I13"/>
    <mergeCell ref="F14:G14"/>
    <mergeCell ref="H14:I14"/>
    <mergeCell ref="F15:G15"/>
    <mergeCell ref="H15:I15"/>
    <mergeCell ref="A16:I16"/>
    <mergeCell ref="A17:I17"/>
    <mergeCell ref="B18:D18"/>
    <mergeCell ref="B19:D19"/>
    <mergeCell ref="B32:F32"/>
    <mergeCell ref="A21:H21"/>
    <mergeCell ref="A22:I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9:F39"/>
    <mergeCell ref="B33:F33"/>
    <mergeCell ref="B34:F34"/>
    <mergeCell ref="B35:F35"/>
    <mergeCell ref="B36:F36"/>
    <mergeCell ref="B37:F37"/>
    <mergeCell ref="B38:F38"/>
    <mergeCell ref="A40:H40"/>
    <mergeCell ref="A41:H41"/>
    <mergeCell ref="A42:H42"/>
    <mergeCell ref="A43:I43"/>
    <mergeCell ref="B44:D44"/>
    <mergeCell ref="E44:F44"/>
    <mergeCell ref="B45:D45"/>
    <mergeCell ref="E45:F45"/>
    <mergeCell ref="B46:D46"/>
    <mergeCell ref="E46:F46"/>
    <mergeCell ref="B47:D47"/>
    <mergeCell ref="E47:F47"/>
    <mergeCell ref="B68:D68"/>
    <mergeCell ref="E68:F68"/>
    <mergeCell ref="B48:D48"/>
    <mergeCell ref="E48:F48"/>
    <mergeCell ref="B49:D49"/>
    <mergeCell ref="E49:F49"/>
    <mergeCell ref="B50:D50"/>
    <mergeCell ref="E50:F50"/>
    <mergeCell ref="B54:D54"/>
    <mergeCell ref="E54:F54"/>
    <mergeCell ref="B55:D55"/>
    <mergeCell ref="E55:F55"/>
    <mergeCell ref="B56:D56"/>
    <mergeCell ref="E56:F56"/>
    <mergeCell ref="B57:D57"/>
    <mergeCell ref="E57:F57"/>
    <mergeCell ref="A66:H66"/>
    <mergeCell ref="A67:I67"/>
    <mergeCell ref="B51:H51"/>
    <mergeCell ref="B65:G65"/>
    <mergeCell ref="B58:H58"/>
    <mergeCell ref="B62:D62"/>
    <mergeCell ref="C76:F76"/>
    <mergeCell ref="B69:D69"/>
    <mergeCell ref="E69:F69"/>
    <mergeCell ref="B70:D70"/>
    <mergeCell ref="E70:F70"/>
    <mergeCell ref="A71:H71"/>
    <mergeCell ref="A73:B73"/>
    <mergeCell ref="C73:E73"/>
    <mergeCell ref="G73:H73"/>
    <mergeCell ref="A74:B74"/>
    <mergeCell ref="C74:E74"/>
    <mergeCell ref="A75:B75"/>
    <mergeCell ref="C75:E75"/>
    <mergeCell ref="G75:H75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  <drawing r:id="rId2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dimension ref="A1:Q72"/>
  <sheetViews>
    <sheetView topLeftCell="A40" workbookViewId="0">
      <selection activeCell="M58" sqref="M58"/>
    </sheetView>
  </sheetViews>
  <sheetFormatPr defaultRowHeight="14.25" x14ac:dyDescent="0.45"/>
  <cols>
    <col min="1" max="1" width="12" bestFit="1" customWidth="1"/>
    <col min="4" max="4" width="26.86328125" customWidth="1"/>
    <col min="6" max="6" width="8.86328125" customWidth="1"/>
    <col min="7" max="7" width="11" customWidth="1"/>
    <col min="8" max="8" width="14.1328125" customWidth="1"/>
    <col min="9" max="9" width="18.33203125" customWidth="1"/>
    <col min="13" max="13" width="9.1328125" customWidth="1"/>
  </cols>
  <sheetData>
    <row r="1" spans="1:13" x14ac:dyDescent="0.45">
      <c r="A1" s="92"/>
      <c r="B1" s="93"/>
      <c r="C1" s="93"/>
      <c r="D1" s="93"/>
      <c r="E1" s="93"/>
      <c r="F1" s="93"/>
      <c r="G1" s="93"/>
      <c r="H1" s="93"/>
      <c r="I1" s="94"/>
    </row>
    <row r="2" spans="1:13" x14ac:dyDescent="0.45">
      <c r="A2" s="95"/>
      <c r="I2" s="96"/>
    </row>
    <row r="3" spans="1:13" x14ac:dyDescent="0.45">
      <c r="A3" s="95"/>
      <c r="I3" s="96"/>
    </row>
    <row r="4" spans="1:13" x14ac:dyDescent="0.45">
      <c r="A4" s="95"/>
      <c r="I4" s="96"/>
    </row>
    <row r="5" spans="1:13" x14ac:dyDescent="0.45">
      <c r="A5" s="95"/>
      <c r="I5" s="96"/>
    </row>
    <row r="6" spans="1:13" x14ac:dyDescent="0.45">
      <c r="A6" s="95"/>
      <c r="I6" s="96"/>
    </row>
    <row r="7" spans="1:13" x14ac:dyDescent="0.45">
      <c r="A7" s="95"/>
      <c r="I7" s="96"/>
    </row>
    <row r="8" spans="1:13" x14ac:dyDescent="0.45">
      <c r="A8" s="95"/>
      <c r="H8" s="97"/>
      <c r="I8" s="98"/>
    </row>
    <row r="9" spans="1:13" x14ac:dyDescent="0.45">
      <c r="A9" s="414" t="s">
        <v>167</v>
      </c>
      <c r="B9" s="415"/>
      <c r="C9" s="415"/>
      <c r="D9" s="415"/>
      <c r="E9" s="429"/>
      <c r="F9" s="430" t="s">
        <v>166</v>
      </c>
      <c r="G9" s="431"/>
      <c r="H9" s="432" t="e">
        <f>#REF!</f>
        <v>#REF!</v>
      </c>
      <c r="I9" s="433"/>
    </row>
    <row r="10" spans="1:13" x14ac:dyDescent="0.45">
      <c r="A10" s="99" t="s">
        <v>77</v>
      </c>
      <c r="B10" s="97"/>
      <c r="F10" s="430" t="s">
        <v>78</v>
      </c>
      <c r="G10" s="431"/>
      <c r="H10" s="434" t="e">
        <f>#REF!</f>
        <v>#REF!</v>
      </c>
      <c r="I10" s="435"/>
    </row>
    <row r="11" spans="1:13" x14ac:dyDescent="0.45">
      <c r="A11" s="99" t="s">
        <v>79</v>
      </c>
      <c r="B11" s="97"/>
      <c r="F11" s="430" t="s">
        <v>80</v>
      </c>
      <c r="G11" s="431"/>
      <c r="H11" s="507" t="e">
        <f>#REF!</f>
        <v>#REF!</v>
      </c>
      <c r="I11" s="435"/>
    </row>
    <row r="12" spans="1:13" x14ac:dyDescent="0.45">
      <c r="A12" s="99" t="s">
        <v>81</v>
      </c>
      <c r="B12" s="97"/>
      <c r="F12" s="430" t="s">
        <v>82</v>
      </c>
      <c r="G12" s="431"/>
      <c r="H12" s="436" t="e">
        <f>#REF!</f>
        <v>#REF!</v>
      </c>
      <c r="I12" s="435"/>
    </row>
    <row r="13" spans="1:13" x14ac:dyDescent="0.45">
      <c r="A13" s="99" t="s">
        <v>83</v>
      </c>
      <c r="B13" s="97"/>
      <c r="F13" s="181" t="s">
        <v>84</v>
      </c>
      <c r="G13" s="182"/>
      <c r="H13" s="468" t="s">
        <v>118</v>
      </c>
      <c r="I13" s="469"/>
    </row>
    <row r="14" spans="1:13" x14ac:dyDescent="0.45">
      <c r="A14" s="99"/>
      <c r="B14" s="97"/>
      <c r="F14" s="430" t="s">
        <v>86</v>
      </c>
      <c r="G14" s="431"/>
      <c r="H14" s="436" t="s">
        <v>87</v>
      </c>
      <c r="I14" s="435"/>
      <c r="M14" t="s">
        <v>85</v>
      </c>
    </row>
    <row r="15" spans="1:13" x14ac:dyDescent="0.45">
      <c r="A15" s="99"/>
      <c r="B15" s="97"/>
      <c r="D15" s="187"/>
      <c r="F15" s="472" t="s">
        <v>404</v>
      </c>
      <c r="G15" s="472"/>
      <c r="H15" s="473" t="s">
        <v>327</v>
      </c>
      <c r="I15" s="469"/>
    </row>
    <row r="16" spans="1:13" x14ac:dyDescent="0.45">
      <c r="A16" s="443" t="s">
        <v>595</v>
      </c>
      <c r="B16" s="444"/>
      <c r="C16" s="444"/>
      <c r="D16" s="444"/>
      <c r="E16" s="444"/>
      <c r="F16" s="444"/>
      <c r="G16" s="444"/>
      <c r="H16" s="444"/>
      <c r="I16" s="445"/>
    </row>
    <row r="17" spans="1:17" ht="14.65" thickBot="1" x14ac:dyDescent="0.5">
      <c r="A17" s="446" t="s">
        <v>88</v>
      </c>
      <c r="B17" s="447"/>
      <c r="C17" s="447"/>
      <c r="D17" s="447"/>
      <c r="E17" s="447"/>
      <c r="F17" s="447"/>
      <c r="G17" s="447"/>
      <c r="H17" s="447"/>
      <c r="I17" s="448"/>
    </row>
    <row r="18" spans="1:17" x14ac:dyDescent="0.45">
      <c r="A18" s="104" t="s">
        <v>89</v>
      </c>
      <c r="B18" s="464" t="s">
        <v>176</v>
      </c>
      <c r="C18" s="465"/>
      <c r="D18" s="466"/>
      <c r="E18" s="170" t="s">
        <v>91</v>
      </c>
      <c r="F18" s="170" t="s">
        <v>92</v>
      </c>
      <c r="G18" s="170" t="s">
        <v>93</v>
      </c>
      <c r="H18" s="170" t="s">
        <v>94</v>
      </c>
      <c r="I18" s="171" t="s">
        <v>95</v>
      </c>
    </row>
    <row r="19" spans="1:17" x14ac:dyDescent="0.45">
      <c r="A19" s="109"/>
      <c r="B19" s="437"/>
      <c r="C19" s="438"/>
      <c r="D19" s="439"/>
      <c r="E19" s="110"/>
      <c r="F19" s="111"/>
      <c r="G19" s="110"/>
      <c r="H19" s="112"/>
      <c r="I19" s="113"/>
    </row>
    <row r="20" spans="1:17" x14ac:dyDescent="0.45">
      <c r="A20" s="114"/>
      <c r="B20" s="406"/>
      <c r="C20" s="395"/>
      <c r="D20" s="407"/>
      <c r="E20" s="115"/>
      <c r="F20" s="100"/>
      <c r="G20" s="115"/>
      <c r="H20" s="116"/>
      <c r="I20" s="113"/>
    </row>
    <row r="21" spans="1:17" x14ac:dyDescent="0.45">
      <c r="A21" s="114"/>
      <c r="B21" s="440"/>
      <c r="C21" s="441"/>
      <c r="D21" s="442"/>
      <c r="E21" s="115"/>
      <c r="F21" s="100"/>
      <c r="G21" s="117"/>
      <c r="H21" s="118"/>
      <c r="I21" s="119"/>
      <c r="M21" s="247"/>
      <c r="N21" s="247"/>
      <c r="O21" s="247"/>
      <c r="P21" s="247"/>
      <c r="Q21" s="247"/>
    </row>
    <row r="22" spans="1:17" x14ac:dyDescent="0.45">
      <c r="A22" s="408" t="s">
        <v>96</v>
      </c>
      <c r="B22" s="404"/>
      <c r="C22" s="404"/>
      <c r="D22" s="404"/>
      <c r="E22" s="404"/>
      <c r="F22" s="404"/>
      <c r="G22" s="404"/>
      <c r="H22" s="405"/>
      <c r="I22" s="113"/>
      <c r="M22" s="247"/>
      <c r="N22" s="247"/>
      <c r="O22" s="247"/>
      <c r="P22" s="247"/>
      <c r="Q22" s="247"/>
    </row>
    <row r="23" spans="1:17" x14ac:dyDescent="0.45">
      <c r="A23" s="414" t="s">
        <v>97</v>
      </c>
      <c r="B23" s="415"/>
      <c r="C23" s="415"/>
      <c r="D23" s="415"/>
      <c r="E23" s="415"/>
      <c r="F23" s="415"/>
      <c r="G23" s="415"/>
      <c r="H23" s="415"/>
      <c r="I23" s="416"/>
      <c r="M23" s="247"/>
      <c r="N23" s="247"/>
      <c r="O23" s="247"/>
      <c r="P23" s="247"/>
      <c r="Q23" s="247"/>
    </row>
    <row r="24" spans="1:17" x14ac:dyDescent="0.45">
      <c r="A24" s="120" t="s">
        <v>98</v>
      </c>
      <c r="B24" s="412" t="s">
        <v>176</v>
      </c>
      <c r="C24" s="458"/>
      <c r="D24" s="458"/>
      <c r="E24" s="458"/>
      <c r="F24" s="413"/>
      <c r="G24" s="180" t="s">
        <v>93</v>
      </c>
      <c r="H24" s="136" t="s">
        <v>94</v>
      </c>
      <c r="I24" s="137" t="s">
        <v>95</v>
      </c>
      <c r="K24" s="142"/>
      <c r="M24" s="247"/>
      <c r="N24" s="247"/>
      <c r="O24" s="247"/>
      <c r="P24" s="247"/>
      <c r="Q24" s="247"/>
    </row>
    <row r="25" spans="1:17" x14ac:dyDescent="0.45">
      <c r="A25" s="125"/>
      <c r="B25" s="417"/>
      <c r="C25" s="418"/>
      <c r="D25" s="418"/>
      <c r="E25" s="418"/>
      <c r="F25" s="419"/>
      <c r="G25" s="191"/>
      <c r="H25" s="219"/>
      <c r="I25" s="129"/>
      <c r="M25" s="247"/>
      <c r="N25" s="247"/>
      <c r="O25" s="247"/>
      <c r="P25" s="247"/>
      <c r="Q25" s="247"/>
    </row>
    <row r="26" spans="1:17" x14ac:dyDescent="0.45">
      <c r="A26" s="125"/>
      <c r="B26" s="420"/>
      <c r="C26" s="421"/>
      <c r="D26" s="421"/>
      <c r="E26" s="421"/>
      <c r="F26" s="422"/>
      <c r="G26" s="191"/>
      <c r="H26" s="220"/>
      <c r="I26" s="129"/>
      <c r="M26" s="247"/>
      <c r="N26" s="247"/>
      <c r="O26" s="247"/>
      <c r="P26" s="247"/>
      <c r="Q26" s="247"/>
    </row>
    <row r="27" spans="1:17" x14ac:dyDescent="0.45">
      <c r="A27" s="125"/>
      <c r="B27" s="420"/>
      <c r="C27" s="421"/>
      <c r="D27" s="421"/>
      <c r="E27" s="421"/>
      <c r="F27" s="422"/>
      <c r="G27" s="191"/>
      <c r="H27" s="220"/>
      <c r="I27" s="129"/>
      <c r="M27" s="247"/>
      <c r="N27" s="247"/>
      <c r="O27" s="247"/>
      <c r="P27" s="247"/>
      <c r="Q27" s="247"/>
    </row>
    <row r="28" spans="1:17" x14ac:dyDescent="0.45">
      <c r="A28" s="125"/>
      <c r="B28" s="420"/>
      <c r="C28" s="421"/>
      <c r="D28" s="421"/>
      <c r="E28" s="421"/>
      <c r="F28" s="422"/>
      <c r="G28" s="191"/>
      <c r="H28" s="220"/>
      <c r="I28" s="129"/>
      <c r="M28" s="247"/>
      <c r="N28" s="247"/>
      <c r="O28" s="247"/>
      <c r="P28" s="247"/>
      <c r="Q28" s="247"/>
    </row>
    <row r="29" spans="1:17" x14ac:dyDescent="0.45">
      <c r="A29" s="125"/>
      <c r="B29" s="420"/>
      <c r="C29" s="421"/>
      <c r="D29" s="421"/>
      <c r="E29" s="421"/>
      <c r="F29" s="422"/>
      <c r="G29" s="191"/>
      <c r="H29" s="220"/>
      <c r="I29" s="129"/>
      <c r="M29" s="247"/>
      <c r="N29" s="247"/>
      <c r="O29" s="247"/>
      <c r="P29" s="247"/>
      <c r="Q29" s="247"/>
    </row>
    <row r="30" spans="1:17" x14ac:dyDescent="0.45">
      <c r="A30" s="125"/>
      <c r="B30" s="470"/>
      <c r="C30" s="471"/>
      <c r="D30" s="471"/>
      <c r="E30" s="471"/>
      <c r="F30" s="471"/>
      <c r="G30" s="191"/>
      <c r="H30" s="220"/>
      <c r="I30" s="129"/>
      <c r="M30" s="247"/>
      <c r="N30" s="247"/>
      <c r="O30" s="247"/>
      <c r="P30" s="247"/>
      <c r="Q30" s="247"/>
    </row>
    <row r="31" spans="1:17" x14ac:dyDescent="0.45">
      <c r="A31" s="125"/>
      <c r="B31" s="470"/>
      <c r="C31" s="471"/>
      <c r="D31" s="471"/>
      <c r="E31" s="471"/>
      <c r="F31" s="471"/>
      <c r="G31" s="191"/>
      <c r="H31" s="220"/>
      <c r="I31" s="129"/>
      <c r="M31" s="247"/>
      <c r="N31" s="247"/>
      <c r="O31" s="247"/>
      <c r="P31" s="247"/>
      <c r="Q31" s="247"/>
    </row>
    <row r="32" spans="1:17" x14ac:dyDescent="0.45">
      <c r="A32" s="125"/>
      <c r="B32" s="470"/>
      <c r="C32" s="471"/>
      <c r="D32" s="471"/>
      <c r="E32" s="471"/>
      <c r="F32" s="471"/>
      <c r="G32" s="191"/>
      <c r="H32" s="220"/>
      <c r="I32" s="129"/>
      <c r="M32" s="247"/>
      <c r="N32" s="247"/>
      <c r="O32" s="247"/>
      <c r="P32" s="247"/>
      <c r="Q32" s="247"/>
    </row>
    <row r="33" spans="1:17" x14ac:dyDescent="0.45">
      <c r="A33" s="125"/>
      <c r="B33" s="470"/>
      <c r="C33" s="471"/>
      <c r="D33" s="471"/>
      <c r="E33" s="471"/>
      <c r="F33" s="471"/>
      <c r="G33" s="191"/>
      <c r="H33" s="220"/>
      <c r="I33" s="129"/>
      <c r="M33" s="247"/>
      <c r="N33" s="247"/>
      <c r="O33" s="247"/>
      <c r="P33" s="247"/>
      <c r="Q33" s="247"/>
    </row>
    <row r="34" spans="1:17" x14ac:dyDescent="0.45">
      <c r="A34" s="125"/>
      <c r="B34" s="470"/>
      <c r="C34" s="471"/>
      <c r="D34" s="471"/>
      <c r="E34" s="471"/>
      <c r="F34" s="471"/>
      <c r="G34" s="191"/>
      <c r="H34" s="220"/>
      <c r="I34" s="129"/>
      <c r="M34" s="247"/>
      <c r="N34" s="247"/>
      <c r="O34" s="247"/>
      <c r="P34" s="247"/>
      <c r="Q34" s="247"/>
    </row>
    <row r="35" spans="1:17" x14ac:dyDescent="0.45">
      <c r="A35" s="125"/>
      <c r="B35" s="470"/>
      <c r="C35" s="471"/>
      <c r="D35" s="471"/>
      <c r="E35" s="471"/>
      <c r="F35" s="471"/>
      <c r="G35" s="191"/>
      <c r="H35" s="220"/>
      <c r="I35" s="129"/>
      <c r="M35" s="247"/>
      <c r="N35" s="247"/>
      <c r="O35" s="247"/>
      <c r="P35" s="247"/>
      <c r="Q35" s="247"/>
    </row>
    <row r="36" spans="1:17" x14ac:dyDescent="0.45">
      <c r="A36" s="125"/>
      <c r="B36" s="470"/>
      <c r="C36" s="471"/>
      <c r="D36" s="471"/>
      <c r="E36" s="471"/>
      <c r="F36" s="471"/>
      <c r="G36" s="191"/>
      <c r="H36" s="220"/>
      <c r="I36" s="129"/>
      <c r="M36" s="247"/>
      <c r="N36" s="247"/>
      <c r="O36" s="247"/>
      <c r="P36" s="247"/>
      <c r="Q36" s="247"/>
    </row>
    <row r="37" spans="1:17" x14ac:dyDescent="0.45">
      <c r="A37" s="125"/>
      <c r="B37" s="470"/>
      <c r="C37" s="471"/>
      <c r="D37" s="471"/>
      <c r="E37" s="471"/>
      <c r="F37" s="471"/>
      <c r="G37" s="191"/>
      <c r="H37" s="220"/>
      <c r="I37" s="129"/>
      <c r="M37" s="247"/>
      <c r="N37" s="247"/>
      <c r="O37" s="247"/>
      <c r="P37" s="247"/>
      <c r="Q37" s="247"/>
    </row>
    <row r="38" spans="1:17" x14ac:dyDescent="0.45">
      <c r="A38" s="125"/>
      <c r="B38" s="470"/>
      <c r="C38" s="471"/>
      <c r="D38" s="471"/>
      <c r="E38" s="471"/>
      <c r="F38" s="471"/>
      <c r="G38" s="191"/>
      <c r="H38" s="220"/>
      <c r="I38" s="129"/>
      <c r="M38" s="247"/>
      <c r="N38" s="247"/>
      <c r="O38" s="247"/>
      <c r="P38" s="247"/>
      <c r="Q38" s="247"/>
    </row>
    <row r="39" spans="1:17" x14ac:dyDescent="0.45">
      <c r="A39" s="125"/>
      <c r="B39" s="470"/>
      <c r="C39" s="471"/>
      <c r="D39" s="471"/>
      <c r="E39" s="471"/>
      <c r="F39" s="471"/>
      <c r="G39" s="191"/>
      <c r="H39" s="220"/>
      <c r="I39" s="129"/>
      <c r="M39" s="247"/>
      <c r="N39" s="247"/>
      <c r="O39" s="247"/>
      <c r="P39" s="247"/>
      <c r="Q39" s="247"/>
    </row>
    <row r="40" spans="1:17" x14ac:dyDescent="0.45">
      <c r="A40" s="125"/>
      <c r="B40" s="470"/>
      <c r="C40" s="471"/>
      <c r="D40" s="471"/>
      <c r="E40" s="471"/>
      <c r="F40" s="471"/>
      <c r="G40" s="191"/>
      <c r="H40" s="220"/>
      <c r="I40" s="129"/>
      <c r="M40" s="247"/>
      <c r="N40" s="247"/>
      <c r="O40" s="247"/>
      <c r="P40" s="247"/>
      <c r="Q40" s="247"/>
    </row>
    <row r="41" spans="1:17" x14ac:dyDescent="0.45">
      <c r="A41" s="125"/>
      <c r="B41" s="470"/>
      <c r="C41" s="471"/>
      <c r="D41" s="471"/>
      <c r="E41" s="471"/>
      <c r="F41" s="471"/>
      <c r="G41" s="191"/>
      <c r="H41" s="220"/>
      <c r="I41" s="129"/>
      <c r="M41" s="247"/>
      <c r="N41" s="247"/>
      <c r="O41" s="247"/>
      <c r="P41" s="247"/>
      <c r="Q41" s="247"/>
    </row>
    <row r="42" spans="1:17" x14ac:dyDescent="0.45">
      <c r="A42" s="125"/>
      <c r="B42" s="470"/>
      <c r="C42" s="471"/>
      <c r="D42" s="471"/>
      <c r="E42" s="471"/>
      <c r="F42" s="471"/>
      <c r="G42" s="191"/>
      <c r="H42" s="220"/>
      <c r="I42" s="129"/>
      <c r="M42" s="247"/>
      <c r="N42" s="247"/>
      <c r="O42" s="247"/>
      <c r="P42" s="247"/>
      <c r="Q42" s="247"/>
    </row>
    <row r="43" spans="1:17" x14ac:dyDescent="0.45">
      <c r="A43" s="125"/>
      <c r="B43" s="470"/>
      <c r="C43" s="471"/>
      <c r="D43" s="471"/>
      <c r="E43" s="471"/>
      <c r="F43" s="471"/>
      <c r="G43" s="191"/>
      <c r="H43" s="220"/>
      <c r="I43" s="129"/>
      <c r="M43" s="247"/>
      <c r="N43" s="247"/>
      <c r="O43" s="247"/>
      <c r="P43" s="247"/>
      <c r="Q43" s="247"/>
    </row>
    <row r="44" spans="1:17" x14ac:dyDescent="0.45">
      <c r="A44" s="125"/>
      <c r="B44" s="470"/>
      <c r="C44" s="471"/>
      <c r="D44" s="471"/>
      <c r="E44" s="471"/>
      <c r="F44" s="471"/>
      <c r="G44" s="191"/>
      <c r="H44" s="220"/>
      <c r="I44" s="129"/>
      <c r="M44" s="247"/>
      <c r="N44" s="247"/>
      <c r="O44" s="247"/>
      <c r="P44" s="247"/>
      <c r="Q44" s="247"/>
    </row>
    <row r="45" spans="1:17" x14ac:dyDescent="0.45">
      <c r="A45" s="125"/>
      <c r="B45" s="470"/>
      <c r="C45" s="471"/>
      <c r="D45" s="471"/>
      <c r="E45" s="471"/>
      <c r="F45" s="471"/>
      <c r="G45" s="191"/>
      <c r="H45" s="192"/>
      <c r="I45" s="129"/>
      <c r="L45" s="130"/>
    </row>
    <row r="46" spans="1:17" x14ac:dyDescent="0.45">
      <c r="A46" s="467" t="s">
        <v>177</v>
      </c>
      <c r="B46" s="404"/>
      <c r="C46" s="404"/>
      <c r="D46" s="404"/>
      <c r="E46" s="404"/>
      <c r="F46" s="404"/>
      <c r="G46" s="404"/>
      <c r="H46" s="405"/>
      <c r="I46" s="185">
        <f>SUM(I25:I45)</f>
        <v>0</v>
      </c>
      <c r="L46" s="130"/>
    </row>
    <row r="47" spans="1:17" x14ac:dyDescent="0.45">
      <c r="A47" s="408" t="s">
        <v>178</v>
      </c>
      <c r="B47" s="404"/>
      <c r="C47" s="404"/>
      <c r="D47" s="404"/>
      <c r="E47" s="404"/>
      <c r="F47" s="404"/>
      <c r="G47" s="404"/>
      <c r="H47" s="405"/>
      <c r="I47" s="186">
        <f>ROUND((I46*0.15),2)</f>
        <v>0</v>
      </c>
      <c r="L47" s="130"/>
    </row>
    <row r="48" spans="1:17" x14ac:dyDescent="0.45">
      <c r="A48" s="408" t="s">
        <v>179</v>
      </c>
      <c r="B48" s="404"/>
      <c r="C48" s="404"/>
      <c r="D48" s="404"/>
      <c r="E48" s="404"/>
      <c r="F48" s="404"/>
      <c r="G48" s="404"/>
      <c r="H48" s="405"/>
      <c r="I48" s="172">
        <f>I46+I47</f>
        <v>0</v>
      </c>
    </row>
    <row r="49" spans="1:9" x14ac:dyDescent="0.45">
      <c r="A49" s="414" t="s">
        <v>101</v>
      </c>
      <c r="B49" s="415"/>
      <c r="C49" s="415"/>
      <c r="D49" s="415"/>
      <c r="E49" s="415"/>
      <c r="F49" s="415"/>
      <c r="G49" s="415"/>
      <c r="H49" s="415"/>
      <c r="I49" s="416"/>
    </row>
    <row r="50" spans="1:9" x14ac:dyDescent="0.45">
      <c r="A50" s="120" t="s">
        <v>102</v>
      </c>
      <c r="B50" s="412" t="s">
        <v>103</v>
      </c>
      <c r="C50" s="458"/>
      <c r="D50" s="413"/>
      <c r="E50" s="412" t="s">
        <v>91</v>
      </c>
      <c r="F50" s="413"/>
      <c r="G50" s="122" t="s">
        <v>93</v>
      </c>
      <c r="H50" s="123" t="s">
        <v>94</v>
      </c>
      <c r="I50" s="124" t="s">
        <v>95</v>
      </c>
    </row>
    <row r="51" spans="1:9" x14ac:dyDescent="0.45">
      <c r="A51" s="125">
        <v>1</v>
      </c>
      <c r="B51" s="449" t="s">
        <v>104</v>
      </c>
      <c r="C51" s="450"/>
      <c r="D51" s="451"/>
      <c r="E51" s="437" t="s">
        <v>105</v>
      </c>
      <c r="F51" s="439"/>
      <c r="G51" s="157"/>
      <c r="H51" s="155">
        <v>450</v>
      </c>
      <c r="I51" s="132">
        <f>SUM(G51*H51)</f>
        <v>0</v>
      </c>
    </row>
    <row r="52" spans="1:9" x14ac:dyDescent="0.45">
      <c r="A52" s="125">
        <v>2</v>
      </c>
      <c r="B52" s="426" t="s">
        <v>106</v>
      </c>
      <c r="C52" s="427"/>
      <c r="D52" s="428"/>
      <c r="E52" s="406" t="s">
        <v>105</v>
      </c>
      <c r="F52" s="407"/>
      <c r="G52" s="126"/>
      <c r="H52" s="156">
        <v>350</v>
      </c>
      <c r="I52" s="129">
        <f t="shared" ref="I52:I56" si="0">SUM(G52*H52)</f>
        <v>0</v>
      </c>
    </row>
    <row r="53" spans="1:9" x14ac:dyDescent="0.45">
      <c r="A53" s="125">
        <v>3</v>
      </c>
      <c r="B53" s="426" t="s">
        <v>107</v>
      </c>
      <c r="C53" s="427"/>
      <c r="D53" s="428"/>
      <c r="E53" s="406" t="s">
        <v>105</v>
      </c>
      <c r="F53" s="407"/>
      <c r="G53" s="126">
        <v>1</v>
      </c>
      <c r="H53" s="156">
        <v>300</v>
      </c>
      <c r="I53" s="129">
        <f t="shared" si="0"/>
        <v>300</v>
      </c>
    </row>
    <row r="54" spans="1:9" x14ac:dyDescent="0.45">
      <c r="A54" s="125">
        <v>4</v>
      </c>
      <c r="B54" s="426" t="s">
        <v>108</v>
      </c>
      <c r="C54" s="427"/>
      <c r="D54" s="428"/>
      <c r="E54" s="406" t="s">
        <v>105</v>
      </c>
      <c r="F54" s="407"/>
      <c r="G54" s="126"/>
      <c r="H54" s="156">
        <v>200</v>
      </c>
      <c r="I54" s="129">
        <f t="shared" si="0"/>
        <v>0</v>
      </c>
    </row>
    <row r="55" spans="1:9" x14ac:dyDescent="0.45">
      <c r="A55" s="125">
        <v>5</v>
      </c>
      <c r="B55" s="426" t="s">
        <v>109</v>
      </c>
      <c r="C55" s="427"/>
      <c r="D55" s="428"/>
      <c r="E55" s="406" t="s">
        <v>105</v>
      </c>
      <c r="F55" s="407"/>
      <c r="G55" s="126">
        <v>1</v>
      </c>
      <c r="H55" s="158">
        <v>200</v>
      </c>
      <c r="I55" s="129">
        <f t="shared" si="0"/>
        <v>200</v>
      </c>
    </row>
    <row r="56" spans="1:9" x14ac:dyDescent="0.45">
      <c r="A56" s="125">
        <v>6</v>
      </c>
      <c r="B56" s="426" t="s">
        <v>348</v>
      </c>
      <c r="C56" s="427"/>
      <c r="D56" s="428"/>
      <c r="E56" s="406" t="s">
        <v>105</v>
      </c>
      <c r="F56" s="407"/>
      <c r="G56" s="126"/>
      <c r="H56" s="158">
        <v>140</v>
      </c>
      <c r="I56" s="129">
        <f t="shared" si="0"/>
        <v>0</v>
      </c>
    </row>
    <row r="57" spans="1:9" x14ac:dyDescent="0.45">
      <c r="A57" s="125"/>
      <c r="B57" s="426"/>
      <c r="C57" s="427"/>
      <c r="D57" s="428"/>
      <c r="E57" s="133"/>
      <c r="F57" s="100"/>
      <c r="G57" s="100"/>
      <c r="H57" s="116"/>
      <c r="I57" s="129"/>
    </row>
    <row r="58" spans="1:9" x14ac:dyDescent="0.45">
      <c r="A58" s="114"/>
      <c r="B58" s="426"/>
      <c r="C58" s="427"/>
      <c r="D58" s="428"/>
      <c r="F58" s="100"/>
      <c r="G58" s="100"/>
      <c r="H58" s="116"/>
      <c r="I58" s="129"/>
    </row>
    <row r="59" spans="1:9" x14ac:dyDescent="0.45">
      <c r="A59" s="134"/>
      <c r="B59" s="455"/>
      <c r="C59" s="456"/>
      <c r="D59" s="457"/>
      <c r="E59" s="102"/>
      <c r="F59" s="103"/>
      <c r="G59" s="100"/>
      <c r="H59" s="118"/>
      <c r="I59" s="129"/>
    </row>
    <row r="60" spans="1:9" x14ac:dyDescent="0.45">
      <c r="A60" s="408" t="s">
        <v>110</v>
      </c>
      <c r="B60" s="404"/>
      <c r="C60" s="404"/>
      <c r="D60" s="404"/>
      <c r="E60" s="404"/>
      <c r="F60" s="404"/>
      <c r="G60" s="404"/>
      <c r="H60" s="405"/>
      <c r="I60" s="140">
        <f>SUM(I51:I59)</f>
        <v>500</v>
      </c>
    </row>
    <row r="61" spans="1:9" x14ac:dyDescent="0.45">
      <c r="A61" s="414" t="s">
        <v>111</v>
      </c>
      <c r="B61" s="415"/>
      <c r="C61" s="415"/>
      <c r="D61" s="415"/>
      <c r="E61" s="415"/>
      <c r="F61" s="415"/>
      <c r="G61" s="415"/>
      <c r="H61" s="415"/>
      <c r="I61" s="416"/>
    </row>
    <row r="62" spans="1:9" x14ac:dyDescent="0.45">
      <c r="A62" s="120" t="s">
        <v>112</v>
      </c>
      <c r="B62" s="412" t="s">
        <v>113</v>
      </c>
      <c r="C62" s="458"/>
      <c r="D62" s="413"/>
      <c r="E62" s="412" t="s">
        <v>114</v>
      </c>
      <c r="F62" s="413"/>
      <c r="G62" s="136" t="s">
        <v>115</v>
      </c>
      <c r="H62" s="136" t="s">
        <v>94</v>
      </c>
      <c r="I62" s="137" t="s">
        <v>95</v>
      </c>
    </row>
    <row r="63" spans="1:9" x14ac:dyDescent="0.45">
      <c r="A63" s="125">
        <v>1</v>
      </c>
      <c r="B63" s="417" t="s">
        <v>593</v>
      </c>
      <c r="C63" s="418"/>
      <c r="D63" s="419"/>
      <c r="E63" s="406">
        <v>1</v>
      </c>
      <c r="F63" s="407"/>
      <c r="G63" s="211">
        <v>56.6</v>
      </c>
      <c r="H63" s="138">
        <v>5</v>
      </c>
      <c r="I63" s="224">
        <f>H63*G63</f>
        <v>283</v>
      </c>
    </row>
    <row r="64" spans="1:9" x14ac:dyDescent="0.45">
      <c r="A64" s="139"/>
      <c r="B64" s="423"/>
      <c r="C64" s="424"/>
      <c r="D64" s="425"/>
      <c r="E64" s="440"/>
      <c r="F64" s="442"/>
      <c r="G64" s="126"/>
      <c r="H64" s="138"/>
      <c r="I64" s="224"/>
    </row>
    <row r="65" spans="1:12" x14ac:dyDescent="0.45">
      <c r="A65" s="408" t="s">
        <v>116</v>
      </c>
      <c r="B65" s="404"/>
      <c r="C65" s="404"/>
      <c r="D65" s="404"/>
      <c r="E65" s="404"/>
      <c r="F65" s="404"/>
      <c r="G65" s="404"/>
      <c r="H65" s="405"/>
      <c r="I65" s="140">
        <f>SUM(I63:I64)</f>
        <v>283</v>
      </c>
    </row>
    <row r="66" spans="1:12" x14ac:dyDescent="0.45">
      <c r="A66" s="141"/>
      <c r="B66" s="142"/>
      <c r="C66" s="142"/>
      <c r="D66" s="142"/>
      <c r="E66" s="142"/>
      <c r="F66" s="143"/>
      <c r="G66" s="144"/>
      <c r="H66" s="144"/>
      <c r="I66" s="145"/>
      <c r="L66" s="97"/>
    </row>
    <row r="67" spans="1:12" x14ac:dyDescent="0.45">
      <c r="A67" s="452"/>
      <c r="B67" s="453"/>
      <c r="C67" s="453"/>
      <c r="D67" s="453"/>
      <c r="E67" s="453"/>
      <c r="F67" s="146"/>
      <c r="G67" s="454" t="s">
        <v>117</v>
      </c>
      <c r="H67" s="453"/>
      <c r="I67" s="147">
        <f>I65+I60+I48</f>
        <v>783</v>
      </c>
    </row>
    <row r="68" spans="1:12" x14ac:dyDescent="0.45">
      <c r="A68" s="452"/>
      <c r="B68" s="453"/>
      <c r="C68" s="453"/>
      <c r="D68" s="453"/>
      <c r="E68" s="453"/>
      <c r="F68" s="100"/>
      <c r="G68" s="148"/>
      <c r="H68" s="149"/>
      <c r="I68" s="150"/>
    </row>
    <row r="69" spans="1:12" ht="14.65" thickBot="1" x14ac:dyDescent="0.5">
      <c r="A69" s="452"/>
      <c r="B69" s="453"/>
      <c r="C69" s="453"/>
      <c r="D69" s="453"/>
      <c r="E69" s="453"/>
      <c r="F69" s="100"/>
      <c r="G69" s="402" t="s">
        <v>160</v>
      </c>
      <c r="H69" s="403"/>
      <c r="I69" s="159">
        <f>I67+I68</f>
        <v>783</v>
      </c>
    </row>
    <row r="70" spans="1:12" ht="15" thickTop="1" thickBot="1" x14ac:dyDescent="0.5">
      <c r="A70" s="151"/>
      <c r="B70" s="152"/>
      <c r="C70" s="459"/>
      <c r="D70" s="460"/>
      <c r="E70" s="460"/>
      <c r="F70" s="460"/>
      <c r="G70" s="153"/>
      <c r="H70" s="153"/>
      <c r="I70" s="154"/>
    </row>
    <row r="72" spans="1:12" x14ac:dyDescent="0.45">
      <c r="A72" s="97"/>
      <c r="B72" s="97"/>
    </row>
  </sheetData>
  <mergeCells count="83">
    <mergeCell ref="A69:B69"/>
    <mergeCell ref="C69:E69"/>
    <mergeCell ref="G69:H69"/>
    <mergeCell ref="C70:F70"/>
    <mergeCell ref="A65:H65"/>
    <mergeCell ref="A67:B67"/>
    <mergeCell ref="C67:E67"/>
    <mergeCell ref="G67:H67"/>
    <mergeCell ref="A68:B68"/>
    <mergeCell ref="C68:E68"/>
    <mergeCell ref="B62:D62"/>
    <mergeCell ref="E62:F62"/>
    <mergeCell ref="B63:D63"/>
    <mergeCell ref="E63:F63"/>
    <mergeCell ref="B64:D64"/>
    <mergeCell ref="E64:F64"/>
    <mergeCell ref="A46:H46"/>
    <mergeCell ref="E51:F51"/>
    <mergeCell ref="E52:F52"/>
    <mergeCell ref="B53:D53"/>
    <mergeCell ref="E53:F53"/>
    <mergeCell ref="A48:H48"/>
    <mergeCell ref="A49:I49"/>
    <mergeCell ref="A47:H47"/>
    <mergeCell ref="B57:D57"/>
    <mergeCell ref="B58:D58"/>
    <mergeCell ref="B59:D59"/>
    <mergeCell ref="A60:H60"/>
    <mergeCell ref="A61:I61"/>
    <mergeCell ref="B56:D56"/>
    <mergeCell ref="E56:F56"/>
    <mergeCell ref="B50:D50"/>
    <mergeCell ref="B51:D51"/>
    <mergeCell ref="B52:D52"/>
    <mergeCell ref="B55:D55"/>
    <mergeCell ref="E55:F55"/>
    <mergeCell ref="B54:D54"/>
    <mergeCell ref="E54:F54"/>
    <mergeCell ref="E50:F50"/>
    <mergeCell ref="B41:F41"/>
    <mergeCell ref="B42:F42"/>
    <mergeCell ref="B43:F43"/>
    <mergeCell ref="B34:F34"/>
    <mergeCell ref="B35:F35"/>
    <mergeCell ref="B36:F36"/>
    <mergeCell ref="B37:F37"/>
    <mergeCell ref="B38:F38"/>
    <mergeCell ref="B44:F44"/>
    <mergeCell ref="B45:F45"/>
    <mergeCell ref="B33:F33"/>
    <mergeCell ref="A22:H22"/>
    <mergeCell ref="A23:I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9:F39"/>
    <mergeCell ref="B40:F40"/>
    <mergeCell ref="B21:D21"/>
    <mergeCell ref="F12:G12"/>
    <mergeCell ref="H12:I12"/>
    <mergeCell ref="H13:I13"/>
    <mergeCell ref="F14:G14"/>
    <mergeCell ref="H14:I14"/>
    <mergeCell ref="F15:G15"/>
    <mergeCell ref="H15:I15"/>
    <mergeCell ref="A16:I16"/>
    <mergeCell ref="A17:I17"/>
    <mergeCell ref="B18:D18"/>
    <mergeCell ref="B19:D19"/>
    <mergeCell ref="B20:D20"/>
    <mergeCell ref="F11:G11"/>
    <mergeCell ref="H11:I11"/>
    <mergeCell ref="A9:E9"/>
    <mergeCell ref="F9:G9"/>
    <mergeCell ref="H9:I9"/>
    <mergeCell ref="F10:G10"/>
    <mergeCell ref="H10:I10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F0372-37B3-4354-9091-76567317F5BB}">
  <sheetPr>
    <tabColor theme="5" tint="0.39997558519241921"/>
  </sheetPr>
  <dimension ref="B1:K241"/>
  <sheetViews>
    <sheetView view="pageBreakPreview" zoomScale="70" zoomScaleNormal="100" zoomScaleSheetLayoutView="70" workbookViewId="0">
      <selection activeCell="B1" sqref="B1:D1"/>
    </sheetView>
  </sheetViews>
  <sheetFormatPr defaultColWidth="9.1328125" defaultRowHeight="13.5" x14ac:dyDescent="0.35"/>
  <cols>
    <col min="1" max="1" width="1.1328125" style="6" customWidth="1"/>
    <col min="2" max="2" width="9.6640625" style="6" customWidth="1"/>
    <col min="3" max="3" width="14" style="6" customWidth="1"/>
    <col min="4" max="4" width="66.53125" style="6" customWidth="1"/>
    <col min="5" max="6" width="9.6640625" style="6" customWidth="1"/>
    <col min="7" max="7" width="7.6640625" style="6" customWidth="1"/>
    <col min="8" max="8" width="21.1328125" style="6" customWidth="1"/>
    <col min="9" max="9" width="27.46484375" style="6" customWidth="1"/>
    <col min="10" max="16384" width="9.1328125" style="6"/>
  </cols>
  <sheetData>
    <row r="1" spans="2:9" ht="17.649999999999999" x14ac:dyDescent="0.5">
      <c r="B1" s="552" t="s">
        <v>1290</v>
      </c>
      <c r="C1" s="552"/>
      <c r="D1" s="552" t="s">
        <v>1291</v>
      </c>
      <c r="E1" s="1"/>
      <c r="F1" s="1"/>
      <c r="G1" s="1"/>
      <c r="H1" s="7"/>
    </row>
    <row r="2" spans="2:9" s="11" customFormat="1" ht="18" customHeight="1" x14ac:dyDescent="0.5">
      <c r="B2" s="2" t="str">
        <f>'SCHEDULE 3A_JG'!B2</f>
        <v>SCHEDULE MAINTENANCE OF MEDICAL GAS  EQUIPMENT AT CLUSTER TWO (2)</v>
      </c>
      <c r="D2" s="2"/>
      <c r="E2" s="3"/>
      <c r="F2" s="3"/>
      <c r="G2" s="3"/>
      <c r="H2" s="7"/>
    </row>
    <row r="3" spans="2:9" ht="15" customHeight="1" x14ac:dyDescent="0.45">
      <c r="B3" s="2" t="str">
        <f>'SCHED 1A-1_JG_CH'!B3</f>
        <v>CONTRACT REF. NO:</v>
      </c>
      <c r="D3" s="2" t="str">
        <f>'SCHED 1A-1_JG_CH'!D3</f>
        <v>SCMU3-24/25-0662-HO</v>
      </c>
      <c r="E3" s="394" t="s">
        <v>10</v>
      </c>
      <c r="F3" s="394"/>
      <c r="G3" s="395"/>
      <c r="H3" s="265" t="str">
        <f>'SCHEDULE 3A_JG'!H3</f>
        <v>JOE GQABI &amp; CHRIS HANI</v>
      </c>
    </row>
    <row r="4" spans="2:9" ht="15" customHeight="1" x14ac:dyDescent="0.4">
      <c r="B4" s="2" t="str">
        <f>'SCHED 1A-1_JG_CH'!B4</f>
        <v>ASSET TYPE:</v>
      </c>
      <c r="D4" s="2" t="str">
        <f>'SCHED 1A-1_JG_CH'!D4</f>
        <v>MEDICAL GAS</v>
      </c>
      <c r="E4" s="2"/>
      <c r="F4" s="2"/>
      <c r="G4" s="2"/>
      <c r="H4" s="7"/>
    </row>
    <row r="5" spans="2:9" ht="14.25" customHeight="1" x14ac:dyDescent="0.4">
      <c r="B5" s="2"/>
      <c r="C5" s="2"/>
      <c r="D5" s="2"/>
      <c r="E5" s="2"/>
      <c r="F5" s="2"/>
      <c r="G5" s="2"/>
      <c r="H5" s="7"/>
    </row>
    <row r="6" spans="2:9" s="4" customFormat="1" ht="15" customHeight="1" x14ac:dyDescent="0.4">
      <c r="B6" s="4" t="s">
        <v>64</v>
      </c>
      <c r="D6" s="12" t="s">
        <v>25</v>
      </c>
    </row>
    <row r="7" spans="2:9" ht="6" customHeight="1" thickBot="1" x14ac:dyDescent="0.4">
      <c r="B7" s="5"/>
      <c r="C7" s="5"/>
      <c r="D7" s="5"/>
      <c r="E7" s="5"/>
      <c r="F7" s="5"/>
      <c r="G7" s="5"/>
      <c r="H7" s="7"/>
    </row>
    <row r="8" spans="2:9" s="8" customFormat="1" ht="39" customHeight="1" thickBot="1" x14ac:dyDescent="0.5">
      <c r="B8" s="10" t="s">
        <v>12</v>
      </c>
      <c r="C8" s="10" t="s">
        <v>6</v>
      </c>
      <c r="D8" s="10" t="s">
        <v>0</v>
      </c>
      <c r="E8" s="10" t="s">
        <v>1</v>
      </c>
      <c r="F8" s="10" t="s">
        <v>741</v>
      </c>
      <c r="G8" s="10" t="s">
        <v>4</v>
      </c>
      <c r="H8" s="10" t="s">
        <v>2</v>
      </c>
      <c r="I8" s="10" t="s">
        <v>5</v>
      </c>
    </row>
    <row r="9" spans="2:9" s="8" customFormat="1" ht="63" customHeight="1" thickBot="1" x14ac:dyDescent="0.5">
      <c r="B9" s="36">
        <v>1</v>
      </c>
      <c r="C9" s="36" t="s">
        <v>15</v>
      </c>
      <c r="D9" s="37" t="s">
        <v>669</v>
      </c>
      <c r="E9" s="38"/>
      <c r="F9" s="38"/>
      <c r="G9" s="38"/>
      <c r="H9" s="39"/>
      <c r="I9" s="39"/>
    </row>
    <row r="10" spans="2:9" s="8" customFormat="1" ht="30" customHeight="1" x14ac:dyDescent="0.45">
      <c r="B10" s="27" t="s">
        <v>17</v>
      </c>
      <c r="C10" s="27"/>
      <c r="D10" s="212" t="s">
        <v>1083</v>
      </c>
      <c r="E10" s="78"/>
      <c r="F10" s="78"/>
      <c r="G10" s="78"/>
      <c r="H10" s="79"/>
      <c r="I10" s="79"/>
    </row>
    <row r="11" spans="2:9" s="8" customFormat="1" ht="38.450000000000003" customHeight="1" x14ac:dyDescent="0.45">
      <c r="B11" s="17" t="s">
        <v>28</v>
      </c>
      <c r="C11" s="30"/>
      <c r="D11" s="18" t="s">
        <v>37</v>
      </c>
      <c r="E11" s="17" t="s">
        <v>66</v>
      </c>
      <c r="F11" s="17">
        <v>2</v>
      </c>
      <c r="G11" s="17">
        <v>6</v>
      </c>
      <c r="H11" s="63"/>
      <c r="I11" s="63"/>
    </row>
    <row r="12" spans="2:9" s="8" customFormat="1" ht="38.450000000000003" customHeight="1" thickBot="1" x14ac:dyDescent="0.5">
      <c r="B12" s="17" t="s">
        <v>655</v>
      </c>
      <c r="C12" s="30"/>
      <c r="D12" s="18" t="s">
        <v>38</v>
      </c>
      <c r="E12" s="17" t="s">
        <v>66</v>
      </c>
      <c r="F12" s="17">
        <v>2</v>
      </c>
      <c r="G12" s="17">
        <v>6</v>
      </c>
      <c r="H12" s="63"/>
      <c r="I12" s="63"/>
    </row>
    <row r="13" spans="2:9" s="8" customFormat="1" ht="31.5" customHeight="1" x14ac:dyDescent="0.45">
      <c r="B13" s="27" t="s">
        <v>18</v>
      </c>
      <c r="C13" s="27"/>
      <c r="D13" s="212" t="s">
        <v>1221</v>
      </c>
      <c r="E13" s="78"/>
      <c r="F13" s="78"/>
      <c r="G13" s="78"/>
      <c r="H13" s="79"/>
      <c r="I13" s="79"/>
    </row>
    <row r="14" spans="2:9" s="8" customFormat="1" ht="38.450000000000003" customHeight="1" x14ac:dyDescent="0.45">
      <c r="B14" s="17" t="s">
        <v>1279</v>
      </c>
      <c r="C14" s="30"/>
      <c r="D14" s="18" t="s">
        <v>37</v>
      </c>
      <c r="E14" s="17" t="s">
        <v>66</v>
      </c>
      <c r="F14" s="17">
        <v>4</v>
      </c>
      <c r="G14" s="17">
        <v>6</v>
      </c>
      <c r="H14" s="63"/>
      <c r="I14" s="63"/>
    </row>
    <row r="15" spans="2:9" s="8" customFormat="1" ht="38.450000000000003" customHeight="1" thickBot="1" x14ac:dyDescent="0.5">
      <c r="B15" s="17" t="s">
        <v>1280</v>
      </c>
      <c r="C15" s="30"/>
      <c r="D15" s="18" t="s">
        <v>38</v>
      </c>
      <c r="E15" s="17" t="s">
        <v>66</v>
      </c>
      <c r="F15" s="17">
        <v>4</v>
      </c>
      <c r="G15" s="17">
        <v>6</v>
      </c>
      <c r="H15" s="63"/>
      <c r="I15" s="63"/>
    </row>
    <row r="16" spans="2:9" s="8" customFormat="1" ht="30.75" customHeight="1" x14ac:dyDescent="0.45">
      <c r="B16" s="27" t="s">
        <v>19</v>
      </c>
      <c r="C16" s="27"/>
      <c r="D16" s="212" t="s">
        <v>1084</v>
      </c>
      <c r="E16" s="78"/>
      <c r="F16" s="78"/>
      <c r="G16" s="78"/>
      <c r="H16" s="79"/>
      <c r="I16" s="79"/>
    </row>
    <row r="17" spans="2:11" s="8" customFormat="1" ht="38.450000000000003" customHeight="1" x14ac:dyDescent="0.45">
      <c r="B17" s="17" t="s">
        <v>30</v>
      </c>
      <c r="C17" s="30"/>
      <c r="D17" s="18" t="s">
        <v>37</v>
      </c>
      <c r="E17" s="17" t="s">
        <v>66</v>
      </c>
      <c r="F17" s="17">
        <v>2</v>
      </c>
      <c r="G17" s="17">
        <v>6</v>
      </c>
      <c r="H17" s="63"/>
      <c r="I17" s="63"/>
    </row>
    <row r="18" spans="2:11" s="8" customFormat="1" ht="38.450000000000003" customHeight="1" x14ac:dyDescent="0.45">
      <c r="B18" s="17" t="s">
        <v>31</v>
      </c>
      <c r="C18" s="30"/>
      <c r="D18" s="18" t="s">
        <v>38</v>
      </c>
      <c r="E18" s="17" t="s">
        <v>66</v>
      </c>
      <c r="F18" s="17">
        <v>2</v>
      </c>
      <c r="G18" s="17">
        <v>6</v>
      </c>
      <c r="H18" s="63"/>
      <c r="I18" s="63"/>
    </row>
    <row r="19" spans="2:11" s="8" customFormat="1" ht="38.450000000000003" customHeight="1" thickBot="1" x14ac:dyDescent="0.5">
      <c r="B19" s="17" t="s">
        <v>656</v>
      </c>
      <c r="C19" s="30"/>
      <c r="D19" s="316" t="s">
        <v>814</v>
      </c>
      <c r="E19" s="17" t="s">
        <v>66</v>
      </c>
      <c r="F19" s="17">
        <v>2</v>
      </c>
      <c r="G19" s="17">
        <v>1</v>
      </c>
      <c r="H19" s="63"/>
      <c r="I19" s="63"/>
    </row>
    <row r="20" spans="2:11" s="8" customFormat="1" ht="30" customHeight="1" x14ac:dyDescent="0.45">
      <c r="B20" s="27" t="s">
        <v>20</v>
      </c>
      <c r="C20" s="27"/>
      <c r="D20" s="212" t="s">
        <v>1085</v>
      </c>
      <c r="E20" s="78"/>
      <c r="F20" s="78"/>
      <c r="G20" s="78"/>
      <c r="H20" s="83"/>
      <c r="I20" s="83"/>
      <c r="J20" s="40"/>
      <c r="K20" s="40"/>
    </row>
    <row r="21" spans="2:11" s="8" customFormat="1" ht="38.450000000000003" customHeight="1" x14ac:dyDescent="0.45">
      <c r="B21" s="17" t="s">
        <v>1238</v>
      </c>
      <c r="C21" s="30"/>
      <c r="D21" s="18" t="s">
        <v>37</v>
      </c>
      <c r="E21" s="17" t="s">
        <v>66</v>
      </c>
      <c r="F21" s="17">
        <v>62</v>
      </c>
      <c r="G21" s="17">
        <v>6</v>
      </c>
      <c r="H21" s="63"/>
      <c r="I21" s="63"/>
    </row>
    <row r="22" spans="2:11" s="8" customFormat="1" ht="38.450000000000003" customHeight="1" thickBot="1" x14ac:dyDescent="0.5">
      <c r="B22" s="17" t="s">
        <v>1239</v>
      </c>
      <c r="C22" s="30"/>
      <c r="D22" s="18" t="s">
        <v>38</v>
      </c>
      <c r="E22" s="17" t="s">
        <v>66</v>
      </c>
      <c r="F22" s="17">
        <v>62</v>
      </c>
      <c r="G22" s="17">
        <f>2*3*1</f>
        <v>6</v>
      </c>
      <c r="H22" s="63"/>
      <c r="I22" s="63"/>
    </row>
    <row r="23" spans="2:11" s="8" customFormat="1" ht="30" customHeight="1" x14ac:dyDescent="0.45">
      <c r="B23" s="27" t="s">
        <v>21</v>
      </c>
      <c r="C23" s="27"/>
      <c r="D23" s="212" t="s">
        <v>1086</v>
      </c>
      <c r="E23" s="78"/>
      <c r="F23" s="78"/>
      <c r="G23" s="78"/>
      <c r="H23" s="79"/>
      <c r="I23" s="79"/>
    </row>
    <row r="24" spans="2:11" s="8" customFormat="1" ht="38.450000000000003" customHeight="1" x14ac:dyDescent="0.45">
      <c r="B24" s="17" t="s">
        <v>1240</v>
      </c>
      <c r="C24" s="30"/>
      <c r="D24" s="18" t="s">
        <v>37</v>
      </c>
      <c r="E24" s="17" t="s">
        <v>66</v>
      </c>
      <c r="F24" s="17">
        <v>6</v>
      </c>
      <c r="G24" s="17">
        <v>6</v>
      </c>
      <c r="H24" s="63"/>
      <c r="I24" s="63"/>
    </row>
    <row r="25" spans="2:11" s="8" customFormat="1" ht="38.450000000000003" customHeight="1" thickBot="1" x14ac:dyDescent="0.5">
      <c r="B25" s="17" t="s">
        <v>1241</v>
      </c>
      <c r="C25" s="30"/>
      <c r="D25" s="18" t="s">
        <v>38</v>
      </c>
      <c r="E25" s="17" t="s">
        <v>66</v>
      </c>
      <c r="F25" s="17">
        <v>6</v>
      </c>
      <c r="G25" s="17">
        <f>2*3*1</f>
        <v>6</v>
      </c>
      <c r="H25" s="63"/>
      <c r="I25" s="63"/>
    </row>
    <row r="26" spans="2:11" s="8" customFormat="1" ht="30" customHeight="1" x14ac:dyDescent="0.45">
      <c r="B26" s="27" t="s">
        <v>42</v>
      </c>
      <c r="C26" s="27"/>
      <c r="D26" s="212" t="s">
        <v>1087</v>
      </c>
      <c r="E26" s="78"/>
      <c r="F26" s="78"/>
      <c r="G26" s="78"/>
      <c r="H26" s="83"/>
      <c r="I26" s="83"/>
    </row>
    <row r="27" spans="2:11" s="8" customFormat="1" ht="38.450000000000003" customHeight="1" x14ac:dyDescent="0.45">
      <c r="B27" s="17" t="s">
        <v>58</v>
      </c>
      <c r="C27" s="30"/>
      <c r="D27" s="18" t="s">
        <v>37</v>
      </c>
      <c r="E27" s="17" t="s">
        <v>66</v>
      </c>
      <c r="F27" s="17">
        <v>1</v>
      </c>
      <c r="G27" s="17">
        <v>6</v>
      </c>
      <c r="H27" s="63"/>
      <c r="I27" s="63"/>
    </row>
    <row r="28" spans="2:11" s="8" customFormat="1" ht="38.450000000000003" customHeight="1" thickBot="1" x14ac:dyDescent="0.5">
      <c r="B28" s="17" t="s">
        <v>657</v>
      </c>
      <c r="C28" s="30"/>
      <c r="D28" s="18" t="s">
        <v>38</v>
      </c>
      <c r="E28" s="17" t="s">
        <v>66</v>
      </c>
      <c r="F28" s="17">
        <v>1</v>
      </c>
      <c r="G28" s="17">
        <f>2*3*1</f>
        <v>6</v>
      </c>
      <c r="H28" s="63"/>
      <c r="I28" s="63"/>
    </row>
    <row r="29" spans="2:11" s="8" customFormat="1" ht="30" customHeight="1" x14ac:dyDescent="0.45">
      <c r="B29" s="27" t="s">
        <v>46</v>
      </c>
      <c r="C29" s="27"/>
      <c r="D29" s="212" t="s">
        <v>1222</v>
      </c>
      <c r="E29" s="78"/>
      <c r="F29" s="78"/>
      <c r="G29" s="78"/>
      <c r="H29" s="79"/>
      <c r="I29" s="79"/>
    </row>
    <row r="30" spans="2:11" s="8" customFormat="1" ht="38.450000000000003" customHeight="1" x14ac:dyDescent="0.45">
      <c r="B30" s="17" t="s">
        <v>1242</v>
      </c>
      <c r="C30" s="30"/>
      <c r="D30" s="18" t="s">
        <v>37</v>
      </c>
      <c r="E30" s="17" t="s">
        <v>66</v>
      </c>
      <c r="F30" s="17">
        <v>1</v>
      </c>
      <c r="G30" s="17">
        <v>6</v>
      </c>
      <c r="H30" s="63"/>
      <c r="I30" s="63"/>
    </row>
    <row r="31" spans="2:11" s="8" customFormat="1" ht="38.450000000000003" customHeight="1" thickBot="1" x14ac:dyDescent="0.5">
      <c r="B31" s="17" t="s">
        <v>1243</v>
      </c>
      <c r="C31" s="30"/>
      <c r="D31" s="18" t="s">
        <v>38</v>
      </c>
      <c r="E31" s="17" t="s">
        <v>66</v>
      </c>
      <c r="F31" s="17">
        <v>1</v>
      </c>
      <c r="G31" s="17">
        <v>6</v>
      </c>
      <c r="H31" s="63"/>
      <c r="I31" s="63"/>
    </row>
    <row r="32" spans="2:11" s="8" customFormat="1" ht="33.75" customHeight="1" x14ac:dyDescent="0.45">
      <c r="B32" s="27" t="s">
        <v>47</v>
      </c>
      <c r="C32" s="27"/>
      <c r="D32" s="212" t="s">
        <v>1088</v>
      </c>
      <c r="E32" s="78"/>
      <c r="F32" s="78"/>
      <c r="G32" s="78"/>
      <c r="H32" s="79"/>
      <c r="I32" s="79"/>
    </row>
    <row r="33" spans="2:9" s="8" customFormat="1" ht="37.799999999999997" customHeight="1" x14ac:dyDescent="0.45">
      <c r="B33" s="17" t="s">
        <v>59</v>
      </c>
      <c r="C33" s="30"/>
      <c r="D33" s="18" t="s">
        <v>37</v>
      </c>
      <c r="E33" s="17" t="s">
        <v>66</v>
      </c>
      <c r="F33" s="17">
        <v>1</v>
      </c>
      <c r="G33" s="17">
        <v>6</v>
      </c>
      <c r="H33" s="63"/>
      <c r="I33" s="63"/>
    </row>
    <row r="34" spans="2:9" s="8" customFormat="1" ht="37.799999999999997" customHeight="1" x14ac:dyDescent="0.45">
      <c r="B34" s="17" t="s">
        <v>60</v>
      </c>
      <c r="C34" s="30"/>
      <c r="D34" s="18" t="s">
        <v>38</v>
      </c>
      <c r="E34" s="17" t="s">
        <v>66</v>
      </c>
      <c r="F34" s="17">
        <v>1</v>
      </c>
      <c r="G34" s="17">
        <v>6</v>
      </c>
      <c r="H34" s="63"/>
      <c r="I34" s="63"/>
    </row>
    <row r="35" spans="2:9" s="8" customFormat="1" ht="37.799999999999997" customHeight="1" thickBot="1" x14ac:dyDescent="0.5">
      <c r="B35" s="17" t="s">
        <v>660</v>
      </c>
      <c r="C35" s="30"/>
      <c r="D35" s="316" t="s">
        <v>814</v>
      </c>
      <c r="E35" s="17" t="s">
        <v>66</v>
      </c>
      <c r="F35" s="17">
        <v>1</v>
      </c>
      <c r="G35" s="17">
        <v>1</v>
      </c>
      <c r="H35" s="63"/>
      <c r="I35" s="63"/>
    </row>
    <row r="36" spans="2:9" s="8" customFormat="1" ht="31.5" customHeight="1" x14ac:dyDescent="0.45">
      <c r="B36" s="27" t="s">
        <v>48</v>
      </c>
      <c r="C36" s="27"/>
      <c r="D36" s="212" t="s">
        <v>1089</v>
      </c>
      <c r="E36" s="78"/>
      <c r="F36" s="78"/>
      <c r="G36" s="78"/>
      <c r="H36" s="79"/>
      <c r="I36" s="79"/>
    </row>
    <row r="37" spans="2:9" s="8" customFormat="1" ht="37.799999999999997" customHeight="1" x14ac:dyDescent="0.45">
      <c r="B37" s="17" t="s">
        <v>1131</v>
      </c>
      <c r="C37" s="30"/>
      <c r="D37" s="18" t="s">
        <v>37</v>
      </c>
      <c r="E37" s="17" t="s">
        <v>66</v>
      </c>
      <c r="F37" s="17">
        <v>20</v>
      </c>
      <c r="G37" s="17">
        <v>6</v>
      </c>
      <c r="H37" s="63"/>
      <c r="I37" s="63"/>
    </row>
    <row r="38" spans="2:9" s="8" customFormat="1" ht="37.799999999999997" customHeight="1" thickBot="1" x14ac:dyDescent="0.5">
      <c r="B38" s="17" t="s">
        <v>1132</v>
      </c>
      <c r="C38" s="30"/>
      <c r="D38" s="18" t="s">
        <v>38</v>
      </c>
      <c r="E38" s="17" t="s">
        <v>66</v>
      </c>
      <c r="F38" s="17">
        <v>20</v>
      </c>
      <c r="G38" s="17">
        <v>6</v>
      </c>
      <c r="H38" s="63"/>
      <c r="I38" s="63"/>
    </row>
    <row r="39" spans="2:9" s="8" customFormat="1" ht="41.25" customHeight="1" thickBot="1" x14ac:dyDescent="0.5">
      <c r="B39" s="24" t="s">
        <v>659</v>
      </c>
      <c r="C39" s="24"/>
      <c r="D39" s="24"/>
      <c r="E39" s="24"/>
      <c r="F39" s="24"/>
      <c r="G39" s="24"/>
      <c r="H39" s="25"/>
      <c r="I39" s="26"/>
    </row>
    <row r="40" spans="2:9" s="8" customFormat="1" ht="41.25" customHeight="1" thickBot="1" x14ac:dyDescent="0.5">
      <c r="B40" s="24" t="s">
        <v>658</v>
      </c>
      <c r="C40" s="329"/>
      <c r="D40" s="330"/>
      <c r="E40" s="295"/>
      <c r="F40" s="295"/>
      <c r="G40" s="295"/>
      <c r="H40" s="331"/>
      <c r="I40" s="331"/>
    </row>
    <row r="41" spans="2:9" s="8" customFormat="1" ht="33.75" customHeight="1" x14ac:dyDescent="0.45">
      <c r="B41" s="266" t="s">
        <v>49</v>
      </c>
      <c r="C41" s="27"/>
      <c r="D41" s="212" t="s">
        <v>1090</v>
      </c>
      <c r="E41" s="78"/>
      <c r="F41" s="78"/>
      <c r="G41" s="78"/>
      <c r="H41" s="79"/>
      <c r="I41" s="79"/>
    </row>
    <row r="42" spans="2:9" s="8" customFormat="1" ht="37.799999999999997" customHeight="1" x14ac:dyDescent="0.45">
      <c r="B42" s="17" t="s">
        <v>1134</v>
      </c>
      <c r="C42" s="30"/>
      <c r="D42" s="18" t="s">
        <v>37</v>
      </c>
      <c r="E42" s="17" t="s">
        <v>66</v>
      </c>
      <c r="F42" s="17">
        <v>14</v>
      </c>
      <c r="G42" s="17">
        <v>6</v>
      </c>
      <c r="H42" s="63"/>
      <c r="I42" s="63"/>
    </row>
    <row r="43" spans="2:9" s="8" customFormat="1" ht="37.799999999999997" customHeight="1" thickBot="1" x14ac:dyDescent="0.5">
      <c r="B43" s="17" t="s">
        <v>1135</v>
      </c>
      <c r="C43" s="30"/>
      <c r="D43" s="18" t="s">
        <v>38</v>
      </c>
      <c r="E43" s="17" t="s">
        <v>66</v>
      </c>
      <c r="F43" s="17">
        <v>14</v>
      </c>
      <c r="G43" s="17">
        <f>2*3*1</f>
        <v>6</v>
      </c>
      <c r="H43" s="63"/>
      <c r="I43" s="63"/>
    </row>
    <row r="44" spans="2:9" s="8" customFormat="1" ht="31.5" customHeight="1" x14ac:dyDescent="0.45">
      <c r="B44" s="27" t="s">
        <v>50</v>
      </c>
      <c r="C44" s="27"/>
      <c r="D44" s="212" t="s">
        <v>1091</v>
      </c>
      <c r="E44" s="78"/>
      <c r="F44" s="78"/>
      <c r="G44" s="78"/>
      <c r="H44" s="79"/>
      <c r="I44" s="79"/>
    </row>
    <row r="45" spans="2:9" s="8" customFormat="1" ht="37.799999999999997" customHeight="1" x14ac:dyDescent="0.45">
      <c r="B45" s="17" t="s">
        <v>1137</v>
      </c>
      <c r="C45" s="30"/>
      <c r="D45" s="18" t="s">
        <v>37</v>
      </c>
      <c r="E45" s="17" t="s">
        <v>66</v>
      </c>
      <c r="F45" s="17">
        <v>6</v>
      </c>
      <c r="G45" s="17">
        <v>6</v>
      </c>
      <c r="H45" s="63"/>
      <c r="I45" s="63"/>
    </row>
    <row r="46" spans="2:9" s="8" customFormat="1" ht="37.799999999999997" customHeight="1" thickBot="1" x14ac:dyDescent="0.5">
      <c r="B46" s="17" t="s">
        <v>1138</v>
      </c>
      <c r="C46" s="30"/>
      <c r="D46" s="18" t="s">
        <v>38</v>
      </c>
      <c r="E46" s="17" t="s">
        <v>66</v>
      </c>
      <c r="F46" s="17">
        <v>6</v>
      </c>
      <c r="G46" s="17">
        <f>2*3*1</f>
        <v>6</v>
      </c>
      <c r="H46" s="63"/>
      <c r="I46" s="63"/>
    </row>
    <row r="47" spans="2:9" s="8" customFormat="1" ht="30.75" customHeight="1" x14ac:dyDescent="0.45">
      <c r="B47" s="266" t="s">
        <v>51</v>
      </c>
      <c r="C47" s="27"/>
      <c r="D47" s="212" t="s">
        <v>1093</v>
      </c>
      <c r="E47" s="78"/>
      <c r="F47" s="78"/>
      <c r="G47" s="78"/>
      <c r="H47" s="79"/>
      <c r="I47" s="79"/>
    </row>
    <row r="48" spans="2:9" s="8" customFormat="1" ht="37.799999999999997" customHeight="1" x14ac:dyDescent="0.45">
      <c r="B48" s="17" t="s">
        <v>61</v>
      </c>
      <c r="C48" s="30"/>
      <c r="D48" s="18" t="s">
        <v>37</v>
      </c>
      <c r="E48" s="17" t="s">
        <v>66</v>
      </c>
      <c r="F48" s="17">
        <v>3</v>
      </c>
      <c r="G48" s="17">
        <v>6</v>
      </c>
      <c r="H48" s="63"/>
      <c r="I48" s="63"/>
    </row>
    <row r="49" spans="2:11" s="8" customFormat="1" ht="37.799999999999997" customHeight="1" thickBot="1" x14ac:dyDescent="0.5">
      <c r="B49" s="17" t="s">
        <v>661</v>
      </c>
      <c r="C49" s="30"/>
      <c r="D49" s="18" t="s">
        <v>38</v>
      </c>
      <c r="E49" s="17" t="s">
        <v>66</v>
      </c>
      <c r="F49" s="17">
        <v>3</v>
      </c>
      <c r="G49" s="17">
        <f>2*3*1</f>
        <v>6</v>
      </c>
      <c r="H49" s="63"/>
      <c r="I49" s="63"/>
    </row>
    <row r="50" spans="2:11" s="8" customFormat="1" ht="30" customHeight="1" x14ac:dyDescent="0.45">
      <c r="B50" s="27" t="s">
        <v>52</v>
      </c>
      <c r="C50" s="27"/>
      <c r="D50" s="212" t="s">
        <v>1094</v>
      </c>
      <c r="E50" s="78"/>
      <c r="F50" s="78"/>
      <c r="G50" s="78"/>
      <c r="H50" s="83"/>
      <c r="I50" s="83"/>
      <c r="J50" s="40"/>
      <c r="K50" s="40"/>
    </row>
    <row r="51" spans="2:11" s="8" customFormat="1" ht="37.799999999999997" customHeight="1" x14ac:dyDescent="0.45">
      <c r="B51" s="17" t="s">
        <v>1142</v>
      </c>
      <c r="C51" s="30"/>
      <c r="D51" s="18" t="s">
        <v>37</v>
      </c>
      <c r="E51" s="17" t="s">
        <v>66</v>
      </c>
      <c r="F51" s="17">
        <v>2</v>
      </c>
      <c r="G51" s="17">
        <v>6</v>
      </c>
      <c r="H51" s="63"/>
      <c r="I51" s="63"/>
    </row>
    <row r="52" spans="2:11" s="8" customFormat="1" ht="37.799999999999997" customHeight="1" x14ac:dyDescent="0.45">
      <c r="B52" s="17" t="s">
        <v>62</v>
      </c>
      <c r="C52" s="30"/>
      <c r="D52" s="18" t="s">
        <v>38</v>
      </c>
      <c r="E52" s="17" t="s">
        <v>66</v>
      </c>
      <c r="F52" s="17">
        <v>2</v>
      </c>
      <c r="G52" s="17">
        <v>6</v>
      </c>
      <c r="H52" s="63"/>
      <c r="I52" s="63"/>
    </row>
    <row r="53" spans="2:11" s="8" customFormat="1" ht="37.799999999999997" customHeight="1" thickBot="1" x14ac:dyDescent="0.5">
      <c r="B53" s="17" t="s">
        <v>662</v>
      </c>
      <c r="C53" s="30"/>
      <c r="D53" s="316" t="s">
        <v>814</v>
      </c>
      <c r="E53" s="17" t="s">
        <v>66</v>
      </c>
      <c r="F53" s="17">
        <v>2</v>
      </c>
      <c r="G53" s="17">
        <v>1</v>
      </c>
      <c r="H53" s="63"/>
      <c r="I53" s="63"/>
    </row>
    <row r="54" spans="2:11" s="8" customFormat="1" ht="30" customHeight="1" x14ac:dyDescent="0.45">
      <c r="B54" s="27" t="s">
        <v>53</v>
      </c>
      <c r="C54" s="27"/>
      <c r="D54" s="212" t="s">
        <v>1223</v>
      </c>
      <c r="E54" s="78"/>
      <c r="F54" s="78"/>
      <c r="G54" s="78"/>
      <c r="H54" s="79"/>
      <c r="I54" s="79"/>
    </row>
    <row r="55" spans="2:11" s="8" customFormat="1" ht="37.799999999999997" customHeight="1" x14ac:dyDescent="0.45">
      <c r="B55" s="17" t="s">
        <v>1144</v>
      </c>
      <c r="C55" s="30"/>
      <c r="D55" s="18" t="s">
        <v>37</v>
      </c>
      <c r="E55" s="17" t="s">
        <v>66</v>
      </c>
      <c r="F55" s="17">
        <v>2</v>
      </c>
      <c r="G55" s="17">
        <v>6</v>
      </c>
      <c r="H55" s="63"/>
      <c r="I55" s="63"/>
    </row>
    <row r="56" spans="2:11" s="8" customFormat="1" ht="37.799999999999997" customHeight="1" thickBot="1" x14ac:dyDescent="0.5">
      <c r="B56" s="17" t="s">
        <v>1145</v>
      </c>
      <c r="C56" s="30"/>
      <c r="D56" s="18" t="s">
        <v>38</v>
      </c>
      <c r="E56" s="17" t="s">
        <v>66</v>
      </c>
      <c r="F56" s="17">
        <v>2</v>
      </c>
      <c r="G56" s="17">
        <v>6</v>
      </c>
      <c r="H56" s="63"/>
      <c r="I56" s="63"/>
    </row>
    <row r="57" spans="2:11" s="8" customFormat="1" ht="41.25" customHeight="1" thickBot="1" x14ac:dyDescent="0.5">
      <c r="B57" s="24" t="s">
        <v>659</v>
      </c>
      <c r="C57" s="24"/>
      <c r="D57" s="24"/>
      <c r="E57" s="24"/>
      <c r="F57" s="24"/>
      <c r="G57" s="24"/>
      <c r="H57" s="25"/>
      <c r="I57" s="26"/>
    </row>
    <row r="58" spans="2:11" s="8" customFormat="1" ht="41.25" customHeight="1" thickBot="1" x14ac:dyDescent="0.5">
      <c r="B58" s="312" t="s">
        <v>658</v>
      </c>
      <c r="C58" s="308"/>
      <c r="D58" s="309"/>
      <c r="E58" s="310"/>
      <c r="F58" s="310"/>
      <c r="G58" s="310"/>
      <c r="H58" s="311"/>
      <c r="I58" s="311"/>
    </row>
    <row r="59" spans="2:11" s="8" customFormat="1" ht="41.25" customHeight="1" x14ac:dyDescent="0.45">
      <c r="B59" s="27" t="s">
        <v>54</v>
      </c>
      <c r="C59" s="27"/>
      <c r="D59" s="212" t="s">
        <v>1224</v>
      </c>
      <c r="E59" s="78"/>
      <c r="F59" s="83"/>
      <c r="G59" s="78"/>
      <c r="H59" s="83"/>
      <c r="I59" s="83"/>
    </row>
    <row r="60" spans="2:11" s="8" customFormat="1" ht="35.450000000000003" customHeight="1" x14ac:dyDescent="0.45">
      <c r="B60" s="17" t="s">
        <v>1146</v>
      </c>
      <c r="C60" s="30"/>
      <c r="D60" s="18" t="s">
        <v>37</v>
      </c>
      <c r="E60" s="17" t="s">
        <v>66</v>
      </c>
      <c r="F60" s="17">
        <v>2</v>
      </c>
      <c r="G60" s="17">
        <v>6</v>
      </c>
      <c r="H60" s="63"/>
      <c r="I60" s="63"/>
    </row>
    <row r="61" spans="2:11" s="8" customFormat="1" ht="35.450000000000003" customHeight="1" thickBot="1" x14ac:dyDescent="0.5">
      <c r="B61" s="17" t="s">
        <v>1147</v>
      </c>
      <c r="C61" s="30"/>
      <c r="D61" s="18" t="s">
        <v>38</v>
      </c>
      <c r="E61" s="17" t="s">
        <v>66</v>
      </c>
      <c r="F61" s="17">
        <v>2</v>
      </c>
      <c r="G61" s="17">
        <f>2*3*1</f>
        <v>6</v>
      </c>
      <c r="H61" s="63"/>
      <c r="I61" s="63"/>
    </row>
    <row r="62" spans="2:11" s="8" customFormat="1" ht="35.450000000000003" customHeight="1" x14ac:dyDescent="0.45">
      <c r="B62" s="27" t="s">
        <v>55</v>
      </c>
      <c r="C62" s="27"/>
      <c r="D62" s="212" t="s">
        <v>1095</v>
      </c>
      <c r="E62" s="78"/>
      <c r="F62" s="83"/>
      <c r="G62" s="78"/>
      <c r="H62" s="79"/>
      <c r="I62" s="79"/>
    </row>
    <row r="63" spans="2:11" s="8" customFormat="1" ht="35.450000000000003" customHeight="1" x14ac:dyDescent="0.45">
      <c r="B63" s="17" t="s">
        <v>1148</v>
      </c>
      <c r="C63" s="30"/>
      <c r="D63" s="18" t="s">
        <v>37</v>
      </c>
      <c r="E63" s="17" t="s">
        <v>66</v>
      </c>
      <c r="F63" s="17">
        <v>44</v>
      </c>
      <c r="G63" s="17">
        <v>6</v>
      </c>
      <c r="H63" s="63"/>
      <c r="I63" s="63"/>
    </row>
    <row r="64" spans="2:11" s="8" customFormat="1" ht="35.450000000000003" customHeight="1" thickBot="1" x14ac:dyDescent="0.5">
      <c r="B64" s="17" t="s">
        <v>1149</v>
      </c>
      <c r="C64" s="30"/>
      <c r="D64" s="18" t="s">
        <v>38</v>
      </c>
      <c r="E64" s="17" t="s">
        <v>66</v>
      </c>
      <c r="F64" s="17">
        <v>44</v>
      </c>
      <c r="G64" s="17">
        <f>2*3*1</f>
        <v>6</v>
      </c>
      <c r="H64" s="63"/>
      <c r="I64" s="63"/>
    </row>
    <row r="65" spans="2:9" s="8" customFormat="1" ht="35.450000000000003" customHeight="1" x14ac:dyDescent="0.45">
      <c r="B65" s="27" t="s">
        <v>56</v>
      </c>
      <c r="C65" s="27"/>
      <c r="D65" s="212" t="s">
        <v>1096</v>
      </c>
      <c r="E65" s="78"/>
      <c r="F65" s="83"/>
      <c r="G65" s="78"/>
      <c r="H65" s="79"/>
      <c r="I65" s="79"/>
    </row>
    <row r="66" spans="2:9" s="8" customFormat="1" ht="35.450000000000003" customHeight="1" x14ac:dyDescent="0.45">
      <c r="B66" s="17" t="s">
        <v>1150</v>
      </c>
      <c r="C66" s="30"/>
      <c r="D66" s="18" t="s">
        <v>37</v>
      </c>
      <c r="E66" s="17" t="s">
        <v>66</v>
      </c>
      <c r="F66" s="17">
        <v>38</v>
      </c>
      <c r="G66" s="17">
        <v>6</v>
      </c>
      <c r="H66" s="63"/>
      <c r="I66" s="63"/>
    </row>
    <row r="67" spans="2:9" s="8" customFormat="1" ht="35.450000000000003" customHeight="1" thickBot="1" x14ac:dyDescent="0.5">
      <c r="B67" s="17" t="s">
        <v>1151</v>
      </c>
      <c r="C67" s="30"/>
      <c r="D67" s="18" t="s">
        <v>38</v>
      </c>
      <c r="E67" s="17" t="s">
        <v>66</v>
      </c>
      <c r="F67" s="17">
        <v>38</v>
      </c>
      <c r="G67" s="17">
        <f>2*3*1</f>
        <v>6</v>
      </c>
      <c r="H67" s="63"/>
      <c r="I67" s="63"/>
    </row>
    <row r="68" spans="2:9" s="8" customFormat="1" ht="35.450000000000003" customHeight="1" x14ac:dyDescent="0.45">
      <c r="B68" s="27" t="s">
        <v>57</v>
      </c>
      <c r="C68" s="27"/>
      <c r="D68" s="212" t="s">
        <v>1127</v>
      </c>
      <c r="E68" s="78"/>
      <c r="F68" s="83"/>
      <c r="G68" s="78"/>
      <c r="H68" s="79"/>
      <c r="I68" s="79"/>
    </row>
    <row r="69" spans="2:9" s="8" customFormat="1" ht="35.450000000000003" customHeight="1" x14ac:dyDescent="0.45">
      <c r="B69" s="17" t="s">
        <v>1152</v>
      </c>
      <c r="C69" s="30"/>
      <c r="D69" s="18" t="s">
        <v>37</v>
      </c>
      <c r="E69" s="17" t="s">
        <v>66</v>
      </c>
      <c r="F69" s="17">
        <v>8</v>
      </c>
      <c r="G69" s="17">
        <v>6</v>
      </c>
      <c r="H69" s="63"/>
      <c r="I69" s="63"/>
    </row>
    <row r="70" spans="2:9" s="8" customFormat="1" ht="35.450000000000003" customHeight="1" thickBot="1" x14ac:dyDescent="0.5">
      <c r="B70" s="17" t="s">
        <v>1153</v>
      </c>
      <c r="C70" s="30"/>
      <c r="D70" s="18" t="s">
        <v>38</v>
      </c>
      <c r="E70" s="17" t="s">
        <v>66</v>
      </c>
      <c r="F70" s="17">
        <v>8</v>
      </c>
      <c r="G70" s="17">
        <v>6</v>
      </c>
      <c r="H70" s="63"/>
      <c r="I70" s="63"/>
    </row>
    <row r="71" spans="2:9" s="8" customFormat="1" ht="35.450000000000003" customHeight="1" x14ac:dyDescent="0.45">
      <c r="B71" s="27" t="s">
        <v>673</v>
      </c>
      <c r="C71" s="27"/>
      <c r="D71" s="212" t="s">
        <v>1225</v>
      </c>
      <c r="E71" s="78"/>
      <c r="F71" s="78"/>
      <c r="G71" s="78"/>
      <c r="H71" s="79"/>
      <c r="I71" s="79"/>
    </row>
    <row r="72" spans="2:9" s="8" customFormat="1" ht="35.450000000000003" customHeight="1" x14ac:dyDescent="0.45">
      <c r="B72" s="17" t="s">
        <v>1154</v>
      </c>
      <c r="C72" s="30"/>
      <c r="D72" s="18" t="s">
        <v>37</v>
      </c>
      <c r="E72" s="17" t="s">
        <v>66</v>
      </c>
      <c r="F72" s="17">
        <v>1</v>
      </c>
      <c r="G72" s="17">
        <v>6</v>
      </c>
      <c r="H72" s="63"/>
      <c r="I72" s="63"/>
    </row>
    <row r="73" spans="2:9" s="8" customFormat="1" ht="35.450000000000003" customHeight="1" thickBot="1" x14ac:dyDescent="0.5">
      <c r="B73" s="17" t="s">
        <v>1155</v>
      </c>
      <c r="C73" s="30"/>
      <c r="D73" s="18" t="s">
        <v>38</v>
      </c>
      <c r="E73" s="17" t="s">
        <v>66</v>
      </c>
      <c r="F73" s="17">
        <v>1</v>
      </c>
      <c r="G73" s="17">
        <f>2*3*1</f>
        <v>6</v>
      </c>
      <c r="H73" s="63"/>
      <c r="I73" s="63"/>
    </row>
    <row r="74" spans="2:9" s="8" customFormat="1" ht="35.450000000000003" customHeight="1" x14ac:dyDescent="0.45">
      <c r="B74" s="266" t="s">
        <v>674</v>
      </c>
      <c r="C74" s="27"/>
      <c r="D74" s="212" t="s">
        <v>1097</v>
      </c>
      <c r="E74" s="78"/>
      <c r="F74" s="78"/>
      <c r="G74" s="78"/>
      <c r="H74" s="79"/>
      <c r="I74" s="79"/>
    </row>
    <row r="75" spans="2:9" s="8" customFormat="1" ht="35.450000000000003" customHeight="1" x14ac:dyDescent="0.45">
      <c r="B75" s="17" t="s">
        <v>1157</v>
      </c>
      <c r="C75" s="30"/>
      <c r="D75" s="18" t="s">
        <v>37</v>
      </c>
      <c r="E75" s="17" t="s">
        <v>66</v>
      </c>
      <c r="F75" s="17">
        <v>26</v>
      </c>
      <c r="G75" s="17">
        <v>6</v>
      </c>
      <c r="H75" s="63"/>
      <c r="I75" s="63"/>
    </row>
    <row r="76" spans="2:9" s="8" customFormat="1" ht="35.450000000000003" customHeight="1" thickBot="1" x14ac:dyDescent="0.5">
      <c r="B76" s="17" t="s">
        <v>1158</v>
      </c>
      <c r="C76" s="30"/>
      <c r="D76" s="18" t="s">
        <v>38</v>
      </c>
      <c r="E76" s="17" t="s">
        <v>66</v>
      </c>
      <c r="F76" s="17">
        <v>26</v>
      </c>
      <c r="G76" s="17">
        <f>2*3*1</f>
        <v>6</v>
      </c>
      <c r="H76" s="63"/>
      <c r="I76" s="63"/>
    </row>
    <row r="77" spans="2:9" s="8" customFormat="1" ht="35.450000000000003" customHeight="1" x14ac:dyDescent="0.45">
      <c r="B77" s="27" t="s">
        <v>675</v>
      </c>
      <c r="C77" s="27"/>
      <c r="D77" s="212" t="s">
        <v>1098</v>
      </c>
      <c r="E77" s="78"/>
      <c r="F77" s="78"/>
      <c r="G77" s="78"/>
      <c r="H77" s="79"/>
      <c r="I77" s="79"/>
    </row>
    <row r="78" spans="2:9" s="8" customFormat="1" ht="35.450000000000003" customHeight="1" x14ac:dyDescent="0.45">
      <c r="B78" s="17" t="s">
        <v>742</v>
      </c>
      <c r="C78" s="30"/>
      <c r="D78" s="18" t="s">
        <v>37</v>
      </c>
      <c r="E78" s="17" t="s">
        <v>66</v>
      </c>
      <c r="F78" s="17">
        <v>3</v>
      </c>
      <c r="G78" s="17">
        <v>6</v>
      </c>
      <c r="H78" s="63"/>
      <c r="I78" s="63"/>
    </row>
    <row r="79" spans="2:9" s="8" customFormat="1" ht="35.450000000000003" customHeight="1" thickBot="1" x14ac:dyDescent="0.5">
      <c r="B79" s="17" t="s">
        <v>743</v>
      </c>
      <c r="C79" s="30"/>
      <c r="D79" s="18" t="s">
        <v>38</v>
      </c>
      <c r="E79" s="17" t="s">
        <v>66</v>
      </c>
      <c r="F79" s="17">
        <v>3</v>
      </c>
      <c r="G79" s="17">
        <v>6</v>
      </c>
      <c r="H79" s="63"/>
      <c r="I79" s="63"/>
    </row>
    <row r="80" spans="2:9" s="8" customFormat="1" ht="41.25" customHeight="1" x14ac:dyDescent="0.45">
      <c r="B80" s="27" t="s">
        <v>676</v>
      </c>
      <c r="C80" s="27"/>
      <c r="D80" s="212" t="s">
        <v>1099</v>
      </c>
      <c r="E80" s="78"/>
      <c r="F80" s="78"/>
      <c r="G80" s="78"/>
      <c r="H80" s="79"/>
      <c r="I80" s="79"/>
    </row>
    <row r="81" spans="2:9" s="8" customFormat="1" ht="35.450000000000003" customHeight="1" x14ac:dyDescent="0.45">
      <c r="B81" s="17" t="s">
        <v>665</v>
      </c>
      <c r="C81" s="30"/>
      <c r="D81" s="18" t="s">
        <v>37</v>
      </c>
      <c r="E81" s="17" t="s">
        <v>66</v>
      </c>
      <c r="F81" s="17">
        <v>1</v>
      </c>
      <c r="G81" s="17">
        <v>6</v>
      </c>
      <c r="H81" s="63"/>
      <c r="I81" s="63"/>
    </row>
    <row r="82" spans="2:9" s="8" customFormat="1" ht="35.450000000000003" customHeight="1" x14ac:dyDescent="0.45">
      <c r="B82" s="17" t="s">
        <v>663</v>
      </c>
      <c r="C82" s="30"/>
      <c r="D82" s="18" t="s">
        <v>38</v>
      </c>
      <c r="E82" s="17" t="s">
        <v>66</v>
      </c>
      <c r="F82" s="17">
        <v>1</v>
      </c>
      <c r="G82" s="17">
        <v>6</v>
      </c>
      <c r="H82" s="63"/>
      <c r="I82" s="63"/>
    </row>
    <row r="83" spans="2:9" s="8" customFormat="1" ht="35.450000000000003" customHeight="1" thickBot="1" x14ac:dyDescent="0.5">
      <c r="B83" s="17" t="s">
        <v>664</v>
      </c>
      <c r="C83" s="30"/>
      <c r="D83" s="316" t="s">
        <v>814</v>
      </c>
      <c r="E83" s="17" t="s">
        <v>66</v>
      </c>
      <c r="F83" s="17">
        <v>1</v>
      </c>
      <c r="G83" s="17">
        <v>1</v>
      </c>
      <c r="H83" s="63"/>
      <c r="I83" s="63"/>
    </row>
    <row r="84" spans="2:9" s="8" customFormat="1" ht="35.450000000000003" customHeight="1" x14ac:dyDescent="0.45">
      <c r="B84" s="27" t="s">
        <v>677</v>
      </c>
      <c r="C84" s="27"/>
      <c r="D84" s="212" t="s">
        <v>1226</v>
      </c>
      <c r="E84" s="78"/>
      <c r="F84" s="78"/>
      <c r="G84" s="78"/>
      <c r="H84" s="79"/>
      <c r="I84" s="79"/>
    </row>
    <row r="85" spans="2:9" s="8" customFormat="1" ht="41.25" customHeight="1" x14ac:dyDescent="0.45">
      <c r="B85" s="17" t="s">
        <v>1163</v>
      </c>
      <c r="C85" s="30"/>
      <c r="D85" s="18" t="s">
        <v>37</v>
      </c>
      <c r="E85" s="17" t="s">
        <v>66</v>
      </c>
      <c r="F85" s="17">
        <v>1</v>
      </c>
      <c r="G85" s="17">
        <v>6</v>
      </c>
      <c r="H85" s="63"/>
      <c r="I85" s="63"/>
    </row>
    <row r="86" spans="2:9" s="8" customFormat="1" ht="41.25" customHeight="1" thickBot="1" x14ac:dyDescent="0.5">
      <c r="B86" s="17" t="s">
        <v>1164</v>
      </c>
      <c r="C86" s="30"/>
      <c r="D86" s="18" t="s">
        <v>38</v>
      </c>
      <c r="E86" s="17" t="s">
        <v>66</v>
      </c>
      <c r="F86" s="17">
        <v>1</v>
      </c>
      <c r="G86" s="17">
        <f>2*3*1</f>
        <v>6</v>
      </c>
      <c r="H86" s="63"/>
      <c r="I86" s="63"/>
    </row>
    <row r="87" spans="2:9" s="8" customFormat="1" ht="41.25" customHeight="1" thickBot="1" x14ac:dyDescent="0.5">
      <c r="B87" s="24" t="s">
        <v>659</v>
      </c>
      <c r="C87" s="24"/>
      <c r="D87" s="24"/>
      <c r="E87" s="24"/>
      <c r="F87" s="24"/>
      <c r="G87" s="24"/>
      <c r="H87" s="25"/>
      <c r="I87" s="26"/>
    </row>
    <row r="88" spans="2:9" s="8" customFormat="1" ht="41.25" customHeight="1" thickBot="1" x14ac:dyDescent="0.5">
      <c r="B88" s="312" t="s">
        <v>658</v>
      </c>
      <c r="C88" s="308"/>
      <c r="D88" s="309"/>
      <c r="E88" s="310"/>
      <c r="F88" s="295"/>
      <c r="G88" s="310"/>
      <c r="H88" s="311"/>
      <c r="I88" s="311"/>
    </row>
    <row r="89" spans="2:9" s="8" customFormat="1" ht="35.450000000000003" customHeight="1" x14ac:dyDescent="0.45">
      <c r="B89" s="27" t="s">
        <v>736</v>
      </c>
      <c r="C89" s="27"/>
      <c r="D89" s="212" t="s">
        <v>1227</v>
      </c>
      <c r="E89" s="78"/>
      <c r="F89" s="78"/>
      <c r="G89" s="78"/>
      <c r="H89" s="79"/>
      <c r="I89" s="79"/>
    </row>
    <row r="90" spans="2:9" s="8" customFormat="1" ht="41.25" customHeight="1" x14ac:dyDescent="0.45">
      <c r="B90" s="17" t="s">
        <v>1166</v>
      </c>
      <c r="C90" s="30"/>
      <c r="D90" s="18" t="s">
        <v>37</v>
      </c>
      <c r="E90" s="17" t="s">
        <v>66</v>
      </c>
      <c r="F90" s="17">
        <v>1</v>
      </c>
      <c r="G90" s="17">
        <v>6</v>
      </c>
      <c r="H90" s="63"/>
      <c r="I90" s="63"/>
    </row>
    <row r="91" spans="2:9" s="8" customFormat="1" ht="41.25" customHeight="1" thickBot="1" x14ac:dyDescent="0.5">
      <c r="B91" s="17" t="s">
        <v>1167</v>
      </c>
      <c r="C91" s="30"/>
      <c r="D91" s="18" t="s">
        <v>38</v>
      </c>
      <c r="E91" s="17" t="s">
        <v>66</v>
      </c>
      <c r="F91" s="17">
        <v>1</v>
      </c>
      <c r="G91" s="17">
        <f>2*3*1</f>
        <v>6</v>
      </c>
      <c r="H91" s="63"/>
      <c r="I91" s="63"/>
    </row>
    <row r="92" spans="2:9" s="8" customFormat="1" ht="35.450000000000003" customHeight="1" x14ac:dyDescent="0.45">
      <c r="B92" s="27" t="s">
        <v>737</v>
      </c>
      <c r="C92" s="27"/>
      <c r="D92" s="212" t="s">
        <v>1228</v>
      </c>
      <c r="E92" s="78"/>
      <c r="F92" s="78"/>
      <c r="G92" s="78"/>
      <c r="H92" s="79"/>
      <c r="I92" s="79"/>
    </row>
    <row r="93" spans="2:9" s="8" customFormat="1" ht="41.25" customHeight="1" x14ac:dyDescent="0.45">
      <c r="B93" s="17" t="s">
        <v>1169</v>
      </c>
      <c r="C93" s="30"/>
      <c r="D93" s="18" t="s">
        <v>37</v>
      </c>
      <c r="E93" s="17" t="s">
        <v>66</v>
      </c>
      <c r="F93" s="17">
        <v>1</v>
      </c>
      <c r="G93" s="17">
        <v>6</v>
      </c>
      <c r="H93" s="63"/>
      <c r="I93" s="63"/>
    </row>
    <row r="94" spans="2:9" s="8" customFormat="1" ht="41.25" customHeight="1" thickBot="1" x14ac:dyDescent="0.5">
      <c r="B94" s="17" t="s">
        <v>1170</v>
      </c>
      <c r="C94" s="30"/>
      <c r="D94" s="18" t="s">
        <v>38</v>
      </c>
      <c r="E94" s="17" t="s">
        <v>66</v>
      </c>
      <c r="F94" s="17">
        <v>1</v>
      </c>
      <c r="G94" s="17">
        <f>2*3*1</f>
        <v>6</v>
      </c>
      <c r="H94" s="63"/>
      <c r="I94" s="63"/>
    </row>
    <row r="95" spans="2:9" s="8" customFormat="1" ht="35.450000000000003" customHeight="1" x14ac:dyDescent="0.45">
      <c r="B95" s="27" t="s">
        <v>738</v>
      </c>
      <c r="C95" s="27"/>
      <c r="D95" s="212" t="s">
        <v>1100</v>
      </c>
      <c r="E95" s="78"/>
      <c r="F95" s="78"/>
      <c r="G95" s="78"/>
      <c r="H95" s="79"/>
      <c r="I95" s="79"/>
    </row>
    <row r="96" spans="2:9" s="8" customFormat="1" ht="41.25" customHeight="1" x14ac:dyDescent="0.45">
      <c r="B96" s="17" t="s">
        <v>1171</v>
      </c>
      <c r="C96" s="30"/>
      <c r="D96" s="18" t="s">
        <v>37</v>
      </c>
      <c r="E96" s="17" t="s">
        <v>66</v>
      </c>
      <c r="F96" s="17">
        <v>88</v>
      </c>
      <c r="G96" s="17">
        <v>6</v>
      </c>
      <c r="H96" s="63"/>
      <c r="I96" s="63"/>
    </row>
    <row r="97" spans="2:9" s="8" customFormat="1" ht="41.25" customHeight="1" thickBot="1" x14ac:dyDescent="0.5">
      <c r="B97" s="17" t="s">
        <v>1172</v>
      </c>
      <c r="C97" s="30"/>
      <c r="D97" s="18" t="s">
        <v>38</v>
      </c>
      <c r="E97" s="17" t="s">
        <v>66</v>
      </c>
      <c r="F97" s="17">
        <v>88</v>
      </c>
      <c r="G97" s="17">
        <f>2*3*1</f>
        <v>6</v>
      </c>
      <c r="H97" s="63"/>
      <c r="I97" s="63"/>
    </row>
    <row r="98" spans="2:9" s="8" customFormat="1" ht="35.450000000000003" customHeight="1" x14ac:dyDescent="0.45">
      <c r="B98" s="27" t="s">
        <v>739</v>
      </c>
      <c r="C98" s="27"/>
      <c r="D98" s="212" t="s">
        <v>1101</v>
      </c>
      <c r="E98" s="78"/>
      <c r="F98" s="78"/>
      <c r="G98" s="78"/>
      <c r="H98" s="79"/>
      <c r="I98" s="79"/>
    </row>
    <row r="99" spans="2:9" s="8" customFormat="1" ht="37.799999999999997" customHeight="1" x14ac:dyDescent="0.45">
      <c r="B99" s="17" t="s">
        <v>1173</v>
      </c>
      <c r="C99" s="30"/>
      <c r="D99" s="18" t="s">
        <v>37</v>
      </c>
      <c r="E99" s="17" t="s">
        <v>66</v>
      </c>
      <c r="F99" s="17">
        <v>76</v>
      </c>
      <c r="G99" s="17">
        <v>6</v>
      </c>
      <c r="H99" s="63"/>
      <c r="I99" s="63"/>
    </row>
    <row r="100" spans="2:9" s="8" customFormat="1" ht="37.799999999999997" customHeight="1" thickBot="1" x14ac:dyDescent="0.5">
      <c r="B100" s="17" t="s">
        <v>1174</v>
      </c>
      <c r="C100" s="30"/>
      <c r="D100" s="18" t="s">
        <v>38</v>
      </c>
      <c r="E100" s="17" t="s">
        <v>66</v>
      </c>
      <c r="F100" s="17">
        <v>76</v>
      </c>
      <c r="G100" s="17">
        <v>6</v>
      </c>
      <c r="H100" s="63"/>
      <c r="I100" s="63"/>
    </row>
    <row r="101" spans="2:9" s="8" customFormat="1" ht="36" customHeight="1" x14ac:dyDescent="0.45">
      <c r="B101" s="27" t="s">
        <v>740</v>
      </c>
      <c r="C101" s="27"/>
      <c r="D101" s="212" t="s">
        <v>1102</v>
      </c>
      <c r="E101" s="78"/>
      <c r="F101" s="78"/>
      <c r="G101" s="78"/>
      <c r="H101" s="79"/>
      <c r="I101" s="79"/>
    </row>
    <row r="102" spans="2:9" s="8" customFormat="1" ht="34.799999999999997" customHeight="1" x14ac:dyDescent="0.45">
      <c r="B102" s="17" t="s">
        <v>1175</v>
      </c>
      <c r="C102" s="30"/>
      <c r="D102" s="18" t="s">
        <v>37</v>
      </c>
      <c r="E102" s="17" t="s">
        <v>66</v>
      </c>
      <c r="F102" s="17">
        <v>30</v>
      </c>
      <c r="G102" s="17">
        <v>6</v>
      </c>
      <c r="H102" s="63"/>
      <c r="I102" s="63"/>
    </row>
    <row r="103" spans="2:9" s="8" customFormat="1" ht="35.450000000000003" customHeight="1" thickBot="1" x14ac:dyDescent="0.5">
      <c r="B103" s="17" t="s">
        <v>1176</v>
      </c>
      <c r="C103" s="30"/>
      <c r="D103" s="18" t="s">
        <v>38</v>
      </c>
      <c r="E103" s="17" t="s">
        <v>66</v>
      </c>
      <c r="F103" s="17">
        <v>30</v>
      </c>
      <c r="G103" s="17">
        <f>2*3*1</f>
        <v>6</v>
      </c>
      <c r="H103" s="63"/>
      <c r="I103" s="63"/>
    </row>
    <row r="104" spans="2:9" s="8" customFormat="1" ht="41.25" customHeight="1" x14ac:dyDescent="0.45">
      <c r="B104" s="27" t="s">
        <v>749</v>
      </c>
      <c r="C104" s="27"/>
      <c r="D104" s="212" t="s">
        <v>1103</v>
      </c>
      <c r="E104" s="78"/>
      <c r="F104" s="78"/>
      <c r="G104" s="78"/>
      <c r="H104" s="79"/>
      <c r="I104" s="79"/>
    </row>
    <row r="105" spans="2:9" s="8" customFormat="1" ht="34.25" customHeight="1" x14ac:dyDescent="0.45">
      <c r="B105" s="17" t="s">
        <v>1178</v>
      </c>
      <c r="C105" s="30"/>
      <c r="D105" s="18" t="s">
        <v>37</v>
      </c>
      <c r="E105" s="17" t="s">
        <v>66</v>
      </c>
      <c r="F105" s="17">
        <v>2</v>
      </c>
      <c r="G105" s="17">
        <v>6</v>
      </c>
      <c r="H105" s="63"/>
      <c r="I105" s="63"/>
    </row>
    <row r="106" spans="2:9" s="8" customFormat="1" ht="34.25" customHeight="1" thickBot="1" x14ac:dyDescent="0.5">
      <c r="B106" s="17" t="s">
        <v>1179</v>
      </c>
      <c r="C106" s="30"/>
      <c r="D106" s="18" t="s">
        <v>38</v>
      </c>
      <c r="E106" s="17" t="s">
        <v>66</v>
      </c>
      <c r="F106" s="17">
        <v>2</v>
      </c>
      <c r="G106" s="17">
        <f>2*3*1</f>
        <v>6</v>
      </c>
      <c r="H106" s="63"/>
      <c r="I106" s="63"/>
    </row>
    <row r="107" spans="2:9" s="8" customFormat="1" ht="30" customHeight="1" x14ac:dyDescent="0.45">
      <c r="B107" s="27" t="s">
        <v>750</v>
      </c>
      <c r="C107" s="27"/>
      <c r="D107" s="212" t="s">
        <v>1104</v>
      </c>
      <c r="E107" s="78"/>
      <c r="F107" s="78"/>
      <c r="G107" s="78"/>
      <c r="H107" s="79"/>
      <c r="I107" s="79"/>
    </row>
    <row r="108" spans="2:9" s="8" customFormat="1" ht="34.25" customHeight="1" x14ac:dyDescent="0.45">
      <c r="B108" s="17" t="s">
        <v>744</v>
      </c>
      <c r="C108" s="30"/>
      <c r="D108" s="18" t="s">
        <v>37</v>
      </c>
      <c r="E108" s="17" t="s">
        <v>66</v>
      </c>
      <c r="F108" s="17">
        <v>2</v>
      </c>
      <c r="G108" s="17">
        <v>6</v>
      </c>
      <c r="H108" s="63"/>
      <c r="I108" s="63"/>
    </row>
    <row r="109" spans="2:9" s="8" customFormat="1" ht="34.25" customHeight="1" thickBot="1" x14ac:dyDescent="0.5">
      <c r="B109" s="17" t="s">
        <v>745</v>
      </c>
      <c r="C109" s="30"/>
      <c r="D109" s="18" t="s">
        <v>38</v>
      </c>
      <c r="E109" s="17" t="s">
        <v>66</v>
      </c>
      <c r="F109" s="17">
        <v>2</v>
      </c>
      <c r="G109" s="17">
        <f>2*3*1</f>
        <v>6</v>
      </c>
      <c r="H109" s="63"/>
      <c r="I109" s="63"/>
    </row>
    <row r="110" spans="2:9" s="8" customFormat="1" ht="39" customHeight="1" x14ac:dyDescent="0.45">
      <c r="B110" s="27" t="s">
        <v>751</v>
      </c>
      <c r="C110" s="27"/>
      <c r="D110" s="212" t="s">
        <v>1105</v>
      </c>
      <c r="E110" s="78"/>
      <c r="F110" s="78"/>
      <c r="G110" s="78"/>
      <c r="H110" s="79"/>
      <c r="I110" s="79"/>
    </row>
    <row r="111" spans="2:9" s="8" customFormat="1" ht="34.25" customHeight="1" x14ac:dyDescent="0.45">
      <c r="B111" s="17" t="s">
        <v>746</v>
      </c>
      <c r="C111" s="30"/>
      <c r="D111" s="18" t="s">
        <v>37</v>
      </c>
      <c r="E111" s="17" t="s">
        <v>66</v>
      </c>
      <c r="F111" s="17">
        <v>1</v>
      </c>
      <c r="G111" s="17">
        <v>6</v>
      </c>
      <c r="H111" s="63"/>
      <c r="I111" s="63"/>
    </row>
    <row r="112" spans="2:9" s="8" customFormat="1" ht="34.25" customHeight="1" x14ac:dyDescent="0.45">
      <c r="B112" s="17" t="s">
        <v>747</v>
      </c>
      <c r="C112" s="30"/>
      <c r="D112" s="18" t="s">
        <v>38</v>
      </c>
      <c r="E112" s="17" t="s">
        <v>66</v>
      </c>
      <c r="F112" s="17">
        <v>1</v>
      </c>
      <c r="G112" s="17">
        <v>6</v>
      </c>
      <c r="H112" s="63"/>
      <c r="I112" s="63"/>
    </row>
    <row r="113" spans="2:9" s="8" customFormat="1" ht="34.25" customHeight="1" thickBot="1" x14ac:dyDescent="0.5">
      <c r="B113" s="17" t="s">
        <v>748</v>
      </c>
      <c r="C113" s="30"/>
      <c r="D113" s="316" t="s">
        <v>814</v>
      </c>
      <c r="E113" s="17" t="s">
        <v>66</v>
      </c>
      <c r="F113" s="17">
        <v>1</v>
      </c>
      <c r="G113" s="17">
        <v>1</v>
      </c>
      <c r="H113" s="63"/>
      <c r="I113" s="63"/>
    </row>
    <row r="114" spans="2:9" s="8" customFormat="1" ht="36.6" customHeight="1" x14ac:dyDescent="0.45">
      <c r="B114" s="27" t="s">
        <v>752</v>
      </c>
      <c r="C114" s="27"/>
      <c r="D114" s="212" t="s">
        <v>1229</v>
      </c>
      <c r="E114" s="78"/>
      <c r="F114" s="78"/>
      <c r="G114" s="78"/>
      <c r="H114" s="79"/>
      <c r="I114" s="79"/>
    </row>
    <row r="115" spans="2:9" s="8" customFormat="1" ht="41.25" customHeight="1" x14ac:dyDescent="0.45">
      <c r="B115" s="17" t="s">
        <v>1185</v>
      </c>
      <c r="C115" s="30"/>
      <c r="D115" s="18" t="s">
        <v>37</v>
      </c>
      <c r="E115" s="17" t="s">
        <v>66</v>
      </c>
      <c r="F115" s="17">
        <v>2</v>
      </c>
      <c r="G115" s="17">
        <v>6</v>
      </c>
      <c r="H115" s="63"/>
      <c r="I115" s="63"/>
    </row>
    <row r="116" spans="2:9" s="8" customFormat="1" ht="41.25" customHeight="1" thickBot="1" x14ac:dyDescent="0.5">
      <c r="B116" s="17" t="s">
        <v>1186</v>
      </c>
      <c r="C116" s="30"/>
      <c r="D116" s="18" t="s">
        <v>38</v>
      </c>
      <c r="E116" s="17" t="s">
        <v>66</v>
      </c>
      <c r="F116" s="17">
        <v>2</v>
      </c>
      <c r="G116" s="17">
        <f>2*3*1</f>
        <v>6</v>
      </c>
      <c r="H116" s="63"/>
      <c r="I116" s="63"/>
    </row>
    <row r="117" spans="2:9" s="8" customFormat="1" ht="41.25" customHeight="1" thickBot="1" x14ac:dyDescent="0.5">
      <c r="B117" s="24" t="s">
        <v>659</v>
      </c>
      <c r="C117" s="24"/>
      <c r="D117" s="24"/>
      <c r="E117" s="24"/>
      <c r="F117" s="24"/>
      <c r="G117" s="24"/>
      <c r="H117" s="25"/>
      <c r="I117" s="26"/>
    </row>
    <row r="118" spans="2:9" s="8" customFormat="1" ht="41.25" customHeight="1" thickBot="1" x14ac:dyDescent="0.5">
      <c r="B118" s="312" t="s">
        <v>658</v>
      </c>
      <c r="C118" s="308"/>
      <c r="D118" s="309"/>
      <c r="E118" s="310"/>
      <c r="F118" s="295"/>
      <c r="G118" s="310"/>
      <c r="H118" s="311"/>
      <c r="I118" s="311"/>
    </row>
    <row r="119" spans="2:9" s="8" customFormat="1" ht="41.25" customHeight="1" x14ac:dyDescent="0.45">
      <c r="B119" s="27" t="s">
        <v>753</v>
      </c>
      <c r="C119" s="27"/>
      <c r="D119" s="212" t="s">
        <v>1230</v>
      </c>
      <c r="E119" s="78"/>
      <c r="F119" s="78"/>
      <c r="G119" s="78"/>
      <c r="H119" s="79"/>
      <c r="I119" s="79"/>
    </row>
    <row r="120" spans="2:9" s="8" customFormat="1" ht="41.25" customHeight="1" x14ac:dyDescent="0.45">
      <c r="B120" s="17" t="s">
        <v>1187</v>
      </c>
      <c r="C120" s="30"/>
      <c r="D120" s="18" t="s">
        <v>37</v>
      </c>
      <c r="E120" s="17" t="s">
        <v>66</v>
      </c>
      <c r="F120" s="17">
        <v>1</v>
      </c>
      <c r="G120" s="17">
        <v>6</v>
      </c>
      <c r="H120" s="63"/>
      <c r="I120" s="63"/>
    </row>
    <row r="121" spans="2:9" s="8" customFormat="1" ht="41.25" customHeight="1" thickBot="1" x14ac:dyDescent="0.5">
      <c r="B121" s="17" t="s">
        <v>1188</v>
      </c>
      <c r="C121" s="30"/>
      <c r="D121" s="18" t="s">
        <v>38</v>
      </c>
      <c r="E121" s="17" t="s">
        <v>66</v>
      </c>
      <c r="F121" s="17">
        <v>1</v>
      </c>
      <c r="G121" s="17">
        <f>2*3*1</f>
        <v>6</v>
      </c>
      <c r="H121" s="63"/>
      <c r="I121" s="63"/>
    </row>
    <row r="122" spans="2:9" s="8" customFormat="1" ht="41.25" customHeight="1" x14ac:dyDescent="0.45">
      <c r="B122" s="27" t="s">
        <v>754</v>
      </c>
      <c r="C122" s="27"/>
      <c r="D122" s="212" t="s">
        <v>1231</v>
      </c>
      <c r="E122" s="78"/>
      <c r="F122" s="78"/>
      <c r="G122" s="78"/>
      <c r="H122" s="79"/>
      <c r="I122" s="79"/>
    </row>
    <row r="123" spans="2:9" s="8" customFormat="1" ht="41.25" customHeight="1" x14ac:dyDescent="0.45">
      <c r="B123" s="17" t="s">
        <v>1189</v>
      </c>
      <c r="C123" s="30"/>
      <c r="D123" s="18" t="s">
        <v>37</v>
      </c>
      <c r="E123" s="17" t="s">
        <v>66</v>
      </c>
      <c r="F123" s="17">
        <v>1</v>
      </c>
      <c r="G123" s="17">
        <v>6</v>
      </c>
      <c r="H123" s="63"/>
      <c r="I123" s="63"/>
    </row>
    <row r="124" spans="2:9" s="8" customFormat="1" ht="41.25" customHeight="1" thickBot="1" x14ac:dyDescent="0.5">
      <c r="B124" s="17" t="s">
        <v>1190</v>
      </c>
      <c r="C124" s="30"/>
      <c r="D124" s="18" t="s">
        <v>38</v>
      </c>
      <c r="E124" s="17" t="s">
        <v>66</v>
      </c>
      <c r="F124" s="17">
        <v>1</v>
      </c>
      <c r="G124" s="17">
        <f>2*3*1</f>
        <v>6</v>
      </c>
      <c r="H124" s="63"/>
      <c r="I124" s="63"/>
    </row>
    <row r="125" spans="2:9" s="8" customFormat="1" ht="41.25" customHeight="1" x14ac:dyDescent="0.45">
      <c r="B125" s="27" t="s">
        <v>755</v>
      </c>
      <c r="C125" s="27"/>
      <c r="D125" s="212" t="s">
        <v>1107</v>
      </c>
      <c r="E125" s="78"/>
      <c r="F125" s="78"/>
      <c r="G125" s="78"/>
      <c r="H125" s="79"/>
      <c r="I125" s="79"/>
    </row>
    <row r="126" spans="2:9" s="8" customFormat="1" ht="36" customHeight="1" x14ac:dyDescent="0.45">
      <c r="B126" s="17" t="s">
        <v>1191</v>
      </c>
      <c r="C126" s="30"/>
      <c r="D126" s="18" t="s">
        <v>37</v>
      </c>
      <c r="E126" s="17" t="s">
        <v>66</v>
      </c>
      <c r="F126" s="17">
        <v>34</v>
      </c>
      <c r="G126" s="17">
        <v>6</v>
      </c>
      <c r="H126" s="63"/>
      <c r="I126" s="63"/>
    </row>
    <row r="127" spans="2:9" s="8" customFormat="1" ht="36" customHeight="1" thickBot="1" x14ac:dyDescent="0.5">
      <c r="B127" s="17" t="s">
        <v>1192</v>
      </c>
      <c r="C127" s="30"/>
      <c r="D127" s="18" t="s">
        <v>38</v>
      </c>
      <c r="E127" s="17" t="s">
        <v>66</v>
      </c>
      <c r="F127" s="17">
        <v>34</v>
      </c>
      <c r="G127" s="17">
        <f>2*3*1</f>
        <v>6</v>
      </c>
      <c r="H127" s="63"/>
      <c r="I127" s="63"/>
    </row>
    <row r="128" spans="2:9" s="8" customFormat="1" ht="41.25" customHeight="1" x14ac:dyDescent="0.45">
      <c r="B128" s="27" t="s">
        <v>756</v>
      </c>
      <c r="C128" s="27"/>
      <c r="D128" s="212" t="s">
        <v>1106</v>
      </c>
      <c r="E128" s="78"/>
      <c r="F128" s="78"/>
      <c r="G128" s="78"/>
      <c r="H128" s="79"/>
      <c r="I128" s="79"/>
    </row>
    <row r="129" spans="2:9" s="8" customFormat="1" ht="38.450000000000003" customHeight="1" x14ac:dyDescent="0.45">
      <c r="B129" s="17" t="s">
        <v>757</v>
      </c>
      <c r="C129" s="30"/>
      <c r="D129" s="18" t="s">
        <v>37</v>
      </c>
      <c r="E129" s="17" t="s">
        <v>66</v>
      </c>
      <c r="F129" s="17">
        <v>31</v>
      </c>
      <c r="G129" s="17">
        <v>6</v>
      </c>
      <c r="H129" s="63"/>
      <c r="I129" s="63"/>
    </row>
    <row r="130" spans="2:9" s="8" customFormat="1" ht="38.450000000000003" customHeight="1" thickBot="1" x14ac:dyDescent="0.5">
      <c r="B130" s="17" t="s">
        <v>758</v>
      </c>
      <c r="C130" s="30"/>
      <c r="D130" s="18" t="s">
        <v>38</v>
      </c>
      <c r="E130" s="17" t="s">
        <v>66</v>
      </c>
      <c r="F130" s="17">
        <v>31</v>
      </c>
      <c r="G130" s="17">
        <f>2*3*1</f>
        <v>6</v>
      </c>
      <c r="H130" s="63"/>
      <c r="I130" s="63"/>
    </row>
    <row r="131" spans="2:9" s="8" customFormat="1" ht="35.450000000000003" customHeight="1" x14ac:dyDescent="0.45">
      <c r="B131" s="27" t="s">
        <v>759</v>
      </c>
      <c r="C131" s="27"/>
      <c r="D131" s="212" t="s">
        <v>1108</v>
      </c>
      <c r="E131" s="78"/>
      <c r="F131" s="78"/>
      <c r="G131" s="78"/>
      <c r="H131" s="79"/>
      <c r="I131" s="79"/>
    </row>
    <row r="132" spans="2:9" s="8" customFormat="1" ht="37.25" customHeight="1" x14ac:dyDescent="0.45">
      <c r="B132" s="17" t="s">
        <v>1195</v>
      </c>
      <c r="C132" s="30"/>
      <c r="D132" s="18" t="s">
        <v>37</v>
      </c>
      <c r="E132" s="17" t="s">
        <v>66</v>
      </c>
      <c r="F132" s="17">
        <v>4</v>
      </c>
      <c r="G132" s="17">
        <v>6</v>
      </c>
      <c r="H132" s="63"/>
      <c r="I132" s="63"/>
    </row>
    <row r="133" spans="2:9" s="8" customFormat="1" ht="36" customHeight="1" thickBot="1" x14ac:dyDescent="0.5">
      <c r="B133" s="17" t="s">
        <v>1196</v>
      </c>
      <c r="C133" s="30"/>
      <c r="D133" s="18" t="s">
        <v>38</v>
      </c>
      <c r="E133" s="17" t="s">
        <v>66</v>
      </c>
      <c r="F133" s="17">
        <v>4</v>
      </c>
      <c r="G133" s="17">
        <f>2*3*1</f>
        <v>6</v>
      </c>
      <c r="H133" s="63"/>
      <c r="I133" s="63"/>
    </row>
    <row r="134" spans="2:9" s="8" customFormat="1" ht="34.799999999999997" customHeight="1" x14ac:dyDescent="0.45">
      <c r="B134" s="27" t="s">
        <v>760</v>
      </c>
      <c r="C134" s="27"/>
      <c r="D134" s="212" t="s">
        <v>1109</v>
      </c>
      <c r="E134" s="78"/>
      <c r="F134" s="78"/>
      <c r="G134" s="78"/>
      <c r="H134" s="79"/>
      <c r="I134" s="79"/>
    </row>
    <row r="135" spans="2:9" s="8" customFormat="1" ht="41.25" customHeight="1" x14ac:dyDescent="0.45">
      <c r="B135" s="17" t="s">
        <v>1281</v>
      </c>
      <c r="C135" s="30"/>
      <c r="D135" s="18" t="s">
        <v>37</v>
      </c>
      <c r="E135" s="17" t="s">
        <v>66</v>
      </c>
      <c r="F135" s="17">
        <v>3</v>
      </c>
      <c r="G135" s="17">
        <v>6</v>
      </c>
      <c r="H135" s="63"/>
      <c r="I135" s="63"/>
    </row>
    <row r="136" spans="2:9" s="8" customFormat="1" ht="37.799999999999997" customHeight="1" thickBot="1" x14ac:dyDescent="0.5">
      <c r="B136" s="17" t="s">
        <v>1282</v>
      </c>
      <c r="C136" s="30"/>
      <c r="D136" s="18" t="s">
        <v>38</v>
      </c>
      <c r="E136" s="17" t="s">
        <v>66</v>
      </c>
      <c r="F136" s="17">
        <v>3</v>
      </c>
      <c r="G136" s="17">
        <f>2*3*1</f>
        <v>6</v>
      </c>
      <c r="H136" s="63"/>
      <c r="I136" s="63"/>
    </row>
    <row r="137" spans="2:9" s="8" customFormat="1" ht="30.6" customHeight="1" x14ac:dyDescent="0.45">
      <c r="B137" s="27" t="s">
        <v>761</v>
      </c>
      <c r="C137" s="27"/>
      <c r="D137" s="212" t="s">
        <v>1110</v>
      </c>
      <c r="E137" s="78"/>
      <c r="F137" s="78"/>
      <c r="G137" s="78"/>
      <c r="H137" s="79"/>
      <c r="I137" s="79"/>
    </row>
    <row r="138" spans="2:9" s="8" customFormat="1" ht="41.25" customHeight="1" x14ac:dyDescent="0.45">
      <c r="B138" s="17" t="s">
        <v>763</v>
      </c>
      <c r="C138" s="30"/>
      <c r="D138" s="18" t="s">
        <v>37</v>
      </c>
      <c r="E138" s="17" t="s">
        <v>66</v>
      </c>
      <c r="F138" s="17">
        <v>2</v>
      </c>
      <c r="G138" s="17">
        <v>6</v>
      </c>
      <c r="H138" s="63"/>
      <c r="I138" s="63"/>
    </row>
    <row r="139" spans="2:9" s="8" customFormat="1" ht="36" customHeight="1" thickBot="1" x14ac:dyDescent="0.5">
      <c r="B139" s="17" t="s">
        <v>764</v>
      </c>
      <c r="C139" s="30"/>
      <c r="D139" s="18" t="s">
        <v>38</v>
      </c>
      <c r="E139" s="17" t="s">
        <v>66</v>
      </c>
      <c r="F139" s="17">
        <v>2</v>
      </c>
      <c r="G139" s="17">
        <f>2*3*1</f>
        <v>6</v>
      </c>
      <c r="H139" s="63"/>
      <c r="I139" s="63"/>
    </row>
    <row r="140" spans="2:9" s="8" customFormat="1" ht="31.25" customHeight="1" x14ac:dyDescent="0.45">
      <c r="B140" s="27" t="s">
        <v>812</v>
      </c>
      <c r="C140" s="27"/>
      <c r="D140" s="212" t="s">
        <v>1111</v>
      </c>
      <c r="E140" s="78"/>
      <c r="F140" s="78"/>
      <c r="G140" s="78"/>
      <c r="H140" s="79"/>
      <c r="I140" s="79"/>
    </row>
    <row r="141" spans="2:9" s="8" customFormat="1" ht="31.8" customHeight="1" x14ac:dyDescent="0.45">
      <c r="B141" s="17" t="s">
        <v>767</v>
      </c>
      <c r="C141" s="30"/>
      <c r="D141" s="18" t="s">
        <v>37</v>
      </c>
      <c r="E141" s="17" t="s">
        <v>66</v>
      </c>
      <c r="F141" s="17">
        <v>1</v>
      </c>
      <c r="G141" s="17">
        <v>6</v>
      </c>
      <c r="H141" s="63"/>
      <c r="I141" s="63"/>
    </row>
    <row r="142" spans="2:9" s="8" customFormat="1" ht="41.25" customHeight="1" x14ac:dyDescent="0.45">
      <c r="B142" s="17" t="s">
        <v>768</v>
      </c>
      <c r="C142" s="30"/>
      <c r="D142" s="18" t="s">
        <v>38</v>
      </c>
      <c r="E142" s="17" t="s">
        <v>66</v>
      </c>
      <c r="F142" s="17">
        <v>1</v>
      </c>
      <c r="G142" s="17">
        <v>6</v>
      </c>
      <c r="H142" s="63"/>
      <c r="I142" s="63"/>
    </row>
    <row r="143" spans="2:9" s="8" customFormat="1" ht="34.25" customHeight="1" thickBot="1" x14ac:dyDescent="0.5">
      <c r="B143" s="17" t="s">
        <v>769</v>
      </c>
      <c r="C143" s="30"/>
      <c r="D143" s="316" t="s">
        <v>814</v>
      </c>
      <c r="E143" s="17" t="s">
        <v>66</v>
      </c>
      <c r="F143" s="17">
        <v>1</v>
      </c>
      <c r="G143" s="17">
        <v>1</v>
      </c>
      <c r="H143" s="63"/>
      <c r="I143" s="63"/>
    </row>
    <row r="144" spans="2:9" s="8" customFormat="1" ht="41.25" customHeight="1" thickBot="1" x14ac:dyDescent="0.5">
      <c r="B144" s="24" t="s">
        <v>659</v>
      </c>
      <c r="C144" s="24"/>
      <c r="D144" s="24"/>
      <c r="E144" s="24"/>
      <c r="F144" s="24"/>
      <c r="G144" s="24"/>
      <c r="H144" s="25"/>
      <c r="I144" s="26"/>
    </row>
    <row r="145" spans="2:9" s="8" customFormat="1" ht="41.25" customHeight="1" thickBot="1" x14ac:dyDescent="0.5">
      <c r="B145" s="312" t="s">
        <v>658</v>
      </c>
      <c r="C145" s="308"/>
      <c r="D145" s="309"/>
      <c r="E145" s="310"/>
      <c r="F145" s="295"/>
      <c r="G145" s="310"/>
      <c r="H145" s="311"/>
      <c r="I145" s="311"/>
    </row>
    <row r="146" spans="2:9" s="8" customFormat="1" ht="36" customHeight="1" x14ac:dyDescent="0.45">
      <c r="B146" s="27" t="s">
        <v>770</v>
      </c>
      <c r="C146" s="27"/>
      <c r="D146" s="212" t="s">
        <v>1232</v>
      </c>
      <c r="E146" s="78"/>
      <c r="F146" s="78"/>
      <c r="G146" s="78"/>
      <c r="H146" s="79"/>
      <c r="I146" s="79"/>
    </row>
    <row r="147" spans="2:9" s="8" customFormat="1" ht="41.25" customHeight="1" x14ac:dyDescent="0.45">
      <c r="B147" s="17" t="s">
        <v>1249</v>
      </c>
      <c r="C147" s="30"/>
      <c r="D147" s="18" t="s">
        <v>37</v>
      </c>
      <c r="E147" s="17" t="s">
        <v>66</v>
      </c>
      <c r="F147" s="17">
        <v>1</v>
      </c>
      <c r="G147" s="17">
        <v>6</v>
      </c>
      <c r="H147" s="63"/>
      <c r="I147" s="63"/>
    </row>
    <row r="148" spans="2:9" s="8" customFormat="1" ht="37.799999999999997" customHeight="1" thickBot="1" x14ac:dyDescent="0.5">
      <c r="B148" s="17" t="s">
        <v>1248</v>
      </c>
      <c r="C148" s="30"/>
      <c r="D148" s="18" t="s">
        <v>38</v>
      </c>
      <c r="E148" s="17" t="s">
        <v>66</v>
      </c>
      <c r="F148" s="17">
        <v>1</v>
      </c>
      <c r="G148" s="17">
        <f>2*3*1</f>
        <v>6</v>
      </c>
      <c r="H148" s="63"/>
      <c r="I148" s="63"/>
    </row>
    <row r="149" spans="2:9" s="8" customFormat="1" ht="34.799999999999997" customHeight="1" x14ac:dyDescent="0.45">
      <c r="B149" s="27" t="s">
        <v>771</v>
      </c>
      <c r="C149" s="27"/>
      <c r="D149" s="212" t="s">
        <v>1112</v>
      </c>
      <c r="E149" s="78"/>
      <c r="F149" s="78"/>
      <c r="G149" s="78"/>
      <c r="H149" s="79"/>
      <c r="I149" s="79"/>
    </row>
    <row r="150" spans="2:9" s="8" customFormat="1" ht="34.799999999999997" customHeight="1" x14ac:dyDescent="0.45">
      <c r="B150" s="17" t="s">
        <v>1250</v>
      </c>
      <c r="C150" s="30"/>
      <c r="D150" s="18" t="s">
        <v>37</v>
      </c>
      <c r="E150" s="17" t="s">
        <v>66</v>
      </c>
      <c r="F150" s="17">
        <v>2</v>
      </c>
      <c r="G150" s="17">
        <v>6</v>
      </c>
      <c r="H150" s="63"/>
      <c r="I150" s="63"/>
    </row>
    <row r="151" spans="2:9" s="8" customFormat="1" ht="34.25" customHeight="1" thickBot="1" x14ac:dyDescent="0.5">
      <c r="B151" s="17" t="s">
        <v>1251</v>
      </c>
      <c r="C151" s="30"/>
      <c r="D151" s="18" t="s">
        <v>38</v>
      </c>
      <c r="E151" s="17" t="s">
        <v>66</v>
      </c>
      <c r="F151" s="17">
        <v>2</v>
      </c>
      <c r="G151" s="17">
        <f>2*3*1</f>
        <v>6</v>
      </c>
      <c r="H151" s="63"/>
      <c r="I151" s="63"/>
    </row>
    <row r="152" spans="2:9" s="8" customFormat="1" ht="30.6" customHeight="1" x14ac:dyDescent="0.45">
      <c r="B152" s="27" t="s">
        <v>772</v>
      </c>
      <c r="C152" s="27"/>
      <c r="D152" s="212" t="s">
        <v>1113</v>
      </c>
      <c r="E152" s="78"/>
      <c r="F152" s="78"/>
      <c r="G152" s="78"/>
      <c r="H152" s="79"/>
      <c r="I152" s="79"/>
    </row>
    <row r="153" spans="2:9" s="8" customFormat="1" ht="37.799999999999997" customHeight="1" x14ac:dyDescent="0.45">
      <c r="B153" s="17" t="s">
        <v>1283</v>
      </c>
      <c r="C153" s="30"/>
      <c r="D153" s="18" t="s">
        <v>37</v>
      </c>
      <c r="E153" s="17" t="s">
        <v>66</v>
      </c>
      <c r="F153" s="17">
        <v>1</v>
      </c>
      <c r="G153" s="17">
        <v>6</v>
      </c>
      <c r="H153" s="63"/>
      <c r="I153" s="63"/>
    </row>
    <row r="154" spans="2:9" s="8" customFormat="1" ht="37.799999999999997" customHeight="1" thickBot="1" x14ac:dyDescent="0.5">
      <c r="B154" s="17" t="s">
        <v>1284</v>
      </c>
      <c r="C154" s="30"/>
      <c r="D154" s="18" t="s">
        <v>38</v>
      </c>
      <c r="E154" s="17" t="s">
        <v>66</v>
      </c>
      <c r="F154" s="17">
        <v>1</v>
      </c>
      <c r="G154" s="17">
        <f>2*3*1</f>
        <v>6</v>
      </c>
      <c r="H154" s="63"/>
      <c r="I154" s="63"/>
    </row>
    <row r="155" spans="2:9" s="8" customFormat="1" ht="30.6" customHeight="1" x14ac:dyDescent="0.45">
      <c r="B155" s="27" t="s">
        <v>775</v>
      </c>
      <c r="C155" s="27"/>
      <c r="D155" s="212" t="s">
        <v>1114</v>
      </c>
      <c r="E155" s="78"/>
      <c r="F155" s="78"/>
      <c r="G155" s="78"/>
      <c r="H155" s="79"/>
      <c r="I155" s="79"/>
    </row>
    <row r="156" spans="2:9" s="8" customFormat="1" ht="37.799999999999997" customHeight="1" x14ac:dyDescent="0.45">
      <c r="B156" s="17" t="s">
        <v>777</v>
      </c>
      <c r="C156" s="30"/>
      <c r="D156" s="18" t="s">
        <v>37</v>
      </c>
      <c r="E156" s="17" t="s">
        <v>66</v>
      </c>
      <c r="F156" s="17">
        <v>2</v>
      </c>
      <c r="G156" s="17">
        <v>6</v>
      </c>
      <c r="H156" s="63"/>
      <c r="I156" s="63"/>
    </row>
    <row r="157" spans="2:9" s="8" customFormat="1" ht="37.799999999999997" customHeight="1" thickBot="1" x14ac:dyDescent="0.5">
      <c r="B157" s="17" t="s">
        <v>778</v>
      </c>
      <c r="C157" s="30"/>
      <c r="D157" s="18" t="s">
        <v>38</v>
      </c>
      <c r="E157" s="17" t="s">
        <v>66</v>
      </c>
      <c r="F157" s="17">
        <v>2</v>
      </c>
      <c r="G157" s="17">
        <f>2*3*1</f>
        <v>6</v>
      </c>
      <c r="H157" s="63"/>
      <c r="I157" s="63"/>
    </row>
    <row r="158" spans="2:9" s="8" customFormat="1" ht="30.6" customHeight="1" x14ac:dyDescent="0.45">
      <c r="B158" s="27" t="s">
        <v>779</v>
      </c>
      <c r="C158" s="27"/>
      <c r="D158" s="212" t="s">
        <v>1115</v>
      </c>
      <c r="E158" s="78"/>
      <c r="F158" s="78"/>
      <c r="G158" s="78"/>
      <c r="H158" s="79"/>
      <c r="I158" s="79"/>
    </row>
    <row r="159" spans="2:9" s="8" customFormat="1" ht="37.799999999999997" customHeight="1" x14ac:dyDescent="0.45">
      <c r="B159" s="17" t="s">
        <v>780</v>
      </c>
      <c r="C159" s="30"/>
      <c r="D159" s="18" t="s">
        <v>37</v>
      </c>
      <c r="E159" s="17" t="s">
        <v>66</v>
      </c>
      <c r="F159" s="17">
        <v>1</v>
      </c>
      <c r="G159" s="17">
        <v>6</v>
      </c>
      <c r="H159" s="63"/>
      <c r="I159" s="63"/>
    </row>
    <row r="160" spans="2:9" s="8" customFormat="1" ht="37.799999999999997" customHeight="1" x14ac:dyDescent="0.45">
      <c r="B160" s="17" t="s">
        <v>781</v>
      </c>
      <c r="C160" s="30"/>
      <c r="D160" s="18" t="s">
        <v>38</v>
      </c>
      <c r="E160" s="17" t="s">
        <v>66</v>
      </c>
      <c r="F160" s="17">
        <v>1</v>
      </c>
      <c r="G160" s="17">
        <v>6</v>
      </c>
      <c r="H160" s="63"/>
      <c r="I160" s="63"/>
    </row>
    <row r="161" spans="2:9" s="8" customFormat="1" ht="37.799999999999997" customHeight="1" thickBot="1" x14ac:dyDescent="0.5">
      <c r="B161" s="17" t="s">
        <v>782</v>
      </c>
      <c r="C161" s="30"/>
      <c r="D161" s="316" t="s">
        <v>814</v>
      </c>
      <c r="E161" s="17" t="s">
        <v>66</v>
      </c>
      <c r="F161" s="17">
        <v>1</v>
      </c>
      <c r="G161" s="17">
        <v>1</v>
      </c>
      <c r="H161" s="63"/>
      <c r="I161" s="63"/>
    </row>
    <row r="162" spans="2:9" s="8" customFormat="1" ht="30.6" customHeight="1" x14ac:dyDescent="0.45">
      <c r="B162" s="27" t="s">
        <v>783</v>
      </c>
      <c r="C162" s="27"/>
      <c r="D162" s="212" t="s">
        <v>1233</v>
      </c>
      <c r="E162" s="78"/>
      <c r="F162" s="78"/>
      <c r="G162" s="78"/>
      <c r="H162" s="79"/>
      <c r="I162" s="79"/>
    </row>
    <row r="163" spans="2:9" s="8" customFormat="1" ht="37.799999999999997" customHeight="1" x14ac:dyDescent="0.45">
      <c r="B163" s="17" t="s">
        <v>1254</v>
      </c>
      <c r="C163" s="30"/>
      <c r="D163" s="18" t="s">
        <v>37</v>
      </c>
      <c r="E163" s="17" t="s">
        <v>66</v>
      </c>
      <c r="F163" s="17">
        <v>2</v>
      </c>
      <c r="G163" s="17">
        <v>6</v>
      </c>
      <c r="H163" s="63"/>
      <c r="I163" s="63"/>
    </row>
    <row r="164" spans="2:9" s="8" customFormat="1" ht="37.799999999999997" customHeight="1" thickBot="1" x14ac:dyDescent="0.5">
      <c r="B164" s="17" t="s">
        <v>1255</v>
      </c>
      <c r="C164" s="30"/>
      <c r="D164" s="18" t="s">
        <v>38</v>
      </c>
      <c r="E164" s="17" t="s">
        <v>66</v>
      </c>
      <c r="F164" s="17">
        <v>2</v>
      </c>
      <c r="G164" s="17">
        <f>2*3*1</f>
        <v>6</v>
      </c>
      <c r="H164" s="63"/>
      <c r="I164" s="63"/>
    </row>
    <row r="165" spans="2:9" s="8" customFormat="1" ht="30.6" customHeight="1" x14ac:dyDescent="0.45">
      <c r="B165" s="27" t="s">
        <v>784</v>
      </c>
      <c r="C165" s="27"/>
      <c r="D165" s="212" t="s">
        <v>1234</v>
      </c>
      <c r="E165" s="78"/>
      <c r="F165" s="78"/>
      <c r="G165" s="78"/>
      <c r="H165" s="79"/>
      <c r="I165" s="79"/>
    </row>
    <row r="166" spans="2:9" s="8" customFormat="1" ht="37.799999999999997" customHeight="1" x14ac:dyDescent="0.45">
      <c r="B166" s="17" t="s">
        <v>1256</v>
      </c>
      <c r="C166" s="30"/>
      <c r="D166" s="18" t="s">
        <v>37</v>
      </c>
      <c r="E166" s="17" t="s">
        <v>66</v>
      </c>
      <c r="F166" s="17">
        <v>2</v>
      </c>
      <c r="G166" s="17">
        <v>6</v>
      </c>
      <c r="H166" s="63"/>
      <c r="I166" s="63"/>
    </row>
    <row r="167" spans="2:9" s="8" customFormat="1" ht="37.799999999999997" customHeight="1" thickBot="1" x14ac:dyDescent="0.5">
      <c r="B167" s="17" t="s">
        <v>1257</v>
      </c>
      <c r="C167" s="30"/>
      <c r="D167" s="18" t="s">
        <v>38</v>
      </c>
      <c r="E167" s="17" t="s">
        <v>66</v>
      </c>
      <c r="F167" s="17">
        <v>2</v>
      </c>
      <c r="G167" s="17">
        <f>2*3*1</f>
        <v>6</v>
      </c>
      <c r="H167" s="63"/>
      <c r="I167" s="63"/>
    </row>
    <row r="168" spans="2:9" s="8" customFormat="1" ht="30.6" customHeight="1" x14ac:dyDescent="0.45">
      <c r="B168" s="27" t="s">
        <v>785</v>
      </c>
      <c r="C168" s="27"/>
      <c r="D168" s="212" t="s">
        <v>1116</v>
      </c>
      <c r="E168" s="78"/>
      <c r="F168" s="78"/>
      <c r="G168" s="78"/>
      <c r="H168" s="79"/>
      <c r="I168" s="79"/>
    </row>
    <row r="169" spans="2:9" s="8" customFormat="1" ht="37.799999999999997" customHeight="1" x14ac:dyDescent="0.45">
      <c r="B169" s="17" t="s">
        <v>1285</v>
      </c>
      <c r="C169" s="30"/>
      <c r="D169" s="18" t="s">
        <v>37</v>
      </c>
      <c r="E169" s="17" t="s">
        <v>66</v>
      </c>
      <c r="F169" s="17">
        <v>78</v>
      </c>
      <c r="G169" s="17">
        <v>6</v>
      </c>
      <c r="H169" s="63"/>
      <c r="I169" s="63"/>
    </row>
    <row r="170" spans="2:9" s="8" customFormat="1" ht="37.799999999999997" customHeight="1" thickBot="1" x14ac:dyDescent="0.5">
      <c r="B170" s="17" t="s">
        <v>1286</v>
      </c>
      <c r="C170" s="30"/>
      <c r="D170" s="18" t="s">
        <v>38</v>
      </c>
      <c r="E170" s="17" t="s">
        <v>66</v>
      </c>
      <c r="F170" s="17">
        <v>78</v>
      </c>
      <c r="G170" s="17">
        <f>2*3*1</f>
        <v>6</v>
      </c>
      <c r="H170" s="63"/>
      <c r="I170" s="63"/>
    </row>
    <row r="171" spans="2:9" s="8" customFormat="1" ht="30.6" customHeight="1" x14ac:dyDescent="0.45">
      <c r="B171" s="27" t="s">
        <v>788</v>
      </c>
      <c r="C171" s="27"/>
      <c r="D171" s="212" t="s">
        <v>1117</v>
      </c>
      <c r="E171" s="78"/>
      <c r="F171" s="78"/>
      <c r="G171" s="78"/>
      <c r="H171" s="79"/>
      <c r="I171" s="79"/>
    </row>
    <row r="172" spans="2:9" s="8" customFormat="1" ht="37.799999999999997" customHeight="1" x14ac:dyDescent="0.45">
      <c r="B172" s="17" t="s">
        <v>1287</v>
      </c>
      <c r="C172" s="30"/>
      <c r="D172" s="18" t="s">
        <v>37</v>
      </c>
      <c r="E172" s="17" t="s">
        <v>66</v>
      </c>
      <c r="F172" s="17">
        <v>8</v>
      </c>
      <c r="G172" s="17">
        <v>6</v>
      </c>
      <c r="H172" s="63"/>
      <c r="I172" s="63"/>
    </row>
    <row r="173" spans="2:9" s="8" customFormat="1" ht="37.799999999999997" customHeight="1" thickBot="1" x14ac:dyDescent="0.5">
      <c r="B173" s="17" t="s">
        <v>1288</v>
      </c>
      <c r="C173" s="30"/>
      <c r="D173" s="18" t="s">
        <v>38</v>
      </c>
      <c r="E173" s="17" t="s">
        <v>66</v>
      </c>
      <c r="F173" s="17">
        <v>8</v>
      </c>
      <c r="G173" s="17">
        <f>2*3*1</f>
        <v>6</v>
      </c>
      <c r="H173" s="63"/>
      <c r="I173" s="63"/>
    </row>
    <row r="174" spans="2:9" s="8" customFormat="1" ht="41.25" customHeight="1" thickBot="1" x14ac:dyDescent="0.5">
      <c r="B174" s="24" t="s">
        <v>659</v>
      </c>
      <c r="C174" s="24"/>
      <c r="D174" s="24"/>
      <c r="E174" s="24"/>
      <c r="F174" s="24"/>
      <c r="G174" s="24"/>
      <c r="H174" s="25"/>
      <c r="I174" s="26"/>
    </row>
    <row r="175" spans="2:9" s="8" customFormat="1" ht="41.25" customHeight="1" thickBot="1" x14ac:dyDescent="0.5">
      <c r="B175" s="312" t="s">
        <v>658</v>
      </c>
      <c r="C175" s="308"/>
      <c r="D175" s="309"/>
      <c r="E175" s="310"/>
      <c r="F175" s="295"/>
      <c r="G175" s="310"/>
      <c r="H175" s="311"/>
      <c r="I175" s="311"/>
    </row>
    <row r="176" spans="2:9" s="8" customFormat="1" ht="41.25" customHeight="1" x14ac:dyDescent="0.45">
      <c r="B176" s="27" t="s">
        <v>792</v>
      </c>
      <c r="C176" s="27"/>
      <c r="D176" s="212" t="s">
        <v>1118</v>
      </c>
      <c r="E176" s="78"/>
      <c r="F176" s="78"/>
      <c r="G176" s="78"/>
      <c r="H176" s="79"/>
      <c r="I176" s="79"/>
    </row>
    <row r="177" spans="2:9" s="8" customFormat="1" ht="36" customHeight="1" x14ac:dyDescent="0.45">
      <c r="B177" s="17" t="s">
        <v>1258</v>
      </c>
      <c r="C177" s="30"/>
      <c r="D177" s="18" t="s">
        <v>37</v>
      </c>
      <c r="E177" s="17" t="s">
        <v>66</v>
      </c>
      <c r="F177" s="17">
        <v>1</v>
      </c>
      <c r="G177" s="17">
        <v>6</v>
      </c>
      <c r="H177" s="63"/>
      <c r="I177" s="63"/>
    </row>
    <row r="178" spans="2:9" s="8" customFormat="1" ht="36" customHeight="1" thickBot="1" x14ac:dyDescent="0.5">
      <c r="B178" s="17" t="s">
        <v>1259</v>
      </c>
      <c r="C178" s="30"/>
      <c r="D178" s="18" t="s">
        <v>38</v>
      </c>
      <c r="E178" s="17" t="s">
        <v>66</v>
      </c>
      <c r="F178" s="17">
        <v>1</v>
      </c>
      <c r="G178" s="17">
        <f>2*3*1</f>
        <v>6</v>
      </c>
      <c r="H178" s="63"/>
      <c r="I178" s="63"/>
    </row>
    <row r="179" spans="2:9" s="8" customFormat="1" ht="41.25" customHeight="1" x14ac:dyDescent="0.45">
      <c r="B179" s="27" t="s">
        <v>793</v>
      </c>
      <c r="C179" s="27"/>
      <c r="D179" s="212" t="s">
        <v>1119</v>
      </c>
      <c r="E179" s="78"/>
      <c r="F179" s="78"/>
      <c r="G179" s="78"/>
      <c r="H179" s="79"/>
      <c r="I179" s="79"/>
    </row>
    <row r="180" spans="2:9" s="8" customFormat="1" ht="36" customHeight="1" x14ac:dyDescent="0.45">
      <c r="B180" s="17" t="s">
        <v>794</v>
      </c>
      <c r="C180" s="30"/>
      <c r="D180" s="18" t="s">
        <v>37</v>
      </c>
      <c r="E180" s="17" t="s">
        <v>66</v>
      </c>
      <c r="F180" s="17">
        <v>2</v>
      </c>
      <c r="G180" s="17">
        <v>6</v>
      </c>
      <c r="H180" s="63"/>
      <c r="I180" s="63"/>
    </row>
    <row r="181" spans="2:9" s="8" customFormat="1" ht="36" customHeight="1" thickBot="1" x14ac:dyDescent="0.5">
      <c r="B181" s="17" t="s">
        <v>795</v>
      </c>
      <c r="C181" s="30"/>
      <c r="D181" s="18" t="s">
        <v>38</v>
      </c>
      <c r="E181" s="17" t="s">
        <v>66</v>
      </c>
      <c r="F181" s="17">
        <v>2</v>
      </c>
      <c r="G181" s="17">
        <f>2*3*1</f>
        <v>6</v>
      </c>
      <c r="H181" s="63"/>
      <c r="I181" s="63"/>
    </row>
    <row r="182" spans="2:9" s="8" customFormat="1" ht="41.25" customHeight="1" x14ac:dyDescent="0.45">
      <c r="B182" s="27" t="s">
        <v>796</v>
      </c>
      <c r="C182" s="27"/>
      <c r="D182" s="212" t="s">
        <v>1120</v>
      </c>
      <c r="E182" s="78"/>
      <c r="F182" s="78"/>
      <c r="G182" s="78"/>
      <c r="H182" s="79"/>
      <c r="I182" s="79"/>
    </row>
    <row r="183" spans="2:9" s="8" customFormat="1" ht="36" customHeight="1" x14ac:dyDescent="0.45">
      <c r="B183" s="17" t="s">
        <v>797</v>
      </c>
      <c r="C183" s="30"/>
      <c r="D183" s="18" t="s">
        <v>37</v>
      </c>
      <c r="E183" s="17" t="s">
        <v>66</v>
      </c>
      <c r="F183" s="17">
        <v>1</v>
      </c>
      <c r="G183" s="17">
        <v>6</v>
      </c>
      <c r="H183" s="63"/>
      <c r="I183" s="63"/>
    </row>
    <row r="184" spans="2:9" s="8" customFormat="1" ht="36" customHeight="1" x14ac:dyDescent="0.45">
      <c r="B184" s="17" t="s">
        <v>798</v>
      </c>
      <c r="C184" s="30"/>
      <c r="D184" s="18" t="s">
        <v>38</v>
      </c>
      <c r="E184" s="17" t="s">
        <v>66</v>
      </c>
      <c r="F184" s="17">
        <v>1</v>
      </c>
      <c r="G184" s="17">
        <v>6</v>
      </c>
      <c r="H184" s="63"/>
      <c r="I184" s="63"/>
    </row>
    <row r="185" spans="2:9" s="8" customFormat="1" ht="36" customHeight="1" thickBot="1" x14ac:dyDescent="0.5">
      <c r="B185" s="17" t="s">
        <v>799</v>
      </c>
      <c r="C185" s="30"/>
      <c r="D185" s="316" t="s">
        <v>814</v>
      </c>
      <c r="E185" s="17" t="s">
        <v>66</v>
      </c>
      <c r="F185" s="17">
        <v>1</v>
      </c>
      <c r="G185" s="17">
        <v>1</v>
      </c>
      <c r="H185" s="63"/>
      <c r="I185" s="63"/>
    </row>
    <row r="186" spans="2:9" s="8" customFormat="1" ht="41.25" customHeight="1" x14ac:dyDescent="0.45">
      <c r="B186" s="27" t="s">
        <v>800</v>
      </c>
      <c r="C186" s="27"/>
      <c r="D186" s="212" t="s">
        <v>1235</v>
      </c>
      <c r="E186" s="78"/>
      <c r="F186" s="78"/>
      <c r="G186" s="78"/>
      <c r="H186" s="79"/>
      <c r="I186" s="79"/>
    </row>
    <row r="187" spans="2:9" s="8" customFormat="1" ht="36" customHeight="1" x14ac:dyDescent="0.45">
      <c r="B187" s="17" t="s">
        <v>913</v>
      </c>
      <c r="C187" s="30"/>
      <c r="D187" s="18" t="s">
        <v>37</v>
      </c>
      <c r="E187" s="17" t="s">
        <v>66</v>
      </c>
      <c r="F187" s="17">
        <v>3</v>
      </c>
      <c r="G187" s="17">
        <v>6</v>
      </c>
      <c r="H187" s="63"/>
      <c r="I187" s="63"/>
    </row>
    <row r="188" spans="2:9" s="8" customFormat="1" ht="36" customHeight="1" thickBot="1" x14ac:dyDescent="0.5">
      <c r="B188" s="17" t="s">
        <v>914</v>
      </c>
      <c r="C188" s="30"/>
      <c r="D188" s="18" t="s">
        <v>38</v>
      </c>
      <c r="E188" s="17" t="s">
        <v>66</v>
      </c>
      <c r="F188" s="17">
        <v>3</v>
      </c>
      <c r="G188" s="17">
        <f>2*3*1</f>
        <v>6</v>
      </c>
      <c r="H188" s="63"/>
      <c r="I188" s="63"/>
    </row>
    <row r="189" spans="2:9" s="8" customFormat="1" ht="41.25" customHeight="1" x14ac:dyDescent="0.45">
      <c r="B189" s="27" t="s">
        <v>803</v>
      </c>
      <c r="C189" s="27"/>
      <c r="D189" s="212" t="s">
        <v>1236</v>
      </c>
      <c r="E189" s="78"/>
      <c r="F189" s="78"/>
      <c r="G189" s="78"/>
      <c r="H189" s="79"/>
      <c r="I189" s="79"/>
    </row>
    <row r="190" spans="2:9" s="8" customFormat="1" ht="36" customHeight="1" x14ac:dyDescent="0.45">
      <c r="B190" s="17" t="s">
        <v>915</v>
      </c>
      <c r="C190" s="30"/>
      <c r="D190" s="18" t="s">
        <v>37</v>
      </c>
      <c r="E190" s="17" t="s">
        <v>66</v>
      </c>
      <c r="F190" s="17">
        <v>1</v>
      </c>
      <c r="G190" s="17">
        <v>6</v>
      </c>
      <c r="H190" s="63"/>
      <c r="I190" s="63"/>
    </row>
    <row r="191" spans="2:9" s="8" customFormat="1" ht="36" customHeight="1" thickBot="1" x14ac:dyDescent="0.5">
      <c r="B191" s="17" t="s">
        <v>916</v>
      </c>
      <c r="C191" s="30"/>
      <c r="D191" s="18" t="s">
        <v>38</v>
      </c>
      <c r="E191" s="17" t="s">
        <v>66</v>
      </c>
      <c r="F191" s="17">
        <v>1</v>
      </c>
      <c r="G191" s="17">
        <f>2*3*1</f>
        <v>6</v>
      </c>
      <c r="H191" s="63"/>
      <c r="I191" s="63"/>
    </row>
    <row r="192" spans="2:9" s="8" customFormat="1" ht="41.25" customHeight="1" x14ac:dyDescent="0.45">
      <c r="B192" s="27" t="s">
        <v>807</v>
      </c>
      <c r="C192" s="27"/>
      <c r="D192" s="212" t="s">
        <v>1121</v>
      </c>
      <c r="E192" s="78"/>
      <c r="F192" s="78"/>
      <c r="G192" s="78"/>
      <c r="H192" s="79"/>
      <c r="I192" s="79"/>
    </row>
    <row r="193" spans="2:9" s="8" customFormat="1" ht="36" customHeight="1" x14ac:dyDescent="0.45">
      <c r="B193" s="17" t="s">
        <v>917</v>
      </c>
      <c r="C193" s="30"/>
      <c r="D193" s="18" t="s">
        <v>37</v>
      </c>
      <c r="E193" s="17" t="s">
        <v>66</v>
      </c>
      <c r="F193" s="17">
        <v>50</v>
      </c>
      <c r="G193" s="17">
        <v>6</v>
      </c>
      <c r="H193" s="63"/>
      <c r="I193" s="63"/>
    </row>
    <row r="194" spans="2:9" s="8" customFormat="1" ht="36" customHeight="1" thickBot="1" x14ac:dyDescent="0.5">
      <c r="B194" s="17" t="s">
        <v>918</v>
      </c>
      <c r="C194" s="30"/>
      <c r="D194" s="18" t="s">
        <v>38</v>
      </c>
      <c r="E194" s="17" t="s">
        <v>66</v>
      </c>
      <c r="F194" s="17">
        <v>50</v>
      </c>
      <c r="G194" s="17">
        <f>2*3*1</f>
        <v>6</v>
      </c>
      <c r="H194" s="63"/>
      <c r="I194" s="63"/>
    </row>
    <row r="195" spans="2:9" s="8" customFormat="1" ht="41.25" customHeight="1" x14ac:dyDescent="0.45">
      <c r="B195" s="27" t="s">
        <v>808</v>
      </c>
      <c r="C195" s="27"/>
      <c r="D195" s="212" t="s">
        <v>1122</v>
      </c>
      <c r="E195" s="78"/>
      <c r="F195" s="78"/>
      <c r="G195" s="78"/>
      <c r="H195" s="79"/>
      <c r="I195" s="79"/>
    </row>
    <row r="196" spans="2:9" s="8" customFormat="1" ht="36" customHeight="1" x14ac:dyDescent="0.45">
      <c r="B196" s="17" t="s">
        <v>920</v>
      </c>
      <c r="C196" s="30"/>
      <c r="D196" s="18" t="s">
        <v>37</v>
      </c>
      <c r="E196" s="17" t="s">
        <v>66</v>
      </c>
      <c r="F196" s="17">
        <v>50</v>
      </c>
      <c r="G196" s="17">
        <v>6</v>
      </c>
      <c r="H196" s="63"/>
      <c r="I196" s="63"/>
    </row>
    <row r="197" spans="2:9" s="8" customFormat="1" ht="36" customHeight="1" thickBot="1" x14ac:dyDescent="0.5">
      <c r="B197" s="17" t="s">
        <v>921</v>
      </c>
      <c r="C197" s="30"/>
      <c r="D197" s="18" t="s">
        <v>38</v>
      </c>
      <c r="E197" s="17" t="s">
        <v>66</v>
      </c>
      <c r="F197" s="17">
        <v>50</v>
      </c>
      <c r="G197" s="17">
        <f>2*3*1</f>
        <v>6</v>
      </c>
      <c r="H197" s="63"/>
      <c r="I197" s="63"/>
    </row>
    <row r="198" spans="2:9" s="8" customFormat="1" ht="33.6" customHeight="1" x14ac:dyDescent="0.45">
      <c r="B198" s="27" t="s">
        <v>809</v>
      </c>
      <c r="C198" s="27"/>
      <c r="D198" s="212" t="s">
        <v>1123</v>
      </c>
      <c r="E198" s="78"/>
      <c r="F198" s="78"/>
      <c r="G198" s="78"/>
      <c r="H198" s="79"/>
      <c r="I198" s="79"/>
    </row>
    <row r="199" spans="2:9" s="8" customFormat="1" ht="36" customHeight="1" x14ac:dyDescent="0.45">
      <c r="B199" s="17" t="s">
        <v>922</v>
      </c>
      <c r="C199" s="30"/>
      <c r="D199" s="18" t="s">
        <v>37</v>
      </c>
      <c r="E199" s="17" t="s">
        <v>66</v>
      </c>
      <c r="F199" s="17">
        <v>4</v>
      </c>
      <c r="G199" s="17">
        <v>6</v>
      </c>
      <c r="H199" s="63"/>
      <c r="I199" s="63"/>
    </row>
    <row r="200" spans="2:9" s="8" customFormat="1" ht="36" customHeight="1" thickBot="1" x14ac:dyDescent="0.5">
      <c r="B200" s="17" t="s">
        <v>923</v>
      </c>
      <c r="C200" s="30"/>
      <c r="D200" s="18" t="s">
        <v>38</v>
      </c>
      <c r="E200" s="17" t="s">
        <v>66</v>
      </c>
      <c r="F200" s="17">
        <v>4</v>
      </c>
      <c r="G200" s="17">
        <f>2*3*1</f>
        <v>6</v>
      </c>
      <c r="H200" s="63"/>
      <c r="I200" s="63"/>
    </row>
    <row r="201" spans="2:9" s="8" customFormat="1" ht="33.6" customHeight="1" x14ac:dyDescent="0.45">
      <c r="B201" s="27" t="s">
        <v>810</v>
      </c>
      <c r="C201" s="27"/>
      <c r="D201" s="212" t="s">
        <v>1124</v>
      </c>
      <c r="E201" s="78"/>
      <c r="F201" s="78"/>
      <c r="G201" s="78"/>
      <c r="H201" s="79"/>
      <c r="I201" s="79"/>
    </row>
    <row r="202" spans="2:9" s="8" customFormat="1" ht="36" customHeight="1" x14ac:dyDescent="0.45">
      <c r="B202" s="17" t="s">
        <v>1264</v>
      </c>
      <c r="C202" s="30"/>
      <c r="D202" s="18" t="s">
        <v>37</v>
      </c>
      <c r="E202" s="17" t="s">
        <v>66</v>
      </c>
      <c r="F202" s="17">
        <v>8</v>
      </c>
      <c r="G202" s="17">
        <v>6</v>
      </c>
      <c r="H202" s="63"/>
      <c r="I202" s="63"/>
    </row>
    <row r="203" spans="2:9" s="8" customFormat="1" ht="36" customHeight="1" thickBot="1" x14ac:dyDescent="0.5">
      <c r="B203" s="17" t="s">
        <v>1265</v>
      </c>
      <c r="C203" s="30"/>
      <c r="D203" s="18" t="s">
        <v>38</v>
      </c>
      <c r="E203" s="17" t="s">
        <v>66</v>
      </c>
      <c r="F203" s="17">
        <v>8</v>
      </c>
      <c r="G203" s="17">
        <f>2*3*1</f>
        <v>6</v>
      </c>
      <c r="H203" s="63"/>
      <c r="I203" s="63"/>
    </row>
    <row r="204" spans="2:9" s="8" customFormat="1" ht="41.25" customHeight="1" thickBot="1" x14ac:dyDescent="0.5">
      <c r="B204" s="24" t="s">
        <v>659</v>
      </c>
      <c r="C204" s="24"/>
      <c r="D204" s="24"/>
      <c r="E204" s="24"/>
      <c r="F204" s="24"/>
      <c r="G204" s="24"/>
      <c r="H204" s="25"/>
      <c r="I204" s="26"/>
    </row>
    <row r="205" spans="2:9" s="8" customFormat="1" ht="41.25" customHeight="1" thickBot="1" x14ac:dyDescent="0.5">
      <c r="B205" s="312" t="s">
        <v>658</v>
      </c>
      <c r="C205" s="308"/>
      <c r="D205" s="309"/>
      <c r="E205" s="310"/>
      <c r="F205" s="295"/>
      <c r="G205" s="310"/>
      <c r="H205" s="311"/>
      <c r="I205" s="311"/>
    </row>
    <row r="206" spans="2:9" s="8" customFormat="1" ht="33.6" customHeight="1" x14ac:dyDescent="0.45">
      <c r="B206" s="27" t="s">
        <v>811</v>
      </c>
      <c r="C206" s="27"/>
      <c r="D206" s="212" t="s">
        <v>1125</v>
      </c>
      <c r="E206" s="78"/>
      <c r="F206" s="78"/>
      <c r="G206" s="78"/>
      <c r="H206" s="79"/>
      <c r="I206" s="79"/>
    </row>
    <row r="207" spans="2:9" s="8" customFormat="1" ht="36" customHeight="1" x14ac:dyDescent="0.45">
      <c r="B207" s="17" t="s">
        <v>929</v>
      </c>
      <c r="C207" s="30"/>
      <c r="D207" s="18" t="s">
        <v>37</v>
      </c>
      <c r="E207" s="17" t="s">
        <v>66</v>
      </c>
      <c r="F207" s="17">
        <v>4</v>
      </c>
      <c r="G207" s="17">
        <v>6</v>
      </c>
      <c r="H207" s="63"/>
      <c r="I207" s="63"/>
    </row>
    <row r="208" spans="2:9" s="8" customFormat="1" ht="36" customHeight="1" thickBot="1" x14ac:dyDescent="0.5">
      <c r="B208" s="17" t="s">
        <v>930</v>
      </c>
      <c r="C208" s="30"/>
      <c r="D208" s="18" t="s">
        <v>38</v>
      </c>
      <c r="E208" s="17" t="s">
        <v>66</v>
      </c>
      <c r="F208" s="17">
        <v>4</v>
      </c>
      <c r="G208" s="17">
        <f>2*3*1</f>
        <v>6</v>
      </c>
      <c r="H208" s="63"/>
      <c r="I208" s="63"/>
    </row>
    <row r="209" spans="2:9" s="8" customFormat="1" ht="33.6" customHeight="1" x14ac:dyDescent="0.45">
      <c r="B209" s="27"/>
      <c r="C209" s="27"/>
      <c r="D209" s="212"/>
      <c r="E209" s="78"/>
      <c r="F209" s="78"/>
      <c r="G209" s="78"/>
      <c r="H209" s="79"/>
      <c r="I209" s="79"/>
    </row>
    <row r="210" spans="2:9" s="8" customFormat="1" ht="36" customHeight="1" x14ac:dyDescent="0.45">
      <c r="B210" s="17"/>
      <c r="C210" s="30"/>
      <c r="D210" s="18"/>
      <c r="E210" s="17"/>
      <c r="F210" s="17"/>
      <c r="G210" s="17"/>
      <c r="H210" s="63"/>
      <c r="I210" s="63"/>
    </row>
    <row r="211" spans="2:9" s="8" customFormat="1" ht="36" customHeight="1" x14ac:dyDescent="0.45">
      <c r="B211" s="17"/>
      <c r="C211" s="30"/>
      <c r="D211" s="18"/>
      <c r="E211" s="17"/>
      <c r="F211" s="17"/>
      <c r="G211" s="17"/>
      <c r="H211" s="63"/>
      <c r="I211" s="63"/>
    </row>
    <row r="212" spans="2:9" s="8" customFormat="1" ht="36" customHeight="1" thickBot="1" x14ac:dyDescent="0.5">
      <c r="B212" s="17"/>
      <c r="C212" s="30"/>
      <c r="D212" s="18"/>
      <c r="E212" s="17"/>
      <c r="F212" s="17"/>
      <c r="G212" s="17"/>
      <c r="H212" s="63"/>
      <c r="I212" s="63"/>
    </row>
    <row r="213" spans="2:9" s="8" customFormat="1" ht="33.6" customHeight="1" x14ac:dyDescent="0.45">
      <c r="B213" s="27"/>
      <c r="C213" s="27"/>
      <c r="D213" s="212"/>
      <c r="E213" s="78"/>
      <c r="F213" s="78"/>
      <c r="G213" s="78"/>
      <c r="H213" s="79"/>
      <c r="I213" s="79"/>
    </row>
    <row r="214" spans="2:9" s="8" customFormat="1" ht="36" customHeight="1" x14ac:dyDescent="0.45">
      <c r="B214" s="17"/>
      <c r="C214" s="30"/>
      <c r="D214" s="18"/>
      <c r="E214" s="17"/>
      <c r="F214" s="17"/>
      <c r="G214" s="17"/>
      <c r="H214" s="63"/>
      <c r="I214" s="63"/>
    </row>
    <row r="215" spans="2:9" s="8" customFormat="1" ht="36" customHeight="1" x14ac:dyDescent="0.45">
      <c r="B215" s="17"/>
      <c r="C215" s="30"/>
      <c r="D215" s="18"/>
      <c r="E215" s="17"/>
      <c r="F215" s="17"/>
      <c r="G215" s="17"/>
      <c r="H215" s="63"/>
      <c r="I215" s="63"/>
    </row>
    <row r="216" spans="2:9" s="8" customFormat="1" ht="36" customHeight="1" thickBot="1" x14ac:dyDescent="0.5">
      <c r="B216" s="17"/>
      <c r="C216" s="30"/>
      <c r="D216" s="316"/>
      <c r="E216" s="17"/>
      <c r="F216" s="17"/>
      <c r="G216" s="17"/>
      <c r="H216" s="63"/>
      <c r="I216" s="63"/>
    </row>
    <row r="217" spans="2:9" s="8" customFormat="1" ht="33.6" customHeight="1" x14ac:dyDescent="0.45">
      <c r="B217" s="27"/>
      <c r="C217" s="27"/>
      <c r="D217" s="212"/>
      <c r="E217" s="78"/>
      <c r="F217" s="78"/>
      <c r="G217" s="78"/>
      <c r="H217" s="79"/>
      <c r="I217" s="79"/>
    </row>
    <row r="218" spans="2:9" s="8" customFormat="1" ht="36" customHeight="1" x14ac:dyDescent="0.45">
      <c r="B218" s="17"/>
      <c r="C218" s="30"/>
      <c r="D218" s="18"/>
      <c r="E218" s="17"/>
      <c r="F218" s="17"/>
      <c r="G218" s="17"/>
      <c r="H218" s="63"/>
      <c r="I218" s="63"/>
    </row>
    <row r="219" spans="2:9" s="8" customFormat="1" ht="36" customHeight="1" x14ac:dyDescent="0.45">
      <c r="B219" s="17"/>
      <c r="C219" s="30"/>
      <c r="D219" s="18"/>
      <c r="E219" s="17"/>
      <c r="F219" s="17"/>
      <c r="G219" s="17"/>
      <c r="H219" s="63"/>
      <c r="I219" s="63"/>
    </row>
    <row r="220" spans="2:9" s="8" customFormat="1" ht="36" customHeight="1" thickBot="1" x14ac:dyDescent="0.5">
      <c r="B220" s="17"/>
      <c r="C220" s="30"/>
      <c r="D220" s="18"/>
      <c r="E220" s="17"/>
      <c r="F220" s="17"/>
      <c r="G220" s="17"/>
      <c r="H220" s="63"/>
      <c r="I220" s="63"/>
    </row>
    <row r="221" spans="2:9" s="8" customFormat="1" ht="33.6" customHeight="1" x14ac:dyDescent="0.45">
      <c r="B221" s="27"/>
      <c r="C221" s="27"/>
      <c r="D221" s="212"/>
      <c r="E221" s="78"/>
      <c r="F221" s="78"/>
      <c r="G221" s="78"/>
      <c r="H221" s="79"/>
      <c r="I221" s="79"/>
    </row>
    <row r="222" spans="2:9" s="8" customFormat="1" ht="36" customHeight="1" x14ac:dyDescent="0.45">
      <c r="B222" s="17"/>
      <c r="C222" s="30"/>
      <c r="D222" s="18"/>
      <c r="E222" s="17"/>
      <c r="F222" s="17"/>
      <c r="G222" s="17"/>
      <c r="H222" s="63"/>
      <c r="I222" s="63"/>
    </row>
    <row r="223" spans="2:9" s="8" customFormat="1" ht="36" customHeight="1" x14ac:dyDescent="0.45">
      <c r="B223" s="17"/>
      <c r="C223" s="30"/>
      <c r="D223" s="18"/>
      <c r="E223" s="17"/>
      <c r="F223" s="17"/>
      <c r="G223" s="17"/>
      <c r="H223" s="63"/>
      <c r="I223" s="63"/>
    </row>
    <row r="224" spans="2:9" s="8" customFormat="1" ht="36" customHeight="1" thickBot="1" x14ac:dyDescent="0.5">
      <c r="B224" s="17"/>
      <c r="C224" s="315"/>
      <c r="D224" s="18"/>
      <c r="E224" s="17"/>
      <c r="F224" s="17"/>
      <c r="G224" s="17"/>
      <c r="H224" s="63"/>
      <c r="I224" s="63"/>
    </row>
    <row r="225" spans="2:9" s="8" customFormat="1" ht="41.25" customHeight="1" thickBot="1" x14ac:dyDescent="0.5">
      <c r="B225" s="24" t="s">
        <v>659</v>
      </c>
      <c r="C225" s="24"/>
      <c r="D225" s="24"/>
      <c r="E225" s="24"/>
      <c r="F225" s="24"/>
      <c r="G225" s="24"/>
      <c r="H225" s="25"/>
      <c r="I225" s="26"/>
    </row>
    <row r="226" spans="2:9" s="8" customFormat="1" ht="34.799999999999997" customHeight="1" thickBot="1" x14ac:dyDescent="0.5">
      <c r="B226" s="24" t="s">
        <v>7</v>
      </c>
      <c r="C226" s="24"/>
      <c r="D226" s="24"/>
      <c r="E226" s="24"/>
      <c r="F226" s="24"/>
      <c r="G226" s="24"/>
      <c r="H226" s="25"/>
      <c r="I226" s="26"/>
    </row>
    <row r="227" spans="2:9" x14ac:dyDescent="0.35">
      <c r="B227" s="5"/>
      <c r="C227" s="5"/>
      <c r="D227" s="5"/>
      <c r="E227" s="5"/>
      <c r="F227" s="5"/>
      <c r="G227" s="5"/>
      <c r="H227" s="7"/>
      <c r="I227" s="7"/>
    </row>
    <row r="228" spans="2:9" x14ac:dyDescent="0.35">
      <c r="B228" s="5"/>
      <c r="C228" s="5"/>
      <c r="D228" s="5"/>
      <c r="E228" s="5"/>
      <c r="F228" s="5"/>
      <c r="G228" s="5"/>
      <c r="H228" s="7"/>
      <c r="I228" s="7"/>
    </row>
    <row r="229" spans="2:9" x14ac:dyDescent="0.35">
      <c r="B229" s="5"/>
      <c r="C229" s="5"/>
      <c r="D229" s="5"/>
      <c r="E229" s="5"/>
      <c r="F229" s="5"/>
      <c r="G229" s="5"/>
      <c r="H229" s="7"/>
      <c r="I229" s="7"/>
    </row>
    <row r="230" spans="2:9" x14ac:dyDescent="0.35">
      <c r="B230" s="5"/>
      <c r="C230" s="5"/>
      <c r="D230" s="5"/>
      <c r="E230" s="5"/>
      <c r="F230" s="5"/>
      <c r="G230" s="5"/>
      <c r="H230" s="7"/>
      <c r="I230" s="7"/>
    </row>
    <row r="231" spans="2:9" x14ac:dyDescent="0.35">
      <c r="B231" s="5"/>
      <c r="C231" s="5"/>
      <c r="D231" s="5"/>
      <c r="E231" s="5"/>
      <c r="F231" s="5"/>
      <c r="G231" s="5"/>
      <c r="H231" s="7"/>
      <c r="I231" s="7"/>
    </row>
    <row r="232" spans="2:9" x14ac:dyDescent="0.35">
      <c r="B232" s="5"/>
      <c r="C232" s="5"/>
      <c r="D232" s="5"/>
      <c r="E232" s="5"/>
      <c r="F232" s="5"/>
      <c r="G232" s="5"/>
      <c r="H232" s="7"/>
      <c r="I232" s="7"/>
    </row>
    <row r="233" spans="2:9" x14ac:dyDescent="0.35">
      <c r="B233" s="5"/>
      <c r="C233" s="5"/>
      <c r="D233" s="5"/>
      <c r="E233" s="5"/>
      <c r="F233" s="5"/>
      <c r="G233" s="5"/>
      <c r="H233" s="7"/>
      <c r="I233" s="7"/>
    </row>
    <row r="234" spans="2:9" x14ac:dyDescent="0.35">
      <c r="B234" s="5"/>
      <c r="C234" s="5"/>
      <c r="D234" s="5"/>
      <c r="E234" s="5"/>
      <c r="F234" s="5"/>
      <c r="G234" s="5"/>
      <c r="H234" s="7"/>
      <c r="I234" s="7"/>
    </row>
    <row r="235" spans="2:9" x14ac:dyDescent="0.35">
      <c r="B235" s="5"/>
      <c r="C235" s="5"/>
      <c r="D235" s="5"/>
      <c r="E235" s="5"/>
      <c r="F235" s="5"/>
      <c r="G235" s="5"/>
      <c r="H235" s="7"/>
      <c r="I235" s="7"/>
    </row>
    <row r="236" spans="2:9" x14ac:dyDescent="0.35">
      <c r="B236" s="5"/>
      <c r="C236" s="5"/>
      <c r="D236" s="5"/>
      <c r="E236" s="5"/>
      <c r="F236" s="5"/>
      <c r="G236" s="5"/>
    </row>
    <row r="237" spans="2:9" x14ac:dyDescent="0.35">
      <c r="B237" s="5"/>
      <c r="C237" s="5"/>
      <c r="D237" s="5"/>
      <c r="E237" s="5"/>
      <c r="F237" s="5"/>
      <c r="G237" s="5"/>
    </row>
    <row r="238" spans="2:9" x14ac:dyDescent="0.35">
      <c r="B238" s="5"/>
      <c r="C238" s="5"/>
      <c r="D238" s="5"/>
      <c r="E238" s="5"/>
      <c r="F238" s="5"/>
      <c r="G238" s="5"/>
    </row>
    <row r="239" spans="2:9" x14ac:dyDescent="0.35">
      <c r="B239" s="5"/>
      <c r="C239" s="5"/>
      <c r="D239" s="5"/>
      <c r="E239" s="5"/>
      <c r="F239" s="5"/>
      <c r="G239" s="5"/>
    </row>
    <row r="240" spans="2:9" x14ac:dyDescent="0.35">
      <c r="B240" s="5"/>
      <c r="C240" s="5"/>
      <c r="D240" s="5"/>
      <c r="E240" s="5"/>
      <c r="F240" s="5"/>
      <c r="G240" s="5"/>
    </row>
    <row r="241" spans="3:7" x14ac:dyDescent="0.35">
      <c r="C241" s="5"/>
      <c r="D241" s="5"/>
      <c r="E241" s="5"/>
      <c r="F241" s="5"/>
      <c r="G241" s="5"/>
    </row>
  </sheetData>
  <mergeCells count="1">
    <mergeCell ref="E3:G3"/>
  </mergeCells>
  <phoneticPr fontId="27" type="noConversion"/>
  <pageMargins left="0.19685039370078741" right="3.937007874015748E-2" top="0.19685039370078741" bottom="0" header="0.31496062992125984" footer="3.937007874015748E-2"/>
  <pageSetup paperSize="9" scale="60" firstPageNumber="19" orientation="portrait" useFirstPageNumber="1" r:id="rId1"/>
  <headerFooter>
    <oddFooter>&amp;CPAGE &amp;P OF BOQ</oddFooter>
  </headerFooter>
  <rowBreaks count="7" manualBreakCount="7">
    <brk id="39" min="1" max="8" man="1"/>
    <brk id="57" min="1" max="8" man="1"/>
    <brk id="87" min="1" max="8" man="1"/>
    <brk id="117" min="1" max="8" man="1"/>
    <brk id="144" min="1" max="8" man="1"/>
    <brk id="174" min="1" max="8" man="1"/>
    <brk id="204" min="1" max="8" man="1"/>
  </rowBreaks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dimension ref="A1:N82"/>
  <sheetViews>
    <sheetView topLeftCell="A7" workbookViewId="0">
      <selection activeCell="M58" sqref="M58"/>
    </sheetView>
  </sheetViews>
  <sheetFormatPr defaultColWidth="9.1328125" defaultRowHeight="14.25" x14ac:dyDescent="0.45"/>
  <cols>
    <col min="1" max="1" width="12" bestFit="1" customWidth="1"/>
    <col min="4" max="4" width="26.86328125" customWidth="1"/>
    <col min="6" max="6" width="8.86328125" customWidth="1"/>
    <col min="7" max="7" width="11" customWidth="1"/>
    <col min="8" max="8" width="14.1328125" customWidth="1"/>
    <col min="9" max="9" width="18.33203125" customWidth="1"/>
    <col min="13" max="13" width="9.1328125" customWidth="1"/>
  </cols>
  <sheetData>
    <row r="1" spans="1:13" x14ac:dyDescent="0.45">
      <c r="A1" s="92"/>
      <c r="B1" s="93"/>
      <c r="C1" s="93"/>
      <c r="D1" s="93"/>
      <c r="E1" s="93"/>
      <c r="F1" s="93"/>
      <c r="G1" s="93"/>
      <c r="H1" s="93"/>
      <c r="I1" s="94"/>
    </row>
    <row r="2" spans="1:13" x14ac:dyDescent="0.45">
      <c r="A2" s="95"/>
      <c r="I2" s="96"/>
    </row>
    <row r="3" spans="1:13" x14ac:dyDescent="0.45">
      <c r="A3" s="95"/>
      <c r="I3" s="96"/>
    </row>
    <row r="4" spans="1:13" x14ac:dyDescent="0.45">
      <c r="A4" s="95"/>
      <c r="I4" s="96"/>
    </row>
    <row r="5" spans="1:13" x14ac:dyDescent="0.45">
      <c r="A5" s="95"/>
      <c r="I5" s="96"/>
    </row>
    <row r="6" spans="1:13" x14ac:dyDescent="0.45">
      <c r="A6" s="95"/>
      <c r="I6" s="96"/>
    </row>
    <row r="7" spans="1:13" x14ac:dyDescent="0.45">
      <c r="A7" s="95"/>
      <c r="I7" s="96"/>
    </row>
    <row r="8" spans="1:13" x14ac:dyDescent="0.45">
      <c r="A8" s="95"/>
      <c r="H8" s="97"/>
      <c r="I8" s="98"/>
    </row>
    <row r="9" spans="1:13" x14ac:dyDescent="0.45">
      <c r="A9" s="414" t="s">
        <v>167</v>
      </c>
      <c r="B9" s="415"/>
      <c r="C9" s="415"/>
      <c r="D9" s="415"/>
      <c r="E9" s="429"/>
      <c r="F9" s="430" t="s">
        <v>166</v>
      </c>
      <c r="G9" s="431"/>
      <c r="H9" s="432" t="e">
        <f>#REF!</f>
        <v>#REF!</v>
      </c>
      <c r="I9" s="433"/>
    </row>
    <row r="10" spans="1:13" x14ac:dyDescent="0.45">
      <c r="A10" s="99" t="s">
        <v>77</v>
      </c>
      <c r="B10" s="97"/>
      <c r="F10" s="430" t="s">
        <v>78</v>
      </c>
      <c r="G10" s="431"/>
      <c r="H10" s="434">
        <v>44449</v>
      </c>
      <c r="I10" s="435"/>
    </row>
    <row r="11" spans="1:13" x14ac:dyDescent="0.45">
      <c r="A11" s="99" t="s">
        <v>79</v>
      </c>
      <c r="B11" s="97"/>
      <c r="F11" s="430" t="s">
        <v>80</v>
      </c>
      <c r="G11" s="431"/>
      <c r="H11" s="507" t="e">
        <f>#REF!</f>
        <v>#REF!</v>
      </c>
      <c r="I11" s="435"/>
    </row>
    <row r="12" spans="1:13" x14ac:dyDescent="0.45">
      <c r="A12" s="99" t="s">
        <v>81</v>
      </c>
      <c r="B12" s="97"/>
      <c r="F12" s="430" t="s">
        <v>82</v>
      </c>
      <c r="G12" s="431"/>
      <c r="H12" s="436" t="s">
        <v>624</v>
      </c>
      <c r="I12" s="435"/>
    </row>
    <row r="13" spans="1:13" x14ac:dyDescent="0.45">
      <c r="A13" s="99" t="s">
        <v>83</v>
      </c>
      <c r="B13" s="97"/>
      <c r="F13" s="181" t="s">
        <v>84</v>
      </c>
      <c r="G13" s="182"/>
      <c r="H13" s="468" t="s">
        <v>118</v>
      </c>
      <c r="I13" s="469"/>
    </row>
    <row r="14" spans="1:13" x14ac:dyDescent="0.45">
      <c r="A14" s="99"/>
      <c r="B14" s="97"/>
      <c r="F14" s="430" t="s">
        <v>86</v>
      </c>
      <c r="G14" s="431"/>
      <c r="H14" s="436" t="s">
        <v>87</v>
      </c>
      <c r="I14" s="435"/>
      <c r="M14" t="s">
        <v>85</v>
      </c>
    </row>
    <row r="15" spans="1:13" x14ac:dyDescent="0.45">
      <c r="A15" s="99"/>
      <c r="B15" s="97"/>
      <c r="D15" s="187"/>
      <c r="F15" s="472" t="s">
        <v>404</v>
      </c>
      <c r="G15" s="472"/>
      <c r="H15" s="473" t="s">
        <v>327</v>
      </c>
      <c r="I15" s="469"/>
    </row>
    <row r="16" spans="1:13" x14ac:dyDescent="0.45">
      <c r="A16" s="443" t="s">
        <v>625</v>
      </c>
      <c r="B16" s="444"/>
      <c r="C16" s="444"/>
      <c r="D16" s="444"/>
      <c r="E16" s="444"/>
      <c r="F16" s="444"/>
      <c r="G16" s="444"/>
      <c r="H16" s="444"/>
      <c r="I16" s="445"/>
    </row>
    <row r="17" spans="1:11" ht="14.65" thickBot="1" x14ac:dyDescent="0.5">
      <c r="A17" s="446" t="s">
        <v>88</v>
      </c>
      <c r="B17" s="447"/>
      <c r="C17" s="447"/>
      <c r="D17" s="447"/>
      <c r="E17" s="447"/>
      <c r="F17" s="447"/>
      <c r="G17" s="447"/>
      <c r="H17" s="447"/>
      <c r="I17" s="448"/>
    </row>
    <row r="18" spans="1:11" x14ac:dyDescent="0.45">
      <c r="A18" s="104" t="s">
        <v>89</v>
      </c>
      <c r="B18" s="464" t="s">
        <v>176</v>
      </c>
      <c r="C18" s="465"/>
      <c r="D18" s="466"/>
      <c r="E18" s="170" t="s">
        <v>91</v>
      </c>
      <c r="F18" s="170" t="s">
        <v>92</v>
      </c>
      <c r="G18" s="170" t="s">
        <v>93</v>
      </c>
      <c r="H18" s="170" t="s">
        <v>94</v>
      </c>
      <c r="I18" s="171" t="s">
        <v>95</v>
      </c>
    </row>
    <row r="19" spans="1:11" x14ac:dyDescent="0.45">
      <c r="A19" s="109"/>
      <c r="B19" s="437"/>
      <c r="C19" s="438"/>
      <c r="D19" s="439"/>
      <c r="E19" s="110"/>
      <c r="F19" s="111"/>
      <c r="G19" s="110"/>
      <c r="H19" s="112"/>
      <c r="I19" s="113"/>
    </row>
    <row r="20" spans="1:11" x14ac:dyDescent="0.45">
      <c r="A20" s="114"/>
      <c r="B20" s="406"/>
      <c r="C20" s="395"/>
      <c r="D20" s="407"/>
      <c r="E20" s="115"/>
      <c r="F20" s="100"/>
      <c r="G20" s="115"/>
      <c r="H20" s="116"/>
      <c r="I20" s="113"/>
    </row>
    <row r="21" spans="1:11" x14ac:dyDescent="0.45">
      <c r="A21" s="114"/>
      <c r="B21" s="440"/>
      <c r="C21" s="441"/>
      <c r="D21" s="442"/>
      <c r="E21" s="115"/>
      <c r="F21" s="100"/>
      <c r="G21" s="117"/>
      <c r="H21" s="118"/>
      <c r="I21" s="119"/>
    </row>
    <row r="22" spans="1:11" x14ac:dyDescent="0.45">
      <c r="A22" s="408" t="s">
        <v>96</v>
      </c>
      <c r="B22" s="404"/>
      <c r="C22" s="404"/>
      <c r="D22" s="404"/>
      <c r="E22" s="404"/>
      <c r="F22" s="404"/>
      <c r="G22" s="404"/>
      <c r="H22" s="405"/>
      <c r="I22" s="113"/>
    </row>
    <row r="23" spans="1:11" x14ac:dyDescent="0.45">
      <c r="A23" s="414" t="s">
        <v>97</v>
      </c>
      <c r="B23" s="415"/>
      <c r="C23" s="415"/>
      <c r="D23" s="415"/>
      <c r="E23" s="415"/>
      <c r="F23" s="415"/>
      <c r="G23" s="415"/>
      <c r="H23" s="415"/>
      <c r="I23" s="416"/>
    </row>
    <row r="24" spans="1:11" x14ac:dyDescent="0.45">
      <c r="A24" s="120" t="s">
        <v>98</v>
      </c>
      <c r="B24" s="412" t="s">
        <v>176</v>
      </c>
      <c r="C24" s="458"/>
      <c r="D24" s="458"/>
      <c r="E24" s="458"/>
      <c r="F24" s="413"/>
      <c r="G24" s="180" t="s">
        <v>93</v>
      </c>
      <c r="H24" s="136" t="s">
        <v>94</v>
      </c>
      <c r="I24" s="137" t="s">
        <v>95</v>
      </c>
      <c r="K24" s="142"/>
    </row>
    <row r="25" spans="1:11" x14ac:dyDescent="0.45">
      <c r="A25" s="125">
        <v>1</v>
      </c>
      <c r="B25" s="417" t="s">
        <v>626</v>
      </c>
      <c r="C25" s="418"/>
      <c r="D25" s="418"/>
      <c r="E25" s="418"/>
      <c r="F25" s="419"/>
      <c r="G25" s="191">
        <v>1</v>
      </c>
      <c r="H25" s="219">
        <v>28000</v>
      </c>
      <c r="I25" s="129">
        <f>H25*G25</f>
        <v>28000</v>
      </c>
    </row>
    <row r="26" spans="1:11" x14ac:dyDescent="0.45">
      <c r="A26" s="125">
        <v>2</v>
      </c>
      <c r="B26" s="420" t="s">
        <v>310</v>
      </c>
      <c r="C26" s="421"/>
      <c r="D26" s="421"/>
      <c r="E26" s="421"/>
      <c r="F26" s="422"/>
      <c r="G26" s="191">
        <v>1</v>
      </c>
      <c r="H26" s="220">
        <v>1950</v>
      </c>
      <c r="I26" s="129">
        <f>H26*G26</f>
        <v>1950</v>
      </c>
    </row>
    <row r="27" spans="1:11" x14ac:dyDescent="0.45">
      <c r="A27" s="125">
        <v>3</v>
      </c>
      <c r="B27" s="420"/>
      <c r="C27" s="421"/>
      <c r="D27" s="421"/>
      <c r="E27" s="421"/>
      <c r="F27" s="422"/>
      <c r="G27" s="191"/>
      <c r="H27" s="220"/>
      <c r="I27" s="129"/>
    </row>
    <row r="28" spans="1:11" x14ac:dyDescent="0.45">
      <c r="A28" s="125"/>
      <c r="B28" s="420"/>
      <c r="C28" s="421"/>
      <c r="D28" s="421"/>
      <c r="E28" s="421"/>
      <c r="F28" s="422"/>
      <c r="G28" s="191"/>
      <c r="H28" s="220"/>
      <c r="I28" s="129"/>
    </row>
    <row r="29" spans="1:11" x14ac:dyDescent="0.45">
      <c r="A29" s="125"/>
      <c r="B29" s="420"/>
      <c r="C29" s="421"/>
      <c r="D29" s="421"/>
      <c r="E29" s="421"/>
      <c r="F29" s="422"/>
      <c r="G29" s="191"/>
      <c r="H29" s="220"/>
      <c r="I29" s="129"/>
    </row>
    <row r="30" spans="1:11" x14ac:dyDescent="0.45">
      <c r="A30" s="125"/>
      <c r="B30" s="470"/>
      <c r="C30" s="471"/>
      <c r="D30" s="471"/>
      <c r="E30" s="471"/>
      <c r="F30" s="471"/>
      <c r="G30" s="191"/>
      <c r="H30" s="220"/>
      <c r="I30" s="129"/>
    </row>
    <row r="31" spans="1:11" x14ac:dyDescent="0.45">
      <c r="A31" s="125"/>
      <c r="B31" s="470"/>
      <c r="C31" s="471"/>
      <c r="D31" s="471"/>
      <c r="E31" s="471"/>
      <c r="F31" s="471"/>
      <c r="G31" s="191"/>
      <c r="H31" s="220"/>
      <c r="I31" s="129"/>
    </row>
    <row r="32" spans="1:11" x14ac:dyDescent="0.45">
      <c r="A32" s="125"/>
      <c r="B32" s="470"/>
      <c r="C32" s="471"/>
      <c r="D32" s="471"/>
      <c r="E32" s="471"/>
      <c r="F32" s="471"/>
      <c r="G32" s="191"/>
      <c r="H32" s="220"/>
      <c r="I32" s="129"/>
    </row>
    <row r="33" spans="1:14" x14ac:dyDescent="0.45">
      <c r="A33" s="125"/>
      <c r="B33" s="470"/>
      <c r="C33" s="471"/>
      <c r="D33" s="471"/>
      <c r="E33" s="471"/>
      <c r="F33" s="471"/>
      <c r="G33" s="191"/>
      <c r="H33" s="220"/>
      <c r="I33" s="129"/>
    </row>
    <row r="34" spans="1:14" x14ac:dyDescent="0.45">
      <c r="A34" s="125"/>
      <c r="B34" s="470"/>
      <c r="C34" s="471"/>
      <c r="D34" s="471"/>
      <c r="E34" s="471"/>
      <c r="F34" s="471"/>
      <c r="G34" s="191"/>
      <c r="H34" s="220"/>
      <c r="I34" s="129"/>
      <c r="N34" t="s">
        <v>85</v>
      </c>
    </row>
    <row r="35" spans="1:14" x14ac:dyDescent="0.45">
      <c r="A35" s="125"/>
      <c r="B35" s="470"/>
      <c r="C35" s="471"/>
      <c r="D35" s="471"/>
      <c r="E35" s="471"/>
      <c r="F35" s="471"/>
      <c r="G35" s="191"/>
      <c r="H35" s="220"/>
      <c r="I35" s="129"/>
    </row>
    <row r="36" spans="1:14" x14ac:dyDescent="0.45">
      <c r="A36" s="125"/>
      <c r="B36" s="470"/>
      <c r="C36" s="471"/>
      <c r="D36" s="471"/>
      <c r="E36" s="471"/>
      <c r="F36" s="471"/>
      <c r="G36" s="191"/>
      <c r="H36" s="220"/>
      <c r="I36" s="129"/>
    </row>
    <row r="37" spans="1:14" x14ac:dyDescent="0.45">
      <c r="A37" s="125"/>
      <c r="B37" s="470"/>
      <c r="C37" s="471"/>
      <c r="D37" s="471"/>
      <c r="E37" s="471"/>
      <c r="F37" s="471"/>
      <c r="G37" s="191"/>
      <c r="H37" s="220"/>
      <c r="I37" s="129"/>
    </row>
    <row r="38" spans="1:14" x14ac:dyDescent="0.45">
      <c r="A38" s="125"/>
      <c r="B38" s="470"/>
      <c r="C38" s="471"/>
      <c r="D38" s="471"/>
      <c r="E38" s="471"/>
      <c r="F38" s="471"/>
      <c r="G38" s="191"/>
      <c r="H38" s="220"/>
      <c r="I38" s="129"/>
    </row>
    <row r="39" spans="1:14" x14ac:dyDescent="0.45">
      <c r="A39" s="125"/>
      <c r="B39" s="470"/>
      <c r="C39" s="471"/>
      <c r="D39" s="471"/>
      <c r="E39" s="471"/>
      <c r="F39" s="471"/>
      <c r="G39" s="191"/>
      <c r="H39" s="220"/>
      <c r="I39" s="129"/>
    </row>
    <row r="40" spans="1:14" x14ac:dyDescent="0.45">
      <c r="A40" s="125"/>
      <c r="B40" s="470"/>
      <c r="C40" s="471"/>
      <c r="D40" s="471"/>
      <c r="E40" s="471"/>
      <c r="F40" s="471"/>
      <c r="G40" s="191"/>
      <c r="H40" s="220"/>
      <c r="I40" s="129"/>
    </row>
    <row r="41" spans="1:14" x14ac:dyDescent="0.45">
      <c r="A41" s="125"/>
      <c r="B41" s="470"/>
      <c r="C41" s="471"/>
      <c r="D41" s="471"/>
      <c r="E41" s="471"/>
      <c r="F41" s="471"/>
      <c r="G41" s="191"/>
      <c r="H41" s="220"/>
      <c r="I41" s="129"/>
    </row>
    <row r="42" spans="1:14" x14ac:dyDescent="0.45">
      <c r="A42" s="125"/>
      <c r="B42" s="470"/>
      <c r="C42" s="471"/>
      <c r="D42" s="471"/>
      <c r="E42" s="471"/>
      <c r="F42" s="471"/>
      <c r="G42" s="191"/>
      <c r="H42" s="220"/>
      <c r="I42" s="129"/>
    </row>
    <row r="43" spans="1:14" x14ac:dyDescent="0.45">
      <c r="A43" s="125"/>
      <c r="B43" s="470"/>
      <c r="C43" s="471"/>
      <c r="D43" s="471"/>
      <c r="E43" s="471"/>
      <c r="F43" s="471"/>
      <c r="G43" s="191"/>
      <c r="H43" s="220"/>
      <c r="I43" s="129"/>
    </row>
    <row r="44" spans="1:14" x14ac:dyDescent="0.45">
      <c r="A44" s="125"/>
      <c r="B44" s="470"/>
      <c r="C44" s="471"/>
      <c r="D44" s="471"/>
      <c r="E44" s="471"/>
      <c r="F44" s="471"/>
      <c r="G44" s="191"/>
      <c r="H44" s="220"/>
      <c r="I44" s="129"/>
    </row>
    <row r="45" spans="1:14" x14ac:dyDescent="0.45">
      <c r="A45" s="125"/>
      <c r="B45" s="470"/>
      <c r="C45" s="471"/>
      <c r="D45" s="471"/>
      <c r="E45" s="471"/>
      <c r="F45" s="471"/>
      <c r="G45" s="191"/>
      <c r="H45" s="192"/>
      <c r="I45" s="129"/>
      <c r="L45" s="130"/>
    </row>
    <row r="46" spans="1:14" x14ac:dyDescent="0.45">
      <c r="A46" s="467" t="s">
        <v>177</v>
      </c>
      <c r="B46" s="404"/>
      <c r="C46" s="404"/>
      <c r="D46" s="404"/>
      <c r="E46" s="404"/>
      <c r="F46" s="404"/>
      <c r="G46" s="404"/>
      <c r="H46" s="405"/>
      <c r="I46" s="185">
        <f>SUM(I25:I45)</f>
        <v>29950</v>
      </c>
      <c r="L46" s="130"/>
    </row>
    <row r="47" spans="1:14" x14ac:dyDescent="0.45">
      <c r="A47" s="408" t="s">
        <v>178</v>
      </c>
      <c r="B47" s="404"/>
      <c r="C47" s="404"/>
      <c r="D47" s="404"/>
      <c r="E47" s="404"/>
      <c r="F47" s="404"/>
      <c r="G47" s="404"/>
      <c r="H47" s="405"/>
      <c r="I47" s="186">
        <f>ROUND((I46*0.15),2)</f>
        <v>4492.5</v>
      </c>
      <c r="L47" s="130"/>
    </row>
    <row r="48" spans="1:14" x14ac:dyDescent="0.45">
      <c r="A48" s="408" t="s">
        <v>179</v>
      </c>
      <c r="B48" s="404"/>
      <c r="C48" s="404"/>
      <c r="D48" s="404"/>
      <c r="E48" s="404"/>
      <c r="F48" s="404"/>
      <c r="G48" s="404"/>
      <c r="H48" s="405"/>
      <c r="I48" s="172">
        <f>I46+I47</f>
        <v>34442.5</v>
      </c>
    </row>
    <row r="49" spans="1:14" x14ac:dyDescent="0.45">
      <c r="A49" s="414" t="s">
        <v>101</v>
      </c>
      <c r="B49" s="415"/>
      <c r="C49" s="415"/>
      <c r="D49" s="415"/>
      <c r="E49" s="415"/>
      <c r="F49" s="415"/>
      <c r="G49" s="415"/>
      <c r="H49" s="415"/>
      <c r="I49" s="416"/>
    </row>
    <row r="50" spans="1:14" x14ac:dyDescent="0.45">
      <c r="A50" s="120" t="s">
        <v>102</v>
      </c>
      <c r="B50" s="430" t="s">
        <v>103</v>
      </c>
      <c r="C50" s="444"/>
      <c r="D50" s="431"/>
      <c r="E50" s="412" t="s">
        <v>91</v>
      </c>
      <c r="F50" s="413"/>
      <c r="G50" s="122" t="s">
        <v>93</v>
      </c>
      <c r="H50" s="123" t="s">
        <v>94</v>
      </c>
      <c r="I50" s="124" t="s">
        <v>95</v>
      </c>
    </row>
    <row r="51" spans="1:14" x14ac:dyDescent="0.45">
      <c r="A51" s="125">
        <v>1</v>
      </c>
      <c r="B51" s="449" t="s">
        <v>104</v>
      </c>
      <c r="C51" s="450"/>
      <c r="D51" s="451"/>
      <c r="E51" s="437" t="s">
        <v>105</v>
      </c>
      <c r="F51" s="439"/>
      <c r="G51" s="157">
        <v>10</v>
      </c>
      <c r="H51" s="155">
        <v>450</v>
      </c>
      <c r="I51" s="132">
        <f>SUM(G51*H51)</f>
        <v>4500</v>
      </c>
    </row>
    <row r="52" spans="1:14" x14ac:dyDescent="0.45">
      <c r="A52" s="125">
        <v>2</v>
      </c>
      <c r="B52" s="426" t="s">
        <v>106</v>
      </c>
      <c r="C52" s="427"/>
      <c r="D52" s="428"/>
      <c r="E52" s="406" t="s">
        <v>105</v>
      </c>
      <c r="F52" s="407"/>
      <c r="G52" s="126"/>
      <c r="H52" s="156">
        <v>350</v>
      </c>
      <c r="I52" s="129">
        <f t="shared" ref="I52:I56" si="0">SUM(G52*H52)</f>
        <v>0</v>
      </c>
    </row>
    <row r="53" spans="1:14" x14ac:dyDescent="0.45">
      <c r="A53" s="125">
        <v>3</v>
      </c>
      <c r="B53" s="426" t="s">
        <v>107</v>
      </c>
      <c r="C53" s="427"/>
      <c r="D53" s="428"/>
      <c r="E53" s="406" t="s">
        <v>105</v>
      </c>
      <c r="F53" s="407"/>
      <c r="G53" s="126"/>
      <c r="H53" s="156">
        <v>300</v>
      </c>
      <c r="I53" s="129">
        <f t="shared" si="0"/>
        <v>0</v>
      </c>
      <c r="N53" t="s">
        <v>85</v>
      </c>
    </row>
    <row r="54" spans="1:14" x14ac:dyDescent="0.45">
      <c r="A54" s="125">
        <v>4</v>
      </c>
      <c r="B54" s="426" t="s">
        <v>108</v>
      </c>
      <c r="C54" s="427"/>
      <c r="D54" s="428"/>
      <c r="E54" s="406" t="s">
        <v>105</v>
      </c>
      <c r="F54" s="407"/>
      <c r="G54" s="126"/>
      <c r="H54" s="156">
        <v>200</v>
      </c>
      <c r="I54" s="129">
        <f t="shared" si="0"/>
        <v>0</v>
      </c>
    </row>
    <row r="55" spans="1:14" x14ac:dyDescent="0.45">
      <c r="A55" s="125">
        <v>5</v>
      </c>
      <c r="B55" s="426" t="s">
        <v>109</v>
      </c>
      <c r="C55" s="427"/>
      <c r="D55" s="428"/>
      <c r="E55" s="406" t="s">
        <v>105</v>
      </c>
      <c r="F55" s="407"/>
      <c r="G55" s="126">
        <v>10</v>
      </c>
      <c r="H55" s="158">
        <v>200</v>
      </c>
      <c r="I55" s="129">
        <f t="shared" si="0"/>
        <v>2000</v>
      </c>
    </row>
    <row r="56" spans="1:14" x14ac:dyDescent="0.45">
      <c r="A56" s="139">
        <v>6</v>
      </c>
      <c r="B56" s="455" t="s">
        <v>348</v>
      </c>
      <c r="C56" s="456"/>
      <c r="D56" s="457"/>
      <c r="E56" s="440" t="s">
        <v>105</v>
      </c>
      <c r="F56" s="442"/>
      <c r="G56" s="255"/>
      <c r="H56" s="254">
        <v>140</v>
      </c>
      <c r="I56" s="253">
        <f t="shared" si="0"/>
        <v>0</v>
      </c>
    </row>
    <row r="57" spans="1:14" x14ac:dyDescent="0.45">
      <c r="A57" s="125"/>
      <c r="B57" s="430" t="s">
        <v>622</v>
      </c>
      <c r="C57" s="444"/>
      <c r="D57" s="444"/>
      <c r="E57" s="444"/>
      <c r="F57" s="444"/>
      <c r="G57" s="444"/>
      <c r="H57" s="431"/>
      <c r="I57" s="129">
        <f>SUM(I51:I56)</f>
        <v>6500</v>
      </c>
    </row>
    <row r="58" spans="1:14" x14ac:dyDescent="0.45">
      <c r="A58" s="125">
        <v>1</v>
      </c>
      <c r="B58" s="449" t="s">
        <v>104</v>
      </c>
      <c r="C58" s="450"/>
      <c r="D58" s="451"/>
      <c r="E58" s="437" t="s">
        <v>105</v>
      </c>
      <c r="F58" s="439"/>
      <c r="G58" s="157"/>
      <c r="H58" s="155">
        <v>675</v>
      </c>
      <c r="I58" s="132">
        <f>SUM(G58*H58)</f>
        <v>0</v>
      </c>
    </row>
    <row r="59" spans="1:14" x14ac:dyDescent="0.45">
      <c r="A59" s="125">
        <v>2</v>
      </c>
      <c r="B59" s="426" t="s">
        <v>106</v>
      </c>
      <c r="C59" s="427"/>
      <c r="D59" s="428"/>
      <c r="E59" s="406" t="s">
        <v>105</v>
      </c>
      <c r="F59" s="407"/>
      <c r="G59" s="126"/>
      <c r="H59" s="156">
        <v>525</v>
      </c>
      <c r="I59" s="129">
        <f t="shared" ref="I59:I63" si="1">SUM(G59*H59)</f>
        <v>0</v>
      </c>
    </row>
    <row r="60" spans="1:14" x14ac:dyDescent="0.45">
      <c r="A60" s="125">
        <v>3</v>
      </c>
      <c r="B60" s="426" t="s">
        <v>107</v>
      </c>
      <c r="C60" s="427"/>
      <c r="D60" s="428"/>
      <c r="E60" s="406" t="s">
        <v>105</v>
      </c>
      <c r="F60" s="407"/>
      <c r="G60" s="126"/>
      <c r="H60" s="156">
        <v>450</v>
      </c>
      <c r="I60" s="129">
        <f t="shared" si="1"/>
        <v>0</v>
      </c>
    </row>
    <row r="61" spans="1:14" x14ac:dyDescent="0.45">
      <c r="A61" s="125">
        <v>4</v>
      </c>
      <c r="B61" s="426" t="s">
        <v>108</v>
      </c>
      <c r="C61" s="427"/>
      <c r="D61" s="428"/>
      <c r="E61" s="406" t="s">
        <v>105</v>
      </c>
      <c r="F61" s="407"/>
      <c r="G61" s="126"/>
      <c r="H61" s="156">
        <v>300</v>
      </c>
      <c r="I61" s="129">
        <f t="shared" si="1"/>
        <v>0</v>
      </c>
    </row>
    <row r="62" spans="1:14" x14ac:dyDescent="0.45">
      <c r="A62" s="125">
        <v>5</v>
      </c>
      <c r="B62" s="426" t="s">
        <v>109</v>
      </c>
      <c r="C62" s="427"/>
      <c r="D62" s="428"/>
      <c r="E62" s="406" t="s">
        <v>105</v>
      </c>
      <c r="F62" s="407"/>
      <c r="G62" s="126"/>
      <c r="H62" s="158">
        <v>300</v>
      </c>
      <c r="I62" s="129">
        <f t="shared" si="1"/>
        <v>0</v>
      </c>
    </row>
    <row r="63" spans="1:14" x14ac:dyDescent="0.45">
      <c r="A63" s="139">
        <v>6</v>
      </c>
      <c r="B63" s="455" t="s">
        <v>339</v>
      </c>
      <c r="C63" s="456"/>
      <c r="D63" s="457"/>
      <c r="E63" s="440" t="s">
        <v>105</v>
      </c>
      <c r="F63" s="442"/>
      <c r="G63" s="255"/>
      <c r="H63" s="254">
        <v>210</v>
      </c>
      <c r="I63" s="253">
        <f t="shared" si="1"/>
        <v>0</v>
      </c>
    </row>
    <row r="64" spans="1:14" x14ac:dyDescent="0.45">
      <c r="A64" s="125"/>
      <c r="B64" s="430" t="s">
        <v>623</v>
      </c>
      <c r="C64" s="444"/>
      <c r="D64" s="444"/>
      <c r="E64" s="444"/>
      <c r="F64" s="444"/>
      <c r="G64" s="444"/>
      <c r="H64" s="431"/>
      <c r="I64" s="129">
        <f>SUM(I58:I63)</f>
        <v>0</v>
      </c>
    </row>
    <row r="65" spans="1:12" x14ac:dyDescent="0.45">
      <c r="A65" s="125">
        <v>1</v>
      </c>
      <c r="B65" s="449" t="s">
        <v>104</v>
      </c>
      <c r="C65" s="450"/>
      <c r="D65" s="451"/>
      <c r="E65" s="437" t="s">
        <v>105</v>
      </c>
      <c r="F65" s="439"/>
      <c r="G65" s="157"/>
      <c r="H65" s="155">
        <v>900</v>
      </c>
      <c r="I65" s="132">
        <f>SUM(G65*H65)</f>
        <v>0</v>
      </c>
    </row>
    <row r="66" spans="1:12" x14ac:dyDescent="0.45">
      <c r="A66" s="125">
        <v>2</v>
      </c>
      <c r="B66" s="426" t="s">
        <v>106</v>
      </c>
      <c r="C66" s="427"/>
      <c r="D66" s="428"/>
      <c r="E66" s="406" t="s">
        <v>105</v>
      </c>
      <c r="F66" s="407"/>
      <c r="G66" s="126"/>
      <c r="H66" s="156">
        <v>700</v>
      </c>
      <c r="I66" s="129">
        <f t="shared" ref="I66:I70" si="2">SUM(G66*H66)</f>
        <v>0</v>
      </c>
      <c r="L66" s="97"/>
    </row>
    <row r="67" spans="1:12" x14ac:dyDescent="0.45">
      <c r="A67" s="125">
        <v>3</v>
      </c>
      <c r="B67" s="426" t="s">
        <v>107</v>
      </c>
      <c r="C67" s="427"/>
      <c r="D67" s="428"/>
      <c r="E67" s="406" t="s">
        <v>105</v>
      </c>
      <c r="F67" s="407"/>
      <c r="G67" s="126"/>
      <c r="H67" s="156">
        <v>600</v>
      </c>
      <c r="I67" s="129">
        <f t="shared" si="2"/>
        <v>0</v>
      </c>
    </row>
    <row r="68" spans="1:12" x14ac:dyDescent="0.45">
      <c r="A68" s="125">
        <v>4</v>
      </c>
      <c r="B68" s="426" t="s">
        <v>108</v>
      </c>
      <c r="C68" s="427"/>
      <c r="D68" s="428"/>
      <c r="E68" s="406" t="s">
        <v>105</v>
      </c>
      <c r="F68" s="407"/>
      <c r="G68" s="126"/>
      <c r="H68" s="156">
        <v>400</v>
      </c>
      <c r="I68" s="129">
        <f t="shared" si="2"/>
        <v>0</v>
      </c>
    </row>
    <row r="69" spans="1:12" x14ac:dyDescent="0.45">
      <c r="A69" s="125">
        <v>5</v>
      </c>
      <c r="B69" s="426" t="s">
        <v>109</v>
      </c>
      <c r="C69" s="427"/>
      <c r="D69" s="428"/>
      <c r="E69" s="406" t="s">
        <v>105</v>
      </c>
      <c r="F69" s="407"/>
      <c r="G69" s="126"/>
      <c r="H69" s="158">
        <v>400</v>
      </c>
      <c r="I69" s="129">
        <f t="shared" si="2"/>
        <v>0</v>
      </c>
    </row>
    <row r="70" spans="1:12" x14ac:dyDescent="0.45">
      <c r="A70" s="139">
        <v>6</v>
      </c>
      <c r="B70" s="455" t="s">
        <v>339</v>
      </c>
      <c r="C70" s="456"/>
      <c r="D70" s="457"/>
      <c r="E70" s="440" t="s">
        <v>105</v>
      </c>
      <c r="F70" s="442"/>
      <c r="G70" s="255"/>
      <c r="H70" s="254">
        <v>280</v>
      </c>
      <c r="I70" s="253">
        <f t="shared" si="2"/>
        <v>0</v>
      </c>
    </row>
    <row r="71" spans="1:12" x14ac:dyDescent="0.45">
      <c r="A71" s="134"/>
      <c r="B71" s="412"/>
      <c r="C71" s="458"/>
      <c r="D71" s="458"/>
      <c r="E71" s="458"/>
      <c r="F71" s="458"/>
      <c r="G71" s="413"/>
      <c r="H71" s="118"/>
      <c r="I71" s="129">
        <f>SUM(I65:I70)</f>
        <v>0</v>
      </c>
    </row>
    <row r="72" spans="1:12" x14ac:dyDescent="0.45">
      <c r="A72" s="408" t="s">
        <v>110</v>
      </c>
      <c r="B72" s="404"/>
      <c r="C72" s="404"/>
      <c r="D72" s="404"/>
      <c r="E72" s="404"/>
      <c r="F72" s="404"/>
      <c r="G72" s="404"/>
      <c r="H72" s="405"/>
      <c r="I72" s="140"/>
    </row>
    <row r="73" spans="1:12" x14ac:dyDescent="0.45">
      <c r="A73" s="414" t="s">
        <v>111</v>
      </c>
      <c r="B73" s="415"/>
      <c r="C73" s="415"/>
      <c r="D73" s="415"/>
      <c r="E73" s="415"/>
      <c r="F73" s="415"/>
      <c r="G73" s="415"/>
      <c r="H73" s="415"/>
      <c r="I73" s="416"/>
    </row>
    <row r="74" spans="1:12" x14ac:dyDescent="0.45">
      <c r="A74" s="120" t="s">
        <v>112</v>
      </c>
      <c r="B74" s="412" t="s">
        <v>113</v>
      </c>
      <c r="C74" s="458"/>
      <c r="D74" s="413"/>
      <c r="E74" s="412" t="s">
        <v>114</v>
      </c>
      <c r="F74" s="413"/>
      <c r="G74" s="136" t="s">
        <v>115</v>
      </c>
      <c r="H74" s="136" t="s">
        <v>94</v>
      </c>
      <c r="I74" s="137" t="s">
        <v>95</v>
      </c>
    </row>
    <row r="75" spans="1:12" x14ac:dyDescent="0.45">
      <c r="A75" s="125">
        <v>1</v>
      </c>
      <c r="B75" s="417" t="s">
        <v>593</v>
      </c>
      <c r="C75" s="418"/>
      <c r="D75" s="419"/>
      <c r="E75" s="406">
        <v>3</v>
      </c>
      <c r="F75" s="407"/>
      <c r="G75" s="211">
        <v>169.8</v>
      </c>
      <c r="H75" s="138">
        <v>5</v>
      </c>
      <c r="I75" s="224">
        <f>H75*G75</f>
        <v>849</v>
      </c>
    </row>
    <row r="76" spans="1:12" x14ac:dyDescent="0.45">
      <c r="A76" s="139"/>
      <c r="B76" s="423"/>
      <c r="C76" s="424"/>
      <c r="D76" s="425"/>
      <c r="E76" s="440"/>
      <c r="F76" s="442"/>
      <c r="G76" s="126"/>
      <c r="H76" s="138"/>
      <c r="I76" s="224"/>
    </row>
    <row r="77" spans="1:12" x14ac:dyDescent="0.45">
      <c r="A77" s="408" t="s">
        <v>116</v>
      </c>
      <c r="B77" s="404"/>
      <c r="C77" s="404"/>
      <c r="D77" s="404"/>
      <c r="E77" s="404"/>
      <c r="F77" s="404"/>
      <c r="G77" s="404"/>
      <c r="H77" s="405"/>
      <c r="I77" s="140">
        <f>SUM(I75:I76)</f>
        <v>849</v>
      </c>
    </row>
    <row r="78" spans="1:12" x14ac:dyDescent="0.45">
      <c r="A78" s="141"/>
      <c r="B78" s="142"/>
      <c r="C78" s="142"/>
      <c r="D78" s="142"/>
      <c r="E78" s="142"/>
      <c r="F78" s="143"/>
      <c r="G78" s="144"/>
      <c r="H78" s="144"/>
      <c r="I78" s="145"/>
    </row>
    <row r="79" spans="1:12" x14ac:dyDescent="0.45">
      <c r="A79" s="452"/>
      <c r="B79" s="453"/>
      <c r="C79" s="453"/>
      <c r="D79" s="453"/>
      <c r="E79" s="453"/>
      <c r="F79" s="146"/>
      <c r="G79" s="454" t="s">
        <v>117</v>
      </c>
      <c r="H79" s="453"/>
      <c r="I79" s="147">
        <f>I77+I71+I64+I57+I48+I27</f>
        <v>41791.5</v>
      </c>
    </row>
    <row r="80" spans="1:12" x14ac:dyDescent="0.45">
      <c r="A80" s="452"/>
      <c r="B80" s="453"/>
      <c r="C80" s="453"/>
      <c r="D80" s="453"/>
      <c r="E80" s="453"/>
      <c r="F80" s="100"/>
      <c r="G80" s="148"/>
      <c r="H80" s="149"/>
      <c r="I80" s="150"/>
    </row>
    <row r="81" spans="1:9" ht="14.65" thickBot="1" x14ac:dyDescent="0.5">
      <c r="A81" s="452"/>
      <c r="B81" s="453"/>
      <c r="C81" s="453"/>
      <c r="D81" s="453"/>
      <c r="E81" s="453"/>
      <c r="F81" s="100"/>
      <c r="G81" s="402" t="s">
        <v>160</v>
      </c>
      <c r="H81" s="403"/>
      <c r="I81" s="159">
        <f>I79+I80</f>
        <v>41791.5</v>
      </c>
    </row>
    <row r="82" spans="1:9" ht="15" thickTop="1" thickBot="1" x14ac:dyDescent="0.5">
      <c r="A82" s="151"/>
      <c r="B82" s="152"/>
      <c r="C82" s="459"/>
      <c r="D82" s="460"/>
      <c r="E82" s="460"/>
      <c r="F82" s="460"/>
      <c r="G82" s="153"/>
      <c r="H82" s="153"/>
      <c r="I82" s="154"/>
    </row>
  </sheetData>
  <mergeCells count="107">
    <mergeCell ref="A9:E9"/>
    <mergeCell ref="F9:G9"/>
    <mergeCell ref="H9:I9"/>
    <mergeCell ref="F10:G10"/>
    <mergeCell ref="H10:I10"/>
    <mergeCell ref="F11:G11"/>
    <mergeCell ref="H11:I11"/>
    <mergeCell ref="A16:I16"/>
    <mergeCell ref="A17:I17"/>
    <mergeCell ref="B18:D18"/>
    <mergeCell ref="B19:D19"/>
    <mergeCell ref="B20:D20"/>
    <mergeCell ref="B21:D21"/>
    <mergeCell ref="F12:G12"/>
    <mergeCell ref="H12:I12"/>
    <mergeCell ref="H13:I13"/>
    <mergeCell ref="F14:G14"/>
    <mergeCell ref="H14:I14"/>
    <mergeCell ref="F15:G15"/>
    <mergeCell ref="H15:I15"/>
    <mergeCell ref="B28:F28"/>
    <mergeCell ref="B29:F29"/>
    <mergeCell ref="B30:F30"/>
    <mergeCell ref="B31:F31"/>
    <mergeCell ref="B32:F32"/>
    <mergeCell ref="B33:F33"/>
    <mergeCell ref="A22:H22"/>
    <mergeCell ref="A23:I23"/>
    <mergeCell ref="B24:F24"/>
    <mergeCell ref="B25:F25"/>
    <mergeCell ref="B26:F26"/>
    <mergeCell ref="B27:F27"/>
    <mergeCell ref="B40:F40"/>
    <mergeCell ref="B41:F41"/>
    <mergeCell ref="B42:F42"/>
    <mergeCell ref="B43:F43"/>
    <mergeCell ref="B44:F44"/>
    <mergeCell ref="B45:F45"/>
    <mergeCell ref="B34:F34"/>
    <mergeCell ref="B35:F35"/>
    <mergeCell ref="B36:F36"/>
    <mergeCell ref="B37:F37"/>
    <mergeCell ref="B38:F38"/>
    <mergeCell ref="B39:F39"/>
    <mergeCell ref="B51:D51"/>
    <mergeCell ref="E51:F51"/>
    <mergeCell ref="B52:D52"/>
    <mergeCell ref="E52:F52"/>
    <mergeCell ref="B53:D53"/>
    <mergeCell ref="E53:F53"/>
    <mergeCell ref="A46:H46"/>
    <mergeCell ref="A47:H47"/>
    <mergeCell ref="A48:H48"/>
    <mergeCell ref="A49:I49"/>
    <mergeCell ref="B50:D50"/>
    <mergeCell ref="E50:F50"/>
    <mergeCell ref="B58:D58"/>
    <mergeCell ref="B59:D59"/>
    <mergeCell ref="B62:D62"/>
    <mergeCell ref="E62:F62"/>
    <mergeCell ref="B57:H57"/>
    <mergeCell ref="E58:F58"/>
    <mergeCell ref="E59:F59"/>
    <mergeCell ref="B54:D54"/>
    <mergeCell ref="E54:F54"/>
    <mergeCell ref="B55:D55"/>
    <mergeCell ref="E55:F55"/>
    <mergeCell ref="B56:D56"/>
    <mergeCell ref="E56:F56"/>
    <mergeCell ref="B60:D60"/>
    <mergeCell ref="E60:F60"/>
    <mergeCell ref="B61:D61"/>
    <mergeCell ref="E61:F61"/>
    <mergeCell ref="B64:H64"/>
    <mergeCell ref="B65:D65"/>
    <mergeCell ref="E65:F65"/>
    <mergeCell ref="B70:D70"/>
    <mergeCell ref="E70:F70"/>
    <mergeCell ref="B63:D63"/>
    <mergeCell ref="E63:F63"/>
    <mergeCell ref="B66:D66"/>
    <mergeCell ref="E66:F66"/>
    <mergeCell ref="B71:G71"/>
    <mergeCell ref="A72:H72"/>
    <mergeCell ref="A73:I73"/>
    <mergeCell ref="B74:D74"/>
    <mergeCell ref="E74:F74"/>
    <mergeCell ref="B75:D75"/>
    <mergeCell ref="E75:F75"/>
    <mergeCell ref="B67:D67"/>
    <mergeCell ref="E67:F67"/>
    <mergeCell ref="B68:D68"/>
    <mergeCell ref="E68:F68"/>
    <mergeCell ref="B69:D69"/>
    <mergeCell ref="E69:F69"/>
    <mergeCell ref="A80:B80"/>
    <mergeCell ref="C80:E80"/>
    <mergeCell ref="A81:B81"/>
    <mergeCell ref="C81:E81"/>
    <mergeCell ref="G81:H81"/>
    <mergeCell ref="C82:F82"/>
    <mergeCell ref="B76:D76"/>
    <mergeCell ref="E76:F76"/>
    <mergeCell ref="A77:H77"/>
    <mergeCell ref="A79:B79"/>
    <mergeCell ref="C79:E79"/>
    <mergeCell ref="G79:H79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  <drawing r:id="rId2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dimension ref="A1:N71"/>
  <sheetViews>
    <sheetView topLeftCell="A19" workbookViewId="0">
      <selection activeCell="L22" sqref="A1:XFD1048576"/>
    </sheetView>
  </sheetViews>
  <sheetFormatPr defaultColWidth="9.1328125" defaultRowHeight="14.25" x14ac:dyDescent="0.45"/>
  <cols>
    <col min="1" max="1" width="12" bestFit="1" customWidth="1"/>
    <col min="4" max="4" width="26.86328125" customWidth="1"/>
    <col min="6" max="6" width="8.86328125" customWidth="1"/>
    <col min="7" max="7" width="11" customWidth="1"/>
    <col min="8" max="8" width="14.1328125" customWidth="1"/>
    <col min="9" max="9" width="18.33203125" customWidth="1"/>
    <col min="13" max="13" width="9.1328125" customWidth="1"/>
  </cols>
  <sheetData>
    <row r="1" spans="1:13" x14ac:dyDescent="0.45">
      <c r="A1" s="92"/>
      <c r="B1" s="93"/>
      <c r="C1" s="93"/>
      <c r="D1" s="93"/>
      <c r="E1" s="93"/>
      <c r="F1" s="93"/>
      <c r="G1" s="93"/>
      <c r="H1" s="93"/>
      <c r="I1" s="94"/>
    </row>
    <row r="2" spans="1:13" x14ac:dyDescent="0.45">
      <c r="A2" s="95"/>
      <c r="I2" s="96"/>
    </row>
    <row r="3" spans="1:13" x14ac:dyDescent="0.45">
      <c r="A3" s="95"/>
      <c r="I3" s="96"/>
    </row>
    <row r="4" spans="1:13" x14ac:dyDescent="0.45">
      <c r="A4" s="95"/>
      <c r="I4" s="96"/>
    </row>
    <row r="5" spans="1:13" x14ac:dyDescent="0.45">
      <c r="A5" s="95"/>
      <c r="I5" s="96"/>
    </row>
    <row r="6" spans="1:13" x14ac:dyDescent="0.45">
      <c r="A6" s="95"/>
      <c r="I6" s="96"/>
    </row>
    <row r="7" spans="1:13" x14ac:dyDescent="0.45">
      <c r="A7" s="95"/>
      <c r="I7" s="96"/>
    </row>
    <row r="8" spans="1:13" x14ac:dyDescent="0.45">
      <c r="A8" s="95"/>
      <c r="H8" s="97"/>
      <c r="I8" s="98"/>
    </row>
    <row r="9" spans="1:13" x14ac:dyDescent="0.45">
      <c r="A9" s="414" t="s">
        <v>167</v>
      </c>
      <c r="B9" s="415"/>
      <c r="C9" s="415"/>
      <c r="D9" s="415"/>
      <c r="E9" s="429"/>
      <c r="F9" s="430" t="s">
        <v>166</v>
      </c>
      <c r="G9" s="431"/>
      <c r="H9" s="432" t="e">
        <f>#REF!</f>
        <v>#REF!</v>
      </c>
      <c r="I9" s="433"/>
    </row>
    <row r="10" spans="1:13" x14ac:dyDescent="0.45">
      <c r="A10" s="99" t="s">
        <v>77</v>
      </c>
      <c r="B10" s="97"/>
      <c r="F10" s="430" t="s">
        <v>78</v>
      </c>
      <c r="G10" s="431"/>
      <c r="H10" s="434">
        <v>44482</v>
      </c>
      <c r="I10" s="435"/>
    </row>
    <row r="11" spans="1:13" x14ac:dyDescent="0.45">
      <c r="A11" s="99" t="s">
        <v>79</v>
      </c>
      <c r="B11" s="97"/>
      <c r="F11" s="430" t="s">
        <v>80</v>
      </c>
      <c r="G11" s="431"/>
      <c r="H11" s="507" t="e">
        <f>#REF!</f>
        <v>#REF!</v>
      </c>
      <c r="I11" s="435"/>
    </row>
    <row r="12" spans="1:13" x14ac:dyDescent="0.45">
      <c r="A12" s="99" t="s">
        <v>81</v>
      </c>
      <c r="B12" s="97"/>
      <c r="F12" s="430" t="s">
        <v>82</v>
      </c>
      <c r="G12" s="431"/>
      <c r="H12" s="436" t="s">
        <v>627</v>
      </c>
      <c r="I12" s="435"/>
    </row>
    <row r="13" spans="1:13" x14ac:dyDescent="0.45">
      <c r="A13" s="99" t="s">
        <v>83</v>
      </c>
      <c r="B13" s="97"/>
      <c r="F13" s="181" t="s">
        <v>84</v>
      </c>
      <c r="G13" s="182"/>
      <c r="H13" s="468" t="s">
        <v>118</v>
      </c>
      <c r="I13" s="469"/>
    </row>
    <row r="14" spans="1:13" x14ac:dyDescent="0.45">
      <c r="A14" s="99"/>
      <c r="B14" s="97"/>
      <c r="F14" s="430" t="s">
        <v>86</v>
      </c>
      <c r="G14" s="431"/>
      <c r="H14" s="436" t="s">
        <v>87</v>
      </c>
      <c r="I14" s="435"/>
      <c r="M14" t="s">
        <v>85</v>
      </c>
    </row>
    <row r="15" spans="1:13" x14ac:dyDescent="0.45">
      <c r="A15" s="99"/>
      <c r="B15" s="97"/>
      <c r="D15" s="187"/>
      <c r="F15" s="472" t="s">
        <v>404</v>
      </c>
      <c r="G15" s="472"/>
      <c r="H15" s="473" t="s">
        <v>327</v>
      </c>
      <c r="I15" s="469"/>
    </row>
    <row r="16" spans="1:13" x14ac:dyDescent="0.45">
      <c r="A16" s="443" t="s">
        <v>289</v>
      </c>
      <c r="B16" s="444"/>
      <c r="C16" s="444"/>
      <c r="D16" s="444"/>
      <c r="E16" s="444"/>
      <c r="F16" s="444"/>
      <c r="G16" s="444"/>
      <c r="H16" s="444"/>
      <c r="I16" s="445"/>
    </row>
    <row r="17" spans="1:11" ht="14.65" thickBot="1" x14ac:dyDescent="0.5">
      <c r="A17" s="446" t="s">
        <v>88</v>
      </c>
      <c r="B17" s="447"/>
      <c r="C17" s="447"/>
      <c r="D17" s="447"/>
      <c r="E17" s="447"/>
      <c r="F17" s="447"/>
      <c r="G17" s="447"/>
      <c r="H17" s="447"/>
      <c r="I17" s="448"/>
    </row>
    <row r="18" spans="1:11" x14ac:dyDescent="0.45">
      <c r="A18" s="104" t="s">
        <v>89</v>
      </c>
      <c r="B18" s="464" t="s">
        <v>176</v>
      </c>
      <c r="C18" s="465"/>
      <c r="D18" s="466"/>
      <c r="E18" s="170" t="s">
        <v>91</v>
      </c>
      <c r="F18" s="170" t="s">
        <v>92</v>
      </c>
      <c r="G18" s="170" t="s">
        <v>93</v>
      </c>
      <c r="H18" s="170" t="s">
        <v>94</v>
      </c>
      <c r="I18" s="171" t="s">
        <v>95</v>
      </c>
    </row>
    <row r="19" spans="1:11" x14ac:dyDescent="0.45">
      <c r="A19" s="109"/>
      <c r="B19" s="437"/>
      <c r="C19" s="438"/>
      <c r="D19" s="439"/>
      <c r="E19" s="110"/>
      <c r="F19" s="111"/>
      <c r="G19" s="110"/>
      <c r="H19" s="112"/>
      <c r="I19" s="113"/>
    </row>
    <row r="20" spans="1:11" x14ac:dyDescent="0.45">
      <c r="A20" s="114"/>
      <c r="B20" s="406"/>
      <c r="C20" s="395"/>
      <c r="D20" s="407"/>
      <c r="E20" s="115"/>
      <c r="F20" s="100"/>
      <c r="G20" s="115"/>
      <c r="H20" s="116"/>
      <c r="I20" s="113"/>
    </row>
    <row r="21" spans="1:11" x14ac:dyDescent="0.45">
      <c r="A21" s="114"/>
      <c r="B21" s="440"/>
      <c r="C21" s="441"/>
      <c r="D21" s="442"/>
      <c r="E21" s="115"/>
      <c r="F21" s="100"/>
      <c r="G21" s="117"/>
      <c r="H21" s="118"/>
      <c r="I21" s="119"/>
    </row>
    <row r="22" spans="1:11" x14ac:dyDescent="0.45">
      <c r="A22" s="408" t="s">
        <v>96</v>
      </c>
      <c r="B22" s="404"/>
      <c r="C22" s="404"/>
      <c r="D22" s="404"/>
      <c r="E22" s="404"/>
      <c r="F22" s="404"/>
      <c r="G22" s="404"/>
      <c r="H22" s="405"/>
      <c r="I22" s="113"/>
    </row>
    <row r="23" spans="1:11" x14ac:dyDescent="0.45">
      <c r="A23" s="414" t="s">
        <v>97</v>
      </c>
      <c r="B23" s="415"/>
      <c r="C23" s="415"/>
      <c r="D23" s="415"/>
      <c r="E23" s="415"/>
      <c r="F23" s="415"/>
      <c r="G23" s="415"/>
      <c r="H23" s="415"/>
      <c r="I23" s="416"/>
    </row>
    <row r="24" spans="1:11" x14ac:dyDescent="0.45">
      <c r="A24" s="120" t="s">
        <v>98</v>
      </c>
      <c r="B24" s="412" t="s">
        <v>176</v>
      </c>
      <c r="C24" s="458"/>
      <c r="D24" s="458"/>
      <c r="E24" s="458"/>
      <c r="F24" s="413"/>
      <c r="G24" s="180" t="s">
        <v>93</v>
      </c>
      <c r="H24" s="136" t="s">
        <v>94</v>
      </c>
      <c r="I24" s="137" t="s">
        <v>95</v>
      </c>
      <c r="K24" s="142"/>
    </row>
    <row r="25" spans="1:11" x14ac:dyDescent="0.45">
      <c r="A25" s="125">
        <v>1</v>
      </c>
      <c r="B25" s="417" t="s">
        <v>628</v>
      </c>
      <c r="C25" s="418"/>
      <c r="D25" s="418"/>
      <c r="E25" s="418"/>
      <c r="F25" s="419"/>
      <c r="G25" s="191">
        <v>1</v>
      </c>
      <c r="H25" s="219">
        <v>39726.25</v>
      </c>
      <c r="I25" s="129">
        <f>H25*G25</f>
        <v>39726.25</v>
      </c>
    </row>
    <row r="26" spans="1:11" x14ac:dyDescent="0.45">
      <c r="A26" s="125"/>
      <c r="B26" s="420"/>
      <c r="C26" s="421"/>
      <c r="D26" s="421"/>
      <c r="E26" s="421"/>
      <c r="F26" s="422"/>
      <c r="G26" s="191"/>
      <c r="H26" s="220"/>
      <c r="I26" s="129"/>
    </row>
    <row r="27" spans="1:11" x14ac:dyDescent="0.45">
      <c r="A27" s="125"/>
      <c r="B27" s="420"/>
      <c r="C27" s="421"/>
      <c r="D27" s="421"/>
      <c r="E27" s="421"/>
      <c r="F27" s="422"/>
      <c r="G27" s="191"/>
      <c r="H27" s="220"/>
      <c r="I27" s="129"/>
    </row>
    <row r="28" spans="1:11" x14ac:dyDescent="0.45">
      <c r="A28" s="125"/>
      <c r="B28" s="420"/>
      <c r="C28" s="421"/>
      <c r="D28" s="421"/>
      <c r="E28" s="421"/>
      <c r="F28" s="422"/>
      <c r="G28" s="191"/>
      <c r="H28" s="220"/>
      <c r="I28" s="129"/>
    </row>
    <row r="29" spans="1:11" x14ac:dyDescent="0.45">
      <c r="A29" s="125"/>
      <c r="B29" s="420"/>
      <c r="C29" s="421"/>
      <c r="D29" s="421"/>
      <c r="E29" s="421"/>
      <c r="F29" s="422"/>
      <c r="G29" s="191"/>
      <c r="H29" s="220"/>
      <c r="I29" s="129"/>
    </row>
    <row r="30" spans="1:11" x14ac:dyDescent="0.45">
      <c r="A30" s="125"/>
      <c r="B30" s="470"/>
      <c r="C30" s="471"/>
      <c r="D30" s="471"/>
      <c r="E30" s="471"/>
      <c r="F30" s="471"/>
      <c r="G30" s="191"/>
      <c r="H30" s="220"/>
      <c r="I30" s="129"/>
    </row>
    <row r="31" spans="1:11" x14ac:dyDescent="0.45">
      <c r="A31" s="125"/>
      <c r="B31" s="470"/>
      <c r="C31" s="471"/>
      <c r="D31" s="471"/>
      <c r="E31" s="471"/>
      <c r="F31" s="471"/>
      <c r="G31" s="191"/>
      <c r="H31" s="220"/>
      <c r="I31" s="129"/>
    </row>
    <row r="32" spans="1:11" x14ac:dyDescent="0.45">
      <c r="A32" s="125"/>
      <c r="B32" s="470"/>
      <c r="C32" s="471"/>
      <c r="D32" s="471"/>
      <c r="E32" s="471"/>
      <c r="F32" s="471"/>
      <c r="G32" s="191"/>
      <c r="H32" s="220"/>
      <c r="I32" s="129"/>
    </row>
    <row r="33" spans="1:14" x14ac:dyDescent="0.45">
      <c r="A33" s="125"/>
      <c r="B33" s="470"/>
      <c r="C33" s="471"/>
      <c r="D33" s="471"/>
      <c r="E33" s="471"/>
      <c r="F33" s="471"/>
      <c r="G33" s="191"/>
      <c r="H33" s="220"/>
      <c r="I33" s="129"/>
    </row>
    <row r="34" spans="1:14" x14ac:dyDescent="0.45">
      <c r="A34" s="125"/>
      <c r="B34" s="470"/>
      <c r="C34" s="471"/>
      <c r="D34" s="471"/>
      <c r="E34" s="471"/>
      <c r="F34" s="471"/>
      <c r="G34" s="191"/>
      <c r="H34" s="192"/>
      <c r="I34" s="129"/>
      <c r="L34" s="130"/>
    </row>
    <row r="35" spans="1:14" x14ac:dyDescent="0.45">
      <c r="A35" s="467" t="s">
        <v>177</v>
      </c>
      <c r="B35" s="404"/>
      <c r="C35" s="404"/>
      <c r="D35" s="404"/>
      <c r="E35" s="404"/>
      <c r="F35" s="404"/>
      <c r="G35" s="404"/>
      <c r="H35" s="405"/>
      <c r="I35" s="185">
        <f>SUM(I25:I34)</f>
        <v>39726.25</v>
      </c>
      <c r="L35" s="130"/>
    </row>
    <row r="36" spans="1:14" x14ac:dyDescent="0.45">
      <c r="A36" s="408" t="s">
        <v>178</v>
      </c>
      <c r="B36" s="404"/>
      <c r="C36" s="404"/>
      <c r="D36" s="404"/>
      <c r="E36" s="404"/>
      <c r="F36" s="404"/>
      <c r="G36" s="404"/>
      <c r="H36" s="405"/>
      <c r="I36" s="186">
        <f>ROUND((I35*0.15),2)</f>
        <v>5958.94</v>
      </c>
      <c r="L36" s="130"/>
    </row>
    <row r="37" spans="1:14" x14ac:dyDescent="0.45">
      <c r="A37" s="408" t="s">
        <v>179</v>
      </c>
      <c r="B37" s="404"/>
      <c r="C37" s="404"/>
      <c r="D37" s="404"/>
      <c r="E37" s="404"/>
      <c r="F37" s="404"/>
      <c r="G37" s="404"/>
      <c r="H37" s="405"/>
      <c r="I37" s="172">
        <f>I35+I36</f>
        <v>45685.19</v>
      </c>
    </row>
    <row r="38" spans="1:14" x14ac:dyDescent="0.45">
      <c r="A38" s="414" t="s">
        <v>101</v>
      </c>
      <c r="B38" s="415"/>
      <c r="C38" s="415"/>
      <c r="D38" s="415"/>
      <c r="E38" s="415"/>
      <c r="F38" s="415"/>
      <c r="G38" s="415"/>
      <c r="H38" s="415"/>
      <c r="I38" s="416"/>
    </row>
    <row r="39" spans="1:14" x14ac:dyDescent="0.45">
      <c r="A39" s="120" t="s">
        <v>102</v>
      </c>
      <c r="B39" s="430" t="s">
        <v>103</v>
      </c>
      <c r="C39" s="444"/>
      <c r="D39" s="431"/>
      <c r="E39" s="412" t="s">
        <v>91</v>
      </c>
      <c r="F39" s="413"/>
      <c r="G39" s="122" t="s">
        <v>93</v>
      </c>
      <c r="H39" s="123" t="s">
        <v>94</v>
      </c>
      <c r="I39" s="124" t="s">
        <v>95</v>
      </c>
    </row>
    <row r="40" spans="1:14" x14ac:dyDescent="0.45">
      <c r="A40" s="125">
        <v>1</v>
      </c>
      <c r="B40" s="449" t="s">
        <v>104</v>
      </c>
      <c r="C40" s="450"/>
      <c r="D40" s="451"/>
      <c r="E40" s="437" t="s">
        <v>105</v>
      </c>
      <c r="F40" s="439"/>
      <c r="G40" s="157">
        <v>6</v>
      </c>
      <c r="H40" s="155">
        <v>450</v>
      </c>
      <c r="I40" s="132">
        <f>SUM(G40*H40)</f>
        <v>2700</v>
      </c>
    </row>
    <row r="41" spans="1:14" x14ac:dyDescent="0.45">
      <c r="A41" s="125">
        <v>2</v>
      </c>
      <c r="B41" s="426" t="s">
        <v>106</v>
      </c>
      <c r="C41" s="427"/>
      <c r="D41" s="428"/>
      <c r="E41" s="406" t="s">
        <v>105</v>
      </c>
      <c r="F41" s="407"/>
      <c r="G41" s="126"/>
      <c r="H41" s="156">
        <v>350</v>
      </c>
      <c r="I41" s="129">
        <f t="shared" ref="I41:I45" si="0">SUM(G41*H41)</f>
        <v>0</v>
      </c>
    </row>
    <row r="42" spans="1:14" x14ac:dyDescent="0.45">
      <c r="A42" s="125">
        <v>3</v>
      </c>
      <c r="B42" s="426" t="s">
        <v>107</v>
      </c>
      <c r="C42" s="427"/>
      <c r="D42" s="428"/>
      <c r="E42" s="406" t="s">
        <v>105</v>
      </c>
      <c r="F42" s="407"/>
      <c r="G42" s="126"/>
      <c r="H42" s="156">
        <v>300</v>
      </c>
      <c r="I42" s="129">
        <f t="shared" si="0"/>
        <v>0</v>
      </c>
      <c r="N42" t="s">
        <v>85</v>
      </c>
    </row>
    <row r="43" spans="1:14" x14ac:dyDescent="0.45">
      <c r="A43" s="125">
        <v>4</v>
      </c>
      <c r="B43" s="426" t="s">
        <v>108</v>
      </c>
      <c r="C43" s="427"/>
      <c r="D43" s="428"/>
      <c r="E43" s="406" t="s">
        <v>105</v>
      </c>
      <c r="F43" s="407"/>
      <c r="G43" s="126">
        <v>6</v>
      </c>
      <c r="H43" s="156">
        <v>200</v>
      </c>
      <c r="I43" s="129">
        <f t="shared" si="0"/>
        <v>1200</v>
      </c>
    </row>
    <row r="44" spans="1:14" x14ac:dyDescent="0.45">
      <c r="A44" s="125">
        <v>5</v>
      </c>
      <c r="B44" s="426" t="s">
        <v>109</v>
      </c>
      <c r="C44" s="427"/>
      <c r="D44" s="428"/>
      <c r="E44" s="406" t="s">
        <v>105</v>
      </c>
      <c r="F44" s="407"/>
      <c r="G44" s="126"/>
      <c r="H44" s="158">
        <v>200</v>
      </c>
      <c r="I44" s="129">
        <f t="shared" si="0"/>
        <v>0</v>
      </c>
    </row>
    <row r="45" spans="1:14" x14ac:dyDescent="0.45">
      <c r="A45" s="139">
        <v>6</v>
      </c>
      <c r="B45" s="455" t="s">
        <v>348</v>
      </c>
      <c r="C45" s="456"/>
      <c r="D45" s="457"/>
      <c r="E45" s="440" t="s">
        <v>105</v>
      </c>
      <c r="F45" s="442"/>
      <c r="G45" s="255"/>
      <c r="H45" s="254">
        <v>140</v>
      </c>
      <c r="I45" s="253">
        <f t="shared" si="0"/>
        <v>0</v>
      </c>
    </row>
    <row r="46" spans="1:14" x14ac:dyDescent="0.45">
      <c r="A46" s="125"/>
      <c r="B46" s="430" t="s">
        <v>622</v>
      </c>
      <c r="C46" s="444"/>
      <c r="D46" s="444"/>
      <c r="E46" s="444"/>
      <c r="F46" s="444"/>
      <c r="G46" s="444"/>
      <c r="H46" s="431"/>
      <c r="I46" s="129">
        <f>SUM(I40:I45)</f>
        <v>3900</v>
      </c>
    </row>
    <row r="47" spans="1:14" x14ac:dyDescent="0.45">
      <c r="A47" s="125">
        <v>1</v>
      </c>
      <c r="B47" s="449" t="s">
        <v>104</v>
      </c>
      <c r="C47" s="450"/>
      <c r="D47" s="451"/>
      <c r="E47" s="437" t="s">
        <v>105</v>
      </c>
      <c r="F47" s="439"/>
      <c r="G47" s="157"/>
      <c r="H47" s="155">
        <v>675</v>
      </c>
      <c r="I47" s="132">
        <f>SUM(G47*H47)</f>
        <v>0</v>
      </c>
    </row>
    <row r="48" spans="1:14" x14ac:dyDescent="0.45">
      <c r="A48" s="125">
        <v>2</v>
      </c>
      <c r="B48" s="426" t="s">
        <v>106</v>
      </c>
      <c r="C48" s="427"/>
      <c r="D48" s="428"/>
      <c r="E48" s="406" t="s">
        <v>105</v>
      </c>
      <c r="F48" s="407"/>
      <c r="G48" s="126"/>
      <c r="H48" s="156">
        <v>525</v>
      </c>
      <c r="I48" s="129">
        <f t="shared" ref="I48:I52" si="1">SUM(G48*H48)</f>
        <v>0</v>
      </c>
    </row>
    <row r="49" spans="1:12" x14ac:dyDescent="0.45">
      <c r="A49" s="125">
        <v>3</v>
      </c>
      <c r="B49" s="426" t="s">
        <v>107</v>
      </c>
      <c r="C49" s="427"/>
      <c r="D49" s="428"/>
      <c r="E49" s="406" t="s">
        <v>105</v>
      </c>
      <c r="F49" s="407"/>
      <c r="G49" s="126"/>
      <c r="H49" s="156">
        <v>450</v>
      </c>
      <c r="I49" s="129">
        <f t="shared" si="1"/>
        <v>0</v>
      </c>
    </row>
    <row r="50" spans="1:12" x14ac:dyDescent="0.45">
      <c r="A50" s="125">
        <v>4</v>
      </c>
      <c r="B50" s="426" t="s">
        <v>108</v>
      </c>
      <c r="C50" s="427"/>
      <c r="D50" s="428"/>
      <c r="E50" s="406" t="s">
        <v>105</v>
      </c>
      <c r="F50" s="407"/>
      <c r="G50" s="126"/>
      <c r="H50" s="156">
        <v>300</v>
      </c>
      <c r="I50" s="129">
        <f t="shared" si="1"/>
        <v>0</v>
      </c>
    </row>
    <row r="51" spans="1:12" x14ac:dyDescent="0.45">
      <c r="A51" s="125">
        <v>5</v>
      </c>
      <c r="B51" s="426" t="s">
        <v>109</v>
      </c>
      <c r="C51" s="427"/>
      <c r="D51" s="428"/>
      <c r="E51" s="406" t="s">
        <v>105</v>
      </c>
      <c r="F51" s="407"/>
      <c r="G51" s="126"/>
      <c r="H51" s="158">
        <v>300</v>
      </c>
      <c r="I51" s="129">
        <f t="shared" si="1"/>
        <v>0</v>
      </c>
    </row>
    <row r="52" spans="1:12" x14ac:dyDescent="0.45">
      <c r="A52" s="139">
        <v>6</v>
      </c>
      <c r="B52" s="455" t="s">
        <v>339</v>
      </c>
      <c r="C52" s="456"/>
      <c r="D52" s="457"/>
      <c r="E52" s="440" t="s">
        <v>105</v>
      </c>
      <c r="F52" s="442"/>
      <c r="G52" s="255"/>
      <c r="H52" s="254">
        <v>210</v>
      </c>
      <c r="I52" s="253">
        <f t="shared" si="1"/>
        <v>0</v>
      </c>
    </row>
    <row r="53" spans="1:12" x14ac:dyDescent="0.45">
      <c r="A53" s="125"/>
      <c r="B53" s="430" t="s">
        <v>623</v>
      </c>
      <c r="C53" s="444"/>
      <c r="D53" s="444"/>
      <c r="E53" s="444"/>
      <c r="F53" s="444"/>
      <c r="G53" s="444"/>
      <c r="H53" s="431"/>
      <c r="I53" s="129">
        <f>SUM(I47:I52)</f>
        <v>0</v>
      </c>
    </row>
    <row r="54" spans="1:12" x14ac:dyDescent="0.45">
      <c r="A54" s="125">
        <v>1</v>
      </c>
      <c r="B54" s="449" t="s">
        <v>104</v>
      </c>
      <c r="C54" s="450"/>
      <c r="D54" s="451"/>
      <c r="E54" s="437" t="s">
        <v>105</v>
      </c>
      <c r="F54" s="439"/>
      <c r="G54" s="157"/>
      <c r="H54" s="155">
        <v>900</v>
      </c>
      <c r="I54" s="132">
        <f>SUM(G54*H54)</f>
        <v>0</v>
      </c>
    </row>
    <row r="55" spans="1:12" x14ac:dyDescent="0.45">
      <c r="A55" s="125">
        <v>2</v>
      </c>
      <c r="B55" s="426" t="s">
        <v>106</v>
      </c>
      <c r="C55" s="427"/>
      <c r="D55" s="428"/>
      <c r="E55" s="406" t="s">
        <v>105</v>
      </c>
      <c r="F55" s="407"/>
      <c r="G55" s="126"/>
      <c r="H55" s="156">
        <v>700</v>
      </c>
      <c r="I55" s="129">
        <f t="shared" ref="I55:I59" si="2">SUM(G55*H55)</f>
        <v>0</v>
      </c>
      <c r="L55" s="97"/>
    </row>
    <row r="56" spans="1:12" x14ac:dyDescent="0.45">
      <c r="A56" s="125">
        <v>3</v>
      </c>
      <c r="B56" s="426" t="s">
        <v>107</v>
      </c>
      <c r="C56" s="427"/>
      <c r="D56" s="428"/>
      <c r="E56" s="406" t="s">
        <v>105</v>
      </c>
      <c r="F56" s="407"/>
      <c r="G56" s="126"/>
      <c r="H56" s="156">
        <v>600</v>
      </c>
      <c r="I56" s="129">
        <f t="shared" si="2"/>
        <v>0</v>
      </c>
    </row>
    <row r="57" spans="1:12" x14ac:dyDescent="0.45">
      <c r="A57" s="125">
        <v>4</v>
      </c>
      <c r="B57" s="426" t="s">
        <v>108</v>
      </c>
      <c r="C57" s="427"/>
      <c r="D57" s="428"/>
      <c r="E57" s="406" t="s">
        <v>105</v>
      </c>
      <c r="F57" s="407"/>
      <c r="G57" s="126"/>
      <c r="H57" s="156">
        <v>400</v>
      </c>
      <c r="I57" s="129">
        <f t="shared" si="2"/>
        <v>0</v>
      </c>
    </row>
    <row r="58" spans="1:12" x14ac:dyDescent="0.45">
      <c r="A58" s="125">
        <v>5</v>
      </c>
      <c r="B58" s="426" t="s">
        <v>109</v>
      </c>
      <c r="C58" s="427"/>
      <c r="D58" s="428"/>
      <c r="E58" s="406" t="s">
        <v>105</v>
      </c>
      <c r="F58" s="407"/>
      <c r="G58" s="126"/>
      <c r="H58" s="158">
        <v>400</v>
      </c>
      <c r="I58" s="129">
        <f t="shared" si="2"/>
        <v>0</v>
      </c>
    </row>
    <row r="59" spans="1:12" x14ac:dyDescent="0.45">
      <c r="A59" s="139">
        <v>6</v>
      </c>
      <c r="B59" s="455" t="s">
        <v>339</v>
      </c>
      <c r="C59" s="456"/>
      <c r="D59" s="457"/>
      <c r="E59" s="440" t="s">
        <v>105</v>
      </c>
      <c r="F59" s="442"/>
      <c r="G59" s="255"/>
      <c r="H59" s="254">
        <v>280</v>
      </c>
      <c r="I59" s="253">
        <f t="shared" si="2"/>
        <v>0</v>
      </c>
    </row>
    <row r="60" spans="1:12" x14ac:dyDescent="0.45">
      <c r="A60" s="134"/>
      <c r="B60" s="412"/>
      <c r="C60" s="458"/>
      <c r="D60" s="458"/>
      <c r="E60" s="458"/>
      <c r="F60" s="458"/>
      <c r="G60" s="413"/>
      <c r="H60" s="118"/>
      <c r="I60" s="129">
        <f>SUM(I54:I59)</f>
        <v>0</v>
      </c>
    </row>
    <row r="61" spans="1:12" x14ac:dyDescent="0.45">
      <c r="A61" s="408" t="s">
        <v>110</v>
      </c>
      <c r="B61" s="404"/>
      <c r="C61" s="404"/>
      <c r="D61" s="404"/>
      <c r="E61" s="404"/>
      <c r="F61" s="404"/>
      <c r="G61" s="404"/>
      <c r="H61" s="405"/>
      <c r="I61" s="140"/>
    </row>
    <row r="62" spans="1:12" x14ac:dyDescent="0.45">
      <c r="A62" s="414" t="s">
        <v>111</v>
      </c>
      <c r="B62" s="415"/>
      <c r="C62" s="415"/>
      <c r="D62" s="415"/>
      <c r="E62" s="415"/>
      <c r="F62" s="415"/>
      <c r="G62" s="415"/>
      <c r="H62" s="415"/>
      <c r="I62" s="416"/>
    </row>
    <row r="63" spans="1:12" x14ac:dyDescent="0.45">
      <c r="A63" s="120" t="s">
        <v>112</v>
      </c>
      <c r="B63" s="412" t="s">
        <v>113</v>
      </c>
      <c r="C63" s="458"/>
      <c r="D63" s="413"/>
      <c r="E63" s="412" t="s">
        <v>114</v>
      </c>
      <c r="F63" s="413"/>
      <c r="G63" s="136" t="s">
        <v>115</v>
      </c>
      <c r="H63" s="136" t="s">
        <v>94</v>
      </c>
      <c r="I63" s="137" t="s">
        <v>95</v>
      </c>
    </row>
    <row r="64" spans="1:12" x14ac:dyDescent="0.45">
      <c r="A64" s="125">
        <v>1</v>
      </c>
      <c r="B64" s="417" t="s">
        <v>593</v>
      </c>
      <c r="C64" s="418"/>
      <c r="D64" s="419"/>
      <c r="E64" s="406">
        <v>2</v>
      </c>
      <c r="F64" s="407"/>
      <c r="G64" s="211">
        <v>113.2</v>
      </c>
      <c r="H64" s="138">
        <v>5</v>
      </c>
      <c r="I64" s="224">
        <f>H64*G64</f>
        <v>566</v>
      </c>
    </row>
    <row r="65" spans="1:9" x14ac:dyDescent="0.45">
      <c r="A65" s="139"/>
      <c r="B65" s="423"/>
      <c r="C65" s="424"/>
      <c r="D65" s="425"/>
      <c r="E65" s="440"/>
      <c r="F65" s="442"/>
      <c r="G65" s="126"/>
      <c r="H65" s="138"/>
      <c r="I65" s="224"/>
    </row>
    <row r="66" spans="1:9" x14ac:dyDescent="0.45">
      <c r="A66" s="408" t="s">
        <v>116</v>
      </c>
      <c r="B66" s="404"/>
      <c r="C66" s="404"/>
      <c r="D66" s="404"/>
      <c r="E66" s="404"/>
      <c r="F66" s="404"/>
      <c r="G66" s="404"/>
      <c r="H66" s="405"/>
      <c r="I66" s="140">
        <f>SUM(I64:I65)</f>
        <v>566</v>
      </c>
    </row>
    <row r="67" spans="1:9" x14ac:dyDescent="0.45">
      <c r="A67" s="141"/>
      <c r="B67" s="142"/>
      <c r="C67" s="142"/>
      <c r="D67" s="142"/>
      <c r="E67" s="142"/>
      <c r="F67" s="143"/>
      <c r="G67" s="144"/>
      <c r="H67" s="144"/>
      <c r="I67" s="145"/>
    </row>
    <row r="68" spans="1:9" x14ac:dyDescent="0.45">
      <c r="A68" s="452"/>
      <c r="B68" s="453"/>
      <c r="C68" s="453"/>
      <c r="D68" s="453"/>
      <c r="E68" s="453"/>
      <c r="F68" s="146"/>
      <c r="G68" s="454" t="s">
        <v>117</v>
      </c>
      <c r="H68" s="453"/>
      <c r="I68" s="147">
        <f>I66+I60+I53+I46+I37+I27</f>
        <v>50151.19</v>
      </c>
    </row>
    <row r="69" spans="1:9" x14ac:dyDescent="0.45">
      <c r="A69" s="452"/>
      <c r="B69" s="453"/>
      <c r="C69" s="453"/>
      <c r="D69" s="453"/>
      <c r="E69" s="453"/>
      <c r="F69" s="100"/>
      <c r="G69" s="148"/>
      <c r="H69" s="149"/>
      <c r="I69" s="150"/>
    </row>
    <row r="70" spans="1:9" ht="14.65" thickBot="1" x14ac:dyDescent="0.5">
      <c r="A70" s="452"/>
      <c r="B70" s="453"/>
      <c r="C70" s="453"/>
      <c r="D70" s="453"/>
      <c r="E70" s="453"/>
      <c r="F70" s="100"/>
      <c r="G70" s="402" t="s">
        <v>160</v>
      </c>
      <c r="H70" s="403"/>
      <c r="I70" s="159">
        <f>I68+I69</f>
        <v>50151.19</v>
      </c>
    </row>
    <row r="71" spans="1:9" ht="15" thickTop="1" thickBot="1" x14ac:dyDescent="0.5">
      <c r="A71" s="151"/>
      <c r="B71" s="152"/>
      <c r="C71" s="459"/>
      <c r="D71" s="460"/>
      <c r="E71" s="460"/>
      <c r="F71" s="460"/>
      <c r="G71" s="153"/>
      <c r="H71" s="153"/>
      <c r="I71" s="154"/>
    </row>
  </sheetData>
  <mergeCells count="96">
    <mergeCell ref="C71:F71"/>
    <mergeCell ref="B65:D65"/>
    <mergeCell ref="E65:F65"/>
    <mergeCell ref="A66:H66"/>
    <mergeCell ref="A68:B68"/>
    <mergeCell ref="C68:E68"/>
    <mergeCell ref="G68:H68"/>
    <mergeCell ref="A69:B69"/>
    <mergeCell ref="C69:E69"/>
    <mergeCell ref="A70:B70"/>
    <mergeCell ref="C70:E70"/>
    <mergeCell ref="G70:H70"/>
    <mergeCell ref="B64:D64"/>
    <mergeCell ref="E64:F64"/>
    <mergeCell ref="B57:D57"/>
    <mergeCell ref="E57:F57"/>
    <mergeCell ref="B58:D58"/>
    <mergeCell ref="E58:F58"/>
    <mergeCell ref="B59:D59"/>
    <mergeCell ref="E59:F59"/>
    <mergeCell ref="B60:G60"/>
    <mergeCell ref="A61:H61"/>
    <mergeCell ref="A62:I62"/>
    <mergeCell ref="B63:D63"/>
    <mergeCell ref="E63:F63"/>
    <mergeCell ref="B56:D56"/>
    <mergeCell ref="E56:F56"/>
    <mergeCell ref="B50:D50"/>
    <mergeCell ref="E50:F50"/>
    <mergeCell ref="B51:D51"/>
    <mergeCell ref="E51:F51"/>
    <mergeCell ref="B52:D52"/>
    <mergeCell ref="E52:F52"/>
    <mergeCell ref="B53:H53"/>
    <mergeCell ref="B54:D54"/>
    <mergeCell ref="E54:F54"/>
    <mergeCell ref="B55:D55"/>
    <mergeCell ref="E55:F55"/>
    <mergeCell ref="B49:D49"/>
    <mergeCell ref="E49:F49"/>
    <mergeCell ref="B43:D43"/>
    <mergeCell ref="E43:F43"/>
    <mergeCell ref="B44:D44"/>
    <mergeCell ref="E44:F44"/>
    <mergeCell ref="B45:D45"/>
    <mergeCell ref="E45:F45"/>
    <mergeCell ref="B46:H46"/>
    <mergeCell ref="B47:D47"/>
    <mergeCell ref="E47:F47"/>
    <mergeCell ref="B48:D48"/>
    <mergeCell ref="E48:F48"/>
    <mergeCell ref="B40:D40"/>
    <mergeCell ref="E40:F40"/>
    <mergeCell ref="B41:D41"/>
    <mergeCell ref="E41:F41"/>
    <mergeCell ref="B42:D42"/>
    <mergeCell ref="E42:F42"/>
    <mergeCell ref="A35:H35"/>
    <mergeCell ref="A36:H36"/>
    <mergeCell ref="A37:H37"/>
    <mergeCell ref="A38:I38"/>
    <mergeCell ref="B39:D39"/>
    <mergeCell ref="E39:F39"/>
    <mergeCell ref="B33:F33"/>
    <mergeCell ref="B34:F34"/>
    <mergeCell ref="B28:F28"/>
    <mergeCell ref="B29:F29"/>
    <mergeCell ref="B30:F30"/>
    <mergeCell ref="B31:F31"/>
    <mergeCell ref="B32:F32"/>
    <mergeCell ref="B27:F27"/>
    <mergeCell ref="A16:I16"/>
    <mergeCell ref="A17:I17"/>
    <mergeCell ref="B18:D18"/>
    <mergeCell ref="B19:D19"/>
    <mergeCell ref="B20:D20"/>
    <mergeCell ref="B21:D21"/>
    <mergeCell ref="A22:H22"/>
    <mergeCell ref="A23:I23"/>
    <mergeCell ref="B24:F24"/>
    <mergeCell ref="B25:F25"/>
    <mergeCell ref="B26:F26"/>
    <mergeCell ref="F15:G15"/>
    <mergeCell ref="H15:I15"/>
    <mergeCell ref="A9:E9"/>
    <mergeCell ref="F9:G9"/>
    <mergeCell ref="H9:I9"/>
    <mergeCell ref="F10:G10"/>
    <mergeCell ref="H10:I10"/>
    <mergeCell ref="F11:G11"/>
    <mergeCell ref="H11:I11"/>
    <mergeCell ref="F12:G12"/>
    <mergeCell ref="H12:I12"/>
    <mergeCell ref="H13:I13"/>
    <mergeCell ref="F14:G14"/>
    <mergeCell ref="H14:I14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sheetPr>
    <tabColor rgb="FF00B050"/>
  </sheetPr>
  <dimension ref="A1:N71"/>
  <sheetViews>
    <sheetView topLeftCell="A34" workbookViewId="0">
      <selection activeCell="B59" sqref="B59:D59"/>
    </sheetView>
  </sheetViews>
  <sheetFormatPr defaultColWidth="9.1328125" defaultRowHeight="14.25" x14ac:dyDescent="0.45"/>
  <cols>
    <col min="1" max="1" width="12" bestFit="1" customWidth="1"/>
    <col min="4" max="4" width="26.86328125" customWidth="1"/>
    <col min="6" max="6" width="8.86328125" customWidth="1"/>
    <col min="7" max="7" width="11" customWidth="1"/>
    <col min="8" max="8" width="14.1328125" customWidth="1"/>
    <col min="9" max="9" width="18.33203125" customWidth="1"/>
    <col min="13" max="13" width="9.1328125" customWidth="1"/>
  </cols>
  <sheetData>
    <row r="1" spans="1:13" x14ac:dyDescent="0.45">
      <c r="A1" s="92"/>
      <c r="B1" s="93"/>
      <c r="C1" s="93"/>
      <c r="D1" s="93"/>
      <c r="E1" s="93"/>
      <c r="F1" s="93"/>
      <c r="G1" s="93"/>
      <c r="H1" s="93"/>
      <c r="I1" s="94"/>
    </row>
    <row r="2" spans="1:13" x14ac:dyDescent="0.45">
      <c r="A2" s="95"/>
      <c r="I2" s="96"/>
    </row>
    <row r="3" spans="1:13" x14ac:dyDescent="0.45">
      <c r="A3" s="95"/>
      <c r="I3" s="96"/>
    </row>
    <row r="4" spans="1:13" x14ac:dyDescent="0.45">
      <c r="A4" s="95"/>
      <c r="I4" s="96"/>
    </row>
    <row r="5" spans="1:13" x14ac:dyDescent="0.45">
      <c r="A5" s="95"/>
      <c r="I5" s="96"/>
    </row>
    <row r="6" spans="1:13" x14ac:dyDescent="0.45">
      <c r="A6" s="95"/>
      <c r="I6" s="96"/>
    </row>
    <row r="7" spans="1:13" x14ac:dyDescent="0.45">
      <c r="A7" s="95"/>
      <c r="I7" s="96"/>
    </row>
    <row r="8" spans="1:13" x14ac:dyDescent="0.45">
      <c r="A8" s="95"/>
      <c r="H8" s="97"/>
      <c r="I8" s="98"/>
    </row>
    <row r="9" spans="1:13" x14ac:dyDescent="0.45">
      <c r="A9" s="414" t="s">
        <v>167</v>
      </c>
      <c r="B9" s="415"/>
      <c r="C9" s="415"/>
      <c r="D9" s="415"/>
      <c r="E9" s="429"/>
      <c r="F9" s="430" t="s">
        <v>651</v>
      </c>
      <c r="G9" s="431"/>
      <c r="H9" s="432" t="e">
        <f>#REF!</f>
        <v>#REF!</v>
      </c>
      <c r="I9" s="433"/>
    </row>
    <row r="10" spans="1:13" x14ac:dyDescent="0.45">
      <c r="A10" s="99" t="s">
        <v>77</v>
      </c>
      <c r="B10" s="97"/>
      <c r="F10" s="430" t="s">
        <v>78</v>
      </c>
      <c r="G10" s="431"/>
      <c r="H10" s="434" t="e">
        <f>#REF!</f>
        <v>#REF!</v>
      </c>
      <c r="I10" s="435"/>
    </row>
    <row r="11" spans="1:13" x14ac:dyDescent="0.45">
      <c r="A11" s="99" t="s">
        <v>79</v>
      </c>
      <c r="B11" s="97"/>
      <c r="F11" s="430" t="s">
        <v>80</v>
      </c>
      <c r="G11" s="431"/>
      <c r="H11" s="507" t="e">
        <f>#REF!</f>
        <v>#REF!</v>
      </c>
      <c r="I11" s="435"/>
    </row>
    <row r="12" spans="1:13" x14ac:dyDescent="0.45">
      <c r="A12" s="99" t="s">
        <v>81</v>
      </c>
      <c r="B12" s="97"/>
      <c r="F12" s="430" t="s">
        <v>82</v>
      </c>
      <c r="G12" s="431"/>
      <c r="H12" s="522" t="s">
        <v>649</v>
      </c>
      <c r="I12" s="523"/>
    </row>
    <row r="13" spans="1:13" x14ac:dyDescent="0.45">
      <c r="A13" s="99" t="s">
        <v>83</v>
      </c>
      <c r="B13" s="97"/>
      <c r="F13" s="181" t="s">
        <v>84</v>
      </c>
      <c r="G13" s="182"/>
      <c r="H13" s="468" t="s">
        <v>118</v>
      </c>
      <c r="I13" s="469"/>
    </row>
    <row r="14" spans="1:13" x14ac:dyDescent="0.45">
      <c r="A14" s="99"/>
      <c r="B14" s="97"/>
      <c r="F14" s="430" t="s">
        <v>86</v>
      </c>
      <c r="G14" s="431"/>
      <c r="H14" s="436" t="s">
        <v>87</v>
      </c>
      <c r="I14" s="435"/>
      <c r="M14" t="s">
        <v>85</v>
      </c>
    </row>
    <row r="15" spans="1:13" x14ac:dyDescent="0.45">
      <c r="A15" s="99"/>
      <c r="B15" s="97"/>
      <c r="D15" s="187"/>
      <c r="F15" s="472" t="s">
        <v>404</v>
      </c>
      <c r="G15" s="472"/>
      <c r="H15" s="473" t="s">
        <v>632</v>
      </c>
      <c r="I15" s="469"/>
    </row>
    <row r="16" spans="1:13" x14ac:dyDescent="0.45">
      <c r="A16" s="443" t="s">
        <v>629</v>
      </c>
      <c r="B16" s="444"/>
      <c r="C16" s="444"/>
      <c r="D16" s="444"/>
      <c r="E16" s="444"/>
      <c r="F16" s="444"/>
      <c r="G16" s="444"/>
      <c r="H16" s="444"/>
      <c r="I16" s="445"/>
    </row>
    <row r="17" spans="1:11" ht="14.65" thickBot="1" x14ac:dyDescent="0.5">
      <c r="A17" s="446" t="s">
        <v>88</v>
      </c>
      <c r="B17" s="447"/>
      <c r="C17" s="447"/>
      <c r="D17" s="447"/>
      <c r="E17" s="447"/>
      <c r="F17" s="447"/>
      <c r="G17" s="447"/>
      <c r="H17" s="447"/>
      <c r="I17" s="448"/>
    </row>
    <row r="18" spans="1:11" x14ac:dyDescent="0.45">
      <c r="A18" s="104" t="s">
        <v>89</v>
      </c>
      <c r="B18" s="464" t="s">
        <v>176</v>
      </c>
      <c r="C18" s="465"/>
      <c r="D18" s="466"/>
      <c r="E18" s="170" t="s">
        <v>91</v>
      </c>
      <c r="F18" s="170" t="s">
        <v>92</v>
      </c>
      <c r="G18" s="170" t="s">
        <v>93</v>
      </c>
      <c r="H18" s="170" t="s">
        <v>94</v>
      </c>
      <c r="I18" s="171" t="s">
        <v>95</v>
      </c>
    </row>
    <row r="19" spans="1:11" x14ac:dyDescent="0.45">
      <c r="A19" s="109"/>
      <c r="B19" s="437"/>
      <c r="C19" s="438"/>
      <c r="D19" s="439"/>
      <c r="E19" s="110"/>
      <c r="F19" s="111"/>
      <c r="G19" s="110"/>
      <c r="H19" s="112"/>
      <c r="I19" s="113"/>
    </row>
    <row r="20" spans="1:11" x14ac:dyDescent="0.45">
      <c r="A20" s="114"/>
      <c r="B20" s="406"/>
      <c r="C20" s="395"/>
      <c r="D20" s="407"/>
      <c r="E20" s="115"/>
      <c r="F20" s="100"/>
      <c r="G20" s="115"/>
      <c r="H20" s="116"/>
      <c r="I20" s="113"/>
    </row>
    <row r="21" spans="1:11" x14ac:dyDescent="0.45">
      <c r="A21" s="114"/>
      <c r="B21" s="440"/>
      <c r="C21" s="441"/>
      <c r="D21" s="442"/>
      <c r="E21" s="115"/>
      <c r="F21" s="100"/>
      <c r="G21" s="117"/>
      <c r="H21" s="118"/>
      <c r="I21" s="119"/>
    </row>
    <row r="22" spans="1:11" x14ac:dyDescent="0.45">
      <c r="A22" s="408" t="s">
        <v>96</v>
      </c>
      <c r="B22" s="404"/>
      <c r="C22" s="404"/>
      <c r="D22" s="404"/>
      <c r="E22" s="404"/>
      <c r="F22" s="404"/>
      <c r="G22" s="404"/>
      <c r="H22" s="405"/>
      <c r="I22" s="113"/>
    </row>
    <row r="23" spans="1:11" x14ac:dyDescent="0.45">
      <c r="A23" s="414" t="s">
        <v>97</v>
      </c>
      <c r="B23" s="415"/>
      <c r="C23" s="415"/>
      <c r="D23" s="415"/>
      <c r="E23" s="415"/>
      <c r="F23" s="415"/>
      <c r="G23" s="415"/>
      <c r="H23" s="415"/>
      <c r="I23" s="416"/>
    </row>
    <row r="24" spans="1:11" x14ac:dyDescent="0.45">
      <c r="A24" s="120" t="s">
        <v>98</v>
      </c>
      <c r="B24" s="412" t="s">
        <v>176</v>
      </c>
      <c r="C24" s="458"/>
      <c r="D24" s="458"/>
      <c r="E24" s="458"/>
      <c r="F24" s="413"/>
      <c r="G24" s="180" t="s">
        <v>93</v>
      </c>
      <c r="H24" s="136" t="s">
        <v>94</v>
      </c>
      <c r="I24" s="137" t="s">
        <v>95</v>
      </c>
      <c r="K24" s="142"/>
    </row>
    <row r="25" spans="1:11" x14ac:dyDescent="0.45">
      <c r="A25" s="125">
        <v>1</v>
      </c>
      <c r="B25" s="417" t="s">
        <v>630</v>
      </c>
      <c r="C25" s="418"/>
      <c r="D25" s="418"/>
      <c r="E25" s="418"/>
      <c r="F25" s="419"/>
      <c r="G25" s="191">
        <v>1</v>
      </c>
      <c r="H25" s="219">
        <v>73115</v>
      </c>
      <c r="I25" s="129">
        <f>H25*G25</f>
        <v>73115</v>
      </c>
    </row>
    <row r="26" spans="1:11" x14ac:dyDescent="0.45">
      <c r="A26" s="125"/>
      <c r="B26" s="420"/>
      <c r="C26" s="421"/>
      <c r="D26" s="421"/>
      <c r="E26" s="421"/>
      <c r="F26" s="422"/>
      <c r="G26" s="191"/>
      <c r="H26" s="220"/>
      <c r="I26" s="129"/>
    </row>
    <row r="27" spans="1:11" x14ac:dyDescent="0.45">
      <c r="A27" s="125"/>
      <c r="B27" s="420"/>
      <c r="C27" s="421"/>
      <c r="D27" s="421"/>
      <c r="E27" s="421"/>
      <c r="F27" s="422"/>
      <c r="G27" s="191"/>
      <c r="H27" s="220"/>
      <c r="I27" s="129"/>
    </row>
    <row r="28" spans="1:11" x14ac:dyDescent="0.45">
      <c r="A28" s="125"/>
      <c r="B28" s="420"/>
      <c r="C28" s="421"/>
      <c r="D28" s="421"/>
      <c r="E28" s="421"/>
      <c r="F28" s="422"/>
      <c r="G28" s="191"/>
      <c r="H28" s="220"/>
      <c r="I28" s="129"/>
    </row>
    <row r="29" spans="1:11" x14ac:dyDescent="0.45">
      <c r="A29" s="125"/>
      <c r="B29" s="420"/>
      <c r="C29" s="421"/>
      <c r="D29" s="421"/>
      <c r="E29" s="421"/>
      <c r="F29" s="422"/>
      <c r="G29" s="191"/>
      <c r="H29" s="220"/>
      <c r="I29" s="129"/>
    </row>
    <row r="30" spans="1:11" x14ac:dyDescent="0.45">
      <c r="A30" s="125"/>
      <c r="B30" s="470"/>
      <c r="C30" s="471"/>
      <c r="D30" s="471"/>
      <c r="E30" s="471"/>
      <c r="F30" s="471"/>
      <c r="G30" s="191"/>
      <c r="H30" s="220"/>
      <c r="I30" s="129"/>
    </row>
    <row r="31" spans="1:11" x14ac:dyDescent="0.45">
      <c r="A31" s="125"/>
      <c r="B31" s="470"/>
      <c r="C31" s="471"/>
      <c r="D31" s="471"/>
      <c r="E31" s="471"/>
      <c r="F31" s="471"/>
      <c r="G31" s="191"/>
      <c r="H31" s="220"/>
      <c r="I31" s="129"/>
    </row>
    <row r="32" spans="1:11" x14ac:dyDescent="0.45">
      <c r="A32" s="125"/>
      <c r="B32" s="470"/>
      <c r="C32" s="471"/>
      <c r="D32" s="471"/>
      <c r="E32" s="471"/>
      <c r="F32" s="471"/>
      <c r="G32" s="191"/>
      <c r="H32" s="220"/>
      <c r="I32" s="129"/>
    </row>
    <row r="33" spans="1:14" x14ac:dyDescent="0.45">
      <c r="A33" s="125"/>
      <c r="B33" s="470"/>
      <c r="C33" s="471"/>
      <c r="D33" s="471"/>
      <c r="E33" s="471"/>
      <c r="F33" s="471"/>
      <c r="G33" s="191"/>
      <c r="H33" s="220"/>
      <c r="I33" s="129"/>
    </row>
    <row r="34" spans="1:14" x14ac:dyDescent="0.45">
      <c r="A34" s="125"/>
      <c r="B34" s="470"/>
      <c r="C34" s="471"/>
      <c r="D34" s="471"/>
      <c r="E34" s="471"/>
      <c r="F34" s="471"/>
      <c r="G34" s="191"/>
      <c r="H34" s="192"/>
      <c r="I34" s="129"/>
      <c r="L34" s="130"/>
    </row>
    <row r="35" spans="1:14" x14ac:dyDescent="0.45">
      <c r="A35" s="467" t="s">
        <v>177</v>
      </c>
      <c r="B35" s="404"/>
      <c r="C35" s="404"/>
      <c r="D35" s="404"/>
      <c r="E35" s="404"/>
      <c r="F35" s="404"/>
      <c r="G35" s="404"/>
      <c r="H35" s="405"/>
      <c r="I35" s="185">
        <f>SUM(I25:I34)</f>
        <v>73115</v>
      </c>
      <c r="L35" s="130"/>
    </row>
    <row r="36" spans="1:14" x14ac:dyDescent="0.45">
      <c r="A36" s="408" t="s">
        <v>178</v>
      </c>
      <c r="B36" s="404"/>
      <c r="C36" s="404"/>
      <c r="D36" s="404"/>
      <c r="E36" s="404"/>
      <c r="F36" s="404"/>
      <c r="G36" s="404"/>
      <c r="H36" s="405"/>
      <c r="I36" s="186">
        <f>ROUND((I35*0.15),2)</f>
        <v>10967.25</v>
      </c>
      <c r="L36" s="130"/>
    </row>
    <row r="37" spans="1:14" x14ac:dyDescent="0.45">
      <c r="A37" s="408" t="s">
        <v>179</v>
      </c>
      <c r="B37" s="404"/>
      <c r="C37" s="404"/>
      <c r="D37" s="404"/>
      <c r="E37" s="404"/>
      <c r="F37" s="404"/>
      <c r="G37" s="404"/>
      <c r="H37" s="405"/>
      <c r="I37" s="172">
        <f>I35+I36</f>
        <v>84082.25</v>
      </c>
    </row>
    <row r="38" spans="1:14" x14ac:dyDescent="0.45">
      <c r="A38" s="414" t="s">
        <v>101</v>
      </c>
      <c r="B38" s="415"/>
      <c r="C38" s="415"/>
      <c r="D38" s="415"/>
      <c r="E38" s="415"/>
      <c r="F38" s="415"/>
      <c r="G38" s="415"/>
      <c r="H38" s="415"/>
      <c r="I38" s="416"/>
    </row>
    <row r="39" spans="1:14" x14ac:dyDescent="0.45">
      <c r="A39" s="120" t="s">
        <v>102</v>
      </c>
      <c r="B39" s="430" t="s">
        <v>103</v>
      </c>
      <c r="C39" s="444"/>
      <c r="D39" s="431"/>
      <c r="E39" s="412" t="s">
        <v>91</v>
      </c>
      <c r="F39" s="413"/>
      <c r="G39" s="122" t="s">
        <v>93</v>
      </c>
      <c r="H39" s="123" t="s">
        <v>94</v>
      </c>
      <c r="I39" s="124" t="s">
        <v>95</v>
      </c>
    </row>
    <row r="40" spans="1:14" x14ac:dyDescent="0.45">
      <c r="A40" s="125">
        <v>1</v>
      </c>
      <c r="B40" s="449" t="s">
        <v>104</v>
      </c>
      <c r="C40" s="450"/>
      <c r="D40" s="451"/>
      <c r="E40" s="437" t="s">
        <v>105</v>
      </c>
      <c r="F40" s="439"/>
      <c r="G40" s="157">
        <v>11</v>
      </c>
      <c r="H40" s="155">
        <v>450</v>
      </c>
      <c r="I40" s="132">
        <f>SUM(G40*H40)</f>
        <v>4950</v>
      </c>
    </row>
    <row r="41" spans="1:14" x14ac:dyDescent="0.45">
      <c r="A41" s="125">
        <v>2</v>
      </c>
      <c r="B41" s="426" t="s">
        <v>106</v>
      </c>
      <c r="C41" s="427"/>
      <c r="D41" s="428"/>
      <c r="E41" s="406" t="s">
        <v>105</v>
      </c>
      <c r="F41" s="407"/>
      <c r="G41" s="126"/>
      <c r="H41" s="156">
        <v>350</v>
      </c>
      <c r="I41" s="129">
        <f t="shared" ref="I41:I45" si="0">SUM(G41*H41)</f>
        <v>0</v>
      </c>
    </row>
    <row r="42" spans="1:14" x14ac:dyDescent="0.45">
      <c r="A42" s="125">
        <v>3</v>
      </c>
      <c r="B42" s="426" t="s">
        <v>107</v>
      </c>
      <c r="C42" s="427"/>
      <c r="D42" s="428"/>
      <c r="E42" s="406" t="s">
        <v>105</v>
      </c>
      <c r="F42" s="407"/>
      <c r="G42" s="126"/>
      <c r="H42" s="156">
        <v>300</v>
      </c>
      <c r="I42" s="129">
        <f t="shared" si="0"/>
        <v>0</v>
      </c>
      <c r="N42" t="s">
        <v>85</v>
      </c>
    </row>
    <row r="43" spans="1:14" x14ac:dyDescent="0.45">
      <c r="A43" s="125">
        <v>4</v>
      </c>
      <c r="B43" s="426" t="s">
        <v>108</v>
      </c>
      <c r="C43" s="427"/>
      <c r="D43" s="428"/>
      <c r="E43" s="406" t="s">
        <v>105</v>
      </c>
      <c r="F43" s="407"/>
      <c r="G43" s="126">
        <v>11</v>
      </c>
      <c r="H43" s="156">
        <v>200</v>
      </c>
      <c r="I43" s="129">
        <f t="shared" si="0"/>
        <v>2200</v>
      </c>
    </row>
    <row r="44" spans="1:14" x14ac:dyDescent="0.45">
      <c r="A44" s="125">
        <v>5</v>
      </c>
      <c r="B44" s="426" t="s">
        <v>109</v>
      </c>
      <c r="C44" s="427"/>
      <c r="D44" s="428"/>
      <c r="E44" s="406" t="s">
        <v>105</v>
      </c>
      <c r="F44" s="407"/>
      <c r="G44" s="126"/>
      <c r="H44" s="158">
        <v>200</v>
      </c>
      <c r="I44" s="129">
        <f t="shared" si="0"/>
        <v>0</v>
      </c>
    </row>
    <row r="45" spans="1:14" x14ac:dyDescent="0.45">
      <c r="A45" s="139">
        <v>6</v>
      </c>
      <c r="B45" s="455" t="s">
        <v>348</v>
      </c>
      <c r="C45" s="456"/>
      <c r="D45" s="457"/>
      <c r="E45" s="440" t="s">
        <v>105</v>
      </c>
      <c r="F45" s="442"/>
      <c r="G45" s="255"/>
      <c r="H45" s="254">
        <v>140</v>
      </c>
      <c r="I45" s="253">
        <f t="shared" si="0"/>
        <v>0</v>
      </c>
    </row>
    <row r="46" spans="1:14" x14ac:dyDescent="0.45">
      <c r="A46" s="125"/>
      <c r="B46" s="430" t="s">
        <v>622</v>
      </c>
      <c r="C46" s="444"/>
      <c r="D46" s="444"/>
      <c r="E46" s="444"/>
      <c r="F46" s="444"/>
      <c r="G46" s="444"/>
      <c r="H46" s="431"/>
      <c r="I46" s="129">
        <f>SUM(I40:I45)</f>
        <v>7150</v>
      </c>
    </row>
    <row r="47" spans="1:14" x14ac:dyDescent="0.45">
      <c r="A47" s="125">
        <v>1</v>
      </c>
      <c r="B47" s="449" t="s">
        <v>104</v>
      </c>
      <c r="C47" s="450"/>
      <c r="D47" s="451"/>
      <c r="E47" s="437" t="s">
        <v>105</v>
      </c>
      <c r="F47" s="439"/>
      <c r="G47" s="157"/>
      <c r="H47" s="155">
        <v>675</v>
      </c>
      <c r="I47" s="132">
        <f>SUM(G47*H47)</f>
        <v>0</v>
      </c>
    </row>
    <row r="48" spans="1:14" x14ac:dyDescent="0.45">
      <c r="A48" s="125">
        <v>2</v>
      </c>
      <c r="B48" s="426" t="s">
        <v>106</v>
      </c>
      <c r="C48" s="427"/>
      <c r="D48" s="428"/>
      <c r="E48" s="406" t="s">
        <v>105</v>
      </c>
      <c r="F48" s="407"/>
      <c r="G48" s="126"/>
      <c r="H48" s="156">
        <v>525</v>
      </c>
      <c r="I48" s="129">
        <f t="shared" ref="I48:I52" si="1">SUM(G48*H48)</f>
        <v>0</v>
      </c>
    </row>
    <row r="49" spans="1:12" x14ac:dyDescent="0.45">
      <c r="A49" s="125">
        <v>3</v>
      </c>
      <c r="B49" s="426" t="s">
        <v>107</v>
      </c>
      <c r="C49" s="427"/>
      <c r="D49" s="428"/>
      <c r="E49" s="406" t="s">
        <v>105</v>
      </c>
      <c r="F49" s="407"/>
      <c r="G49" s="126"/>
      <c r="H49" s="156">
        <v>450</v>
      </c>
      <c r="I49" s="129">
        <f t="shared" si="1"/>
        <v>0</v>
      </c>
    </row>
    <row r="50" spans="1:12" x14ac:dyDescent="0.45">
      <c r="A50" s="125">
        <v>4</v>
      </c>
      <c r="B50" s="426" t="s">
        <v>108</v>
      </c>
      <c r="C50" s="427"/>
      <c r="D50" s="428"/>
      <c r="E50" s="406" t="s">
        <v>105</v>
      </c>
      <c r="F50" s="407"/>
      <c r="G50" s="126"/>
      <c r="H50" s="156">
        <v>300</v>
      </c>
      <c r="I50" s="129">
        <f t="shared" si="1"/>
        <v>0</v>
      </c>
    </row>
    <row r="51" spans="1:12" x14ac:dyDescent="0.45">
      <c r="A51" s="125">
        <v>5</v>
      </c>
      <c r="B51" s="426" t="s">
        <v>109</v>
      </c>
      <c r="C51" s="427"/>
      <c r="D51" s="428"/>
      <c r="E51" s="406" t="s">
        <v>105</v>
      </c>
      <c r="F51" s="407"/>
      <c r="G51" s="126"/>
      <c r="H51" s="158">
        <v>300</v>
      </c>
      <c r="I51" s="129">
        <f t="shared" si="1"/>
        <v>0</v>
      </c>
    </row>
    <row r="52" spans="1:12" x14ac:dyDescent="0.45">
      <c r="A52" s="139">
        <v>6</v>
      </c>
      <c r="B52" s="455" t="s">
        <v>631</v>
      </c>
      <c r="C52" s="456"/>
      <c r="D52" s="457"/>
      <c r="E52" s="440" t="s">
        <v>105</v>
      </c>
      <c r="F52" s="442"/>
      <c r="G52" s="255"/>
      <c r="H52" s="254">
        <v>210</v>
      </c>
      <c r="I52" s="253">
        <f t="shared" si="1"/>
        <v>0</v>
      </c>
    </row>
    <row r="53" spans="1:12" x14ac:dyDescent="0.45">
      <c r="A53" s="125"/>
      <c r="B53" s="430" t="s">
        <v>623</v>
      </c>
      <c r="C53" s="444"/>
      <c r="D53" s="444"/>
      <c r="E53" s="444"/>
      <c r="F53" s="444"/>
      <c r="G53" s="444"/>
      <c r="H53" s="431"/>
      <c r="I53" s="129">
        <f>SUM(I47:I52)</f>
        <v>0</v>
      </c>
    </row>
    <row r="54" spans="1:12" x14ac:dyDescent="0.45">
      <c r="A54" s="125">
        <v>1</v>
      </c>
      <c r="B54" s="449" t="s">
        <v>104</v>
      </c>
      <c r="C54" s="450"/>
      <c r="D54" s="451"/>
      <c r="E54" s="437" t="s">
        <v>105</v>
      </c>
      <c r="F54" s="439"/>
      <c r="G54" s="157"/>
      <c r="H54" s="155">
        <v>900</v>
      </c>
      <c r="I54" s="132">
        <f>SUM(G54*H54)</f>
        <v>0</v>
      </c>
    </row>
    <row r="55" spans="1:12" x14ac:dyDescent="0.45">
      <c r="A55" s="125">
        <v>2</v>
      </c>
      <c r="B55" s="426" t="s">
        <v>106</v>
      </c>
      <c r="C55" s="427"/>
      <c r="D55" s="428"/>
      <c r="E55" s="406" t="s">
        <v>105</v>
      </c>
      <c r="F55" s="407"/>
      <c r="G55" s="126"/>
      <c r="H55" s="156">
        <v>700</v>
      </c>
      <c r="I55" s="129">
        <f t="shared" ref="I55:I59" si="2">SUM(G55*H55)</f>
        <v>0</v>
      </c>
      <c r="L55" s="97"/>
    </row>
    <row r="56" spans="1:12" x14ac:dyDescent="0.45">
      <c r="A56" s="125">
        <v>3</v>
      </c>
      <c r="B56" s="426" t="s">
        <v>107</v>
      </c>
      <c r="C56" s="427"/>
      <c r="D56" s="428"/>
      <c r="E56" s="406" t="s">
        <v>105</v>
      </c>
      <c r="F56" s="407"/>
      <c r="G56" s="126"/>
      <c r="H56" s="156">
        <v>600</v>
      </c>
      <c r="I56" s="129">
        <f t="shared" si="2"/>
        <v>0</v>
      </c>
    </row>
    <row r="57" spans="1:12" x14ac:dyDescent="0.45">
      <c r="A57" s="125">
        <v>4</v>
      </c>
      <c r="B57" s="426" t="s">
        <v>108</v>
      </c>
      <c r="C57" s="427"/>
      <c r="D57" s="428"/>
      <c r="E57" s="406" t="s">
        <v>105</v>
      </c>
      <c r="F57" s="407"/>
      <c r="G57" s="126"/>
      <c r="H57" s="156">
        <v>400</v>
      </c>
      <c r="I57" s="129">
        <f t="shared" si="2"/>
        <v>0</v>
      </c>
    </row>
    <row r="58" spans="1:12" x14ac:dyDescent="0.45">
      <c r="A58" s="125">
        <v>5</v>
      </c>
      <c r="B58" s="426" t="s">
        <v>109</v>
      </c>
      <c r="C58" s="427"/>
      <c r="D58" s="428"/>
      <c r="E58" s="406" t="s">
        <v>105</v>
      </c>
      <c r="F58" s="407"/>
      <c r="G58" s="126"/>
      <c r="H58" s="158">
        <v>400</v>
      </c>
      <c r="I58" s="129">
        <f t="shared" si="2"/>
        <v>0</v>
      </c>
    </row>
    <row r="59" spans="1:12" x14ac:dyDescent="0.45">
      <c r="A59" s="139">
        <v>6</v>
      </c>
      <c r="B59" s="455" t="s">
        <v>348</v>
      </c>
      <c r="C59" s="456"/>
      <c r="D59" s="457"/>
      <c r="E59" s="440" t="s">
        <v>105</v>
      </c>
      <c r="F59" s="442"/>
      <c r="G59" s="255"/>
      <c r="H59" s="254">
        <v>280</v>
      </c>
      <c r="I59" s="253">
        <f t="shared" si="2"/>
        <v>0</v>
      </c>
    </row>
    <row r="60" spans="1:12" x14ac:dyDescent="0.45">
      <c r="A60" s="134"/>
      <c r="B60" s="412"/>
      <c r="C60" s="458"/>
      <c r="D60" s="458"/>
      <c r="E60" s="458"/>
      <c r="F60" s="458"/>
      <c r="G60" s="413"/>
      <c r="H60" s="118"/>
      <c r="I60" s="129">
        <f>SUM(I54:I59)</f>
        <v>0</v>
      </c>
    </row>
    <row r="61" spans="1:12" x14ac:dyDescent="0.45">
      <c r="A61" s="408" t="s">
        <v>110</v>
      </c>
      <c r="B61" s="404"/>
      <c r="C61" s="404"/>
      <c r="D61" s="404"/>
      <c r="E61" s="404"/>
      <c r="F61" s="404"/>
      <c r="G61" s="404"/>
      <c r="H61" s="405"/>
      <c r="I61" s="140"/>
    </row>
    <row r="62" spans="1:12" x14ac:dyDescent="0.45">
      <c r="A62" s="414" t="s">
        <v>111</v>
      </c>
      <c r="B62" s="415"/>
      <c r="C62" s="415"/>
      <c r="D62" s="415"/>
      <c r="E62" s="415"/>
      <c r="F62" s="415"/>
      <c r="G62" s="415"/>
      <c r="H62" s="415"/>
      <c r="I62" s="416"/>
    </row>
    <row r="63" spans="1:12" x14ac:dyDescent="0.45">
      <c r="A63" s="120" t="s">
        <v>112</v>
      </c>
      <c r="B63" s="412" t="s">
        <v>113</v>
      </c>
      <c r="C63" s="458"/>
      <c r="D63" s="413"/>
      <c r="E63" s="412" t="s">
        <v>114</v>
      </c>
      <c r="F63" s="413"/>
      <c r="G63" s="136" t="s">
        <v>115</v>
      </c>
      <c r="H63" s="136" t="s">
        <v>94</v>
      </c>
      <c r="I63" s="137" t="s">
        <v>95</v>
      </c>
    </row>
    <row r="64" spans="1:12" x14ac:dyDescent="0.45">
      <c r="A64" s="125">
        <v>1</v>
      </c>
      <c r="B64" s="417" t="s">
        <v>477</v>
      </c>
      <c r="C64" s="418"/>
      <c r="D64" s="419"/>
      <c r="E64" s="406">
        <v>2</v>
      </c>
      <c r="F64" s="407"/>
      <c r="G64" s="211">
        <v>66.400000000000006</v>
      </c>
      <c r="H64" s="138">
        <v>5</v>
      </c>
      <c r="I64" s="224">
        <f>H64*G64</f>
        <v>332</v>
      </c>
    </row>
    <row r="65" spans="1:9" x14ac:dyDescent="0.45">
      <c r="A65" s="139"/>
      <c r="B65" s="423"/>
      <c r="C65" s="424"/>
      <c r="D65" s="425"/>
      <c r="E65" s="440"/>
      <c r="F65" s="442"/>
      <c r="G65" s="126"/>
      <c r="H65" s="138"/>
      <c r="I65" s="224"/>
    </row>
    <row r="66" spans="1:9" x14ac:dyDescent="0.45">
      <c r="A66" s="408" t="s">
        <v>116</v>
      </c>
      <c r="B66" s="404"/>
      <c r="C66" s="404"/>
      <c r="D66" s="404"/>
      <c r="E66" s="404"/>
      <c r="F66" s="404"/>
      <c r="G66" s="404"/>
      <c r="H66" s="405"/>
      <c r="I66" s="140">
        <f>SUM(I64:I65)</f>
        <v>332</v>
      </c>
    </row>
    <row r="67" spans="1:9" x14ac:dyDescent="0.45">
      <c r="A67" s="141"/>
      <c r="B67" s="142"/>
      <c r="C67" s="142"/>
      <c r="D67" s="142"/>
      <c r="E67" s="142"/>
      <c r="F67" s="143"/>
      <c r="G67" s="144"/>
      <c r="H67" s="144"/>
      <c r="I67" s="145"/>
    </row>
    <row r="68" spans="1:9" x14ac:dyDescent="0.45">
      <c r="A68" s="452"/>
      <c r="B68" s="453"/>
      <c r="C68" s="453"/>
      <c r="D68" s="453"/>
      <c r="E68" s="453"/>
      <c r="F68" s="146"/>
      <c r="G68" s="454" t="s">
        <v>117</v>
      </c>
      <c r="H68" s="453"/>
      <c r="I68" s="147">
        <f>I66+I60+I53+I46+I37+I27</f>
        <v>91564.25</v>
      </c>
    </row>
    <row r="69" spans="1:9" x14ac:dyDescent="0.45">
      <c r="A69" s="452"/>
      <c r="B69" s="453"/>
      <c r="C69" s="453"/>
      <c r="D69" s="453"/>
      <c r="E69" s="453"/>
      <c r="F69" s="100"/>
      <c r="G69" s="148"/>
      <c r="H69" s="149"/>
      <c r="I69" s="150"/>
    </row>
    <row r="70" spans="1:9" ht="14.65" thickBot="1" x14ac:dyDescent="0.5">
      <c r="A70" s="452"/>
      <c r="B70" s="453"/>
      <c r="C70" s="453"/>
      <c r="D70" s="453"/>
      <c r="E70" s="453"/>
      <c r="F70" s="100"/>
      <c r="G70" s="402" t="s">
        <v>160</v>
      </c>
      <c r="H70" s="403"/>
      <c r="I70" s="159">
        <f>I68+I69</f>
        <v>91564.25</v>
      </c>
    </row>
    <row r="71" spans="1:9" ht="15" thickTop="1" thickBot="1" x14ac:dyDescent="0.5">
      <c r="A71" s="151"/>
      <c r="B71" s="152"/>
      <c r="C71" s="459"/>
      <c r="D71" s="460"/>
      <c r="E71" s="460"/>
      <c r="F71" s="460"/>
      <c r="G71" s="153"/>
      <c r="H71" s="153"/>
      <c r="I71" s="154"/>
    </row>
  </sheetData>
  <mergeCells count="96">
    <mergeCell ref="F15:G15"/>
    <mergeCell ref="H15:I15"/>
    <mergeCell ref="A9:E9"/>
    <mergeCell ref="F9:G9"/>
    <mergeCell ref="H9:I9"/>
    <mergeCell ref="F10:G10"/>
    <mergeCell ref="H10:I10"/>
    <mergeCell ref="F11:G11"/>
    <mergeCell ref="H11:I11"/>
    <mergeCell ref="F12:G12"/>
    <mergeCell ref="H12:I12"/>
    <mergeCell ref="H13:I13"/>
    <mergeCell ref="F14:G14"/>
    <mergeCell ref="H14:I14"/>
    <mergeCell ref="B27:F27"/>
    <mergeCell ref="A16:I16"/>
    <mergeCell ref="A17:I17"/>
    <mergeCell ref="B18:D18"/>
    <mergeCell ref="B19:D19"/>
    <mergeCell ref="B20:D20"/>
    <mergeCell ref="B21:D21"/>
    <mergeCell ref="A22:H22"/>
    <mergeCell ref="A23:I23"/>
    <mergeCell ref="B24:F24"/>
    <mergeCell ref="B25:F25"/>
    <mergeCell ref="B26:F26"/>
    <mergeCell ref="B39:D39"/>
    <mergeCell ref="E39:F39"/>
    <mergeCell ref="B28:F28"/>
    <mergeCell ref="B29:F29"/>
    <mergeCell ref="B30:F30"/>
    <mergeCell ref="B31:F31"/>
    <mergeCell ref="B32:F32"/>
    <mergeCell ref="B33:F33"/>
    <mergeCell ref="B34:F34"/>
    <mergeCell ref="A35:H35"/>
    <mergeCell ref="A36:H36"/>
    <mergeCell ref="A37:H37"/>
    <mergeCell ref="A38:I38"/>
    <mergeCell ref="B40:D40"/>
    <mergeCell ref="E40:F40"/>
    <mergeCell ref="B41:D41"/>
    <mergeCell ref="E41:F41"/>
    <mergeCell ref="B42:D42"/>
    <mergeCell ref="E42:F42"/>
    <mergeCell ref="B49:D49"/>
    <mergeCell ref="E49:F49"/>
    <mergeCell ref="B43:D43"/>
    <mergeCell ref="E43:F43"/>
    <mergeCell ref="B44:D44"/>
    <mergeCell ref="E44:F44"/>
    <mergeCell ref="B45:D45"/>
    <mergeCell ref="E45:F45"/>
    <mergeCell ref="B46:H46"/>
    <mergeCell ref="B47:D47"/>
    <mergeCell ref="E47:F47"/>
    <mergeCell ref="B48:D48"/>
    <mergeCell ref="E48:F48"/>
    <mergeCell ref="B56:D56"/>
    <mergeCell ref="E56:F56"/>
    <mergeCell ref="B50:D50"/>
    <mergeCell ref="E50:F50"/>
    <mergeCell ref="B51:D51"/>
    <mergeCell ref="E51:F51"/>
    <mergeCell ref="B52:D52"/>
    <mergeCell ref="E52:F52"/>
    <mergeCell ref="B53:H53"/>
    <mergeCell ref="B54:D54"/>
    <mergeCell ref="E54:F54"/>
    <mergeCell ref="B55:D55"/>
    <mergeCell ref="E55:F55"/>
    <mergeCell ref="B64:D64"/>
    <mergeCell ref="E64:F64"/>
    <mergeCell ref="B57:D57"/>
    <mergeCell ref="E57:F57"/>
    <mergeCell ref="B58:D58"/>
    <mergeCell ref="E58:F58"/>
    <mergeCell ref="B59:D59"/>
    <mergeCell ref="E59:F59"/>
    <mergeCell ref="B60:G60"/>
    <mergeCell ref="A61:H61"/>
    <mergeCell ref="A62:I62"/>
    <mergeCell ref="B63:D63"/>
    <mergeCell ref="E63:F63"/>
    <mergeCell ref="C71:F71"/>
    <mergeCell ref="B65:D65"/>
    <mergeCell ref="E65:F65"/>
    <mergeCell ref="A66:H66"/>
    <mergeCell ref="A68:B68"/>
    <mergeCell ref="C68:E68"/>
    <mergeCell ref="G68:H68"/>
    <mergeCell ref="A69:B69"/>
    <mergeCell ref="C69:E69"/>
    <mergeCell ref="A70:B70"/>
    <mergeCell ref="C70:E70"/>
    <mergeCell ref="G70:H70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sheetPr>
    <tabColor rgb="FF00B050"/>
  </sheetPr>
  <dimension ref="A1:T68"/>
  <sheetViews>
    <sheetView topLeftCell="A33" workbookViewId="0">
      <selection activeCell="B59" sqref="B59:D59"/>
    </sheetView>
  </sheetViews>
  <sheetFormatPr defaultColWidth="9.1328125" defaultRowHeight="14.25" x14ac:dyDescent="0.45"/>
  <cols>
    <col min="1" max="1" width="12" bestFit="1" customWidth="1"/>
    <col min="4" max="4" width="26.86328125" customWidth="1"/>
    <col min="6" max="6" width="8.86328125" customWidth="1"/>
    <col min="7" max="7" width="11" customWidth="1"/>
    <col min="8" max="8" width="14.1328125" customWidth="1"/>
    <col min="9" max="9" width="18.33203125" customWidth="1"/>
    <col min="13" max="13" width="8.1328125" customWidth="1"/>
  </cols>
  <sheetData>
    <row r="1" spans="1:13" x14ac:dyDescent="0.45">
      <c r="A1" s="92"/>
      <c r="B1" s="93"/>
      <c r="C1" s="93"/>
      <c r="D1" s="93"/>
      <c r="E1" s="93"/>
      <c r="F1" s="93"/>
      <c r="G1" s="93"/>
      <c r="H1" s="93"/>
      <c r="I1" s="94"/>
    </row>
    <row r="2" spans="1:13" x14ac:dyDescent="0.45">
      <c r="A2" s="95"/>
      <c r="I2" s="96"/>
    </row>
    <row r="3" spans="1:13" x14ac:dyDescent="0.45">
      <c r="A3" s="95"/>
      <c r="I3" s="96"/>
    </row>
    <row r="4" spans="1:13" x14ac:dyDescent="0.45">
      <c r="A4" s="95"/>
      <c r="I4" s="96"/>
    </row>
    <row r="5" spans="1:13" x14ac:dyDescent="0.45">
      <c r="A5" s="95"/>
      <c r="I5" s="96"/>
    </row>
    <row r="6" spans="1:13" x14ac:dyDescent="0.45">
      <c r="A6" s="95"/>
      <c r="I6" s="96"/>
    </row>
    <row r="7" spans="1:13" x14ac:dyDescent="0.45">
      <c r="A7" s="95"/>
      <c r="I7" s="96"/>
    </row>
    <row r="8" spans="1:13" x14ac:dyDescent="0.45">
      <c r="A8" s="95"/>
      <c r="H8" s="97"/>
      <c r="I8" s="98"/>
    </row>
    <row r="9" spans="1:13" x14ac:dyDescent="0.45">
      <c r="A9" s="414" t="s">
        <v>167</v>
      </c>
      <c r="B9" s="415"/>
      <c r="C9" s="415"/>
      <c r="D9" s="415"/>
      <c r="E9" s="429"/>
      <c r="F9" s="430" t="s">
        <v>651</v>
      </c>
      <c r="G9" s="431"/>
      <c r="H9" s="528" t="e">
        <f>#REF!</f>
        <v>#REF!</v>
      </c>
      <c r="I9" s="529"/>
    </row>
    <row r="10" spans="1:13" x14ac:dyDescent="0.45">
      <c r="A10" s="99" t="s">
        <v>77</v>
      </c>
      <c r="B10" s="97"/>
      <c r="F10" s="430" t="s">
        <v>78</v>
      </c>
      <c r="G10" s="431"/>
      <c r="H10" s="530" t="e">
        <f>#REF!</f>
        <v>#REF!</v>
      </c>
      <c r="I10" s="531"/>
    </row>
    <row r="11" spans="1:13" x14ac:dyDescent="0.45">
      <c r="A11" s="99" t="s">
        <v>79</v>
      </c>
      <c r="B11" s="97"/>
      <c r="F11" s="430" t="s">
        <v>80</v>
      </c>
      <c r="G11" s="431"/>
      <c r="H11" s="532" t="e">
        <f>#REF!</f>
        <v>#REF!</v>
      </c>
      <c r="I11" s="531"/>
    </row>
    <row r="12" spans="1:13" x14ac:dyDescent="0.45">
      <c r="A12" s="99" t="s">
        <v>81</v>
      </c>
      <c r="B12" s="97"/>
      <c r="F12" s="430" t="s">
        <v>82</v>
      </c>
      <c r="G12" s="431"/>
      <c r="H12" s="533" t="s">
        <v>650</v>
      </c>
      <c r="I12" s="534"/>
    </row>
    <row r="13" spans="1:13" x14ac:dyDescent="0.45">
      <c r="A13" s="99" t="s">
        <v>83</v>
      </c>
      <c r="B13" s="97"/>
      <c r="F13" s="181" t="s">
        <v>84</v>
      </c>
      <c r="G13" s="182"/>
      <c r="H13" s="535" t="s">
        <v>118</v>
      </c>
      <c r="I13" s="536"/>
    </row>
    <row r="14" spans="1:13" x14ac:dyDescent="0.45">
      <c r="A14" s="99"/>
      <c r="B14" s="97"/>
      <c r="F14" s="430" t="s">
        <v>86</v>
      </c>
      <c r="G14" s="431"/>
      <c r="H14" s="436" t="s">
        <v>87</v>
      </c>
      <c r="I14" s="435"/>
      <c r="M14" t="s">
        <v>85</v>
      </c>
    </row>
    <row r="15" spans="1:13" x14ac:dyDescent="0.45">
      <c r="A15" s="99"/>
      <c r="B15" s="97"/>
      <c r="D15" s="187"/>
      <c r="F15" s="472" t="s">
        <v>404</v>
      </c>
      <c r="G15" s="472"/>
      <c r="H15" s="473" t="s">
        <v>412</v>
      </c>
      <c r="I15" s="469"/>
    </row>
    <row r="16" spans="1:13" x14ac:dyDescent="0.45">
      <c r="A16" s="443" t="s">
        <v>621</v>
      </c>
      <c r="B16" s="444"/>
      <c r="C16" s="444"/>
      <c r="D16" s="444"/>
      <c r="E16" s="444"/>
      <c r="F16" s="444"/>
      <c r="G16" s="444"/>
      <c r="H16" s="444"/>
      <c r="I16" s="445"/>
    </row>
    <row r="17" spans="1:11" ht="14.65" thickBot="1" x14ac:dyDescent="0.5">
      <c r="A17" s="446" t="s">
        <v>88</v>
      </c>
      <c r="B17" s="447"/>
      <c r="C17" s="447"/>
      <c r="D17" s="447"/>
      <c r="E17" s="447"/>
      <c r="F17" s="447"/>
      <c r="G17" s="447"/>
      <c r="H17" s="447"/>
      <c r="I17" s="448"/>
    </row>
    <row r="18" spans="1:11" x14ac:dyDescent="0.45">
      <c r="A18" s="104" t="s">
        <v>89</v>
      </c>
      <c r="B18" s="464" t="s">
        <v>176</v>
      </c>
      <c r="C18" s="465"/>
      <c r="D18" s="466"/>
      <c r="E18" s="170" t="s">
        <v>91</v>
      </c>
      <c r="F18" s="170" t="s">
        <v>92</v>
      </c>
      <c r="G18" s="170" t="s">
        <v>93</v>
      </c>
      <c r="H18" s="170" t="s">
        <v>94</v>
      </c>
      <c r="I18" s="171" t="s">
        <v>95</v>
      </c>
    </row>
    <row r="19" spans="1:11" x14ac:dyDescent="0.45">
      <c r="A19" s="109"/>
      <c r="B19" s="437"/>
      <c r="C19" s="438"/>
      <c r="D19" s="439"/>
      <c r="E19" s="110"/>
      <c r="F19" s="111"/>
      <c r="G19" s="110"/>
      <c r="H19" s="112"/>
      <c r="I19" s="113"/>
    </row>
    <row r="20" spans="1:11" x14ac:dyDescent="0.45">
      <c r="A20" s="114"/>
      <c r="B20" s="440"/>
      <c r="C20" s="441"/>
      <c r="D20" s="442"/>
      <c r="E20" s="115"/>
      <c r="F20" s="100"/>
      <c r="G20" s="117"/>
      <c r="H20" s="118"/>
      <c r="I20" s="119"/>
    </row>
    <row r="21" spans="1:11" x14ac:dyDescent="0.45">
      <c r="A21" s="408" t="s">
        <v>96</v>
      </c>
      <c r="B21" s="404"/>
      <c r="C21" s="404"/>
      <c r="D21" s="404"/>
      <c r="E21" s="404"/>
      <c r="F21" s="404"/>
      <c r="G21" s="404"/>
      <c r="H21" s="405"/>
      <c r="I21" s="113"/>
    </row>
    <row r="22" spans="1:11" x14ac:dyDescent="0.45">
      <c r="A22" s="414" t="s">
        <v>97</v>
      </c>
      <c r="B22" s="415"/>
      <c r="C22" s="415"/>
      <c r="D22" s="415"/>
      <c r="E22" s="415"/>
      <c r="F22" s="415"/>
      <c r="G22" s="415"/>
      <c r="H22" s="415"/>
      <c r="I22" s="416"/>
    </row>
    <row r="23" spans="1:11" x14ac:dyDescent="0.45">
      <c r="A23" s="120" t="s">
        <v>98</v>
      </c>
      <c r="B23" s="412" t="s">
        <v>176</v>
      </c>
      <c r="C23" s="458"/>
      <c r="D23" s="458"/>
      <c r="E23" s="458"/>
      <c r="F23" s="413"/>
      <c r="G23" s="180" t="s">
        <v>93</v>
      </c>
      <c r="H23" s="136" t="s">
        <v>94</v>
      </c>
      <c r="I23" s="137" t="s">
        <v>95</v>
      </c>
      <c r="K23" s="142"/>
    </row>
    <row r="24" spans="1:11" x14ac:dyDescent="0.45">
      <c r="A24" s="250">
        <v>1</v>
      </c>
      <c r="B24" s="516" t="s">
        <v>633</v>
      </c>
      <c r="C24" s="517"/>
      <c r="D24" s="517"/>
      <c r="E24" s="517"/>
      <c r="F24" s="518"/>
      <c r="G24" s="252">
        <v>1</v>
      </c>
      <c r="H24" s="251">
        <v>983.4</v>
      </c>
      <c r="I24" s="129">
        <f>H24*G24</f>
        <v>983.4</v>
      </c>
    </row>
    <row r="25" spans="1:11" x14ac:dyDescent="0.45">
      <c r="A25" s="125">
        <v>2</v>
      </c>
      <c r="B25" s="513" t="s">
        <v>634</v>
      </c>
      <c r="C25" s="514"/>
      <c r="D25" s="514"/>
      <c r="E25" s="514"/>
      <c r="F25" s="515"/>
      <c r="G25" s="252">
        <v>1</v>
      </c>
      <c r="H25" s="251">
        <v>2490</v>
      </c>
      <c r="I25" s="129">
        <f>H25*G25</f>
        <v>2490</v>
      </c>
    </row>
    <row r="26" spans="1:11" x14ac:dyDescent="0.45">
      <c r="A26" s="125">
        <v>3</v>
      </c>
      <c r="B26" s="525" t="s">
        <v>652</v>
      </c>
      <c r="C26" s="526"/>
      <c r="D26" s="526"/>
      <c r="E26" s="526"/>
      <c r="F26" s="527"/>
      <c r="G26" s="252">
        <v>1</v>
      </c>
      <c r="H26" s="251">
        <v>10599</v>
      </c>
      <c r="I26" s="129">
        <f t="shared" ref="I26" si="0">H26*G26</f>
        <v>10599</v>
      </c>
    </row>
    <row r="27" spans="1:11" x14ac:dyDescent="0.45">
      <c r="A27" s="125"/>
      <c r="B27" s="513"/>
      <c r="C27" s="514"/>
      <c r="D27" s="514"/>
      <c r="E27" s="514"/>
      <c r="F27" s="515"/>
      <c r="G27" s="252"/>
      <c r="H27" s="251"/>
      <c r="I27" s="129"/>
    </row>
    <row r="28" spans="1:11" x14ac:dyDescent="0.45">
      <c r="A28" s="125"/>
      <c r="B28" s="257"/>
      <c r="C28" s="258"/>
      <c r="D28" s="258"/>
      <c r="E28" s="258"/>
      <c r="F28" s="258"/>
      <c r="G28" s="252"/>
      <c r="H28" s="251"/>
      <c r="I28" s="129"/>
    </row>
    <row r="29" spans="1:11" x14ac:dyDescent="0.45">
      <c r="A29" s="125"/>
      <c r="B29" s="470"/>
      <c r="C29" s="471"/>
      <c r="D29" s="471"/>
      <c r="E29" s="471"/>
      <c r="F29" s="471"/>
      <c r="G29" s="191"/>
      <c r="H29" s="192"/>
      <c r="I29" s="129"/>
    </row>
    <row r="30" spans="1:11" x14ac:dyDescent="0.45">
      <c r="A30" s="467" t="s">
        <v>177</v>
      </c>
      <c r="B30" s="404"/>
      <c r="C30" s="404"/>
      <c r="D30" s="404"/>
      <c r="E30" s="404"/>
      <c r="F30" s="404"/>
      <c r="G30" s="404"/>
      <c r="H30" s="405"/>
      <c r="I30" s="185">
        <f>SUM(I24:I29)</f>
        <v>14072.4</v>
      </c>
    </row>
    <row r="31" spans="1:11" x14ac:dyDescent="0.45">
      <c r="A31" s="408" t="s">
        <v>178</v>
      </c>
      <c r="B31" s="404"/>
      <c r="C31" s="404"/>
      <c r="D31" s="404"/>
      <c r="E31" s="404"/>
      <c r="F31" s="404"/>
      <c r="G31" s="404"/>
      <c r="H31" s="405"/>
      <c r="I31" s="186">
        <f>ROUND((I30*0.15),2)</f>
        <v>2110.86</v>
      </c>
    </row>
    <row r="32" spans="1:11" x14ac:dyDescent="0.45">
      <c r="A32" s="408" t="s">
        <v>179</v>
      </c>
      <c r="B32" s="404"/>
      <c r="C32" s="404"/>
      <c r="D32" s="404"/>
      <c r="E32" s="404"/>
      <c r="F32" s="404"/>
      <c r="G32" s="404"/>
      <c r="H32" s="405"/>
      <c r="I32" s="172">
        <f>I30+I31</f>
        <v>16183.26</v>
      </c>
    </row>
    <row r="33" spans="1:20" x14ac:dyDescent="0.45">
      <c r="A33" s="414" t="s">
        <v>101</v>
      </c>
      <c r="B33" s="415"/>
      <c r="C33" s="415"/>
      <c r="D33" s="415"/>
      <c r="E33" s="415"/>
      <c r="F33" s="415"/>
      <c r="G33" s="415"/>
      <c r="H33" s="415"/>
      <c r="I33" s="416"/>
    </row>
    <row r="34" spans="1:20" x14ac:dyDescent="0.45">
      <c r="A34" s="120" t="s">
        <v>102</v>
      </c>
      <c r="B34" s="430" t="s">
        <v>103</v>
      </c>
      <c r="C34" s="444"/>
      <c r="D34" s="431"/>
      <c r="E34" s="412" t="s">
        <v>91</v>
      </c>
      <c r="F34" s="413"/>
      <c r="G34" s="122" t="s">
        <v>93</v>
      </c>
      <c r="H34" s="123" t="s">
        <v>94</v>
      </c>
      <c r="I34" s="124" t="s">
        <v>95</v>
      </c>
    </row>
    <row r="35" spans="1:20" x14ac:dyDescent="0.45">
      <c r="A35" s="125">
        <v>1</v>
      </c>
      <c r="B35" s="449" t="s">
        <v>104</v>
      </c>
      <c r="C35" s="450"/>
      <c r="D35" s="451"/>
      <c r="E35" s="437" t="s">
        <v>105</v>
      </c>
      <c r="F35" s="439"/>
      <c r="G35" s="157">
        <v>10</v>
      </c>
      <c r="H35" s="155">
        <v>450</v>
      </c>
      <c r="I35" s="132">
        <f>SUM(G35*H35)</f>
        <v>4500</v>
      </c>
    </row>
    <row r="36" spans="1:20" x14ac:dyDescent="0.45">
      <c r="A36" s="125">
        <v>2</v>
      </c>
      <c r="B36" s="426" t="s">
        <v>106</v>
      </c>
      <c r="C36" s="427"/>
      <c r="D36" s="428"/>
      <c r="E36" s="406" t="s">
        <v>105</v>
      </c>
      <c r="F36" s="407"/>
      <c r="G36" s="126"/>
      <c r="H36" s="156">
        <v>350</v>
      </c>
      <c r="I36" s="129">
        <f t="shared" ref="I36:I40" si="1">SUM(G36*H36)</f>
        <v>0</v>
      </c>
    </row>
    <row r="37" spans="1:20" x14ac:dyDescent="0.45">
      <c r="A37" s="125">
        <v>3</v>
      </c>
      <c r="B37" s="426" t="s">
        <v>107</v>
      </c>
      <c r="C37" s="427"/>
      <c r="D37" s="428"/>
      <c r="E37" s="406" t="s">
        <v>105</v>
      </c>
      <c r="F37" s="407"/>
      <c r="G37" s="126"/>
      <c r="H37" s="156">
        <v>300</v>
      </c>
      <c r="I37" s="129">
        <f t="shared" si="1"/>
        <v>0</v>
      </c>
    </row>
    <row r="38" spans="1:20" x14ac:dyDescent="0.45">
      <c r="A38" s="125">
        <v>4</v>
      </c>
      <c r="B38" s="426" t="s">
        <v>108</v>
      </c>
      <c r="C38" s="427"/>
      <c r="D38" s="428"/>
      <c r="E38" s="406" t="s">
        <v>105</v>
      </c>
      <c r="F38" s="407"/>
      <c r="G38" s="126">
        <v>10</v>
      </c>
      <c r="H38" s="156">
        <v>200</v>
      </c>
      <c r="I38" s="129">
        <f t="shared" si="1"/>
        <v>2000</v>
      </c>
    </row>
    <row r="39" spans="1:20" x14ac:dyDescent="0.45">
      <c r="A39" s="125">
        <v>5</v>
      </c>
      <c r="B39" s="426" t="s">
        <v>109</v>
      </c>
      <c r="C39" s="427"/>
      <c r="D39" s="428"/>
      <c r="E39" s="406" t="s">
        <v>105</v>
      </c>
      <c r="F39" s="407"/>
      <c r="G39" s="126"/>
      <c r="H39" s="158">
        <v>200</v>
      </c>
      <c r="I39" s="129">
        <f t="shared" si="1"/>
        <v>0</v>
      </c>
      <c r="T39" s="256"/>
    </row>
    <row r="40" spans="1:20" x14ac:dyDescent="0.45">
      <c r="A40" s="139">
        <v>6</v>
      </c>
      <c r="B40" s="455" t="s">
        <v>348</v>
      </c>
      <c r="C40" s="456"/>
      <c r="D40" s="457"/>
      <c r="E40" s="440" t="s">
        <v>105</v>
      </c>
      <c r="F40" s="442"/>
      <c r="G40" s="255"/>
      <c r="H40" s="254">
        <v>140</v>
      </c>
      <c r="I40" s="253">
        <f t="shared" si="1"/>
        <v>0</v>
      </c>
    </row>
    <row r="41" spans="1:20" x14ac:dyDescent="0.45">
      <c r="A41" s="125"/>
      <c r="B41" s="430" t="s">
        <v>622</v>
      </c>
      <c r="C41" s="444"/>
      <c r="D41" s="444"/>
      <c r="E41" s="444"/>
      <c r="F41" s="444"/>
      <c r="G41" s="444"/>
      <c r="H41" s="431"/>
      <c r="I41" s="129">
        <f>SUM(I35:I40)</f>
        <v>6500</v>
      </c>
    </row>
    <row r="42" spans="1:20" x14ac:dyDescent="0.45">
      <c r="A42" s="125">
        <v>1</v>
      </c>
      <c r="B42" s="449" t="s">
        <v>104</v>
      </c>
      <c r="C42" s="450"/>
      <c r="D42" s="451"/>
      <c r="E42" s="437" t="s">
        <v>105</v>
      </c>
      <c r="F42" s="439"/>
      <c r="G42" s="157"/>
      <c r="H42" s="155">
        <v>675</v>
      </c>
      <c r="I42" s="132">
        <f>SUM(G42*H42)</f>
        <v>0</v>
      </c>
    </row>
    <row r="43" spans="1:20" x14ac:dyDescent="0.45">
      <c r="A43" s="125">
        <v>2</v>
      </c>
      <c r="B43" s="426" t="s">
        <v>106</v>
      </c>
      <c r="C43" s="427"/>
      <c r="D43" s="428"/>
      <c r="E43" s="406" t="s">
        <v>105</v>
      </c>
      <c r="F43" s="407"/>
      <c r="G43" s="126"/>
      <c r="H43" s="156">
        <v>525</v>
      </c>
      <c r="I43" s="129">
        <f t="shared" ref="I43:I47" si="2">SUM(G43*H43)</f>
        <v>0</v>
      </c>
    </row>
    <row r="44" spans="1:20" x14ac:dyDescent="0.45">
      <c r="A44" s="125">
        <v>3</v>
      </c>
      <c r="B44" s="426" t="s">
        <v>107</v>
      </c>
      <c r="C44" s="427"/>
      <c r="D44" s="428"/>
      <c r="E44" s="406" t="s">
        <v>105</v>
      </c>
      <c r="F44" s="407"/>
      <c r="G44" s="126"/>
      <c r="H44" s="156">
        <v>450</v>
      </c>
      <c r="I44" s="129">
        <f t="shared" si="2"/>
        <v>0</v>
      </c>
    </row>
    <row r="45" spans="1:20" x14ac:dyDescent="0.45">
      <c r="A45" s="125">
        <v>4</v>
      </c>
      <c r="B45" s="426" t="s">
        <v>108</v>
      </c>
      <c r="C45" s="427"/>
      <c r="D45" s="428"/>
      <c r="E45" s="406" t="s">
        <v>105</v>
      </c>
      <c r="F45" s="407"/>
      <c r="G45" s="126"/>
      <c r="H45" s="156">
        <v>300</v>
      </c>
      <c r="I45" s="129">
        <f t="shared" si="2"/>
        <v>0</v>
      </c>
    </row>
    <row r="46" spans="1:20" x14ac:dyDescent="0.45">
      <c r="A46" s="125">
        <v>5</v>
      </c>
      <c r="B46" s="426" t="s">
        <v>109</v>
      </c>
      <c r="C46" s="427"/>
      <c r="D46" s="428"/>
      <c r="E46" s="406" t="s">
        <v>105</v>
      </c>
      <c r="F46" s="407"/>
      <c r="G46" s="126"/>
      <c r="H46" s="158">
        <v>300</v>
      </c>
      <c r="I46" s="129">
        <f t="shared" si="2"/>
        <v>0</v>
      </c>
    </row>
    <row r="47" spans="1:20" x14ac:dyDescent="0.45">
      <c r="A47" s="139">
        <v>6</v>
      </c>
      <c r="B47" s="455" t="s">
        <v>348</v>
      </c>
      <c r="C47" s="456"/>
      <c r="D47" s="457"/>
      <c r="E47" s="440" t="s">
        <v>105</v>
      </c>
      <c r="F47" s="442"/>
      <c r="G47" s="255"/>
      <c r="H47" s="254">
        <v>210</v>
      </c>
      <c r="I47" s="253">
        <f t="shared" si="2"/>
        <v>0</v>
      </c>
    </row>
    <row r="48" spans="1:20" x14ac:dyDescent="0.45">
      <c r="A48" s="125"/>
      <c r="B48" s="430" t="s">
        <v>623</v>
      </c>
      <c r="C48" s="444"/>
      <c r="D48" s="444"/>
      <c r="E48" s="444"/>
      <c r="F48" s="444"/>
      <c r="G48" s="444"/>
      <c r="H48" s="431"/>
      <c r="I48" s="129">
        <f>SUM(I42:I47)</f>
        <v>0</v>
      </c>
    </row>
    <row r="49" spans="1:9" x14ac:dyDescent="0.45">
      <c r="A49" s="125">
        <v>1</v>
      </c>
      <c r="B49" s="449" t="s">
        <v>104</v>
      </c>
      <c r="C49" s="450"/>
      <c r="D49" s="451"/>
      <c r="E49" s="437" t="s">
        <v>105</v>
      </c>
      <c r="F49" s="439"/>
      <c r="G49" s="157"/>
      <c r="H49" s="155">
        <v>900</v>
      </c>
      <c r="I49" s="132">
        <f>SUM(G49*H49)</f>
        <v>0</v>
      </c>
    </row>
    <row r="50" spans="1:9" x14ac:dyDescent="0.45">
      <c r="A50" s="125">
        <v>2</v>
      </c>
      <c r="B50" s="426" t="s">
        <v>106</v>
      </c>
      <c r="C50" s="427"/>
      <c r="D50" s="428"/>
      <c r="E50" s="406" t="s">
        <v>105</v>
      </c>
      <c r="F50" s="407"/>
      <c r="G50" s="126"/>
      <c r="H50" s="156">
        <v>700</v>
      </c>
      <c r="I50" s="129">
        <f t="shared" ref="I50:I54" si="3">SUM(G50*H50)</f>
        <v>0</v>
      </c>
    </row>
    <row r="51" spans="1:9" x14ac:dyDescent="0.45">
      <c r="A51" s="125">
        <v>3</v>
      </c>
      <c r="B51" s="426" t="s">
        <v>107</v>
      </c>
      <c r="C51" s="427"/>
      <c r="D51" s="428"/>
      <c r="E51" s="406" t="s">
        <v>105</v>
      </c>
      <c r="F51" s="407"/>
      <c r="G51" s="126"/>
      <c r="H51" s="156">
        <v>600</v>
      </c>
      <c r="I51" s="129">
        <f t="shared" si="3"/>
        <v>0</v>
      </c>
    </row>
    <row r="52" spans="1:9" x14ac:dyDescent="0.45">
      <c r="A52" s="125">
        <v>4</v>
      </c>
      <c r="B52" s="426" t="s">
        <v>108</v>
      </c>
      <c r="C52" s="427"/>
      <c r="D52" s="428"/>
      <c r="E52" s="406" t="s">
        <v>105</v>
      </c>
      <c r="F52" s="407"/>
      <c r="G52" s="126"/>
      <c r="H52" s="156">
        <v>400</v>
      </c>
      <c r="I52" s="129">
        <f t="shared" si="3"/>
        <v>0</v>
      </c>
    </row>
    <row r="53" spans="1:9" x14ac:dyDescent="0.45">
      <c r="A53" s="125">
        <v>5</v>
      </c>
      <c r="B53" s="426" t="s">
        <v>109</v>
      </c>
      <c r="C53" s="427"/>
      <c r="D53" s="428"/>
      <c r="E53" s="406" t="s">
        <v>105</v>
      </c>
      <c r="F53" s="407"/>
      <c r="G53" s="126"/>
      <c r="H53" s="158">
        <v>400</v>
      </c>
      <c r="I53" s="129">
        <f t="shared" si="3"/>
        <v>0</v>
      </c>
    </row>
    <row r="54" spans="1:9" x14ac:dyDescent="0.45">
      <c r="A54" s="139">
        <v>6</v>
      </c>
      <c r="B54" s="455" t="s">
        <v>348</v>
      </c>
      <c r="C54" s="456"/>
      <c r="D54" s="457"/>
      <c r="E54" s="440" t="s">
        <v>105</v>
      </c>
      <c r="F54" s="442"/>
      <c r="G54" s="255"/>
      <c r="H54" s="254">
        <v>280</v>
      </c>
      <c r="I54" s="253">
        <f t="shared" si="3"/>
        <v>0</v>
      </c>
    </row>
    <row r="55" spans="1:9" x14ac:dyDescent="0.45">
      <c r="A55" s="134"/>
      <c r="B55" s="412"/>
      <c r="C55" s="458"/>
      <c r="D55" s="458"/>
      <c r="E55" s="458"/>
      <c r="F55" s="458"/>
      <c r="G55" s="413"/>
      <c r="H55" s="118"/>
      <c r="I55" s="129">
        <f>SUM(I49:I54)</f>
        <v>0</v>
      </c>
    </row>
    <row r="56" spans="1:9" x14ac:dyDescent="0.45">
      <c r="A56" s="408" t="s">
        <v>110</v>
      </c>
      <c r="B56" s="404"/>
      <c r="C56" s="404"/>
      <c r="D56" s="404"/>
      <c r="E56" s="404"/>
      <c r="F56" s="404"/>
      <c r="G56" s="404"/>
      <c r="H56" s="405"/>
      <c r="I56" s="140"/>
    </row>
    <row r="57" spans="1:9" x14ac:dyDescent="0.45">
      <c r="A57" s="414" t="s">
        <v>111</v>
      </c>
      <c r="B57" s="415"/>
      <c r="C57" s="415"/>
      <c r="D57" s="415"/>
      <c r="E57" s="415"/>
      <c r="F57" s="415"/>
      <c r="G57" s="415"/>
      <c r="H57" s="415"/>
      <c r="I57" s="416"/>
    </row>
    <row r="58" spans="1:9" x14ac:dyDescent="0.45">
      <c r="A58" s="120" t="s">
        <v>112</v>
      </c>
      <c r="B58" s="412" t="s">
        <v>113</v>
      </c>
      <c r="C58" s="458"/>
      <c r="D58" s="413"/>
      <c r="E58" s="412" t="s">
        <v>114</v>
      </c>
      <c r="F58" s="413"/>
      <c r="G58" s="136" t="s">
        <v>115</v>
      </c>
      <c r="H58" s="136" t="s">
        <v>94</v>
      </c>
      <c r="I58" s="137" t="s">
        <v>95</v>
      </c>
    </row>
    <row r="59" spans="1:9" x14ac:dyDescent="0.45">
      <c r="A59" s="125">
        <v>1</v>
      </c>
      <c r="B59" s="417" t="s">
        <v>594</v>
      </c>
      <c r="C59" s="418"/>
      <c r="D59" s="419"/>
      <c r="E59" s="406">
        <v>3</v>
      </c>
      <c r="F59" s="407"/>
      <c r="G59" s="211">
        <v>250.8</v>
      </c>
      <c r="H59" s="138">
        <v>5</v>
      </c>
      <c r="I59" s="224">
        <f>H59*G59</f>
        <v>1254</v>
      </c>
    </row>
    <row r="60" spans="1:9" x14ac:dyDescent="0.45">
      <c r="A60" s="139"/>
      <c r="B60" s="423"/>
      <c r="C60" s="424"/>
      <c r="D60" s="425"/>
      <c r="E60" s="440"/>
      <c r="F60" s="442"/>
      <c r="G60" s="126"/>
      <c r="H60" s="138"/>
      <c r="I60" s="224"/>
    </row>
    <row r="61" spans="1:9" x14ac:dyDescent="0.45">
      <c r="A61" s="408" t="s">
        <v>116</v>
      </c>
      <c r="B61" s="404"/>
      <c r="C61" s="404"/>
      <c r="D61" s="404"/>
      <c r="E61" s="404"/>
      <c r="F61" s="404"/>
      <c r="G61" s="404"/>
      <c r="H61" s="405"/>
      <c r="I61" s="140">
        <f>SUM(I59:I60)</f>
        <v>1254</v>
      </c>
    </row>
    <row r="62" spans="1:9" x14ac:dyDescent="0.45">
      <c r="A62" s="524"/>
      <c r="B62" s="438"/>
      <c r="C62" s="438"/>
      <c r="D62" s="438"/>
      <c r="E62" s="438"/>
      <c r="F62" s="143"/>
      <c r="G62" s="144"/>
      <c r="H62" s="144"/>
      <c r="I62" s="145"/>
    </row>
    <row r="63" spans="1:9" x14ac:dyDescent="0.45">
      <c r="A63" s="452"/>
      <c r="B63" s="453"/>
      <c r="C63" s="453"/>
      <c r="D63" s="453"/>
      <c r="E63" s="453"/>
      <c r="F63" s="146"/>
      <c r="G63" s="454" t="s">
        <v>117</v>
      </c>
      <c r="H63" s="453"/>
      <c r="I63" s="147">
        <f>I61+I55+I48+I41+I32+I21</f>
        <v>23937.260000000002</v>
      </c>
    </row>
    <row r="64" spans="1:9" x14ac:dyDescent="0.45">
      <c r="A64" s="452"/>
      <c r="B64" s="453"/>
      <c r="C64" s="453"/>
      <c r="D64" s="453"/>
      <c r="E64" s="453"/>
      <c r="F64" s="100"/>
      <c r="G64" s="148"/>
      <c r="H64" s="149"/>
      <c r="I64" s="150"/>
    </row>
    <row r="65" spans="1:9" ht="14.65" thickBot="1" x14ac:dyDescent="0.5">
      <c r="A65" s="452"/>
      <c r="B65" s="453"/>
      <c r="C65" s="453"/>
      <c r="D65" s="453"/>
      <c r="E65" s="453"/>
      <c r="F65" s="100"/>
      <c r="G65" s="402" t="s">
        <v>160</v>
      </c>
      <c r="H65" s="403"/>
      <c r="I65" s="159">
        <f>I63+I64</f>
        <v>23937.260000000002</v>
      </c>
    </row>
    <row r="66" spans="1:9" ht="15" thickTop="1" thickBot="1" x14ac:dyDescent="0.5">
      <c r="A66" s="151"/>
      <c r="B66" s="152"/>
      <c r="C66" s="459"/>
      <c r="D66" s="460"/>
      <c r="E66" s="460"/>
      <c r="F66" s="460"/>
      <c r="G66" s="153"/>
      <c r="H66" s="153"/>
      <c r="I66" s="154"/>
    </row>
    <row r="68" spans="1:9" x14ac:dyDescent="0.45">
      <c r="A68" s="97"/>
      <c r="B68" s="97"/>
    </row>
  </sheetData>
  <mergeCells count="91">
    <mergeCell ref="F15:G15"/>
    <mergeCell ref="H15:I15"/>
    <mergeCell ref="A9:E9"/>
    <mergeCell ref="F9:G9"/>
    <mergeCell ref="H9:I9"/>
    <mergeCell ref="F10:G10"/>
    <mergeCell ref="H10:I10"/>
    <mergeCell ref="F11:G11"/>
    <mergeCell ref="H11:I11"/>
    <mergeCell ref="F12:G12"/>
    <mergeCell ref="H12:I12"/>
    <mergeCell ref="H13:I13"/>
    <mergeCell ref="F14:G14"/>
    <mergeCell ref="H14:I14"/>
    <mergeCell ref="B27:F27"/>
    <mergeCell ref="A16:I16"/>
    <mergeCell ref="A17:I17"/>
    <mergeCell ref="B18:D18"/>
    <mergeCell ref="B19:D19"/>
    <mergeCell ref="B20:D20"/>
    <mergeCell ref="A21:H21"/>
    <mergeCell ref="A22:I22"/>
    <mergeCell ref="B23:F23"/>
    <mergeCell ref="B24:F24"/>
    <mergeCell ref="B25:F25"/>
    <mergeCell ref="B26:F26"/>
    <mergeCell ref="B29:F29"/>
    <mergeCell ref="B35:D35"/>
    <mergeCell ref="E35:F35"/>
    <mergeCell ref="B36:D36"/>
    <mergeCell ref="E36:F36"/>
    <mergeCell ref="B37:D37"/>
    <mergeCell ref="E37:F37"/>
    <mergeCell ref="A30:H30"/>
    <mergeCell ref="A31:H31"/>
    <mergeCell ref="A32:H32"/>
    <mergeCell ref="A33:I33"/>
    <mergeCell ref="B34:D34"/>
    <mergeCell ref="E34:F34"/>
    <mergeCell ref="B44:D44"/>
    <mergeCell ref="E44:F44"/>
    <mergeCell ref="B38:D38"/>
    <mergeCell ref="E38:F38"/>
    <mergeCell ref="B39:D39"/>
    <mergeCell ref="E39:F39"/>
    <mergeCell ref="B40:D40"/>
    <mergeCell ref="E40:F40"/>
    <mergeCell ref="B41:H41"/>
    <mergeCell ref="B42:D42"/>
    <mergeCell ref="E42:F42"/>
    <mergeCell ref="B43:D43"/>
    <mergeCell ref="E43:F43"/>
    <mergeCell ref="B51:D51"/>
    <mergeCell ref="E51:F51"/>
    <mergeCell ref="B45:D45"/>
    <mergeCell ref="E45:F45"/>
    <mergeCell ref="B46:D46"/>
    <mergeCell ref="E46:F46"/>
    <mergeCell ref="B47:D47"/>
    <mergeCell ref="E47:F47"/>
    <mergeCell ref="B48:H48"/>
    <mergeCell ref="B49:D49"/>
    <mergeCell ref="E49:F49"/>
    <mergeCell ref="B50:D50"/>
    <mergeCell ref="E50:F50"/>
    <mergeCell ref="B59:D59"/>
    <mergeCell ref="E59:F59"/>
    <mergeCell ref="B52:D52"/>
    <mergeCell ref="E52:F52"/>
    <mergeCell ref="B53:D53"/>
    <mergeCell ref="E53:F53"/>
    <mergeCell ref="B54:D54"/>
    <mergeCell ref="E54:F54"/>
    <mergeCell ref="B55:G55"/>
    <mergeCell ref="A56:H56"/>
    <mergeCell ref="A57:I57"/>
    <mergeCell ref="B58:D58"/>
    <mergeCell ref="E58:F58"/>
    <mergeCell ref="C66:F66"/>
    <mergeCell ref="B60:D60"/>
    <mergeCell ref="E60:F60"/>
    <mergeCell ref="A61:H61"/>
    <mergeCell ref="A63:B63"/>
    <mergeCell ref="C63:E63"/>
    <mergeCell ref="G63:H63"/>
    <mergeCell ref="A62:E62"/>
    <mergeCell ref="A64:B64"/>
    <mergeCell ref="C64:E64"/>
    <mergeCell ref="A65:B65"/>
    <mergeCell ref="C65:E65"/>
    <mergeCell ref="G65:H65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sheetPr>
    <tabColor rgb="FF00B050"/>
  </sheetPr>
  <dimension ref="A1:T68"/>
  <sheetViews>
    <sheetView topLeftCell="A20" workbookViewId="0">
      <selection activeCell="B59" sqref="B59:D59"/>
    </sheetView>
  </sheetViews>
  <sheetFormatPr defaultColWidth="9.1328125" defaultRowHeight="14.25" x14ac:dyDescent="0.45"/>
  <cols>
    <col min="1" max="1" width="12" bestFit="1" customWidth="1"/>
    <col min="4" max="4" width="26.86328125" customWidth="1"/>
    <col min="6" max="6" width="8.86328125" customWidth="1"/>
    <col min="7" max="7" width="11" customWidth="1"/>
    <col min="8" max="8" width="14.1328125" customWidth="1"/>
    <col min="9" max="9" width="18.33203125" customWidth="1"/>
    <col min="13" max="13" width="8.1328125" customWidth="1"/>
  </cols>
  <sheetData>
    <row r="1" spans="1:13" x14ac:dyDescent="0.45">
      <c r="A1" s="92"/>
      <c r="B1" s="93"/>
      <c r="C1" s="93"/>
      <c r="D1" s="93"/>
      <c r="E1" s="93"/>
      <c r="F1" s="93"/>
      <c r="G1" s="93"/>
      <c r="H1" s="93"/>
      <c r="I1" s="94"/>
    </row>
    <row r="2" spans="1:13" x14ac:dyDescent="0.45">
      <c r="A2" s="95"/>
      <c r="I2" s="96"/>
    </row>
    <row r="3" spans="1:13" x14ac:dyDescent="0.45">
      <c r="A3" s="95"/>
      <c r="I3" s="96"/>
    </row>
    <row r="4" spans="1:13" x14ac:dyDescent="0.45">
      <c r="A4" s="95"/>
      <c r="I4" s="96"/>
    </row>
    <row r="5" spans="1:13" x14ac:dyDescent="0.45">
      <c r="A5" s="95"/>
      <c r="I5" s="96"/>
    </row>
    <row r="6" spans="1:13" x14ac:dyDescent="0.45">
      <c r="A6" s="95"/>
      <c r="I6" s="96"/>
    </row>
    <row r="7" spans="1:13" x14ac:dyDescent="0.45">
      <c r="A7" s="95"/>
      <c r="I7" s="96"/>
    </row>
    <row r="8" spans="1:13" x14ac:dyDescent="0.45">
      <c r="A8" s="95"/>
      <c r="H8" s="97"/>
      <c r="I8" s="98"/>
    </row>
    <row r="9" spans="1:13" x14ac:dyDescent="0.45">
      <c r="A9" s="414" t="s">
        <v>167</v>
      </c>
      <c r="B9" s="415"/>
      <c r="C9" s="415"/>
      <c r="D9" s="415"/>
      <c r="E9" s="429"/>
      <c r="F9" s="430" t="s">
        <v>651</v>
      </c>
      <c r="G9" s="431"/>
      <c r="H9" s="528" t="e">
        <f>#REF!</f>
        <v>#REF!</v>
      </c>
      <c r="I9" s="529"/>
    </row>
    <row r="10" spans="1:13" x14ac:dyDescent="0.45">
      <c r="A10" s="99" t="s">
        <v>77</v>
      </c>
      <c r="B10" s="97"/>
      <c r="F10" s="430" t="s">
        <v>78</v>
      </c>
      <c r="G10" s="431"/>
      <c r="H10" s="530" t="e">
        <f>#REF!</f>
        <v>#REF!</v>
      </c>
      <c r="I10" s="531"/>
    </row>
    <row r="11" spans="1:13" x14ac:dyDescent="0.45">
      <c r="A11" s="99" t="s">
        <v>79</v>
      </c>
      <c r="B11" s="97"/>
      <c r="F11" s="430" t="s">
        <v>80</v>
      </c>
      <c r="G11" s="431"/>
      <c r="H11" s="532" t="e">
        <f>#REF!</f>
        <v>#REF!</v>
      </c>
      <c r="I11" s="531"/>
    </row>
    <row r="12" spans="1:13" x14ac:dyDescent="0.45">
      <c r="A12" s="99" t="s">
        <v>81</v>
      </c>
      <c r="B12" s="97"/>
      <c r="F12" s="430" t="s">
        <v>82</v>
      </c>
      <c r="G12" s="431"/>
      <c r="H12" s="537" t="e">
        <f>#REF!</f>
        <v>#REF!</v>
      </c>
      <c r="I12" s="531"/>
    </row>
    <row r="13" spans="1:13" x14ac:dyDescent="0.45">
      <c r="A13" s="99" t="s">
        <v>83</v>
      </c>
      <c r="B13" s="97"/>
      <c r="F13" s="181" t="s">
        <v>84</v>
      </c>
      <c r="G13" s="182"/>
      <c r="H13" s="535" t="s">
        <v>118</v>
      </c>
      <c r="I13" s="536"/>
    </row>
    <row r="14" spans="1:13" x14ac:dyDescent="0.45">
      <c r="A14" s="99"/>
      <c r="B14" s="97"/>
      <c r="F14" s="430" t="s">
        <v>86</v>
      </c>
      <c r="G14" s="431"/>
      <c r="H14" s="436" t="s">
        <v>87</v>
      </c>
      <c r="I14" s="435"/>
      <c r="M14" t="s">
        <v>85</v>
      </c>
    </row>
    <row r="15" spans="1:13" x14ac:dyDescent="0.45">
      <c r="A15" s="99"/>
      <c r="B15" s="97"/>
      <c r="D15" s="187"/>
      <c r="F15" s="472" t="s">
        <v>404</v>
      </c>
      <c r="G15" s="472"/>
      <c r="H15" s="473" t="s">
        <v>327</v>
      </c>
      <c r="I15" s="469"/>
    </row>
    <row r="16" spans="1:13" x14ac:dyDescent="0.45">
      <c r="A16" s="443" t="s">
        <v>635</v>
      </c>
      <c r="B16" s="444"/>
      <c r="C16" s="444"/>
      <c r="D16" s="444"/>
      <c r="E16" s="444"/>
      <c r="F16" s="444"/>
      <c r="G16" s="444"/>
      <c r="H16" s="444"/>
      <c r="I16" s="445"/>
    </row>
    <row r="17" spans="1:11" ht="14.65" thickBot="1" x14ac:dyDescent="0.5">
      <c r="A17" s="446" t="s">
        <v>88</v>
      </c>
      <c r="B17" s="447"/>
      <c r="C17" s="447"/>
      <c r="D17" s="447"/>
      <c r="E17" s="447"/>
      <c r="F17" s="447"/>
      <c r="G17" s="447"/>
      <c r="H17" s="447"/>
      <c r="I17" s="448"/>
    </row>
    <row r="18" spans="1:11" x14ac:dyDescent="0.45">
      <c r="A18" s="104" t="s">
        <v>89</v>
      </c>
      <c r="B18" s="464" t="s">
        <v>176</v>
      </c>
      <c r="C18" s="465"/>
      <c r="D18" s="466"/>
      <c r="E18" s="170" t="s">
        <v>91</v>
      </c>
      <c r="F18" s="170" t="s">
        <v>92</v>
      </c>
      <c r="G18" s="170" t="s">
        <v>93</v>
      </c>
      <c r="H18" s="170" t="s">
        <v>94</v>
      </c>
      <c r="I18" s="171" t="s">
        <v>95</v>
      </c>
    </row>
    <row r="19" spans="1:11" x14ac:dyDescent="0.45">
      <c r="A19" s="109"/>
      <c r="B19" s="437"/>
      <c r="C19" s="438"/>
      <c r="D19" s="439"/>
      <c r="E19" s="110"/>
      <c r="F19" s="111"/>
      <c r="G19" s="110"/>
      <c r="H19" s="112"/>
      <c r="I19" s="113"/>
    </row>
    <row r="20" spans="1:11" x14ac:dyDescent="0.45">
      <c r="A20" s="114"/>
      <c r="B20" s="440"/>
      <c r="C20" s="441"/>
      <c r="D20" s="442"/>
      <c r="E20" s="115"/>
      <c r="F20" s="100"/>
      <c r="G20" s="117"/>
      <c r="H20" s="118"/>
      <c r="I20" s="119"/>
    </row>
    <row r="21" spans="1:11" x14ac:dyDescent="0.45">
      <c r="A21" s="408" t="s">
        <v>96</v>
      </c>
      <c r="B21" s="404"/>
      <c r="C21" s="404"/>
      <c r="D21" s="404"/>
      <c r="E21" s="404"/>
      <c r="F21" s="404"/>
      <c r="G21" s="404"/>
      <c r="H21" s="405"/>
      <c r="I21" s="113"/>
    </row>
    <row r="22" spans="1:11" x14ac:dyDescent="0.45">
      <c r="A22" s="414" t="s">
        <v>97</v>
      </c>
      <c r="B22" s="415"/>
      <c r="C22" s="415"/>
      <c r="D22" s="415"/>
      <c r="E22" s="415"/>
      <c r="F22" s="415"/>
      <c r="G22" s="415"/>
      <c r="H22" s="415"/>
      <c r="I22" s="416"/>
    </row>
    <row r="23" spans="1:11" x14ac:dyDescent="0.45">
      <c r="A23" s="120" t="s">
        <v>98</v>
      </c>
      <c r="B23" s="412" t="s">
        <v>176</v>
      </c>
      <c r="C23" s="458"/>
      <c r="D23" s="458"/>
      <c r="E23" s="458"/>
      <c r="F23" s="413"/>
      <c r="G23" s="180" t="s">
        <v>93</v>
      </c>
      <c r="H23" s="136" t="s">
        <v>94</v>
      </c>
      <c r="I23" s="137" t="s">
        <v>95</v>
      </c>
      <c r="K23" s="142"/>
    </row>
    <row r="24" spans="1:11" x14ac:dyDescent="0.45">
      <c r="A24" s="250">
        <v>1</v>
      </c>
      <c r="B24" s="516" t="s">
        <v>636</v>
      </c>
      <c r="C24" s="517"/>
      <c r="D24" s="517"/>
      <c r="E24" s="517"/>
      <c r="F24" s="518"/>
      <c r="G24" s="252">
        <v>1</v>
      </c>
      <c r="H24" s="251">
        <v>83.48</v>
      </c>
      <c r="I24" s="129">
        <f>H24*G24</f>
        <v>83.48</v>
      </c>
    </row>
    <row r="25" spans="1:11" x14ac:dyDescent="0.45">
      <c r="A25" s="125">
        <v>2</v>
      </c>
      <c r="B25" s="513" t="s">
        <v>637</v>
      </c>
      <c r="C25" s="514"/>
      <c r="D25" s="514"/>
      <c r="E25" s="514"/>
      <c r="F25" s="515"/>
      <c r="G25" s="252">
        <v>1</v>
      </c>
      <c r="H25" s="251">
        <v>1730</v>
      </c>
      <c r="I25" s="129">
        <f>H25*G25</f>
        <v>1730</v>
      </c>
    </row>
    <row r="26" spans="1:11" x14ac:dyDescent="0.45">
      <c r="A26" s="125"/>
      <c r="B26" s="513"/>
      <c r="C26" s="514"/>
      <c r="D26" s="514"/>
      <c r="E26" s="514"/>
      <c r="F26" s="515"/>
      <c r="G26" s="252"/>
      <c r="H26" s="251"/>
      <c r="I26" s="129"/>
    </row>
    <row r="27" spans="1:11" x14ac:dyDescent="0.45">
      <c r="A27" s="125"/>
      <c r="B27" s="513"/>
      <c r="C27" s="514"/>
      <c r="D27" s="514"/>
      <c r="E27" s="514"/>
      <c r="F27" s="515"/>
      <c r="G27" s="252"/>
      <c r="H27" s="251"/>
      <c r="I27" s="129"/>
    </row>
    <row r="28" spans="1:11" x14ac:dyDescent="0.45">
      <c r="A28" s="125"/>
      <c r="B28" s="513"/>
      <c r="C28" s="514"/>
      <c r="D28" s="514"/>
      <c r="E28" s="514"/>
      <c r="F28" s="515"/>
      <c r="G28" s="252"/>
      <c r="H28" s="251"/>
      <c r="I28" s="129"/>
    </row>
    <row r="29" spans="1:11" x14ac:dyDescent="0.45">
      <c r="A29" s="125"/>
      <c r="B29" s="470"/>
      <c r="C29" s="471"/>
      <c r="D29" s="471"/>
      <c r="E29" s="471"/>
      <c r="F29" s="471"/>
      <c r="G29" s="191"/>
      <c r="H29" s="192"/>
      <c r="I29" s="129"/>
    </row>
    <row r="30" spans="1:11" x14ac:dyDescent="0.45">
      <c r="A30" s="467" t="s">
        <v>177</v>
      </c>
      <c r="B30" s="404"/>
      <c r="C30" s="404"/>
      <c r="D30" s="404"/>
      <c r="E30" s="404"/>
      <c r="F30" s="404"/>
      <c r="G30" s="404"/>
      <c r="H30" s="405"/>
      <c r="I30" s="185">
        <f>SUM(I24:I29)</f>
        <v>1813.48</v>
      </c>
    </row>
    <row r="31" spans="1:11" x14ac:dyDescent="0.45">
      <c r="A31" s="408" t="s">
        <v>178</v>
      </c>
      <c r="B31" s="404"/>
      <c r="C31" s="404"/>
      <c r="D31" s="404"/>
      <c r="E31" s="404"/>
      <c r="F31" s="404"/>
      <c r="G31" s="404"/>
      <c r="H31" s="405"/>
      <c r="I31" s="186">
        <f>ROUND((I30*0.15),2)</f>
        <v>272.02</v>
      </c>
    </row>
    <row r="32" spans="1:11" x14ac:dyDescent="0.45">
      <c r="A32" s="408" t="s">
        <v>179</v>
      </c>
      <c r="B32" s="404"/>
      <c r="C32" s="404"/>
      <c r="D32" s="404"/>
      <c r="E32" s="404"/>
      <c r="F32" s="404"/>
      <c r="G32" s="404"/>
      <c r="H32" s="405"/>
      <c r="I32" s="172">
        <f>I30+I31</f>
        <v>2085.5</v>
      </c>
    </row>
    <row r="33" spans="1:20" x14ac:dyDescent="0.45">
      <c r="A33" s="414" t="s">
        <v>101</v>
      </c>
      <c r="B33" s="415"/>
      <c r="C33" s="415"/>
      <c r="D33" s="415"/>
      <c r="E33" s="415"/>
      <c r="F33" s="415"/>
      <c r="G33" s="415"/>
      <c r="H33" s="415"/>
      <c r="I33" s="416"/>
    </row>
    <row r="34" spans="1:20" x14ac:dyDescent="0.45">
      <c r="A34" s="120" t="s">
        <v>102</v>
      </c>
      <c r="B34" s="430" t="s">
        <v>103</v>
      </c>
      <c r="C34" s="444"/>
      <c r="D34" s="431"/>
      <c r="E34" s="412" t="s">
        <v>91</v>
      </c>
      <c r="F34" s="413"/>
      <c r="G34" s="122" t="s">
        <v>93</v>
      </c>
      <c r="H34" s="123" t="s">
        <v>94</v>
      </c>
      <c r="I34" s="124" t="s">
        <v>95</v>
      </c>
    </row>
    <row r="35" spans="1:20" x14ac:dyDescent="0.45">
      <c r="A35" s="125">
        <v>1</v>
      </c>
      <c r="B35" s="449" t="s">
        <v>104</v>
      </c>
      <c r="C35" s="450"/>
      <c r="D35" s="451"/>
      <c r="E35" s="437" t="s">
        <v>105</v>
      </c>
      <c r="F35" s="439"/>
      <c r="G35" s="157"/>
      <c r="H35" s="155">
        <v>450</v>
      </c>
      <c r="I35" s="132">
        <f>SUM(G35*H35)</f>
        <v>0</v>
      </c>
    </row>
    <row r="36" spans="1:20" x14ac:dyDescent="0.45">
      <c r="A36" s="125">
        <v>2</v>
      </c>
      <c r="B36" s="426" t="s">
        <v>106</v>
      </c>
      <c r="C36" s="427"/>
      <c r="D36" s="428"/>
      <c r="E36" s="406" t="s">
        <v>105</v>
      </c>
      <c r="F36" s="407"/>
      <c r="G36" s="126"/>
      <c r="H36" s="156">
        <v>350</v>
      </c>
      <c r="I36" s="129">
        <f t="shared" ref="I36:I40" si="0">SUM(G36*H36)</f>
        <v>0</v>
      </c>
    </row>
    <row r="37" spans="1:20" x14ac:dyDescent="0.45">
      <c r="A37" s="125">
        <v>3</v>
      </c>
      <c r="B37" s="426" t="s">
        <v>107</v>
      </c>
      <c r="C37" s="427"/>
      <c r="D37" s="428"/>
      <c r="E37" s="406" t="s">
        <v>105</v>
      </c>
      <c r="F37" s="407"/>
      <c r="G37" s="126">
        <v>5</v>
      </c>
      <c r="H37" s="156">
        <v>300</v>
      </c>
      <c r="I37" s="129">
        <f t="shared" si="0"/>
        <v>1500</v>
      </c>
    </row>
    <row r="38" spans="1:20" x14ac:dyDescent="0.45">
      <c r="A38" s="125">
        <v>4</v>
      </c>
      <c r="B38" s="426" t="s">
        <v>108</v>
      </c>
      <c r="C38" s="427"/>
      <c r="D38" s="428"/>
      <c r="E38" s="406" t="s">
        <v>105</v>
      </c>
      <c r="F38" s="407"/>
      <c r="G38" s="126">
        <v>5</v>
      </c>
      <c r="H38" s="156">
        <v>200</v>
      </c>
      <c r="I38" s="129">
        <f t="shared" si="0"/>
        <v>1000</v>
      </c>
    </row>
    <row r="39" spans="1:20" x14ac:dyDescent="0.45">
      <c r="A39" s="125">
        <v>5</v>
      </c>
      <c r="B39" s="426" t="s">
        <v>109</v>
      </c>
      <c r="C39" s="427"/>
      <c r="D39" s="428"/>
      <c r="E39" s="406" t="s">
        <v>105</v>
      </c>
      <c r="F39" s="407"/>
      <c r="G39" s="126"/>
      <c r="H39" s="158">
        <v>200</v>
      </c>
      <c r="I39" s="129">
        <f t="shared" si="0"/>
        <v>0</v>
      </c>
      <c r="T39" s="256"/>
    </row>
    <row r="40" spans="1:20" x14ac:dyDescent="0.45">
      <c r="A40" s="139">
        <v>6</v>
      </c>
      <c r="B40" s="455" t="s">
        <v>348</v>
      </c>
      <c r="C40" s="456"/>
      <c r="D40" s="457"/>
      <c r="E40" s="440" t="s">
        <v>105</v>
      </c>
      <c r="F40" s="442"/>
      <c r="G40" s="255"/>
      <c r="H40" s="254">
        <v>140</v>
      </c>
      <c r="I40" s="253">
        <f t="shared" si="0"/>
        <v>0</v>
      </c>
    </row>
    <row r="41" spans="1:20" x14ac:dyDescent="0.45">
      <c r="A41" s="125"/>
      <c r="B41" s="430" t="s">
        <v>622</v>
      </c>
      <c r="C41" s="444"/>
      <c r="D41" s="444"/>
      <c r="E41" s="444"/>
      <c r="F41" s="444"/>
      <c r="G41" s="444"/>
      <c r="H41" s="431"/>
      <c r="I41" s="129">
        <f>SUM(I35:I40)</f>
        <v>2500</v>
      </c>
    </row>
    <row r="42" spans="1:20" x14ac:dyDescent="0.45">
      <c r="A42" s="125">
        <v>1</v>
      </c>
      <c r="B42" s="449" t="s">
        <v>104</v>
      </c>
      <c r="C42" s="450"/>
      <c r="D42" s="451"/>
      <c r="E42" s="437" t="s">
        <v>105</v>
      </c>
      <c r="F42" s="439"/>
      <c r="G42" s="157"/>
      <c r="H42" s="155">
        <v>675</v>
      </c>
      <c r="I42" s="132">
        <f>SUM(G42*H42)</f>
        <v>0</v>
      </c>
    </row>
    <row r="43" spans="1:20" x14ac:dyDescent="0.45">
      <c r="A43" s="125">
        <v>2</v>
      </c>
      <c r="B43" s="426" t="s">
        <v>106</v>
      </c>
      <c r="C43" s="427"/>
      <c r="D43" s="428"/>
      <c r="E43" s="406" t="s">
        <v>105</v>
      </c>
      <c r="F43" s="407"/>
      <c r="G43" s="126"/>
      <c r="H43" s="156">
        <v>525</v>
      </c>
      <c r="I43" s="129">
        <f t="shared" ref="I43:I47" si="1">SUM(G43*H43)</f>
        <v>0</v>
      </c>
    </row>
    <row r="44" spans="1:20" x14ac:dyDescent="0.45">
      <c r="A44" s="125">
        <v>3</v>
      </c>
      <c r="B44" s="426" t="s">
        <v>107</v>
      </c>
      <c r="C44" s="427"/>
      <c r="D44" s="428"/>
      <c r="E44" s="406" t="s">
        <v>105</v>
      </c>
      <c r="F44" s="407"/>
      <c r="G44" s="126"/>
      <c r="H44" s="156">
        <v>450</v>
      </c>
      <c r="I44" s="129">
        <f t="shared" si="1"/>
        <v>0</v>
      </c>
    </row>
    <row r="45" spans="1:20" x14ac:dyDescent="0.45">
      <c r="A45" s="125">
        <v>4</v>
      </c>
      <c r="B45" s="426" t="s">
        <v>108</v>
      </c>
      <c r="C45" s="427"/>
      <c r="D45" s="428"/>
      <c r="E45" s="406" t="s">
        <v>105</v>
      </c>
      <c r="F45" s="407"/>
      <c r="G45" s="126"/>
      <c r="H45" s="156">
        <v>300</v>
      </c>
      <c r="I45" s="129">
        <f t="shared" si="1"/>
        <v>0</v>
      </c>
    </row>
    <row r="46" spans="1:20" x14ac:dyDescent="0.45">
      <c r="A46" s="125">
        <v>5</v>
      </c>
      <c r="B46" s="426" t="s">
        <v>109</v>
      </c>
      <c r="C46" s="427"/>
      <c r="D46" s="428"/>
      <c r="E46" s="406" t="s">
        <v>105</v>
      </c>
      <c r="F46" s="407"/>
      <c r="G46" s="126"/>
      <c r="H46" s="158">
        <v>300</v>
      </c>
      <c r="I46" s="129">
        <f t="shared" si="1"/>
        <v>0</v>
      </c>
    </row>
    <row r="47" spans="1:20" x14ac:dyDescent="0.45">
      <c r="A47" s="139">
        <v>6</v>
      </c>
      <c r="B47" s="455" t="s">
        <v>348</v>
      </c>
      <c r="C47" s="456"/>
      <c r="D47" s="457"/>
      <c r="E47" s="440" t="s">
        <v>105</v>
      </c>
      <c r="F47" s="442"/>
      <c r="G47" s="255"/>
      <c r="H47" s="254">
        <v>210</v>
      </c>
      <c r="I47" s="253">
        <f t="shared" si="1"/>
        <v>0</v>
      </c>
    </row>
    <row r="48" spans="1:20" x14ac:dyDescent="0.45">
      <c r="A48" s="125"/>
      <c r="B48" s="430" t="s">
        <v>623</v>
      </c>
      <c r="C48" s="444"/>
      <c r="D48" s="444"/>
      <c r="E48" s="444"/>
      <c r="F48" s="444"/>
      <c r="G48" s="444"/>
      <c r="H48" s="431"/>
      <c r="I48" s="129">
        <f>SUM(I42:I47)</f>
        <v>0</v>
      </c>
    </row>
    <row r="49" spans="1:9" x14ac:dyDescent="0.45">
      <c r="A49" s="125">
        <v>1</v>
      </c>
      <c r="B49" s="449" t="s">
        <v>104</v>
      </c>
      <c r="C49" s="450"/>
      <c r="D49" s="451"/>
      <c r="E49" s="437" t="s">
        <v>105</v>
      </c>
      <c r="F49" s="439"/>
      <c r="G49" s="157"/>
      <c r="H49" s="155">
        <v>900</v>
      </c>
      <c r="I49" s="132">
        <f>SUM(G49*H49)</f>
        <v>0</v>
      </c>
    </row>
    <row r="50" spans="1:9" x14ac:dyDescent="0.45">
      <c r="A50" s="125">
        <v>2</v>
      </c>
      <c r="B50" s="426" t="s">
        <v>106</v>
      </c>
      <c r="C50" s="427"/>
      <c r="D50" s="428"/>
      <c r="E50" s="406" t="s">
        <v>105</v>
      </c>
      <c r="F50" s="407"/>
      <c r="G50" s="126"/>
      <c r="H50" s="156">
        <v>700</v>
      </c>
      <c r="I50" s="129">
        <f t="shared" ref="I50:I54" si="2">SUM(G50*H50)</f>
        <v>0</v>
      </c>
    </row>
    <row r="51" spans="1:9" x14ac:dyDescent="0.45">
      <c r="A51" s="125">
        <v>3</v>
      </c>
      <c r="B51" s="426" t="s">
        <v>107</v>
      </c>
      <c r="C51" s="427"/>
      <c r="D51" s="428"/>
      <c r="E51" s="406" t="s">
        <v>105</v>
      </c>
      <c r="F51" s="407"/>
      <c r="G51" s="126"/>
      <c r="H51" s="156">
        <v>600</v>
      </c>
      <c r="I51" s="129">
        <f t="shared" si="2"/>
        <v>0</v>
      </c>
    </row>
    <row r="52" spans="1:9" x14ac:dyDescent="0.45">
      <c r="A52" s="125">
        <v>4</v>
      </c>
      <c r="B52" s="426" t="s">
        <v>108</v>
      </c>
      <c r="C52" s="427"/>
      <c r="D52" s="428"/>
      <c r="E52" s="406" t="s">
        <v>105</v>
      </c>
      <c r="F52" s="407"/>
      <c r="G52" s="126"/>
      <c r="H52" s="156">
        <v>400</v>
      </c>
      <c r="I52" s="129">
        <f t="shared" si="2"/>
        <v>0</v>
      </c>
    </row>
    <row r="53" spans="1:9" x14ac:dyDescent="0.45">
      <c r="A53" s="125">
        <v>5</v>
      </c>
      <c r="B53" s="426" t="s">
        <v>109</v>
      </c>
      <c r="C53" s="427"/>
      <c r="D53" s="428"/>
      <c r="E53" s="406" t="s">
        <v>105</v>
      </c>
      <c r="F53" s="407"/>
      <c r="G53" s="126"/>
      <c r="H53" s="158">
        <v>400</v>
      </c>
      <c r="I53" s="129">
        <f t="shared" si="2"/>
        <v>0</v>
      </c>
    </row>
    <row r="54" spans="1:9" x14ac:dyDescent="0.45">
      <c r="A54" s="139">
        <v>6</v>
      </c>
      <c r="B54" s="455" t="s">
        <v>348</v>
      </c>
      <c r="C54" s="456"/>
      <c r="D54" s="457"/>
      <c r="E54" s="440" t="s">
        <v>105</v>
      </c>
      <c r="F54" s="442"/>
      <c r="G54" s="255"/>
      <c r="H54" s="254">
        <v>280</v>
      </c>
      <c r="I54" s="253">
        <f t="shared" si="2"/>
        <v>0</v>
      </c>
    </row>
    <row r="55" spans="1:9" x14ac:dyDescent="0.45">
      <c r="A55" s="134"/>
      <c r="B55" s="412"/>
      <c r="C55" s="458"/>
      <c r="D55" s="458"/>
      <c r="E55" s="458"/>
      <c r="F55" s="458"/>
      <c r="G55" s="413"/>
      <c r="H55" s="118"/>
      <c r="I55" s="129">
        <f>SUM(I49:I54)</f>
        <v>0</v>
      </c>
    </row>
    <row r="56" spans="1:9" x14ac:dyDescent="0.45">
      <c r="A56" s="408" t="s">
        <v>110</v>
      </c>
      <c r="B56" s="404"/>
      <c r="C56" s="404"/>
      <c r="D56" s="404"/>
      <c r="E56" s="404"/>
      <c r="F56" s="404"/>
      <c r="G56" s="404"/>
      <c r="H56" s="405"/>
      <c r="I56" s="140"/>
    </row>
    <row r="57" spans="1:9" x14ac:dyDescent="0.45">
      <c r="A57" s="414" t="s">
        <v>111</v>
      </c>
      <c r="B57" s="415"/>
      <c r="C57" s="415"/>
      <c r="D57" s="415"/>
      <c r="E57" s="415"/>
      <c r="F57" s="415"/>
      <c r="G57" s="415"/>
      <c r="H57" s="415"/>
      <c r="I57" s="416"/>
    </row>
    <row r="58" spans="1:9" x14ac:dyDescent="0.45">
      <c r="A58" s="120" t="s">
        <v>112</v>
      </c>
      <c r="B58" s="412" t="s">
        <v>113</v>
      </c>
      <c r="C58" s="458"/>
      <c r="D58" s="413"/>
      <c r="E58" s="412" t="s">
        <v>114</v>
      </c>
      <c r="F58" s="413"/>
      <c r="G58" s="136" t="s">
        <v>115</v>
      </c>
      <c r="H58" s="136" t="s">
        <v>94</v>
      </c>
      <c r="I58" s="137" t="s">
        <v>95</v>
      </c>
    </row>
    <row r="59" spans="1:9" x14ac:dyDescent="0.45">
      <c r="A59" s="125">
        <v>1</v>
      </c>
      <c r="B59" s="417" t="s">
        <v>653</v>
      </c>
      <c r="C59" s="418"/>
      <c r="D59" s="419"/>
      <c r="E59" s="406">
        <v>3</v>
      </c>
      <c r="F59" s="407"/>
      <c r="G59" s="211">
        <v>169.8</v>
      </c>
      <c r="H59" s="138">
        <v>5</v>
      </c>
      <c r="I59" s="224">
        <f>H59*G59</f>
        <v>849</v>
      </c>
    </row>
    <row r="60" spans="1:9" x14ac:dyDescent="0.45">
      <c r="A60" s="139"/>
      <c r="B60" s="423"/>
      <c r="C60" s="424"/>
      <c r="D60" s="425"/>
      <c r="E60" s="440"/>
      <c r="F60" s="442"/>
      <c r="G60" s="126"/>
      <c r="H60" s="138"/>
      <c r="I60" s="224"/>
    </row>
    <row r="61" spans="1:9" x14ac:dyDescent="0.45">
      <c r="A61" s="408" t="s">
        <v>116</v>
      </c>
      <c r="B61" s="404"/>
      <c r="C61" s="404"/>
      <c r="D61" s="404"/>
      <c r="E61" s="404"/>
      <c r="F61" s="404"/>
      <c r="G61" s="404"/>
      <c r="H61" s="405"/>
      <c r="I61" s="140">
        <f>SUM(I59:I60)</f>
        <v>849</v>
      </c>
    </row>
    <row r="62" spans="1:9" x14ac:dyDescent="0.45">
      <c r="A62" s="524"/>
      <c r="B62" s="438"/>
      <c r="C62" s="438"/>
      <c r="D62" s="438"/>
      <c r="E62" s="438"/>
      <c r="F62" s="143"/>
      <c r="G62" s="144"/>
      <c r="H62" s="144"/>
      <c r="I62" s="145"/>
    </row>
    <row r="63" spans="1:9" x14ac:dyDescent="0.45">
      <c r="A63" s="452"/>
      <c r="B63" s="453"/>
      <c r="C63" s="453"/>
      <c r="D63" s="453"/>
      <c r="E63" s="453"/>
      <c r="F63" s="146"/>
      <c r="G63" s="454" t="s">
        <v>117</v>
      </c>
      <c r="H63" s="453"/>
      <c r="I63" s="147">
        <f>I61+I55+I48+I41+I32+I21</f>
        <v>5434.5</v>
      </c>
    </row>
    <row r="64" spans="1:9" x14ac:dyDescent="0.45">
      <c r="A64" s="452"/>
      <c r="B64" s="453"/>
      <c r="C64" s="453"/>
      <c r="D64" s="453"/>
      <c r="E64" s="453"/>
      <c r="F64" s="100"/>
      <c r="G64" s="148"/>
      <c r="H64" s="149"/>
      <c r="I64" s="150"/>
    </row>
    <row r="65" spans="1:9" ht="14.65" thickBot="1" x14ac:dyDescent="0.5">
      <c r="A65" s="452"/>
      <c r="B65" s="453"/>
      <c r="C65" s="453"/>
      <c r="D65" s="453"/>
      <c r="E65" s="453"/>
      <c r="F65" s="100"/>
      <c r="G65" s="402" t="s">
        <v>160</v>
      </c>
      <c r="H65" s="403"/>
      <c r="I65" s="159">
        <f>I63+I64</f>
        <v>5434.5</v>
      </c>
    </row>
    <row r="66" spans="1:9" ht="15" thickTop="1" thickBot="1" x14ac:dyDescent="0.5">
      <c r="A66" s="151"/>
      <c r="B66" s="152"/>
      <c r="C66" s="459"/>
      <c r="D66" s="460"/>
      <c r="E66" s="460"/>
      <c r="F66" s="460"/>
      <c r="G66" s="153"/>
      <c r="H66" s="153"/>
      <c r="I66" s="154"/>
    </row>
    <row r="68" spans="1:9" x14ac:dyDescent="0.45">
      <c r="A68" s="97"/>
      <c r="B68" s="97"/>
    </row>
  </sheetData>
  <mergeCells count="92">
    <mergeCell ref="B59:D59"/>
    <mergeCell ref="E59:F59"/>
    <mergeCell ref="B52:D52"/>
    <mergeCell ref="E52:F52"/>
    <mergeCell ref="B53:D53"/>
    <mergeCell ref="E53:F53"/>
    <mergeCell ref="B55:G55"/>
    <mergeCell ref="A56:H56"/>
    <mergeCell ref="A57:I57"/>
    <mergeCell ref="B58:D58"/>
    <mergeCell ref="E58:F58"/>
    <mergeCell ref="B54:D54"/>
    <mergeCell ref="E54:F54"/>
    <mergeCell ref="G65:H65"/>
    <mergeCell ref="C66:F66"/>
    <mergeCell ref="B60:D60"/>
    <mergeCell ref="E60:F60"/>
    <mergeCell ref="A61:H61"/>
    <mergeCell ref="A62:E62"/>
    <mergeCell ref="A63:B63"/>
    <mergeCell ref="C63:E63"/>
    <mergeCell ref="G63:H63"/>
    <mergeCell ref="A64:B64"/>
    <mergeCell ref="C64:E64"/>
    <mergeCell ref="A65:B65"/>
    <mergeCell ref="C65:E65"/>
    <mergeCell ref="B51:D51"/>
    <mergeCell ref="E51:F51"/>
    <mergeCell ref="B45:D45"/>
    <mergeCell ref="E45:F45"/>
    <mergeCell ref="B46:D46"/>
    <mergeCell ref="E46:F46"/>
    <mergeCell ref="B47:D47"/>
    <mergeCell ref="E47:F47"/>
    <mergeCell ref="B48:H48"/>
    <mergeCell ref="B49:D49"/>
    <mergeCell ref="E49:F49"/>
    <mergeCell ref="B50:D50"/>
    <mergeCell ref="E50:F50"/>
    <mergeCell ref="B44:D44"/>
    <mergeCell ref="E44:F44"/>
    <mergeCell ref="B38:D38"/>
    <mergeCell ref="E38:F38"/>
    <mergeCell ref="B39:D39"/>
    <mergeCell ref="E39:F39"/>
    <mergeCell ref="B40:D40"/>
    <mergeCell ref="E40:F40"/>
    <mergeCell ref="B41:H41"/>
    <mergeCell ref="B42:D42"/>
    <mergeCell ref="E42:F42"/>
    <mergeCell ref="B43:D43"/>
    <mergeCell ref="E43:F43"/>
    <mergeCell ref="B35:D35"/>
    <mergeCell ref="E35:F35"/>
    <mergeCell ref="B36:D36"/>
    <mergeCell ref="E36:F36"/>
    <mergeCell ref="B37:D37"/>
    <mergeCell ref="E37:F37"/>
    <mergeCell ref="B34:D34"/>
    <mergeCell ref="E34:F34"/>
    <mergeCell ref="A22:I22"/>
    <mergeCell ref="B23:F23"/>
    <mergeCell ref="B24:F24"/>
    <mergeCell ref="B25:F25"/>
    <mergeCell ref="B26:F26"/>
    <mergeCell ref="B27:F27"/>
    <mergeCell ref="B29:F29"/>
    <mergeCell ref="A30:H30"/>
    <mergeCell ref="A31:H31"/>
    <mergeCell ref="A32:H32"/>
    <mergeCell ref="A33:I33"/>
    <mergeCell ref="B28:F28"/>
    <mergeCell ref="A21:H21"/>
    <mergeCell ref="F12:G12"/>
    <mergeCell ref="H12:I12"/>
    <mergeCell ref="H13:I13"/>
    <mergeCell ref="F14:G14"/>
    <mergeCell ref="H14:I14"/>
    <mergeCell ref="F15:G15"/>
    <mergeCell ref="H15:I15"/>
    <mergeCell ref="A16:I16"/>
    <mergeCell ref="A17:I17"/>
    <mergeCell ref="B18:D18"/>
    <mergeCell ref="B19:D19"/>
    <mergeCell ref="B20:D20"/>
    <mergeCell ref="F11:G11"/>
    <mergeCell ref="H11:I11"/>
    <mergeCell ref="A9:E9"/>
    <mergeCell ref="F9:G9"/>
    <mergeCell ref="H9:I9"/>
    <mergeCell ref="F10:G10"/>
    <mergeCell ref="H10:I10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sheetPr>
    <tabColor rgb="FF00B050"/>
  </sheetPr>
  <dimension ref="A1:T68"/>
  <sheetViews>
    <sheetView topLeftCell="A4" workbookViewId="0">
      <selection activeCell="B59" sqref="B59:D59"/>
    </sheetView>
  </sheetViews>
  <sheetFormatPr defaultColWidth="9.1328125" defaultRowHeight="14.25" x14ac:dyDescent="0.45"/>
  <cols>
    <col min="1" max="1" width="12" bestFit="1" customWidth="1"/>
    <col min="4" max="4" width="26.86328125" customWidth="1"/>
    <col min="6" max="6" width="8.86328125" customWidth="1"/>
    <col min="7" max="7" width="11" customWidth="1"/>
    <col min="8" max="8" width="14.1328125" customWidth="1"/>
    <col min="9" max="9" width="18.33203125" customWidth="1"/>
    <col min="13" max="13" width="8.1328125" customWidth="1"/>
  </cols>
  <sheetData>
    <row r="1" spans="1:13" x14ac:dyDescent="0.45">
      <c r="A1" s="92"/>
      <c r="B1" s="93"/>
      <c r="C1" s="93"/>
      <c r="D1" s="93"/>
      <c r="E1" s="93"/>
      <c r="F1" s="93"/>
      <c r="G1" s="93"/>
      <c r="H1" s="93"/>
      <c r="I1" s="94"/>
    </row>
    <row r="2" spans="1:13" x14ac:dyDescent="0.45">
      <c r="A2" s="95"/>
      <c r="I2" s="96"/>
    </row>
    <row r="3" spans="1:13" x14ac:dyDescent="0.45">
      <c r="A3" s="95"/>
      <c r="I3" s="96"/>
    </row>
    <row r="4" spans="1:13" x14ac:dyDescent="0.45">
      <c r="A4" s="95"/>
      <c r="I4" s="96"/>
    </row>
    <row r="5" spans="1:13" x14ac:dyDescent="0.45">
      <c r="A5" s="95"/>
      <c r="I5" s="96"/>
    </row>
    <row r="6" spans="1:13" x14ac:dyDescent="0.45">
      <c r="A6" s="95"/>
      <c r="I6" s="96"/>
    </row>
    <row r="7" spans="1:13" x14ac:dyDescent="0.45">
      <c r="A7" s="95"/>
      <c r="I7" s="96"/>
    </row>
    <row r="8" spans="1:13" x14ac:dyDescent="0.45">
      <c r="A8" s="95"/>
      <c r="H8" s="97"/>
      <c r="I8" s="98"/>
    </row>
    <row r="9" spans="1:13" x14ac:dyDescent="0.45">
      <c r="A9" s="414" t="s">
        <v>167</v>
      </c>
      <c r="B9" s="415"/>
      <c r="C9" s="415"/>
      <c r="D9" s="415"/>
      <c r="E9" s="429"/>
      <c r="F9" s="430" t="s">
        <v>651</v>
      </c>
      <c r="G9" s="431"/>
      <c r="H9" s="528" t="e">
        <f>#REF!</f>
        <v>#REF!</v>
      </c>
      <c r="I9" s="529"/>
    </row>
    <row r="10" spans="1:13" x14ac:dyDescent="0.45">
      <c r="A10" s="99" t="s">
        <v>77</v>
      </c>
      <c r="B10" s="97"/>
      <c r="F10" s="430" t="s">
        <v>78</v>
      </c>
      <c r="G10" s="431"/>
      <c r="H10" s="530" t="e">
        <f>#REF!</f>
        <v>#REF!</v>
      </c>
      <c r="I10" s="531"/>
    </row>
    <row r="11" spans="1:13" x14ac:dyDescent="0.45">
      <c r="A11" s="99" t="s">
        <v>79</v>
      </c>
      <c r="B11" s="97"/>
      <c r="F11" s="430" t="s">
        <v>80</v>
      </c>
      <c r="G11" s="431"/>
      <c r="H11" s="532" t="e">
        <f>#REF!</f>
        <v>#REF!</v>
      </c>
      <c r="I11" s="531"/>
    </row>
    <row r="12" spans="1:13" x14ac:dyDescent="0.45">
      <c r="A12" s="99" t="s">
        <v>81</v>
      </c>
      <c r="B12" s="97"/>
      <c r="F12" s="430" t="s">
        <v>82</v>
      </c>
      <c r="G12" s="431"/>
      <c r="H12" s="537" t="e">
        <f>#REF!</f>
        <v>#REF!</v>
      </c>
      <c r="I12" s="531"/>
    </row>
    <row r="13" spans="1:13" x14ac:dyDescent="0.45">
      <c r="A13" s="99" t="s">
        <v>83</v>
      </c>
      <c r="B13" s="97"/>
      <c r="F13" s="181" t="s">
        <v>84</v>
      </c>
      <c r="G13" s="182"/>
      <c r="H13" s="535" t="s">
        <v>118</v>
      </c>
      <c r="I13" s="536"/>
    </row>
    <row r="14" spans="1:13" x14ac:dyDescent="0.45">
      <c r="A14" s="99"/>
      <c r="B14" s="97"/>
      <c r="F14" s="430" t="s">
        <v>86</v>
      </c>
      <c r="G14" s="431"/>
      <c r="H14" s="436" t="s">
        <v>87</v>
      </c>
      <c r="I14" s="435"/>
      <c r="M14" t="s">
        <v>85</v>
      </c>
    </row>
    <row r="15" spans="1:13" x14ac:dyDescent="0.45">
      <c r="A15" s="99"/>
      <c r="B15" s="97"/>
      <c r="D15" s="187"/>
      <c r="F15" s="472" t="s">
        <v>404</v>
      </c>
      <c r="G15" s="472"/>
      <c r="H15" s="473" t="s">
        <v>341</v>
      </c>
      <c r="I15" s="469"/>
    </row>
    <row r="16" spans="1:13" x14ac:dyDescent="0.45">
      <c r="A16" s="443" t="s">
        <v>638</v>
      </c>
      <c r="B16" s="444"/>
      <c r="C16" s="444"/>
      <c r="D16" s="444"/>
      <c r="E16" s="444"/>
      <c r="F16" s="444"/>
      <c r="G16" s="444"/>
      <c r="H16" s="444"/>
      <c r="I16" s="445"/>
    </row>
    <row r="17" spans="1:11" ht="14.65" thickBot="1" x14ac:dyDescent="0.5">
      <c r="A17" s="446" t="s">
        <v>88</v>
      </c>
      <c r="B17" s="447"/>
      <c r="C17" s="447"/>
      <c r="D17" s="447"/>
      <c r="E17" s="447"/>
      <c r="F17" s="447"/>
      <c r="G17" s="447"/>
      <c r="H17" s="447"/>
      <c r="I17" s="448"/>
    </row>
    <row r="18" spans="1:11" x14ac:dyDescent="0.45">
      <c r="A18" s="104" t="s">
        <v>89</v>
      </c>
      <c r="B18" s="464" t="s">
        <v>176</v>
      </c>
      <c r="C18" s="465"/>
      <c r="D18" s="466"/>
      <c r="E18" s="170" t="s">
        <v>91</v>
      </c>
      <c r="F18" s="170" t="s">
        <v>92</v>
      </c>
      <c r="G18" s="170" t="s">
        <v>93</v>
      </c>
      <c r="H18" s="170" t="s">
        <v>94</v>
      </c>
      <c r="I18" s="171" t="s">
        <v>95</v>
      </c>
    </row>
    <row r="19" spans="1:11" x14ac:dyDescent="0.45">
      <c r="A19" s="109"/>
      <c r="B19" s="437"/>
      <c r="C19" s="438"/>
      <c r="D19" s="439"/>
      <c r="E19" s="110"/>
      <c r="F19" s="111"/>
      <c r="G19" s="110"/>
      <c r="H19" s="112"/>
      <c r="I19" s="113"/>
    </row>
    <row r="20" spans="1:11" x14ac:dyDescent="0.45">
      <c r="A20" s="114"/>
      <c r="B20" s="440"/>
      <c r="C20" s="441"/>
      <c r="D20" s="442"/>
      <c r="E20" s="115"/>
      <c r="F20" s="100"/>
      <c r="G20" s="117"/>
      <c r="H20" s="118"/>
      <c r="I20" s="119"/>
    </row>
    <row r="21" spans="1:11" x14ac:dyDescent="0.45">
      <c r="A21" s="408" t="s">
        <v>96</v>
      </c>
      <c r="B21" s="404"/>
      <c r="C21" s="404"/>
      <c r="D21" s="404"/>
      <c r="E21" s="404"/>
      <c r="F21" s="404"/>
      <c r="G21" s="404"/>
      <c r="H21" s="405"/>
      <c r="I21" s="113"/>
    </row>
    <row r="22" spans="1:11" x14ac:dyDescent="0.45">
      <c r="A22" s="414" t="s">
        <v>97</v>
      </c>
      <c r="B22" s="415"/>
      <c r="C22" s="415"/>
      <c r="D22" s="415"/>
      <c r="E22" s="415"/>
      <c r="F22" s="415"/>
      <c r="G22" s="415"/>
      <c r="H22" s="415"/>
      <c r="I22" s="416"/>
    </row>
    <row r="23" spans="1:11" x14ac:dyDescent="0.45">
      <c r="A23" s="120" t="s">
        <v>98</v>
      </c>
      <c r="B23" s="412" t="s">
        <v>176</v>
      </c>
      <c r="C23" s="458"/>
      <c r="D23" s="458"/>
      <c r="E23" s="458"/>
      <c r="F23" s="413"/>
      <c r="G23" s="180" t="s">
        <v>93</v>
      </c>
      <c r="H23" s="136" t="s">
        <v>94</v>
      </c>
      <c r="I23" s="137" t="s">
        <v>95</v>
      </c>
      <c r="K23" s="142"/>
    </row>
    <row r="24" spans="1:11" x14ac:dyDescent="0.45">
      <c r="A24" s="250"/>
      <c r="B24" s="516"/>
      <c r="C24" s="517"/>
      <c r="D24" s="517"/>
      <c r="E24" s="517"/>
      <c r="F24" s="518"/>
      <c r="G24" s="252"/>
      <c r="H24" s="251"/>
      <c r="I24" s="129"/>
    </row>
    <row r="25" spans="1:11" x14ac:dyDescent="0.45">
      <c r="A25" s="125"/>
      <c r="B25" s="513"/>
      <c r="C25" s="514"/>
      <c r="D25" s="514"/>
      <c r="E25" s="514"/>
      <c r="F25" s="515"/>
      <c r="G25" s="252"/>
      <c r="H25" s="251"/>
      <c r="I25" s="129"/>
    </row>
    <row r="26" spans="1:11" x14ac:dyDescent="0.45">
      <c r="A26" s="125"/>
      <c r="B26" s="513"/>
      <c r="C26" s="514"/>
      <c r="D26" s="514"/>
      <c r="E26" s="514"/>
      <c r="F26" s="515"/>
      <c r="G26" s="252"/>
      <c r="H26" s="251"/>
      <c r="I26" s="129"/>
    </row>
    <row r="27" spans="1:11" x14ac:dyDescent="0.45">
      <c r="A27" s="125"/>
      <c r="B27" s="513"/>
      <c r="C27" s="514"/>
      <c r="D27" s="514"/>
      <c r="E27" s="514"/>
      <c r="F27" s="515"/>
      <c r="G27" s="252"/>
      <c r="H27" s="251"/>
      <c r="I27" s="129"/>
    </row>
    <row r="28" spans="1:11" x14ac:dyDescent="0.45">
      <c r="A28" s="125"/>
      <c r="B28" s="513"/>
      <c r="C28" s="514"/>
      <c r="D28" s="514"/>
      <c r="E28" s="514"/>
      <c r="F28" s="515"/>
      <c r="G28" s="252"/>
      <c r="H28" s="251"/>
      <c r="I28" s="129"/>
    </row>
    <row r="29" spans="1:11" x14ac:dyDescent="0.45">
      <c r="A29" s="125"/>
      <c r="B29" s="470"/>
      <c r="C29" s="471"/>
      <c r="D29" s="471"/>
      <c r="E29" s="471"/>
      <c r="F29" s="471"/>
      <c r="G29" s="191"/>
      <c r="H29" s="192"/>
      <c r="I29" s="129"/>
    </row>
    <row r="30" spans="1:11" x14ac:dyDescent="0.45">
      <c r="A30" s="467" t="s">
        <v>177</v>
      </c>
      <c r="B30" s="404"/>
      <c r="C30" s="404"/>
      <c r="D30" s="404"/>
      <c r="E30" s="404"/>
      <c r="F30" s="404"/>
      <c r="G30" s="404"/>
      <c r="H30" s="405"/>
      <c r="I30" s="185">
        <f>SUM(I24:I29)</f>
        <v>0</v>
      </c>
    </row>
    <row r="31" spans="1:11" x14ac:dyDescent="0.45">
      <c r="A31" s="408" t="s">
        <v>178</v>
      </c>
      <c r="B31" s="404"/>
      <c r="C31" s="404"/>
      <c r="D31" s="404"/>
      <c r="E31" s="404"/>
      <c r="F31" s="404"/>
      <c r="G31" s="404"/>
      <c r="H31" s="405"/>
      <c r="I31" s="186">
        <f>ROUND((I30*0.15),2)</f>
        <v>0</v>
      </c>
    </row>
    <row r="32" spans="1:11" x14ac:dyDescent="0.45">
      <c r="A32" s="408" t="s">
        <v>179</v>
      </c>
      <c r="B32" s="404"/>
      <c r="C32" s="404"/>
      <c r="D32" s="404"/>
      <c r="E32" s="404"/>
      <c r="F32" s="404"/>
      <c r="G32" s="404"/>
      <c r="H32" s="405"/>
      <c r="I32" s="172">
        <f>I30+I31</f>
        <v>0</v>
      </c>
    </row>
    <row r="33" spans="1:20" x14ac:dyDescent="0.45">
      <c r="A33" s="414" t="s">
        <v>101</v>
      </c>
      <c r="B33" s="415"/>
      <c r="C33" s="415"/>
      <c r="D33" s="415"/>
      <c r="E33" s="415"/>
      <c r="F33" s="415"/>
      <c r="G33" s="415"/>
      <c r="H33" s="415"/>
      <c r="I33" s="416"/>
    </row>
    <row r="34" spans="1:20" x14ac:dyDescent="0.45">
      <c r="A34" s="120" t="s">
        <v>102</v>
      </c>
      <c r="B34" s="430" t="s">
        <v>103</v>
      </c>
      <c r="C34" s="444"/>
      <c r="D34" s="431"/>
      <c r="E34" s="412" t="s">
        <v>91</v>
      </c>
      <c r="F34" s="413"/>
      <c r="G34" s="122" t="s">
        <v>93</v>
      </c>
      <c r="H34" s="123" t="s">
        <v>94</v>
      </c>
      <c r="I34" s="124" t="s">
        <v>95</v>
      </c>
    </row>
    <row r="35" spans="1:20" x14ac:dyDescent="0.45">
      <c r="A35" s="125">
        <v>1</v>
      </c>
      <c r="B35" s="449" t="s">
        <v>104</v>
      </c>
      <c r="C35" s="450"/>
      <c r="D35" s="451"/>
      <c r="E35" s="437" t="s">
        <v>105</v>
      </c>
      <c r="F35" s="439"/>
      <c r="G35" s="157"/>
      <c r="H35" s="155">
        <v>450</v>
      </c>
      <c r="I35" s="132">
        <f>SUM(G35*H35)</f>
        <v>0</v>
      </c>
    </row>
    <row r="36" spans="1:20" x14ac:dyDescent="0.45">
      <c r="A36" s="125">
        <v>2</v>
      </c>
      <c r="B36" s="426" t="s">
        <v>106</v>
      </c>
      <c r="C36" s="427"/>
      <c r="D36" s="428"/>
      <c r="E36" s="406" t="s">
        <v>105</v>
      </c>
      <c r="F36" s="407"/>
      <c r="G36" s="126"/>
      <c r="H36" s="156">
        <v>350</v>
      </c>
      <c r="I36" s="129">
        <f t="shared" ref="I36:I40" si="0">SUM(G36*H36)</f>
        <v>0</v>
      </c>
    </row>
    <row r="37" spans="1:20" x14ac:dyDescent="0.45">
      <c r="A37" s="125">
        <v>3</v>
      </c>
      <c r="B37" s="426" t="s">
        <v>107</v>
      </c>
      <c r="C37" s="427"/>
      <c r="D37" s="428"/>
      <c r="E37" s="406" t="s">
        <v>105</v>
      </c>
      <c r="F37" s="407"/>
      <c r="G37" s="126">
        <v>1.5</v>
      </c>
      <c r="H37" s="156">
        <v>300</v>
      </c>
      <c r="I37" s="129">
        <f t="shared" si="0"/>
        <v>450</v>
      </c>
    </row>
    <row r="38" spans="1:20" x14ac:dyDescent="0.45">
      <c r="A38" s="125">
        <v>4</v>
      </c>
      <c r="B38" s="426" t="s">
        <v>108</v>
      </c>
      <c r="C38" s="427"/>
      <c r="D38" s="428"/>
      <c r="E38" s="406" t="s">
        <v>105</v>
      </c>
      <c r="F38" s="407"/>
      <c r="G38" s="126">
        <v>1.5</v>
      </c>
      <c r="H38" s="156">
        <v>200</v>
      </c>
      <c r="I38" s="129">
        <f t="shared" si="0"/>
        <v>300</v>
      </c>
    </row>
    <row r="39" spans="1:20" x14ac:dyDescent="0.45">
      <c r="A39" s="125">
        <v>5</v>
      </c>
      <c r="B39" s="426" t="s">
        <v>109</v>
      </c>
      <c r="C39" s="427"/>
      <c r="D39" s="428"/>
      <c r="E39" s="406" t="s">
        <v>105</v>
      </c>
      <c r="F39" s="407"/>
      <c r="G39" s="126"/>
      <c r="H39" s="158">
        <v>200</v>
      </c>
      <c r="I39" s="129">
        <f t="shared" si="0"/>
        <v>0</v>
      </c>
      <c r="T39" s="256"/>
    </row>
    <row r="40" spans="1:20" x14ac:dyDescent="0.45">
      <c r="A40" s="139">
        <v>6</v>
      </c>
      <c r="B40" s="455" t="s">
        <v>348</v>
      </c>
      <c r="C40" s="456"/>
      <c r="D40" s="457"/>
      <c r="E40" s="440" t="s">
        <v>105</v>
      </c>
      <c r="F40" s="442"/>
      <c r="G40" s="255"/>
      <c r="H40" s="254">
        <v>140</v>
      </c>
      <c r="I40" s="253">
        <f t="shared" si="0"/>
        <v>0</v>
      </c>
    </row>
    <row r="41" spans="1:20" x14ac:dyDescent="0.45">
      <c r="A41" s="125"/>
      <c r="B41" s="430" t="s">
        <v>622</v>
      </c>
      <c r="C41" s="444"/>
      <c r="D41" s="444"/>
      <c r="E41" s="444"/>
      <c r="F41" s="444"/>
      <c r="G41" s="444"/>
      <c r="H41" s="431"/>
      <c r="I41" s="129">
        <f>SUM(I35:I40)</f>
        <v>750</v>
      </c>
    </row>
    <row r="42" spans="1:20" x14ac:dyDescent="0.45">
      <c r="A42" s="125">
        <v>1</v>
      </c>
      <c r="B42" s="449" t="s">
        <v>104</v>
      </c>
      <c r="C42" s="450"/>
      <c r="D42" s="451"/>
      <c r="E42" s="437" t="s">
        <v>105</v>
      </c>
      <c r="F42" s="439"/>
      <c r="G42" s="157"/>
      <c r="H42" s="155">
        <v>675</v>
      </c>
      <c r="I42" s="132">
        <f>SUM(G42*H42)</f>
        <v>0</v>
      </c>
    </row>
    <row r="43" spans="1:20" x14ac:dyDescent="0.45">
      <c r="A43" s="125">
        <v>2</v>
      </c>
      <c r="B43" s="426" t="s">
        <v>106</v>
      </c>
      <c r="C43" s="427"/>
      <c r="D43" s="428"/>
      <c r="E43" s="406" t="s">
        <v>105</v>
      </c>
      <c r="F43" s="407"/>
      <c r="G43" s="126"/>
      <c r="H43" s="156">
        <v>525</v>
      </c>
      <c r="I43" s="129">
        <f t="shared" ref="I43:I47" si="1">SUM(G43*H43)</f>
        <v>0</v>
      </c>
    </row>
    <row r="44" spans="1:20" x14ac:dyDescent="0.45">
      <c r="A44" s="125">
        <v>3</v>
      </c>
      <c r="B44" s="426" t="s">
        <v>107</v>
      </c>
      <c r="C44" s="427"/>
      <c r="D44" s="428"/>
      <c r="E44" s="406" t="s">
        <v>105</v>
      </c>
      <c r="F44" s="407"/>
      <c r="G44" s="126"/>
      <c r="H44" s="156">
        <v>450</v>
      </c>
      <c r="I44" s="129">
        <f t="shared" si="1"/>
        <v>0</v>
      </c>
    </row>
    <row r="45" spans="1:20" x14ac:dyDescent="0.45">
      <c r="A45" s="125">
        <v>4</v>
      </c>
      <c r="B45" s="426" t="s">
        <v>108</v>
      </c>
      <c r="C45" s="427"/>
      <c r="D45" s="428"/>
      <c r="E45" s="406" t="s">
        <v>105</v>
      </c>
      <c r="F45" s="407"/>
      <c r="G45" s="126"/>
      <c r="H45" s="156">
        <v>300</v>
      </c>
      <c r="I45" s="129">
        <f t="shared" si="1"/>
        <v>0</v>
      </c>
    </row>
    <row r="46" spans="1:20" x14ac:dyDescent="0.45">
      <c r="A46" s="125">
        <v>5</v>
      </c>
      <c r="B46" s="426" t="s">
        <v>109</v>
      </c>
      <c r="C46" s="427"/>
      <c r="D46" s="428"/>
      <c r="E46" s="406" t="s">
        <v>105</v>
      </c>
      <c r="F46" s="407"/>
      <c r="G46" s="126"/>
      <c r="H46" s="158">
        <v>300</v>
      </c>
      <c r="I46" s="129">
        <f t="shared" si="1"/>
        <v>0</v>
      </c>
    </row>
    <row r="47" spans="1:20" x14ac:dyDescent="0.45">
      <c r="A47" s="139">
        <v>6</v>
      </c>
      <c r="B47" s="455" t="s">
        <v>348</v>
      </c>
      <c r="C47" s="456"/>
      <c r="D47" s="457"/>
      <c r="E47" s="440" t="s">
        <v>105</v>
      </c>
      <c r="F47" s="442"/>
      <c r="G47" s="255"/>
      <c r="H47" s="254">
        <v>210</v>
      </c>
      <c r="I47" s="253">
        <f t="shared" si="1"/>
        <v>0</v>
      </c>
    </row>
    <row r="48" spans="1:20" x14ac:dyDescent="0.45">
      <c r="A48" s="125"/>
      <c r="B48" s="430" t="s">
        <v>623</v>
      </c>
      <c r="C48" s="444"/>
      <c r="D48" s="444"/>
      <c r="E48" s="444"/>
      <c r="F48" s="444"/>
      <c r="G48" s="444"/>
      <c r="H48" s="431"/>
      <c r="I48" s="129">
        <f>SUM(I42:I47)</f>
        <v>0</v>
      </c>
    </row>
    <row r="49" spans="1:9" x14ac:dyDescent="0.45">
      <c r="A49" s="125">
        <v>1</v>
      </c>
      <c r="B49" s="449" t="s">
        <v>104</v>
      </c>
      <c r="C49" s="450"/>
      <c r="D49" s="451"/>
      <c r="E49" s="437" t="s">
        <v>105</v>
      </c>
      <c r="F49" s="439"/>
      <c r="G49" s="157"/>
      <c r="H49" s="155">
        <v>900</v>
      </c>
      <c r="I49" s="132">
        <f>SUM(G49*H49)</f>
        <v>0</v>
      </c>
    </row>
    <row r="50" spans="1:9" x14ac:dyDescent="0.45">
      <c r="A50" s="125">
        <v>2</v>
      </c>
      <c r="B50" s="426" t="s">
        <v>106</v>
      </c>
      <c r="C50" s="427"/>
      <c r="D50" s="428"/>
      <c r="E50" s="406" t="s">
        <v>105</v>
      </c>
      <c r="F50" s="407"/>
      <c r="G50" s="126"/>
      <c r="H50" s="156">
        <v>700</v>
      </c>
      <c r="I50" s="129">
        <f t="shared" ref="I50:I54" si="2">SUM(G50*H50)</f>
        <v>0</v>
      </c>
    </row>
    <row r="51" spans="1:9" x14ac:dyDescent="0.45">
      <c r="A51" s="125">
        <v>3</v>
      </c>
      <c r="B51" s="426" t="s">
        <v>107</v>
      </c>
      <c r="C51" s="427"/>
      <c r="D51" s="428"/>
      <c r="E51" s="406" t="s">
        <v>105</v>
      </c>
      <c r="F51" s="407"/>
      <c r="G51" s="126"/>
      <c r="H51" s="156">
        <v>600</v>
      </c>
      <c r="I51" s="129">
        <f t="shared" si="2"/>
        <v>0</v>
      </c>
    </row>
    <row r="52" spans="1:9" x14ac:dyDescent="0.45">
      <c r="A52" s="125">
        <v>4</v>
      </c>
      <c r="B52" s="426" t="s">
        <v>108</v>
      </c>
      <c r="C52" s="427"/>
      <c r="D52" s="428"/>
      <c r="E52" s="406" t="s">
        <v>105</v>
      </c>
      <c r="F52" s="407"/>
      <c r="G52" s="126"/>
      <c r="H52" s="156">
        <v>400</v>
      </c>
      <c r="I52" s="129">
        <f t="shared" si="2"/>
        <v>0</v>
      </c>
    </row>
    <row r="53" spans="1:9" x14ac:dyDescent="0.45">
      <c r="A53" s="125">
        <v>5</v>
      </c>
      <c r="B53" s="426" t="s">
        <v>109</v>
      </c>
      <c r="C53" s="427"/>
      <c r="D53" s="428"/>
      <c r="E53" s="406" t="s">
        <v>105</v>
      </c>
      <c r="F53" s="407"/>
      <c r="G53" s="126"/>
      <c r="H53" s="158">
        <v>400</v>
      </c>
      <c r="I53" s="129">
        <f t="shared" si="2"/>
        <v>0</v>
      </c>
    </row>
    <row r="54" spans="1:9" x14ac:dyDescent="0.45">
      <c r="A54" s="139">
        <v>6</v>
      </c>
      <c r="B54" s="455" t="s">
        <v>348</v>
      </c>
      <c r="C54" s="456"/>
      <c r="D54" s="457"/>
      <c r="E54" s="440" t="s">
        <v>105</v>
      </c>
      <c r="F54" s="442"/>
      <c r="G54" s="255"/>
      <c r="H54" s="254">
        <v>280</v>
      </c>
      <c r="I54" s="253">
        <f t="shared" si="2"/>
        <v>0</v>
      </c>
    </row>
    <row r="55" spans="1:9" x14ac:dyDescent="0.45">
      <c r="A55" s="134"/>
      <c r="B55" s="412"/>
      <c r="C55" s="458"/>
      <c r="D55" s="458"/>
      <c r="E55" s="458"/>
      <c r="F55" s="458"/>
      <c r="G55" s="413"/>
      <c r="H55" s="118"/>
      <c r="I55" s="129">
        <f>SUM(I49:I54)</f>
        <v>0</v>
      </c>
    </row>
    <row r="56" spans="1:9" x14ac:dyDescent="0.45">
      <c r="A56" s="408" t="s">
        <v>110</v>
      </c>
      <c r="B56" s="404"/>
      <c r="C56" s="404"/>
      <c r="D56" s="404"/>
      <c r="E56" s="404"/>
      <c r="F56" s="404"/>
      <c r="G56" s="404"/>
      <c r="H56" s="405"/>
      <c r="I56" s="140"/>
    </row>
    <row r="57" spans="1:9" x14ac:dyDescent="0.45">
      <c r="A57" s="414" t="s">
        <v>111</v>
      </c>
      <c r="B57" s="415"/>
      <c r="C57" s="415"/>
      <c r="D57" s="415"/>
      <c r="E57" s="415"/>
      <c r="F57" s="415"/>
      <c r="G57" s="415"/>
      <c r="H57" s="415"/>
      <c r="I57" s="416"/>
    </row>
    <row r="58" spans="1:9" x14ac:dyDescent="0.45">
      <c r="A58" s="120" t="s">
        <v>112</v>
      </c>
      <c r="B58" s="412" t="s">
        <v>113</v>
      </c>
      <c r="C58" s="458"/>
      <c r="D58" s="413"/>
      <c r="E58" s="412" t="s">
        <v>114</v>
      </c>
      <c r="F58" s="413"/>
      <c r="G58" s="136" t="s">
        <v>115</v>
      </c>
      <c r="H58" s="136" t="s">
        <v>94</v>
      </c>
      <c r="I58" s="137" t="s">
        <v>95</v>
      </c>
    </row>
    <row r="59" spans="1:9" x14ac:dyDescent="0.45">
      <c r="A59" s="125">
        <v>1</v>
      </c>
      <c r="B59" s="417" t="s">
        <v>417</v>
      </c>
      <c r="C59" s="418"/>
      <c r="D59" s="419"/>
      <c r="E59" s="406">
        <v>1</v>
      </c>
      <c r="F59" s="407"/>
      <c r="G59" s="211">
        <v>33.200000000000003</v>
      </c>
      <c r="H59" s="138">
        <v>5</v>
      </c>
      <c r="I59" s="224">
        <f>H59*G59</f>
        <v>166</v>
      </c>
    </row>
    <row r="60" spans="1:9" x14ac:dyDescent="0.45">
      <c r="A60" s="139"/>
      <c r="B60" s="423"/>
      <c r="C60" s="424"/>
      <c r="D60" s="425"/>
      <c r="E60" s="440"/>
      <c r="F60" s="442"/>
      <c r="G60" s="126"/>
      <c r="H60" s="138"/>
      <c r="I60" s="224"/>
    </row>
    <row r="61" spans="1:9" x14ac:dyDescent="0.45">
      <c r="A61" s="408" t="s">
        <v>116</v>
      </c>
      <c r="B61" s="404"/>
      <c r="C61" s="404"/>
      <c r="D61" s="404"/>
      <c r="E61" s="404"/>
      <c r="F61" s="404"/>
      <c r="G61" s="404"/>
      <c r="H61" s="405"/>
      <c r="I61" s="140">
        <f>SUM(I59:I60)</f>
        <v>166</v>
      </c>
    </row>
    <row r="62" spans="1:9" x14ac:dyDescent="0.45">
      <c r="A62" s="524"/>
      <c r="B62" s="438"/>
      <c r="C62" s="438"/>
      <c r="D62" s="438"/>
      <c r="E62" s="438"/>
      <c r="F62" s="143"/>
      <c r="G62" s="144"/>
      <c r="H62" s="144"/>
      <c r="I62" s="145"/>
    </row>
    <row r="63" spans="1:9" x14ac:dyDescent="0.45">
      <c r="A63" s="452"/>
      <c r="B63" s="453"/>
      <c r="C63" s="453"/>
      <c r="D63" s="453"/>
      <c r="E63" s="453"/>
      <c r="F63" s="146"/>
      <c r="G63" s="454" t="s">
        <v>117</v>
      </c>
      <c r="H63" s="453"/>
      <c r="I63" s="147">
        <f>I61+I55+I48+I41+I32+I21</f>
        <v>916</v>
      </c>
    </row>
    <row r="64" spans="1:9" x14ac:dyDescent="0.45">
      <c r="A64" s="452"/>
      <c r="B64" s="453"/>
      <c r="C64" s="453"/>
      <c r="D64" s="453"/>
      <c r="E64" s="453"/>
      <c r="F64" s="100"/>
      <c r="G64" s="148"/>
      <c r="H64" s="149"/>
      <c r="I64" s="150"/>
    </row>
    <row r="65" spans="1:9" ht="14.65" thickBot="1" x14ac:dyDescent="0.5">
      <c r="A65" s="452"/>
      <c r="B65" s="453"/>
      <c r="C65" s="453"/>
      <c r="D65" s="453"/>
      <c r="E65" s="453"/>
      <c r="F65" s="100"/>
      <c r="G65" s="402" t="s">
        <v>160</v>
      </c>
      <c r="H65" s="403"/>
      <c r="I65" s="159">
        <f>I63+I64</f>
        <v>916</v>
      </c>
    </row>
    <row r="66" spans="1:9" ht="15" thickTop="1" thickBot="1" x14ac:dyDescent="0.5">
      <c r="A66" s="151"/>
      <c r="B66" s="152"/>
      <c r="C66" s="459"/>
      <c r="D66" s="460"/>
      <c r="E66" s="460"/>
      <c r="F66" s="460"/>
      <c r="G66" s="153"/>
      <c r="H66" s="153"/>
      <c r="I66" s="154"/>
    </row>
    <row r="68" spans="1:9" x14ac:dyDescent="0.45">
      <c r="A68" s="97"/>
      <c r="B68" s="97"/>
    </row>
  </sheetData>
  <mergeCells count="92">
    <mergeCell ref="C66:F66"/>
    <mergeCell ref="A63:B63"/>
    <mergeCell ref="C63:E63"/>
    <mergeCell ref="G63:H63"/>
    <mergeCell ref="A64:B64"/>
    <mergeCell ref="C64:E64"/>
    <mergeCell ref="A65:B65"/>
    <mergeCell ref="C65:E65"/>
    <mergeCell ref="G65:H65"/>
    <mergeCell ref="A62:E62"/>
    <mergeCell ref="B54:D54"/>
    <mergeCell ref="E54:F54"/>
    <mergeCell ref="B55:G55"/>
    <mergeCell ref="A56:H56"/>
    <mergeCell ref="A57:I57"/>
    <mergeCell ref="B58:D58"/>
    <mergeCell ref="E58:F58"/>
    <mergeCell ref="B59:D59"/>
    <mergeCell ref="E59:F59"/>
    <mergeCell ref="B60:D60"/>
    <mergeCell ref="E60:F60"/>
    <mergeCell ref="A61:H61"/>
    <mergeCell ref="B51:D51"/>
    <mergeCell ref="E51:F51"/>
    <mergeCell ref="B52:D52"/>
    <mergeCell ref="E52:F52"/>
    <mergeCell ref="B53:D53"/>
    <mergeCell ref="E53:F53"/>
    <mergeCell ref="B50:D50"/>
    <mergeCell ref="E50:F50"/>
    <mergeCell ref="B44:D44"/>
    <mergeCell ref="E44:F44"/>
    <mergeCell ref="B45:D45"/>
    <mergeCell ref="E45:F45"/>
    <mergeCell ref="B46:D46"/>
    <mergeCell ref="E46:F46"/>
    <mergeCell ref="B47:D47"/>
    <mergeCell ref="E47:F47"/>
    <mergeCell ref="B48:H48"/>
    <mergeCell ref="B49:D49"/>
    <mergeCell ref="E49:F49"/>
    <mergeCell ref="B43:D43"/>
    <mergeCell ref="E43:F43"/>
    <mergeCell ref="B37:D37"/>
    <mergeCell ref="E37:F37"/>
    <mergeCell ref="B38:D38"/>
    <mergeCell ref="E38:F38"/>
    <mergeCell ref="B39:D39"/>
    <mergeCell ref="E39:F39"/>
    <mergeCell ref="B40:D40"/>
    <mergeCell ref="E40:F40"/>
    <mergeCell ref="B41:H41"/>
    <mergeCell ref="B42:D42"/>
    <mergeCell ref="E42:F42"/>
    <mergeCell ref="B34:D34"/>
    <mergeCell ref="E34:F34"/>
    <mergeCell ref="B35:D35"/>
    <mergeCell ref="E35:F35"/>
    <mergeCell ref="B36:D36"/>
    <mergeCell ref="E36:F36"/>
    <mergeCell ref="A33:I33"/>
    <mergeCell ref="A22:I22"/>
    <mergeCell ref="B23:F23"/>
    <mergeCell ref="B24:F24"/>
    <mergeCell ref="B25:F25"/>
    <mergeCell ref="B26:F26"/>
    <mergeCell ref="B27:F27"/>
    <mergeCell ref="B28:F28"/>
    <mergeCell ref="B29:F29"/>
    <mergeCell ref="A30:H30"/>
    <mergeCell ref="A31:H31"/>
    <mergeCell ref="A32:H32"/>
    <mergeCell ref="A21:H21"/>
    <mergeCell ref="F12:G12"/>
    <mergeCell ref="H12:I12"/>
    <mergeCell ref="H13:I13"/>
    <mergeCell ref="F14:G14"/>
    <mergeCell ref="H14:I14"/>
    <mergeCell ref="F15:G15"/>
    <mergeCell ref="H15:I15"/>
    <mergeCell ref="A16:I16"/>
    <mergeCell ref="A17:I17"/>
    <mergeCell ref="B18:D18"/>
    <mergeCell ref="B19:D19"/>
    <mergeCell ref="B20:D20"/>
    <mergeCell ref="F11:G11"/>
    <mergeCell ref="H11:I11"/>
    <mergeCell ref="A9:E9"/>
    <mergeCell ref="F9:G9"/>
    <mergeCell ref="H9:I9"/>
    <mergeCell ref="F10:G10"/>
    <mergeCell ref="H10:I10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sheetPr>
    <tabColor rgb="FF00B050"/>
  </sheetPr>
  <dimension ref="A1:T68"/>
  <sheetViews>
    <sheetView topLeftCell="A31" workbookViewId="0">
      <selection activeCell="B59" sqref="B59:D59"/>
    </sheetView>
  </sheetViews>
  <sheetFormatPr defaultColWidth="9.1328125" defaultRowHeight="14.25" x14ac:dyDescent="0.45"/>
  <cols>
    <col min="1" max="1" width="12" bestFit="1" customWidth="1"/>
    <col min="4" max="4" width="26.86328125" customWidth="1"/>
    <col min="6" max="6" width="8.86328125" customWidth="1"/>
    <col min="7" max="7" width="11" customWidth="1"/>
    <col min="8" max="8" width="14.1328125" customWidth="1"/>
    <col min="9" max="9" width="18.33203125" customWidth="1"/>
    <col min="13" max="13" width="8.1328125" customWidth="1"/>
  </cols>
  <sheetData>
    <row r="1" spans="1:13" x14ac:dyDescent="0.45">
      <c r="A1" s="92"/>
      <c r="B1" s="93"/>
      <c r="C1" s="93"/>
      <c r="D1" s="93"/>
      <c r="E1" s="93"/>
      <c r="F1" s="93"/>
      <c r="G1" s="93"/>
      <c r="H1" s="93"/>
      <c r="I1" s="94"/>
    </row>
    <row r="2" spans="1:13" x14ac:dyDescent="0.45">
      <c r="A2" s="95"/>
      <c r="I2" s="96"/>
    </row>
    <row r="3" spans="1:13" x14ac:dyDescent="0.45">
      <c r="A3" s="95"/>
      <c r="I3" s="96"/>
    </row>
    <row r="4" spans="1:13" x14ac:dyDescent="0.45">
      <c r="A4" s="95"/>
      <c r="I4" s="96"/>
    </row>
    <row r="5" spans="1:13" x14ac:dyDescent="0.45">
      <c r="A5" s="95"/>
      <c r="I5" s="96"/>
    </row>
    <row r="6" spans="1:13" x14ac:dyDescent="0.45">
      <c r="A6" s="95"/>
      <c r="I6" s="96"/>
    </row>
    <row r="7" spans="1:13" x14ac:dyDescent="0.45">
      <c r="A7" s="95"/>
      <c r="I7" s="96"/>
    </row>
    <row r="8" spans="1:13" x14ac:dyDescent="0.45">
      <c r="A8" s="95"/>
      <c r="H8" s="97"/>
      <c r="I8" s="98"/>
    </row>
    <row r="9" spans="1:13" x14ac:dyDescent="0.45">
      <c r="A9" s="414" t="s">
        <v>167</v>
      </c>
      <c r="B9" s="415"/>
      <c r="C9" s="415"/>
      <c r="D9" s="415"/>
      <c r="E9" s="429"/>
      <c r="F9" s="430" t="s">
        <v>651</v>
      </c>
      <c r="G9" s="431"/>
      <c r="H9" s="528" t="e">
        <f>#REF!</f>
        <v>#REF!</v>
      </c>
      <c r="I9" s="529"/>
    </row>
    <row r="10" spans="1:13" x14ac:dyDescent="0.45">
      <c r="A10" s="99" t="s">
        <v>77</v>
      </c>
      <c r="B10" s="97"/>
      <c r="F10" s="430" t="s">
        <v>78</v>
      </c>
      <c r="G10" s="431"/>
      <c r="H10" s="530" t="e">
        <f>#REF!</f>
        <v>#REF!</v>
      </c>
      <c r="I10" s="531"/>
    </row>
    <row r="11" spans="1:13" x14ac:dyDescent="0.45">
      <c r="A11" s="99" t="s">
        <v>79</v>
      </c>
      <c r="B11" s="97"/>
      <c r="F11" s="430" t="s">
        <v>80</v>
      </c>
      <c r="G11" s="431"/>
      <c r="H11" s="532" t="e">
        <f>#REF!</f>
        <v>#REF!</v>
      </c>
      <c r="I11" s="531"/>
    </row>
    <row r="12" spans="1:13" x14ac:dyDescent="0.45">
      <c r="A12" s="99" t="s">
        <v>81</v>
      </c>
      <c r="B12" s="97"/>
      <c r="F12" s="430" t="s">
        <v>82</v>
      </c>
      <c r="G12" s="431"/>
      <c r="H12" s="537" t="e">
        <f>#REF!</f>
        <v>#REF!</v>
      </c>
      <c r="I12" s="531"/>
    </row>
    <row r="13" spans="1:13" x14ac:dyDescent="0.45">
      <c r="A13" s="99" t="s">
        <v>83</v>
      </c>
      <c r="B13" s="97"/>
      <c r="F13" s="181" t="s">
        <v>84</v>
      </c>
      <c r="G13" s="182"/>
      <c r="H13" s="535" t="s">
        <v>118</v>
      </c>
      <c r="I13" s="536"/>
    </row>
    <row r="14" spans="1:13" x14ac:dyDescent="0.45">
      <c r="A14" s="99"/>
      <c r="B14" s="97"/>
      <c r="F14" s="430" t="s">
        <v>86</v>
      </c>
      <c r="G14" s="431"/>
      <c r="H14" s="436" t="s">
        <v>87</v>
      </c>
      <c r="I14" s="435"/>
      <c r="M14" t="s">
        <v>85</v>
      </c>
    </row>
    <row r="15" spans="1:13" x14ac:dyDescent="0.45">
      <c r="A15" s="99"/>
      <c r="B15" s="97"/>
      <c r="D15" s="187"/>
      <c r="F15" s="472" t="s">
        <v>404</v>
      </c>
      <c r="G15" s="472"/>
      <c r="H15" s="473" t="s">
        <v>639</v>
      </c>
      <c r="I15" s="469"/>
    </row>
    <row r="16" spans="1:13" x14ac:dyDescent="0.45">
      <c r="A16" s="443" t="s">
        <v>324</v>
      </c>
      <c r="B16" s="444"/>
      <c r="C16" s="444"/>
      <c r="D16" s="444"/>
      <c r="E16" s="444"/>
      <c r="F16" s="444"/>
      <c r="G16" s="444"/>
      <c r="H16" s="444"/>
      <c r="I16" s="445"/>
    </row>
    <row r="17" spans="1:11" ht="14.65" thickBot="1" x14ac:dyDescent="0.5">
      <c r="A17" s="446" t="s">
        <v>88</v>
      </c>
      <c r="B17" s="447"/>
      <c r="C17" s="447"/>
      <c r="D17" s="447"/>
      <c r="E17" s="447"/>
      <c r="F17" s="447"/>
      <c r="G17" s="447"/>
      <c r="H17" s="447"/>
      <c r="I17" s="448"/>
    </row>
    <row r="18" spans="1:11" x14ac:dyDescent="0.45">
      <c r="A18" s="104" t="s">
        <v>89</v>
      </c>
      <c r="B18" s="464" t="s">
        <v>176</v>
      </c>
      <c r="C18" s="465"/>
      <c r="D18" s="466"/>
      <c r="E18" s="170" t="s">
        <v>91</v>
      </c>
      <c r="F18" s="170" t="s">
        <v>92</v>
      </c>
      <c r="G18" s="170" t="s">
        <v>93</v>
      </c>
      <c r="H18" s="170" t="s">
        <v>94</v>
      </c>
      <c r="I18" s="171" t="s">
        <v>95</v>
      </c>
    </row>
    <row r="19" spans="1:11" x14ac:dyDescent="0.45">
      <c r="A19" s="109"/>
      <c r="B19" s="437"/>
      <c r="C19" s="438"/>
      <c r="D19" s="439"/>
      <c r="E19" s="110"/>
      <c r="F19" s="111"/>
      <c r="G19" s="110"/>
      <c r="H19" s="112"/>
      <c r="I19" s="113"/>
    </row>
    <row r="20" spans="1:11" x14ac:dyDescent="0.45">
      <c r="A20" s="114"/>
      <c r="B20" s="440"/>
      <c r="C20" s="441"/>
      <c r="D20" s="442"/>
      <c r="E20" s="115"/>
      <c r="F20" s="100"/>
      <c r="G20" s="117"/>
      <c r="H20" s="118"/>
      <c r="I20" s="119"/>
    </row>
    <row r="21" spans="1:11" x14ac:dyDescent="0.45">
      <c r="A21" s="408" t="s">
        <v>96</v>
      </c>
      <c r="B21" s="404"/>
      <c r="C21" s="404"/>
      <c r="D21" s="404"/>
      <c r="E21" s="404"/>
      <c r="F21" s="404"/>
      <c r="G21" s="404"/>
      <c r="H21" s="405"/>
      <c r="I21" s="113"/>
    </row>
    <row r="22" spans="1:11" x14ac:dyDescent="0.45">
      <c r="A22" s="414" t="s">
        <v>97</v>
      </c>
      <c r="B22" s="415"/>
      <c r="C22" s="415"/>
      <c r="D22" s="415"/>
      <c r="E22" s="415"/>
      <c r="F22" s="415"/>
      <c r="G22" s="415"/>
      <c r="H22" s="415"/>
      <c r="I22" s="416"/>
    </row>
    <row r="23" spans="1:11" x14ac:dyDescent="0.45">
      <c r="A23" s="120" t="s">
        <v>98</v>
      </c>
      <c r="B23" s="412" t="s">
        <v>176</v>
      </c>
      <c r="C23" s="458"/>
      <c r="D23" s="458"/>
      <c r="E23" s="458"/>
      <c r="F23" s="413"/>
      <c r="G23" s="180" t="s">
        <v>93</v>
      </c>
      <c r="H23" s="136" t="s">
        <v>94</v>
      </c>
      <c r="I23" s="137" t="s">
        <v>95</v>
      </c>
      <c r="K23" s="142"/>
    </row>
    <row r="24" spans="1:11" x14ac:dyDescent="0.45">
      <c r="A24" s="250">
        <v>1</v>
      </c>
      <c r="B24" s="513" t="s">
        <v>640</v>
      </c>
      <c r="C24" s="514"/>
      <c r="D24" s="514"/>
      <c r="E24" s="514"/>
      <c r="F24" s="515"/>
      <c r="G24" s="252">
        <v>1</v>
      </c>
      <c r="H24" s="251">
        <v>1872</v>
      </c>
      <c r="I24" s="129">
        <f>H24*G24</f>
        <v>1872</v>
      </c>
    </row>
    <row r="25" spans="1:11" x14ac:dyDescent="0.45">
      <c r="A25" s="125"/>
      <c r="B25" s="513"/>
      <c r="C25" s="514"/>
      <c r="D25" s="514"/>
      <c r="E25" s="514"/>
      <c r="F25" s="515"/>
      <c r="G25" s="252"/>
      <c r="H25" s="251"/>
      <c r="I25" s="129"/>
    </row>
    <row r="26" spans="1:11" x14ac:dyDescent="0.45">
      <c r="A26" s="125"/>
      <c r="B26" s="513"/>
      <c r="C26" s="514"/>
      <c r="D26" s="514"/>
      <c r="E26" s="514"/>
      <c r="F26" s="515"/>
      <c r="G26" s="252"/>
      <c r="H26" s="251"/>
      <c r="I26" s="129"/>
    </row>
    <row r="27" spans="1:11" x14ac:dyDescent="0.45">
      <c r="A27" s="125"/>
      <c r="B27" s="513"/>
      <c r="C27" s="514"/>
      <c r="D27" s="514"/>
      <c r="E27" s="514"/>
      <c r="F27" s="515"/>
      <c r="G27" s="252"/>
      <c r="H27" s="251"/>
      <c r="I27" s="129"/>
    </row>
    <row r="28" spans="1:11" x14ac:dyDescent="0.45">
      <c r="A28" s="125"/>
      <c r="B28" s="513"/>
      <c r="C28" s="514"/>
      <c r="D28" s="514"/>
      <c r="E28" s="514"/>
      <c r="F28" s="515"/>
      <c r="G28" s="252"/>
      <c r="H28" s="251"/>
      <c r="I28" s="129"/>
    </row>
    <row r="29" spans="1:11" x14ac:dyDescent="0.45">
      <c r="A29" s="125"/>
      <c r="B29" s="470"/>
      <c r="C29" s="471"/>
      <c r="D29" s="471"/>
      <c r="E29" s="471"/>
      <c r="F29" s="471"/>
      <c r="G29" s="191"/>
      <c r="H29" s="192"/>
      <c r="I29" s="129"/>
    </row>
    <row r="30" spans="1:11" x14ac:dyDescent="0.45">
      <c r="A30" s="467" t="s">
        <v>177</v>
      </c>
      <c r="B30" s="404"/>
      <c r="C30" s="404"/>
      <c r="D30" s="404"/>
      <c r="E30" s="404"/>
      <c r="F30" s="404"/>
      <c r="G30" s="404"/>
      <c r="H30" s="405"/>
      <c r="I30" s="185">
        <f>SUM(I24:I29)</f>
        <v>1872</v>
      </c>
    </row>
    <row r="31" spans="1:11" x14ac:dyDescent="0.45">
      <c r="A31" s="408" t="s">
        <v>178</v>
      </c>
      <c r="B31" s="404"/>
      <c r="C31" s="404"/>
      <c r="D31" s="404"/>
      <c r="E31" s="404"/>
      <c r="F31" s="404"/>
      <c r="G31" s="404"/>
      <c r="H31" s="405"/>
      <c r="I31" s="186">
        <f>ROUND((I30*0.15),2)</f>
        <v>280.8</v>
      </c>
    </row>
    <row r="32" spans="1:11" x14ac:dyDescent="0.45">
      <c r="A32" s="408" t="s">
        <v>179</v>
      </c>
      <c r="B32" s="404"/>
      <c r="C32" s="404"/>
      <c r="D32" s="404"/>
      <c r="E32" s="404"/>
      <c r="F32" s="404"/>
      <c r="G32" s="404"/>
      <c r="H32" s="405"/>
      <c r="I32" s="172">
        <f>I30+I31</f>
        <v>2152.8000000000002</v>
      </c>
    </row>
    <row r="33" spans="1:20" x14ac:dyDescent="0.45">
      <c r="A33" s="414" t="s">
        <v>101</v>
      </c>
      <c r="B33" s="415"/>
      <c r="C33" s="415"/>
      <c r="D33" s="415"/>
      <c r="E33" s="415"/>
      <c r="F33" s="415"/>
      <c r="G33" s="415"/>
      <c r="H33" s="415"/>
      <c r="I33" s="416"/>
    </row>
    <row r="34" spans="1:20" x14ac:dyDescent="0.45">
      <c r="A34" s="120" t="s">
        <v>102</v>
      </c>
      <c r="B34" s="430" t="s">
        <v>103</v>
      </c>
      <c r="C34" s="444"/>
      <c r="D34" s="431"/>
      <c r="E34" s="412" t="s">
        <v>91</v>
      </c>
      <c r="F34" s="413"/>
      <c r="G34" s="122" t="s">
        <v>93</v>
      </c>
      <c r="H34" s="123" t="s">
        <v>94</v>
      </c>
      <c r="I34" s="124" t="s">
        <v>95</v>
      </c>
    </row>
    <row r="35" spans="1:20" x14ac:dyDescent="0.45">
      <c r="A35" s="125">
        <v>1</v>
      </c>
      <c r="B35" s="449" t="s">
        <v>104</v>
      </c>
      <c r="C35" s="450"/>
      <c r="D35" s="451"/>
      <c r="E35" s="437" t="s">
        <v>105</v>
      </c>
      <c r="F35" s="439"/>
      <c r="G35" s="157"/>
      <c r="H35" s="155">
        <v>450</v>
      </c>
      <c r="I35" s="132">
        <f>SUM(G35*H35)</f>
        <v>0</v>
      </c>
    </row>
    <row r="36" spans="1:20" x14ac:dyDescent="0.45">
      <c r="A36" s="125">
        <v>2</v>
      </c>
      <c r="B36" s="426" t="s">
        <v>106</v>
      </c>
      <c r="C36" s="427"/>
      <c r="D36" s="428"/>
      <c r="E36" s="406" t="s">
        <v>105</v>
      </c>
      <c r="F36" s="407"/>
      <c r="G36" s="126"/>
      <c r="H36" s="156">
        <v>350</v>
      </c>
      <c r="I36" s="129">
        <f t="shared" ref="I36:I40" si="0">SUM(G36*H36)</f>
        <v>0</v>
      </c>
    </row>
    <row r="37" spans="1:20" x14ac:dyDescent="0.45">
      <c r="A37" s="125">
        <v>3</v>
      </c>
      <c r="B37" s="426" t="s">
        <v>107</v>
      </c>
      <c r="C37" s="427"/>
      <c r="D37" s="428"/>
      <c r="E37" s="406" t="s">
        <v>105</v>
      </c>
      <c r="F37" s="407"/>
      <c r="G37" s="126">
        <v>1</v>
      </c>
      <c r="H37" s="156">
        <v>300</v>
      </c>
      <c r="I37" s="129">
        <f t="shared" si="0"/>
        <v>300</v>
      </c>
    </row>
    <row r="38" spans="1:20" x14ac:dyDescent="0.45">
      <c r="A38" s="125">
        <v>4</v>
      </c>
      <c r="B38" s="426" t="s">
        <v>108</v>
      </c>
      <c r="C38" s="427"/>
      <c r="D38" s="428"/>
      <c r="E38" s="406" t="s">
        <v>105</v>
      </c>
      <c r="F38" s="407"/>
      <c r="G38" s="126">
        <v>1</v>
      </c>
      <c r="H38" s="156">
        <v>200</v>
      </c>
      <c r="I38" s="129">
        <f t="shared" si="0"/>
        <v>200</v>
      </c>
    </row>
    <row r="39" spans="1:20" x14ac:dyDescent="0.45">
      <c r="A39" s="125">
        <v>5</v>
      </c>
      <c r="B39" s="426" t="s">
        <v>109</v>
      </c>
      <c r="C39" s="427"/>
      <c r="D39" s="428"/>
      <c r="E39" s="406" t="s">
        <v>105</v>
      </c>
      <c r="F39" s="407"/>
      <c r="G39" s="126"/>
      <c r="H39" s="158">
        <v>200</v>
      </c>
      <c r="I39" s="129">
        <f t="shared" si="0"/>
        <v>0</v>
      </c>
      <c r="T39" s="256"/>
    </row>
    <row r="40" spans="1:20" x14ac:dyDescent="0.45">
      <c r="A40" s="139">
        <v>6</v>
      </c>
      <c r="B40" s="455" t="s">
        <v>348</v>
      </c>
      <c r="C40" s="456"/>
      <c r="D40" s="457"/>
      <c r="E40" s="440" t="s">
        <v>105</v>
      </c>
      <c r="F40" s="442"/>
      <c r="G40" s="255"/>
      <c r="H40" s="254">
        <v>140</v>
      </c>
      <c r="I40" s="253">
        <f t="shared" si="0"/>
        <v>0</v>
      </c>
    </row>
    <row r="41" spans="1:20" x14ac:dyDescent="0.45">
      <c r="A41" s="125"/>
      <c r="B41" s="430" t="s">
        <v>622</v>
      </c>
      <c r="C41" s="444"/>
      <c r="D41" s="444"/>
      <c r="E41" s="444"/>
      <c r="F41" s="444"/>
      <c r="G41" s="444"/>
      <c r="H41" s="431"/>
      <c r="I41" s="129">
        <f>SUM(I35:I40)</f>
        <v>500</v>
      </c>
    </row>
    <row r="42" spans="1:20" x14ac:dyDescent="0.45">
      <c r="A42" s="125">
        <v>1</v>
      </c>
      <c r="B42" s="449" t="s">
        <v>104</v>
      </c>
      <c r="C42" s="450"/>
      <c r="D42" s="451"/>
      <c r="E42" s="437" t="s">
        <v>105</v>
      </c>
      <c r="F42" s="439"/>
      <c r="G42" s="157"/>
      <c r="H42" s="155">
        <v>675</v>
      </c>
      <c r="I42" s="132">
        <f>SUM(G42*H42)</f>
        <v>0</v>
      </c>
    </row>
    <row r="43" spans="1:20" x14ac:dyDescent="0.45">
      <c r="A43" s="125">
        <v>2</v>
      </c>
      <c r="B43" s="426" t="s">
        <v>106</v>
      </c>
      <c r="C43" s="427"/>
      <c r="D43" s="428"/>
      <c r="E43" s="406" t="s">
        <v>105</v>
      </c>
      <c r="F43" s="407"/>
      <c r="G43" s="126"/>
      <c r="H43" s="156">
        <v>525</v>
      </c>
      <c r="I43" s="129">
        <f t="shared" ref="I43:I47" si="1">SUM(G43*H43)</f>
        <v>0</v>
      </c>
    </row>
    <row r="44" spans="1:20" x14ac:dyDescent="0.45">
      <c r="A44" s="125">
        <v>3</v>
      </c>
      <c r="B44" s="426" t="s">
        <v>107</v>
      </c>
      <c r="C44" s="427"/>
      <c r="D44" s="428"/>
      <c r="E44" s="406" t="s">
        <v>105</v>
      </c>
      <c r="F44" s="407"/>
      <c r="G44" s="126"/>
      <c r="H44" s="156">
        <v>450</v>
      </c>
      <c r="I44" s="129">
        <f t="shared" si="1"/>
        <v>0</v>
      </c>
    </row>
    <row r="45" spans="1:20" x14ac:dyDescent="0.45">
      <c r="A45" s="125">
        <v>4</v>
      </c>
      <c r="B45" s="426" t="s">
        <v>108</v>
      </c>
      <c r="C45" s="427"/>
      <c r="D45" s="428"/>
      <c r="E45" s="406" t="s">
        <v>105</v>
      </c>
      <c r="F45" s="407"/>
      <c r="G45" s="126"/>
      <c r="H45" s="156">
        <v>300</v>
      </c>
      <c r="I45" s="129">
        <f t="shared" si="1"/>
        <v>0</v>
      </c>
    </row>
    <row r="46" spans="1:20" x14ac:dyDescent="0.45">
      <c r="A46" s="125">
        <v>5</v>
      </c>
      <c r="B46" s="426" t="s">
        <v>109</v>
      </c>
      <c r="C46" s="427"/>
      <c r="D46" s="428"/>
      <c r="E46" s="406" t="s">
        <v>105</v>
      </c>
      <c r="F46" s="407"/>
      <c r="G46" s="126"/>
      <c r="H46" s="158">
        <v>300</v>
      </c>
      <c r="I46" s="129">
        <f t="shared" si="1"/>
        <v>0</v>
      </c>
    </row>
    <row r="47" spans="1:20" x14ac:dyDescent="0.45">
      <c r="A47" s="139">
        <v>6</v>
      </c>
      <c r="B47" s="455" t="s">
        <v>348</v>
      </c>
      <c r="C47" s="456"/>
      <c r="D47" s="457"/>
      <c r="E47" s="440" t="s">
        <v>105</v>
      </c>
      <c r="F47" s="442"/>
      <c r="G47" s="255"/>
      <c r="H47" s="254">
        <v>210</v>
      </c>
      <c r="I47" s="253">
        <f t="shared" si="1"/>
        <v>0</v>
      </c>
    </row>
    <row r="48" spans="1:20" x14ac:dyDescent="0.45">
      <c r="A48" s="125"/>
      <c r="B48" s="430" t="s">
        <v>623</v>
      </c>
      <c r="C48" s="444"/>
      <c r="D48" s="444"/>
      <c r="E48" s="444"/>
      <c r="F48" s="444"/>
      <c r="G48" s="444"/>
      <c r="H48" s="431"/>
      <c r="I48" s="129">
        <f>SUM(I42:I47)</f>
        <v>0</v>
      </c>
    </row>
    <row r="49" spans="1:9" x14ac:dyDescent="0.45">
      <c r="A49" s="125">
        <v>1</v>
      </c>
      <c r="B49" s="449" t="s">
        <v>104</v>
      </c>
      <c r="C49" s="450"/>
      <c r="D49" s="451"/>
      <c r="E49" s="437" t="s">
        <v>105</v>
      </c>
      <c r="F49" s="439"/>
      <c r="G49" s="157"/>
      <c r="H49" s="155">
        <v>900</v>
      </c>
      <c r="I49" s="132">
        <f>SUM(G49*H49)</f>
        <v>0</v>
      </c>
    </row>
    <row r="50" spans="1:9" x14ac:dyDescent="0.45">
      <c r="A50" s="125">
        <v>2</v>
      </c>
      <c r="B50" s="426" t="s">
        <v>106</v>
      </c>
      <c r="C50" s="427"/>
      <c r="D50" s="428"/>
      <c r="E50" s="406" t="s">
        <v>105</v>
      </c>
      <c r="F50" s="407"/>
      <c r="G50" s="126"/>
      <c r="H50" s="156">
        <v>700</v>
      </c>
      <c r="I50" s="129">
        <f t="shared" ref="I50:I54" si="2">SUM(G50*H50)</f>
        <v>0</v>
      </c>
    </row>
    <row r="51" spans="1:9" x14ac:dyDescent="0.45">
      <c r="A51" s="125">
        <v>3</v>
      </c>
      <c r="B51" s="426" t="s">
        <v>107</v>
      </c>
      <c r="C51" s="427"/>
      <c r="D51" s="428"/>
      <c r="E51" s="406" t="s">
        <v>105</v>
      </c>
      <c r="F51" s="407"/>
      <c r="G51" s="126"/>
      <c r="H51" s="156">
        <v>600</v>
      </c>
      <c r="I51" s="129">
        <f t="shared" si="2"/>
        <v>0</v>
      </c>
    </row>
    <row r="52" spans="1:9" x14ac:dyDescent="0.45">
      <c r="A52" s="125">
        <v>4</v>
      </c>
      <c r="B52" s="426" t="s">
        <v>108</v>
      </c>
      <c r="C52" s="427"/>
      <c r="D52" s="428"/>
      <c r="E52" s="406" t="s">
        <v>105</v>
      </c>
      <c r="F52" s="407"/>
      <c r="G52" s="126"/>
      <c r="H52" s="156">
        <v>400</v>
      </c>
      <c r="I52" s="129">
        <f t="shared" si="2"/>
        <v>0</v>
      </c>
    </row>
    <row r="53" spans="1:9" x14ac:dyDescent="0.45">
      <c r="A53" s="125">
        <v>5</v>
      </c>
      <c r="B53" s="426" t="s">
        <v>109</v>
      </c>
      <c r="C53" s="427"/>
      <c r="D53" s="428"/>
      <c r="E53" s="406" t="s">
        <v>105</v>
      </c>
      <c r="F53" s="407"/>
      <c r="G53" s="126"/>
      <c r="H53" s="158">
        <v>400</v>
      </c>
      <c r="I53" s="129">
        <f t="shared" si="2"/>
        <v>0</v>
      </c>
    </row>
    <row r="54" spans="1:9" x14ac:dyDescent="0.45">
      <c r="A54" s="139">
        <v>6</v>
      </c>
      <c r="B54" s="455" t="s">
        <v>348</v>
      </c>
      <c r="C54" s="456"/>
      <c r="D54" s="457"/>
      <c r="E54" s="440" t="s">
        <v>105</v>
      </c>
      <c r="F54" s="442"/>
      <c r="G54" s="255"/>
      <c r="H54" s="254">
        <v>280</v>
      </c>
      <c r="I54" s="253">
        <f t="shared" si="2"/>
        <v>0</v>
      </c>
    </row>
    <row r="55" spans="1:9" x14ac:dyDescent="0.45">
      <c r="A55" s="134"/>
      <c r="B55" s="412"/>
      <c r="C55" s="458"/>
      <c r="D55" s="458"/>
      <c r="E55" s="458"/>
      <c r="F55" s="458"/>
      <c r="G55" s="413"/>
      <c r="H55" s="118"/>
      <c r="I55" s="129">
        <f>SUM(I49:I54)</f>
        <v>0</v>
      </c>
    </row>
    <row r="56" spans="1:9" x14ac:dyDescent="0.45">
      <c r="A56" s="408" t="s">
        <v>110</v>
      </c>
      <c r="B56" s="404"/>
      <c r="C56" s="404"/>
      <c r="D56" s="404"/>
      <c r="E56" s="404"/>
      <c r="F56" s="404"/>
      <c r="G56" s="404"/>
      <c r="H56" s="405"/>
      <c r="I56" s="140"/>
    </row>
    <row r="57" spans="1:9" x14ac:dyDescent="0.45">
      <c r="A57" s="414" t="s">
        <v>111</v>
      </c>
      <c r="B57" s="415"/>
      <c r="C57" s="415"/>
      <c r="D57" s="415"/>
      <c r="E57" s="415"/>
      <c r="F57" s="415"/>
      <c r="G57" s="415"/>
      <c r="H57" s="415"/>
      <c r="I57" s="416"/>
    </row>
    <row r="58" spans="1:9" x14ac:dyDescent="0.45">
      <c r="A58" s="120" t="s">
        <v>112</v>
      </c>
      <c r="B58" s="412" t="s">
        <v>113</v>
      </c>
      <c r="C58" s="458"/>
      <c r="D58" s="413"/>
      <c r="E58" s="412" t="s">
        <v>114</v>
      </c>
      <c r="F58" s="413"/>
      <c r="G58" s="136" t="s">
        <v>115</v>
      </c>
      <c r="H58" s="136" t="s">
        <v>94</v>
      </c>
      <c r="I58" s="137" t="s">
        <v>95</v>
      </c>
    </row>
    <row r="59" spans="1:9" x14ac:dyDescent="0.45">
      <c r="A59" s="125">
        <v>1</v>
      </c>
      <c r="B59" s="417" t="s">
        <v>641</v>
      </c>
      <c r="C59" s="418"/>
      <c r="D59" s="419"/>
      <c r="E59" s="406">
        <v>1</v>
      </c>
      <c r="F59" s="407"/>
      <c r="G59" s="211">
        <v>11.8</v>
      </c>
      <c r="H59" s="138">
        <v>5</v>
      </c>
      <c r="I59" s="224">
        <f>H59*G59</f>
        <v>59</v>
      </c>
    </row>
    <row r="60" spans="1:9" x14ac:dyDescent="0.45">
      <c r="A60" s="139"/>
      <c r="B60" s="423"/>
      <c r="C60" s="424"/>
      <c r="D60" s="425"/>
      <c r="E60" s="440"/>
      <c r="F60" s="442"/>
      <c r="G60" s="126"/>
      <c r="H60" s="138"/>
      <c r="I60" s="224"/>
    </row>
    <row r="61" spans="1:9" x14ac:dyDescent="0.45">
      <c r="A61" s="408" t="s">
        <v>116</v>
      </c>
      <c r="B61" s="404"/>
      <c r="C61" s="404"/>
      <c r="D61" s="404"/>
      <c r="E61" s="404"/>
      <c r="F61" s="404"/>
      <c r="G61" s="404"/>
      <c r="H61" s="405"/>
      <c r="I61" s="140">
        <f>SUM(I59:I60)</f>
        <v>59</v>
      </c>
    </row>
    <row r="62" spans="1:9" x14ac:dyDescent="0.45">
      <c r="A62" s="524"/>
      <c r="B62" s="438"/>
      <c r="C62" s="438"/>
      <c r="D62" s="438"/>
      <c r="E62" s="438"/>
      <c r="F62" s="143"/>
      <c r="G62" s="144"/>
      <c r="H62" s="144"/>
      <c r="I62" s="145"/>
    </row>
    <row r="63" spans="1:9" x14ac:dyDescent="0.45">
      <c r="A63" s="452"/>
      <c r="B63" s="453"/>
      <c r="C63" s="453"/>
      <c r="D63" s="453"/>
      <c r="E63" s="453"/>
      <c r="F63" s="146"/>
      <c r="G63" s="454" t="s">
        <v>117</v>
      </c>
      <c r="H63" s="453"/>
      <c r="I63" s="147">
        <f>I61+I55+I48+I41+I32+I21</f>
        <v>2711.8</v>
      </c>
    </row>
    <row r="64" spans="1:9" x14ac:dyDescent="0.45">
      <c r="A64" s="452"/>
      <c r="B64" s="453"/>
      <c r="C64" s="453"/>
      <c r="D64" s="453"/>
      <c r="E64" s="453"/>
      <c r="F64" s="100"/>
      <c r="G64" s="148"/>
      <c r="H64" s="149"/>
      <c r="I64" s="150"/>
    </row>
    <row r="65" spans="1:9" ht="14.65" thickBot="1" x14ac:dyDescent="0.5">
      <c r="A65" s="452"/>
      <c r="B65" s="453"/>
      <c r="C65" s="453"/>
      <c r="D65" s="453"/>
      <c r="E65" s="453"/>
      <c r="F65" s="100"/>
      <c r="G65" s="402" t="s">
        <v>160</v>
      </c>
      <c r="H65" s="403"/>
      <c r="I65" s="159">
        <f>I63+I64</f>
        <v>2711.8</v>
      </c>
    </row>
    <row r="66" spans="1:9" ht="15" thickTop="1" thickBot="1" x14ac:dyDescent="0.5">
      <c r="A66" s="151"/>
      <c r="B66" s="152"/>
      <c r="C66" s="459"/>
      <c r="D66" s="460"/>
      <c r="E66" s="460"/>
      <c r="F66" s="460"/>
      <c r="G66" s="153"/>
      <c r="H66" s="153"/>
      <c r="I66" s="154"/>
    </row>
    <row r="68" spans="1:9" x14ac:dyDescent="0.45">
      <c r="A68" s="97"/>
      <c r="B68" s="97"/>
    </row>
  </sheetData>
  <mergeCells count="92">
    <mergeCell ref="C66:F66"/>
    <mergeCell ref="A63:B63"/>
    <mergeCell ref="C63:E63"/>
    <mergeCell ref="G63:H63"/>
    <mergeCell ref="A64:B64"/>
    <mergeCell ref="C64:E64"/>
    <mergeCell ref="A65:B65"/>
    <mergeCell ref="C65:E65"/>
    <mergeCell ref="G65:H65"/>
    <mergeCell ref="A62:E62"/>
    <mergeCell ref="B54:D54"/>
    <mergeCell ref="E54:F54"/>
    <mergeCell ref="B55:G55"/>
    <mergeCell ref="A56:H56"/>
    <mergeCell ref="A57:I57"/>
    <mergeCell ref="B58:D58"/>
    <mergeCell ref="E58:F58"/>
    <mergeCell ref="B59:D59"/>
    <mergeCell ref="E59:F59"/>
    <mergeCell ref="B60:D60"/>
    <mergeCell ref="E60:F60"/>
    <mergeCell ref="A61:H61"/>
    <mergeCell ref="B51:D51"/>
    <mergeCell ref="E51:F51"/>
    <mergeCell ref="B52:D52"/>
    <mergeCell ref="E52:F52"/>
    <mergeCell ref="B53:D53"/>
    <mergeCell ref="E53:F53"/>
    <mergeCell ref="B50:D50"/>
    <mergeCell ref="E50:F50"/>
    <mergeCell ref="B44:D44"/>
    <mergeCell ref="E44:F44"/>
    <mergeCell ref="B45:D45"/>
    <mergeCell ref="E45:F45"/>
    <mergeCell ref="B46:D46"/>
    <mergeCell ref="E46:F46"/>
    <mergeCell ref="B47:D47"/>
    <mergeCell ref="E47:F47"/>
    <mergeCell ref="B48:H48"/>
    <mergeCell ref="B49:D49"/>
    <mergeCell ref="E49:F49"/>
    <mergeCell ref="B43:D43"/>
    <mergeCell ref="E43:F43"/>
    <mergeCell ref="B37:D37"/>
    <mergeCell ref="E37:F37"/>
    <mergeCell ref="B38:D38"/>
    <mergeCell ref="E38:F38"/>
    <mergeCell ref="B39:D39"/>
    <mergeCell ref="E39:F39"/>
    <mergeCell ref="B40:D40"/>
    <mergeCell ref="E40:F40"/>
    <mergeCell ref="B41:H41"/>
    <mergeCell ref="B42:D42"/>
    <mergeCell ref="E42:F42"/>
    <mergeCell ref="B34:D34"/>
    <mergeCell ref="E34:F34"/>
    <mergeCell ref="B35:D35"/>
    <mergeCell ref="E35:F35"/>
    <mergeCell ref="B36:D36"/>
    <mergeCell ref="E36:F36"/>
    <mergeCell ref="A33:I33"/>
    <mergeCell ref="A22:I22"/>
    <mergeCell ref="B23:F23"/>
    <mergeCell ref="B24:F24"/>
    <mergeCell ref="B25:F25"/>
    <mergeCell ref="B26:F26"/>
    <mergeCell ref="B27:F27"/>
    <mergeCell ref="B28:F28"/>
    <mergeCell ref="B29:F29"/>
    <mergeCell ref="A30:H30"/>
    <mergeCell ref="A31:H31"/>
    <mergeCell ref="A32:H32"/>
    <mergeCell ref="A21:H21"/>
    <mergeCell ref="F12:G12"/>
    <mergeCell ref="H12:I12"/>
    <mergeCell ref="H13:I13"/>
    <mergeCell ref="F14:G14"/>
    <mergeCell ref="H14:I14"/>
    <mergeCell ref="F15:G15"/>
    <mergeCell ref="H15:I15"/>
    <mergeCell ref="A16:I16"/>
    <mergeCell ref="A17:I17"/>
    <mergeCell ref="B18:D18"/>
    <mergeCell ref="B19:D19"/>
    <mergeCell ref="B20:D20"/>
    <mergeCell ref="F11:G11"/>
    <mergeCell ref="H11:I11"/>
    <mergeCell ref="A9:E9"/>
    <mergeCell ref="F9:G9"/>
    <mergeCell ref="H9:I9"/>
    <mergeCell ref="F10:G10"/>
    <mergeCell ref="H10:I10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sheetPr>
    <tabColor rgb="FF00B050"/>
  </sheetPr>
  <dimension ref="A1:T68"/>
  <sheetViews>
    <sheetView workbookViewId="0">
      <selection activeCell="B59" sqref="B59:D59"/>
    </sheetView>
  </sheetViews>
  <sheetFormatPr defaultColWidth="9.1328125" defaultRowHeight="14.25" x14ac:dyDescent="0.45"/>
  <cols>
    <col min="1" max="1" width="12" bestFit="1" customWidth="1"/>
    <col min="4" max="4" width="26.86328125" customWidth="1"/>
    <col min="6" max="6" width="8.86328125" customWidth="1"/>
    <col min="7" max="7" width="11" customWidth="1"/>
    <col min="8" max="8" width="14.1328125" customWidth="1"/>
    <col min="9" max="9" width="18.33203125" customWidth="1"/>
    <col min="13" max="13" width="8.1328125" customWidth="1"/>
  </cols>
  <sheetData>
    <row r="1" spans="1:13" x14ac:dyDescent="0.45">
      <c r="A1" s="92"/>
      <c r="B1" s="93"/>
      <c r="C1" s="93"/>
      <c r="D1" s="93"/>
      <c r="E1" s="93"/>
      <c r="F1" s="93"/>
      <c r="G1" s="93"/>
      <c r="H1" s="93"/>
      <c r="I1" s="94"/>
    </row>
    <row r="2" spans="1:13" x14ac:dyDescent="0.45">
      <c r="A2" s="95"/>
      <c r="I2" s="96"/>
    </row>
    <row r="3" spans="1:13" x14ac:dyDescent="0.45">
      <c r="A3" s="95"/>
      <c r="I3" s="96"/>
    </row>
    <row r="4" spans="1:13" x14ac:dyDescent="0.45">
      <c r="A4" s="95"/>
      <c r="I4" s="96"/>
    </row>
    <row r="5" spans="1:13" x14ac:dyDescent="0.45">
      <c r="A5" s="95"/>
      <c r="I5" s="96"/>
    </row>
    <row r="6" spans="1:13" x14ac:dyDescent="0.45">
      <c r="A6" s="95"/>
      <c r="I6" s="96"/>
    </row>
    <row r="7" spans="1:13" x14ac:dyDescent="0.45">
      <c r="A7" s="95"/>
      <c r="I7" s="96"/>
    </row>
    <row r="8" spans="1:13" x14ac:dyDescent="0.45">
      <c r="A8" s="95"/>
      <c r="H8" s="97"/>
      <c r="I8" s="98"/>
    </row>
    <row r="9" spans="1:13" x14ac:dyDescent="0.45">
      <c r="A9" s="414" t="s">
        <v>167</v>
      </c>
      <c r="B9" s="415"/>
      <c r="C9" s="415"/>
      <c r="D9" s="415"/>
      <c r="E9" s="429"/>
      <c r="F9" s="430" t="s">
        <v>651</v>
      </c>
      <c r="G9" s="431"/>
      <c r="H9" s="528" t="e">
        <f>#REF!</f>
        <v>#REF!</v>
      </c>
      <c r="I9" s="529"/>
    </row>
    <row r="10" spans="1:13" x14ac:dyDescent="0.45">
      <c r="A10" s="99" t="s">
        <v>77</v>
      </c>
      <c r="B10" s="97"/>
      <c r="F10" s="430" t="s">
        <v>78</v>
      </c>
      <c r="G10" s="431"/>
      <c r="H10" s="530" t="e">
        <f>#REF!</f>
        <v>#REF!</v>
      </c>
      <c r="I10" s="531"/>
    </row>
    <row r="11" spans="1:13" x14ac:dyDescent="0.45">
      <c r="A11" s="99" t="s">
        <v>79</v>
      </c>
      <c r="B11" s="97"/>
      <c r="F11" s="430" t="s">
        <v>80</v>
      </c>
      <c r="G11" s="431"/>
      <c r="H11" s="532" t="e">
        <f>#REF!</f>
        <v>#REF!</v>
      </c>
      <c r="I11" s="531"/>
    </row>
    <row r="12" spans="1:13" x14ac:dyDescent="0.45">
      <c r="A12" s="99" t="s">
        <v>81</v>
      </c>
      <c r="B12" s="97"/>
      <c r="F12" s="430" t="s">
        <v>82</v>
      </c>
      <c r="G12" s="431"/>
      <c r="H12" s="537" t="e">
        <f>#REF!</f>
        <v>#REF!</v>
      </c>
      <c r="I12" s="531"/>
    </row>
    <row r="13" spans="1:13" x14ac:dyDescent="0.45">
      <c r="A13" s="99" t="s">
        <v>83</v>
      </c>
      <c r="B13" s="97"/>
      <c r="F13" s="181" t="s">
        <v>84</v>
      </c>
      <c r="G13" s="182"/>
      <c r="H13" s="535" t="s">
        <v>118</v>
      </c>
      <c r="I13" s="536"/>
    </row>
    <row r="14" spans="1:13" x14ac:dyDescent="0.45">
      <c r="A14" s="99"/>
      <c r="B14" s="97"/>
      <c r="F14" s="430" t="s">
        <v>86</v>
      </c>
      <c r="G14" s="431"/>
      <c r="H14" s="436" t="s">
        <v>87</v>
      </c>
      <c r="I14" s="435"/>
      <c r="M14" t="s">
        <v>85</v>
      </c>
    </row>
    <row r="15" spans="1:13" x14ac:dyDescent="0.45">
      <c r="A15" s="99"/>
      <c r="B15" s="97"/>
      <c r="D15" s="187"/>
      <c r="F15" s="472" t="s">
        <v>404</v>
      </c>
      <c r="G15" s="472"/>
      <c r="H15" s="473" t="s">
        <v>327</v>
      </c>
      <c r="I15" s="469"/>
    </row>
    <row r="16" spans="1:13" x14ac:dyDescent="0.45">
      <c r="A16" s="443" t="s">
        <v>642</v>
      </c>
      <c r="B16" s="444"/>
      <c r="C16" s="444"/>
      <c r="D16" s="444"/>
      <c r="E16" s="444"/>
      <c r="F16" s="444"/>
      <c r="G16" s="444"/>
      <c r="H16" s="444"/>
      <c r="I16" s="445"/>
    </row>
    <row r="17" spans="1:11" ht="14.65" thickBot="1" x14ac:dyDescent="0.5">
      <c r="A17" s="446" t="s">
        <v>88</v>
      </c>
      <c r="B17" s="447"/>
      <c r="C17" s="447"/>
      <c r="D17" s="447"/>
      <c r="E17" s="447"/>
      <c r="F17" s="447"/>
      <c r="G17" s="447"/>
      <c r="H17" s="447"/>
      <c r="I17" s="448"/>
    </row>
    <row r="18" spans="1:11" x14ac:dyDescent="0.45">
      <c r="A18" s="104" t="s">
        <v>89</v>
      </c>
      <c r="B18" s="464" t="s">
        <v>176</v>
      </c>
      <c r="C18" s="465"/>
      <c r="D18" s="466"/>
      <c r="E18" s="170" t="s">
        <v>91</v>
      </c>
      <c r="F18" s="170" t="s">
        <v>92</v>
      </c>
      <c r="G18" s="170" t="s">
        <v>93</v>
      </c>
      <c r="H18" s="170" t="s">
        <v>94</v>
      </c>
      <c r="I18" s="171" t="s">
        <v>95</v>
      </c>
    </row>
    <row r="19" spans="1:11" x14ac:dyDescent="0.45">
      <c r="A19" s="109"/>
      <c r="B19" s="437"/>
      <c r="C19" s="438"/>
      <c r="D19" s="439"/>
      <c r="E19" s="110"/>
      <c r="F19" s="111"/>
      <c r="G19" s="110"/>
      <c r="H19" s="112"/>
      <c r="I19" s="113"/>
    </row>
    <row r="20" spans="1:11" x14ac:dyDescent="0.45">
      <c r="A20" s="114"/>
      <c r="B20" s="440"/>
      <c r="C20" s="441"/>
      <c r="D20" s="442"/>
      <c r="E20" s="115"/>
      <c r="F20" s="100"/>
      <c r="G20" s="117"/>
      <c r="H20" s="118"/>
      <c r="I20" s="119"/>
    </row>
    <row r="21" spans="1:11" x14ac:dyDescent="0.45">
      <c r="A21" s="408" t="s">
        <v>96</v>
      </c>
      <c r="B21" s="404"/>
      <c r="C21" s="404"/>
      <c r="D21" s="404"/>
      <c r="E21" s="404"/>
      <c r="F21" s="404"/>
      <c r="G21" s="404"/>
      <c r="H21" s="405"/>
      <c r="I21" s="113"/>
    </row>
    <row r="22" spans="1:11" x14ac:dyDescent="0.45">
      <c r="A22" s="414" t="s">
        <v>97</v>
      </c>
      <c r="B22" s="415"/>
      <c r="C22" s="415"/>
      <c r="D22" s="415"/>
      <c r="E22" s="415"/>
      <c r="F22" s="415"/>
      <c r="G22" s="415"/>
      <c r="H22" s="415"/>
      <c r="I22" s="416"/>
    </row>
    <row r="23" spans="1:11" x14ac:dyDescent="0.45">
      <c r="A23" s="120" t="s">
        <v>98</v>
      </c>
      <c r="B23" s="412" t="s">
        <v>176</v>
      </c>
      <c r="C23" s="458"/>
      <c r="D23" s="458"/>
      <c r="E23" s="458"/>
      <c r="F23" s="413"/>
      <c r="G23" s="180" t="s">
        <v>93</v>
      </c>
      <c r="H23" s="136" t="s">
        <v>94</v>
      </c>
      <c r="I23" s="137" t="s">
        <v>95</v>
      </c>
      <c r="K23" s="142"/>
    </row>
    <row r="24" spans="1:11" x14ac:dyDescent="0.45">
      <c r="A24" s="250">
        <v>1</v>
      </c>
      <c r="B24" s="513" t="s">
        <v>643</v>
      </c>
      <c r="C24" s="514"/>
      <c r="D24" s="514"/>
      <c r="E24" s="514"/>
      <c r="F24" s="515"/>
      <c r="G24" s="252">
        <v>1</v>
      </c>
      <c r="H24" s="251">
        <v>28800</v>
      </c>
      <c r="I24" s="129">
        <f>H24*G24</f>
        <v>28800</v>
      </c>
    </row>
    <row r="25" spans="1:11" x14ac:dyDescent="0.45">
      <c r="A25" s="125">
        <v>2</v>
      </c>
      <c r="B25" s="513" t="s">
        <v>644</v>
      </c>
      <c r="C25" s="514"/>
      <c r="D25" s="514"/>
      <c r="E25" s="514"/>
      <c r="F25" s="515"/>
      <c r="G25" s="252">
        <v>1</v>
      </c>
      <c r="H25" s="251">
        <v>1700</v>
      </c>
      <c r="I25" s="129">
        <f>H25*G25</f>
        <v>1700</v>
      </c>
    </row>
    <row r="26" spans="1:11" x14ac:dyDescent="0.45">
      <c r="A26" s="125">
        <v>3</v>
      </c>
      <c r="B26" s="513" t="s">
        <v>335</v>
      </c>
      <c r="C26" s="514"/>
      <c r="D26" s="514"/>
      <c r="E26" s="514"/>
      <c r="F26" s="515"/>
      <c r="G26" s="252">
        <v>1</v>
      </c>
      <c r="H26" s="251">
        <v>250</v>
      </c>
      <c r="I26" s="129">
        <f>H26*G26</f>
        <v>250</v>
      </c>
    </row>
    <row r="27" spans="1:11" x14ac:dyDescent="0.45">
      <c r="A27" s="125"/>
      <c r="B27" s="513"/>
      <c r="C27" s="514"/>
      <c r="D27" s="514"/>
      <c r="E27" s="514"/>
      <c r="F27" s="515"/>
      <c r="G27" s="252"/>
      <c r="H27" s="251"/>
      <c r="I27" s="129"/>
    </row>
    <row r="28" spans="1:11" x14ac:dyDescent="0.45">
      <c r="A28" s="125"/>
      <c r="B28" s="513"/>
      <c r="C28" s="514"/>
      <c r="D28" s="514"/>
      <c r="E28" s="514"/>
      <c r="F28" s="515"/>
      <c r="G28" s="252"/>
      <c r="H28" s="251"/>
      <c r="I28" s="129"/>
    </row>
    <row r="29" spans="1:11" x14ac:dyDescent="0.45">
      <c r="A29" s="125"/>
      <c r="B29" s="470"/>
      <c r="C29" s="471"/>
      <c r="D29" s="471"/>
      <c r="E29" s="471"/>
      <c r="F29" s="471"/>
      <c r="G29" s="191"/>
      <c r="H29" s="192"/>
      <c r="I29" s="129"/>
    </row>
    <row r="30" spans="1:11" x14ac:dyDescent="0.45">
      <c r="A30" s="467" t="s">
        <v>177</v>
      </c>
      <c r="B30" s="404"/>
      <c r="C30" s="404"/>
      <c r="D30" s="404"/>
      <c r="E30" s="404"/>
      <c r="F30" s="404"/>
      <c r="G30" s="404"/>
      <c r="H30" s="405"/>
      <c r="I30" s="185">
        <f>SUM(I24:I29)</f>
        <v>30750</v>
      </c>
    </row>
    <row r="31" spans="1:11" x14ac:dyDescent="0.45">
      <c r="A31" s="408" t="s">
        <v>178</v>
      </c>
      <c r="B31" s="404"/>
      <c r="C31" s="404"/>
      <c r="D31" s="404"/>
      <c r="E31" s="404"/>
      <c r="F31" s="404"/>
      <c r="G31" s="404"/>
      <c r="H31" s="405"/>
      <c r="I31" s="186">
        <f>ROUND((I30*0.15),2)</f>
        <v>4612.5</v>
      </c>
    </row>
    <row r="32" spans="1:11" x14ac:dyDescent="0.45">
      <c r="A32" s="408" t="s">
        <v>179</v>
      </c>
      <c r="B32" s="404"/>
      <c r="C32" s="404"/>
      <c r="D32" s="404"/>
      <c r="E32" s="404"/>
      <c r="F32" s="404"/>
      <c r="G32" s="404"/>
      <c r="H32" s="405"/>
      <c r="I32" s="172">
        <f>I30+I31</f>
        <v>35362.5</v>
      </c>
    </row>
    <row r="33" spans="1:20" x14ac:dyDescent="0.45">
      <c r="A33" s="414" t="s">
        <v>101</v>
      </c>
      <c r="B33" s="415"/>
      <c r="C33" s="415"/>
      <c r="D33" s="415"/>
      <c r="E33" s="415"/>
      <c r="F33" s="415"/>
      <c r="G33" s="415"/>
      <c r="H33" s="415"/>
      <c r="I33" s="416"/>
    </row>
    <row r="34" spans="1:20" x14ac:dyDescent="0.45">
      <c r="A34" s="120" t="s">
        <v>102</v>
      </c>
      <c r="B34" s="430" t="s">
        <v>103</v>
      </c>
      <c r="C34" s="444"/>
      <c r="D34" s="431"/>
      <c r="E34" s="412" t="s">
        <v>91</v>
      </c>
      <c r="F34" s="413"/>
      <c r="G34" s="122" t="s">
        <v>93</v>
      </c>
      <c r="H34" s="123" t="s">
        <v>94</v>
      </c>
      <c r="I34" s="124" t="s">
        <v>95</v>
      </c>
    </row>
    <row r="35" spans="1:20" x14ac:dyDescent="0.45">
      <c r="A35" s="125">
        <v>1</v>
      </c>
      <c r="B35" s="538" t="s">
        <v>104</v>
      </c>
      <c r="C35" s="539"/>
      <c r="D35" s="540"/>
      <c r="E35" s="541" t="s">
        <v>105</v>
      </c>
      <c r="F35" s="542"/>
      <c r="G35" s="259">
        <v>10</v>
      </c>
      <c r="H35" s="260">
        <v>450</v>
      </c>
      <c r="I35" s="132">
        <f>SUM(G35*H35)</f>
        <v>4500</v>
      </c>
    </row>
    <row r="36" spans="1:20" x14ac:dyDescent="0.45">
      <c r="A36" s="125">
        <v>2</v>
      </c>
      <c r="B36" s="543" t="s">
        <v>106</v>
      </c>
      <c r="C36" s="544"/>
      <c r="D36" s="545"/>
      <c r="E36" s="494" t="s">
        <v>105</v>
      </c>
      <c r="F36" s="495"/>
      <c r="G36" s="211"/>
      <c r="H36" s="261">
        <v>350</v>
      </c>
      <c r="I36" s="129">
        <f t="shared" ref="I36:I40" si="0">SUM(G36*H36)</f>
        <v>0</v>
      </c>
    </row>
    <row r="37" spans="1:20" x14ac:dyDescent="0.45">
      <c r="A37" s="125">
        <v>3</v>
      </c>
      <c r="B37" s="543" t="s">
        <v>107</v>
      </c>
      <c r="C37" s="544"/>
      <c r="D37" s="545"/>
      <c r="E37" s="494" t="s">
        <v>105</v>
      </c>
      <c r="F37" s="495"/>
      <c r="G37" s="211"/>
      <c r="H37" s="261">
        <v>300</v>
      </c>
      <c r="I37" s="129">
        <f t="shared" si="0"/>
        <v>0</v>
      </c>
    </row>
    <row r="38" spans="1:20" x14ac:dyDescent="0.45">
      <c r="A38" s="125">
        <v>4</v>
      </c>
      <c r="B38" s="543" t="s">
        <v>108</v>
      </c>
      <c r="C38" s="544"/>
      <c r="D38" s="545"/>
      <c r="E38" s="494" t="s">
        <v>105</v>
      </c>
      <c r="F38" s="495"/>
      <c r="G38" s="211">
        <v>10</v>
      </c>
      <c r="H38" s="261">
        <v>200</v>
      </c>
      <c r="I38" s="129">
        <f t="shared" si="0"/>
        <v>2000</v>
      </c>
    </row>
    <row r="39" spans="1:20" x14ac:dyDescent="0.45">
      <c r="A39" s="125">
        <v>5</v>
      </c>
      <c r="B39" s="543" t="s">
        <v>109</v>
      </c>
      <c r="C39" s="544"/>
      <c r="D39" s="545"/>
      <c r="E39" s="494" t="s">
        <v>105</v>
      </c>
      <c r="F39" s="495"/>
      <c r="G39" s="211"/>
      <c r="H39" s="262">
        <v>200</v>
      </c>
      <c r="I39" s="129">
        <f t="shared" si="0"/>
        <v>0</v>
      </c>
      <c r="T39" s="256"/>
    </row>
    <row r="40" spans="1:20" x14ac:dyDescent="0.45">
      <c r="A40" s="139">
        <v>6</v>
      </c>
      <c r="B40" s="546" t="s">
        <v>348</v>
      </c>
      <c r="C40" s="547"/>
      <c r="D40" s="548"/>
      <c r="E40" s="499" t="s">
        <v>105</v>
      </c>
      <c r="F40" s="500"/>
      <c r="G40" s="263"/>
      <c r="H40" s="264">
        <v>140</v>
      </c>
      <c r="I40" s="253">
        <f t="shared" si="0"/>
        <v>0</v>
      </c>
    </row>
    <row r="41" spans="1:20" x14ac:dyDescent="0.45">
      <c r="A41" s="125"/>
      <c r="B41" s="549" t="s">
        <v>622</v>
      </c>
      <c r="C41" s="550"/>
      <c r="D41" s="550"/>
      <c r="E41" s="550"/>
      <c r="F41" s="550"/>
      <c r="G41" s="550"/>
      <c r="H41" s="551"/>
      <c r="I41" s="129">
        <f>SUM(I35:I40)</f>
        <v>6500</v>
      </c>
    </row>
    <row r="42" spans="1:20" x14ac:dyDescent="0.45">
      <c r="A42" s="125">
        <v>1</v>
      </c>
      <c r="B42" s="538" t="s">
        <v>104</v>
      </c>
      <c r="C42" s="539"/>
      <c r="D42" s="540"/>
      <c r="E42" s="541" t="s">
        <v>105</v>
      </c>
      <c r="F42" s="542"/>
      <c r="G42" s="259"/>
      <c r="H42" s="260">
        <v>675</v>
      </c>
      <c r="I42" s="132">
        <f>SUM(G42*H42)</f>
        <v>0</v>
      </c>
    </row>
    <row r="43" spans="1:20" x14ac:dyDescent="0.45">
      <c r="A43" s="125">
        <v>2</v>
      </c>
      <c r="B43" s="543" t="s">
        <v>106</v>
      </c>
      <c r="C43" s="544"/>
      <c r="D43" s="545"/>
      <c r="E43" s="494" t="s">
        <v>105</v>
      </c>
      <c r="F43" s="495"/>
      <c r="G43" s="211"/>
      <c r="H43" s="261">
        <v>525</v>
      </c>
      <c r="I43" s="129">
        <f t="shared" ref="I43:I47" si="1">SUM(G43*H43)</f>
        <v>0</v>
      </c>
    </row>
    <row r="44" spans="1:20" x14ac:dyDescent="0.45">
      <c r="A44" s="125">
        <v>3</v>
      </c>
      <c r="B44" s="543" t="s">
        <v>107</v>
      </c>
      <c r="C44" s="544"/>
      <c r="D44" s="545"/>
      <c r="E44" s="494" t="s">
        <v>105</v>
      </c>
      <c r="F44" s="495"/>
      <c r="G44" s="211"/>
      <c r="H44" s="261">
        <v>450</v>
      </c>
      <c r="I44" s="129">
        <f t="shared" si="1"/>
        <v>0</v>
      </c>
    </row>
    <row r="45" spans="1:20" x14ac:dyDescent="0.45">
      <c r="A45" s="125">
        <v>4</v>
      </c>
      <c r="B45" s="543" t="s">
        <v>108</v>
      </c>
      <c r="C45" s="544"/>
      <c r="D45" s="545"/>
      <c r="E45" s="494" t="s">
        <v>105</v>
      </c>
      <c r="F45" s="495"/>
      <c r="G45" s="211"/>
      <c r="H45" s="261">
        <v>300</v>
      </c>
      <c r="I45" s="129">
        <f t="shared" si="1"/>
        <v>0</v>
      </c>
    </row>
    <row r="46" spans="1:20" x14ac:dyDescent="0.45">
      <c r="A46" s="125">
        <v>5</v>
      </c>
      <c r="B46" s="426" t="s">
        <v>109</v>
      </c>
      <c r="C46" s="427"/>
      <c r="D46" s="428"/>
      <c r="E46" s="406" t="s">
        <v>105</v>
      </c>
      <c r="F46" s="407"/>
      <c r="G46" s="126"/>
      <c r="H46" s="158">
        <v>300</v>
      </c>
      <c r="I46" s="129">
        <f t="shared" si="1"/>
        <v>0</v>
      </c>
    </row>
    <row r="47" spans="1:20" x14ac:dyDescent="0.45">
      <c r="A47" s="139">
        <v>6</v>
      </c>
      <c r="B47" s="455" t="s">
        <v>348</v>
      </c>
      <c r="C47" s="456"/>
      <c r="D47" s="457"/>
      <c r="E47" s="440" t="s">
        <v>105</v>
      </c>
      <c r="F47" s="442"/>
      <c r="G47" s="255"/>
      <c r="H47" s="254">
        <v>210</v>
      </c>
      <c r="I47" s="253">
        <f t="shared" si="1"/>
        <v>0</v>
      </c>
    </row>
    <row r="48" spans="1:20" x14ac:dyDescent="0.45">
      <c r="A48" s="125"/>
      <c r="B48" s="430" t="s">
        <v>623</v>
      </c>
      <c r="C48" s="444"/>
      <c r="D48" s="444"/>
      <c r="E48" s="444"/>
      <c r="F48" s="444"/>
      <c r="G48" s="444"/>
      <c r="H48" s="431"/>
      <c r="I48" s="129">
        <f>SUM(I42:I47)</f>
        <v>0</v>
      </c>
    </row>
    <row r="49" spans="1:9" x14ac:dyDescent="0.45">
      <c r="A49" s="125">
        <v>1</v>
      </c>
      <c r="B49" s="449" t="s">
        <v>104</v>
      </c>
      <c r="C49" s="450"/>
      <c r="D49" s="451"/>
      <c r="E49" s="437" t="s">
        <v>105</v>
      </c>
      <c r="F49" s="439"/>
      <c r="G49" s="157"/>
      <c r="H49" s="155">
        <v>900</v>
      </c>
      <c r="I49" s="132">
        <f>SUM(G49*H49)</f>
        <v>0</v>
      </c>
    </row>
    <row r="50" spans="1:9" x14ac:dyDescent="0.45">
      <c r="A50" s="125">
        <v>2</v>
      </c>
      <c r="B50" s="426" t="s">
        <v>106</v>
      </c>
      <c r="C50" s="427"/>
      <c r="D50" s="428"/>
      <c r="E50" s="406" t="s">
        <v>105</v>
      </c>
      <c r="F50" s="407"/>
      <c r="G50" s="126"/>
      <c r="H50" s="156">
        <v>700</v>
      </c>
      <c r="I50" s="129">
        <f t="shared" ref="I50:I54" si="2">SUM(G50*H50)</f>
        <v>0</v>
      </c>
    </row>
    <row r="51" spans="1:9" x14ac:dyDescent="0.45">
      <c r="A51" s="125">
        <v>3</v>
      </c>
      <c r="B51" s="426" t="s">
        <v>107</v>
      </c>
      <c r="C51" s="427"/>
      <c r="D51" s="428"/>
      <c r="E51" s="406" t="s">
        <v>105</v>
      </c>
      <c r="F51" s="407"/>
      <c r="G51" s="126"/>
      <c r="H51" s="156">
        <v>600</v>
      </c>
      <c r="I51" s="129">
        <f t="shared" si="2"/>
        <v>0</v>
      </c>
    </row>
    <row r="52" spans="1:9" x14ac:dyDescent="0.45">
      <c r="A52" s="125">
        <v>4</v>
      </c>
      <c r="B52" s="426" t="s">
        <v>108</v>
      </c>
      <c r="C52" s="427"/>
      <c r="D52" s="428"/>
      <c r="E52" s="406" t="s">
        <v>105</v>
      </c>
      <c r="F52" s="407"/>
      <c r="G52" s="126"/>
      <c r="H52" s="156">
        <v>400</v>
      </c>
      <c r="I52" s="129">
        <f t="shared" si="2"/>
        <v>0</v>
      </c>
    </row>
    <row r="53" spans="1:9" x14ac:dyDescent="0.45">
      <c r="A53" s="125">
        <v>5</v>
      </c>
      <c r="B53" s="426" t="s">
        <v>109</v>
      </c>
      <c r="C53" s="427"/>
      <c r="D53" s="428"/>
      <c r="E53" s="406" t="s">
        <v>105</v>
      </c>
      <c r="F53" s="407"/>
      <c r="G53" s="126"/>
      <c r="H53" s="158">
        <v>400</v>
      </c>
      <c r="I53" s="129">
        <f t="shared" si="2"/>
        <v>0</v>
      </c>
    </row>
    <row r="54" spans="1:9" x14ac:dyDescent="0.45">
      <c r="A54" s="139">
        <v>6</v>
      </c>
      <c r="B54" s="455" t="s">
        <v>348</v>
      </c>
      <c r="C54" s="456"/>
      <c r="D54" s="457"/>
      <c r="E54" s="440" t="s">
        <v>105</v>
      </c>
      <c r="F54" s="442"/>
      <c r="G54" s="255"/>
      <c r="H54" s="254">
        <v>280</v>
      </c>
      <c r="I54" s="253">
        <f t="shared" si="2"/>
        <v>0</v>
      </c>
    </row>
    <row r="55" spans="1:9" x14ac:dyDescent="0.45">
      <c r="A55" s="134"/>
      <c r="B55" s="412"/>
      <c r="C55" s="458"/>
      <c r="D55" s="458"/>
      <c r="E55" s="458"/>
      <c r="F55" s="458"/>
      <c r="G55" s="413"/>
      <c r="H55" s="118"/>
      <c r="I55" s="129">
        <f>SUM(I49:I54)</f>
        <v>0</v>
      </c>
    </row>
    <row r="56" spans="1:9" x14ac:dyDescent="0.45">
      <c r="A56" s="408" t="s">
        <v>110</v>
      </c>
      <c r="B56" s="404"/>
      <c r="C56" s="404"/>
      <c r="D56" s="404"/>
      <c r="E56" s="404"/>
      <c r="F56" s="404"/>
      <c r="G56" s="404"/>
      <c r="H56" s="405"/>
      <c r="I56" s="140"/>
    </row>
    <row r="57" spans="1:9" x14ac:dyDescent="0.45">
      <c r="A57" s="414" t="s">
        <v>111</v>
      </c>
      <c r="B57" s="415"/>
      <c r="C57" s="415"/>
      <c r="D57" s="415"/>
      <c r="E57" s="415"/>
      <c r="F57" s="415"/>
      <c r="G57" s="415"/>
      <c r="H57" s="415"/>
      <c r="I57" s="416"/>
    </row>
    <row r="58" spans="1:9" x14ac:dyDescent="0.45">
      <c r="A58" s="120" t="s">
        <v>112</v>
      </c>
      <c r="B58" s="412" t="s">
        <v>113</v>
      </c>
      <c r="C58" s="458"/>
      <c r="D58" s="413"/>
      <c r="E58" s="412" t="s">
        <v>114</v>
      </c>
      <c r="F58" s="413"/>
      <c r="G58" s="136" t="s">
        <v>115</v>
      </c>
      <c r="H58" s="136" t="s">
        <v>94</v>
      </c>
      <c r="I58" s="137" t="s">
        <v>95</v>
      </c>
    </row>
    <row r="59" spans="1:9" x14ac:dyDescent="0.45">
      <c r="A59" s="125">
        <v>1</v>
      </c>
      <c r="B59" s="417" t="s">
        <v>645</v>
      </c>
      <c r="C59" s="418"/>
      <c r="D59" s="419"/>
      <c r="E59" s="406">
        <v>3</v>
      </c>
      <c r="F59" s="407"/>
      <c r="G59" s="211">
        <v>169.8</v>
      </c>
      <c r="H59" s="138">
        <v>5</v>
      </c>
      <c r="I59" s="224">
        <f>H59*G59</f>
        <v>849</v>
      </c>
    </row>
    <row r="60" spans="1:9" x14ac:dyDescent="0.45">
      <c r="A60" s="139"/>
      <c r="B60" s="423"/>
      <c r="C60" s="424"/>
      <c r="D60" s="425"/>
      <c r="E60" s="440"/>
      <c r="F60" s="442"/>
      <c r="G60" s="126"/>
      <c r="H60" s="138"/>
      <c r="I60" s="224"/>
    </row>
    <row r="61" spans="1:9" x14ac:dyDescent="0.45">
      <c r="A61" s="408" t="s">
        <v>116</v>
      </c>
      <c r="B61" s="404"/>
      <c r="C61" s="404"/>
      <c r="D61" s="404"/>
      <c r="E61" s="404"/>
      <c r="F61" s="404"/>
      <c r="G61" s="404"/>
      <c r="H61" s="405"/>
      <c r="I61" s="140">
        <f>SUM(I59:I60)</f>
        <v>849</v>
      </c>
    </row>
    <row r="62" spans="1:9" x14ac:dyDescent="0.45">
      <c r="A62" s="524"/>
      <c r="B62" s="438"/>
      <c r="C62" s="438"/>
      <c r="D62" s="438"/>
      <c r="E62" s="438"/>
      <c r="F62" s="143"/>
      <c r="G62" s="144"/>
      <c r="H62" s="144"/>
      <c r="I62" s="145"/>
    </row>
    <row r="63" spans="1:9" x14ac:dyDescent="0.45">
      <c r="A63" s="452"/>
      <c r="B63" s="453"/>
      <c r="C63" s="453"/>
      <c r="D63" s="453"/>
      <c r="E63" s="453"/>
      <c r="F63" s="146"/>
      <c r="G63" s="454" t="s">
        <v>117</v>
      </c>
      <c r="H63" s="453"/>
      <c r="I63" s="147">
        <f>I61+I55+I48+I41+I32+I21</f>
        <v>42711.5</v>
      </c>
    </row>
    <row r="64" spans="1:9" x14ac:dyDescent="0.45">
      <c r="A64" s="452"/>
      <c r="B64" s="453"/>
      <c r="C64" s="453"/>
      <c r="D64" s="453"/>
      <c r="E64" s="453"/>
      <c r="F64" s="100"/>
      <c r="G64" s="148"/>
      <c r="H64" s="149"/>
      <c r="I64" s="150"/>
    </row>
    <row r="65" spans="1:9" ht="14.65" thickBot="1" x14ac:dyDescent="0.5">
      <c r="A65" s="452"/>
      <c r="B65" s="453"/>
      <c r="C65" s="453"/>
      <c r="D65" s="453"/>
      <c r="E65" s="453"/>
      <c r="F65" s="100"/>
      <c r="G65" s="402" t="s">
        <v>160</v>
      </c>
      <c r="H65" s="403"/>
      <c r="I65" s="159">
        <f>I63+I64</f>
        <v>42711.5</v>
      </c>
    </row>
    <row r="66" spans="1:9" ht="15" thickTop="1" thickBot="1" x14ac:dyDescent="0.5">
      <c r="A66" s="151"/>
      <c r="B66" s="152"/>
      <c r="C66" s="459"/>
      <c r="D66" s="460"/>
      <c r="E66" s="460"/>
      <c r="F66" s="460"/>
      <c r="G66" s="153"/>
      <c r="H66" s="153"/>
      <c r="I66" s="154"/>
    </row>
    <row r="68" spans="1:9" x14ac:dyDescent="0.45">
      <c r="A68" s="97"/>
      <c r="B68" s="97"/>
    </row>
  </sheetData>
  <mergeCells count="92">
    <mergeCell ref="C66:F66"/>
    <mergeCell ref="A63:B63"/>
    <mergeCell ref="C63:E63"/>
    <mergeCell ref="G63:H63"/>
    <mergeCell ref="A64:B64"/>
    <mergeCell ref="C64:E64"/>
    <mergeCell ref="A65:B65"/>
    <mergeCell ref="C65:E65"/>
    <mergeCell ref="G65:H65"/>
    <mergeCell ref="A62:E62"/>
    <mergeCell ref="B54:D54"/>
    <mergeCell ref="E54:F54"/>
    <mergeCell ref="B55:G55"/>
    <mergeCell ref="A56:H56"/>
    <mergeCell ref="A57:I57"/>
    <mergeCell ref="B58:D58"/>
    <mergeCell ref="E58:F58"/>
    <mergeCell ref="B59:D59"/>
    <mergeCell ref="E59:F59"/>
    <mergeCell ref="B60:D60"/>
    <mergeCell ref="E60:F60"/>
    <mergeCell ref="A61:H61"/>
    <mergeCell ref="B51:D51"/>
    <mergeCell ref="E51:F51"/>
    <mergeCell ref="B52:D52"/>
    <mergeCell ref="E52:F52"/>
    <mergeCell ref="B53:D53"/>
    <mergeCell ref="E53:F53"/>
    <mergeCell ref="B50:D50"/>
    <mergeCell ref="E50:F50"/>
    <mergeCell ref="B44:D44"/>
    <mergeCell ref="E44:F44"/>
    <mergeCell ref="B45:D45"/>
    <mergeCell ref="E45:F45"/>
    <mergeCell ref="B46:D46"/>
    <mergeCell ref="E46:F46"/>
    <mergeCell ref="B47:D47"/>
    <mergeCell ref="E47:F47"/>
    <mergeCell ref="B48:H48"/>
    <mergeCell ref="B49:D49"/>
    <mergeCell ref="E49:F49"/>
    <mergeCell ref="B43:D43"/>
    <mergeCell ref="E43:F43"/>
    <mergeCell ref="B37:D37"/>
    <mergeCell ref="E37:F37"/>
    <mergeCell ref="B38:D38"/>
    <mergeCell ref="E38:F38"/>
    <mergeCell ref="B39:D39"/>
    <mergeCell ref="E39:F39"/>
    <mergeCell ref="B40:D40"/>
    <mergeCell ref="E40:F40"/>
    <mergeCell ref="B41:H41"/>
    <mergeCell ref="B42:D42"/>
    <mergeCell ref="E42:F42"/>
    <mergeCell ref="B34:D34"/>
    <mergeCell ref="E34:F34"/>
    <mergeCell ref="B35:D35"/>
    <mergeCell ref="E35:F35"/>
    <mergeCell ref="B36:D36"/>
    <mergeCell ref="E36:F36"/>
    <mergeCell ref="A33:I33"/>
    <mergeCell ref="A22:I22"/>
    <mergeCell ref="B23:F23"/>
    <mergeCell ref="B24:F24"/>
    <mergeCell ref="B25:F25"/>
    <mergeCell ref="B26:F26"/>
    <mergeCell ref="B27:F27"/>
    <mergeCell ref="B28:F28"/>
    <mergeCell ref="B29:F29"/>
    <mergeCell ref="A30:H30"/>
    <mergeCell ref="A31:H31"/>
    <mergeCell ref="A32:H32"/>
    <mergeCell ref="A21:H21"/>
    <mergeCell ref="F12:G12"/>
    <mergeCell ref="H12:I12"/>
    <mergeCell ref="H13:I13"/>
    <mergeCell ref="F14:G14"/>
    <mergeCell ref="H14:I14"/>
    <mergeCell ref="F15:G15"/>
    <mergeCell ref="H15:I15"/>
    <mergeCell ref="A16:I16"/>
    <mergeCell ref="A17:I17"/>
    <mergeCell ref="B18:D18"/>
    <mergeCell ref="B19:D19"/>
    <mergeCell ref="B20:D20"/>
    <mergeCell ref="F11:G11"/>
    <mergeCell ref="H11:I11"/>
    <mergeCell ref="A9:E9"/>
    <mergeCell ref="F9:G9"/>
    <mergeCell ref="H9:I9"/>
    <mergeCell ref="F10:G10"/>
    <mergeCell ref="H10:I10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sheetPr>
    <tabColor rgb="FF00B050"/>
  </sheetPr>
  <dimension ref="A1:T68"/>
  <sheetViews>
    <sheetView topLeftCell="A6" workbookViewId="0">
      <selection activeCell="B59" sqref="B59:D59"/>
    </sheetView>
  </sheetViews>
  <sheetFormatPr defaultColWidth="9.1328125" defaultRowHeight="14.25" x14ac:dyDescent="0.45"/>
  <cols>
    <col min="1" max="1" width="12" bestFit="1" customWidth="1"/>
    <col min="4" max="4" width="26.86328125" customWidth="1"/>
    <col min="6" max="6" width="8.86328125" customWidth="1"/>
    <col min="7" max="7" width="11" customWidth="1"/>
    <col min="8" max="8" width="14.1328125" customWidth="1"/>
    <col min="9" max="9" width="18.33203125" customWidth="1"/>
    <col min="13" max="13" width="8.1328125" customWidth="1"/>
  </cols>
  <sheetData>
    <row r="1" spans="1:13" x14ac:dyDescent="0.45">
      <c r="A1" s="92"/>
      <c r="B1" s="93"/>
      <c r="C1" s="93"/>
      <c r="D1" s="93"/>
      <c r="E1" s="93"/>
      <c r="F1" s="93"/>
      <c r="G1" s="93"/>
      <c r="H1" s="93"/>
      <c r="I1" s="94"/>
    </row>
    <row r="2" spans="1:13" x14ac:dyDescent="0.45">
      <c r="A2" s="95"/>
      <c r="I2" s="96"/>
    </row>
    <row r="3" spans="1:13" x14ac:dyDescent="0.45">
      <c r="A3" s="95"/>
      <c r="I3" s="96"/>
    </row>
    <row r="4" spans="1:13" x14ac:dyDescent="0.45">
      <c r="A4" s="95"/>
      <c r="I4" s="96"/>
    </row>
    <row r="5" spans="1:13" x14ac:dyDescent="0.45">
      <c r="A5" s="95"/>
      <c r="I5" s="96"/>
    </row>
    <row r="6" spans="1:13" x14ac:dyDescent="0.45">
      <c r="A6" s="95"/>
      <c r="I6" s="96"/>
    </row>
    <row r="7" spans="1:13" x14ac:dyDescent="0.45">
      <c r="A7" s="95"/>
      <c r="I7" s="96"/>
    </row>
    <row r="8" spans="1:13" x14ac:dyDescent="0.45">
      <c r="A8" s="95"/>
      <c r="H8" s="97"/>
      <c r="I8" s="98"/>
    </row>
    <row r="9" spans="1:13" x14ac:dyDescent="0.45">
      <c r="A9" s="414" t="s">
        <v>167</v>
      </c>
      <c r="B9" s="415"/>
      <c r="C9" s="415"/>
      <c r="D9" s="415"/>
      <c r="E9" s="429"/>
      <c r="F9" s="430" t="s">
        <v>651</v>
      </c>
      <c r="G9" s="431"/>
      <c r="H9" s="528" t="e">
        <f>#REF!</f>
        <v>#REF!</v>
      </c>
      <c r="I9" s="529"/>
    </row>
    <row r="10" spans="1:13" x14ac:dyDescent="0.45">
      <c r="A10" s="99" t="s">
        <v>77</v>
      </c>
      <c r="B10" s="97"/>
      <c r="F10" s="430" t="s">
        <v>78</v>
      </c>
      <c r="G10" s="431"/>
      <c r="H10" s="530" t="e">
        <f>#REF!</f>
        <v>#REF!</v>
      </c>
      <c r="I10" s="531"/>
    </row>
    <row r="11" spans="1:13" x14ac:dyDescent="0.45">
      <c r="A11" s="99" t="s">
        <v>79</v>
      </c>
      <c r="B11" s="97"/>
      <c r="F11" s="430" t="s">
        <v>80</v>
      </c>
      <c r="G11" s="431"/>
      <c r="H11" s="532" t="e">
        <f>#REF!</f>
        <v>#REF!</v>
      </c>
      <c r="I11" s="531"/>
    </row>
    <row r="12" spans="1:13" x14ac:dyDescent="0.45">
      <c r="A12" s="99" t="s">
        <v>81</v>
      </c>
      <c r="B12" s="97"/>
      <c r="F12" s="430" t="s">
        <v>82</v>
      </c>
      <c r="G12" s="431"/>
      <c r="H12" s="537" t="e">
        <f>#REF!</f>
        <v>#REF!</v>
      </c>
      <c r="I12" s="531"/>
    </row>
    <row r="13" spans="1:13" x14ac:dyDescent="0.45">
      <c r="A13" s="99" t="s">
        <v>83</v>
      </c>
      <c r="B13" s="97"/>
      <c r="F13" s="181" t="s">
        <v>84</v>
      </c>
      <c r="G13" s="182"/>
      <c r="H13" s="535" t="s">
        <v>118</v>
      </c>
      <c r="I13" s="536"/>
    </row>
    <row r="14" spans="1:13" x14ac:dyDescent="0.45">
      <c r="A14" s="99"/>
      <c r="B14" s="97"/>
      <c r="F14" s="430" t="s">
        <v>86</v>
      </c>
      <c r="G14" s="431"/>
      <c r="H14" s="436" t="s">
        <v>87</v>
      </c>
      <c r="I14" s="435"/>
      <c r="M14" t="s">
        <v>85</v>
      </c>
    </row>
    <row r="15" spans="1:13" x14ac:dyDescent="0.45">
      <c r="A15" s="99"/>
      <c r="B15" s="97"/>
      <c r="D15" s="187"/>
      <c r="F15" s="472" t="s">
        <v>404</v>
      </c>
      <c r="G15" s="472"/>
      <c r="H15" s="473" t="s">
        <v>341</v>
      </c>
      <c r="I15" s="469"/>
    </row>
    <row r="16" spans="1:13" x14ac:dyDescent="0.45">
      <c r="A16" s="443" t="s">
        <v>646</v>
      </c>
      <c r="B16" s="444"/>
      <c r="C16" s="444"/>
      <c r="D16" s="444"/>
      <c r="E16" s="444"/>
      <c r="F16" s="444"/>
      <c r="G16" s="444"/>
      <c r="H16" s="444"/>
      <c r="I16" s="445"/>
    </row>
    <row r="17" spans="1:11" ht="14.65" thickBot="1" x14ac:dyDescent="0.5">
      <c r="A17" s="446" t="s">
        <v>88</v>
      </c>
      <c r="B17" s="447"/>
      <c r="C17" s="447"/>
      <c r="D17" s="447"/>
      <c r="E17" s="447"/>
      <c r="F17" s="447"/>
      <c r="G17" s="447"/>
      <c r="H17" s="447"/>
      <c r="I17" s="448"/>
    </row>
    <row r="18" spans="1:11" x14ac:dyDescent="0.45">
      <c r="A18" s="104" t="s">
        <v>89</v>
      </c>
      <c r="B18" s="464" t="s">
        <v>176</v>
      </c>
      <c r="C18" s="465"/>
      <c r="D18" s="466"/>
      <c r="E18" s="170" t="s">
        <v>91</v>
      </c>
      <c r="F18" s="170" t="s">
        <v>92</v>
      </c>
      <c r="G18" s="170" t="s">
        <v>93</v>
      </c>
      <c r="H18" s="170" t="s">
        <v>94</v>
      </c>
      <c r="I18" s="171" t="s">
        <v>95</v>
      </c>
    </row>
    <row r="19" spans="1:11" x14ac:dyDescent="0.45">
      <c r="A19" s="109"/>
      <c r="B19" s="437"/>
      <c r="C19" s="438"/>
      <c r="D19" s="439"/>
      <c r="E19" s="110"/>
      <c r="F19" s="111"/>
      <c r="G19" s="110"/>
      <c r="H19" s="112"/>
      <c r="I19" s="113"/>
    </row>
    <row r="20" spans="1:11" x14ac:dyDescent="0.45">
      <c r="A20" s="114"/>
      <c r="B20" s="440"/>
      <c r="C20" s="441"/>
      <c r="D20" s="442"/>
      <c r="E20" s="115"/>
      <c r="F20" s="100"/>
      <c r="G20" s="117"/>
      <c r="H20" s="118"/>
      <c r="I20" s="119"/>
    </row>
    <row r="21" spans="1:11" x14ac:dyDescent="0.45">
      <c r="A21" s="408" t="s">
        <v>96</v>
      </c>
      <c r="B21" s="404"/>
      <c r="C21" s="404"/>
      <c r="D21" s="404"/>
      <c r="E21" s="404"/>
      <c r="F21" s="404"/>
      <c r="G21" s="404"/>
      <c r="H21" s="405"/>
      <c r="I21" s="113"/>
    </row>
    <row r="22" spans="1:11" x14ac:dyDescent="0.45">
      <c r="A22" s="414" t="s">
        <v>97</v>
      </c>
      <c r="B22" s="415"/>
      <c r="C22" s="415"/>
      <c r="D22" s="415"/>
      <c r="E22" s="415"/>
      <c r="F22" s="415"/>
      <c r="G22" s="415"/>
      <c r="H22" s="415"/>
      <c r="I22" s="416"/>
    </row>
    <row r="23" spans="1:11" x14ac:dyDescent="0.45">
      <c r="A23" s="120" t="s">
        <v>98</v>
      </c>
      <c r="B23" s="412" t="s">
        <v>176</v>
      </c>
      <c r="C23" s="458"/>
      <c r="D23" s="458"/>
      <c r="E23" s="458"/>
      <c r="F23" s="413"/>
      <c r="G23" s="180" t="s">
        <v>93</v>
      </c>
      <c r="H23" s="136" t="s">
        <v>94</v>
      </c>
      <c r="I23" s="137" t="s">
        <v>95</v>
      </c>
      <c r="K23" s="142"/>
    </row>
    <row r="24" spans="1:11" x14ac:dyDescent="0.45">
      <c r="A24" s="250"/>
      <c r="B24" s="513"/>
      <c r="C24" s="514"/>
      <c r="D24" s="514"/>
      <c r="E24" s="514"/>
      <c r="F24" s="515"/>
      <c r="G24" s="252"/>
      <c r="H24" s="251"/>
      <c r="I24" s="129"/>
    </row>
    <row r="25" spans="1:11" x14ac:dyDescent="0.45">
      <c r="A25" s="125"/>
      <c r="B25" s="513"/>
      <c r="C25" s="514"/>
      <c r="D25" s="514"/>
      <c r="E25" s="514"/>
      <c r="F25" s="515"/>
      <c r="G25" s="252"/>
      <c r="H25" s="251"/>
      <c r="I25" s="129"/>
    </row>
    <row r="26" spans="1:11" x14ac:dyDescent="0.45">
      <c r="A26" s="125"/>
      <c r="B26" s="513"/>
      <c r="C26" s="514"/>
      <c r="D26" s="514"/>
      <c r="E26" s="514"/>
      <c r="F26" s="515"/>
      <c r="G26" s="252"/>
      <c r="H26" s="251"/>
      <c r="I26" s="129"/>
    </row>
    <row r="27" spans="1:11" x14ac:dyDescent="0.45">
      <c r="A27" s="125"/>
      <c r="B27" s="513"/>
      <c r="C27" s="514"/>
      <c r="D27" s="514"/>
      <c r="E27" s="514"/>
      <c r="F27" s="515"/>
      <c r="G27" s="252"/>
      <c r="H27" s="251"/>
      <c r="I27" s="129"/>
    </row>
    <row r="28" spans="1:11" x14ac:dyDescent="0.45">
      <c r="A28" s="125"/>
      <c r="B28" s="513"/>
      <c r="C28" s="514"/>
      <c r="D28" s="514"/>
      <c r="E28" s="514"/>
      <c r="F28" s="515"/>
      <c r="G28" s="252"/>
      <c r="H28" s="251"/>
      <c r="I28" s="129"/>
    </row>
    <row r="29" spans="1:11" x14ac:dyDescent="0.45">
      <c r="A29" s="125"/>
      <c r="B29" s="470"/>
      <c r="C29" s="471"/>
      <c r="D29" s="471"/>
      <c r="E29" s="471"/>
      <c r="F29" s="471"/>
      <c r="G29" s="191"/>
      <c r="H29" s="192"/>
      <c r="I29" s="129"/>
    </row>
    <row r="30" spans="1:11" x14ac:dyDescent="0.45">
      <c r="A30" s="467" t="s">
        <v>177</v>
      </c>
      <c r="B30" s="404"/>
      <c r="C30" s="404"/>
      <c r="D30" s="404"/>
      <c r="E30" s="404"/>
      <c r="F30" s="404"/>
      <c r="G30" s="404"/>
      <c r="H30" s="405"/>
      <c r="I30" s="185">
        <f>SUM(I24:I29)</f>
        <v>0</v>
      </c>
    </row>
    <row r="31" spans="1:11" x14ac:dyDescent="0.45">
      <c r="A31" s="408" t="s">
        <v>178</v>
      </c>
      <c r="B31" s="404"/>
      <c r="C31" s="404"/>
      <c r="D31" s="404"/>
      <c r="E31" s="404"/>
      <c r="F31" s="404"/>
      <c r="G31" s="404"/>
      <c r="H31" s="405"/>
      <c r="I31" s="186">
        <f>ROUND((I30*0.15),2)</f>
        <v>0</v>
      </c>
    </row>
    <row r="32" spans="1:11" x14ac:dyDescent="0.45">
      <c r="A32" s="408" t="s">
        <v>179</v>
      </c>
      <c r="B32" s="404"/>
      <c r="C32" s="404"/>
      <c r="D32" s="404"/>
      <c r="E32" s="404"/>
      <c r="F32" s="404"/>
      <c r="G32" s="404"/>
      <c r="H32" s="405"/>
      <c r="I32" s="172">
        <f>I30+I31</f>
        <v>0</v>
      </c>
    </row>
    <row r="33" spans="1:20" x14ac:dyDescent="0.45">
      <c r="A33" s="414" t="s">
        <v>101</v>
      </c>
      <c r="B33" s="415"/>
      <c r="C33" s="415"/>
      <c r="D33" s="415"/>
      <c r="E33" s="415"/>
      <c r="F33" s="415"/>
      <c r="G33" s="415"/>
      <c r="H33" s="415"/>
      <c r="I33" s="416"/>
    </row>
    <row r="34" spans="1:20" x14ac:dyDescent="0.45">
      <c r="A34" s="120" t="s">
        <v>102</v>
      </c>
      <c r="B34" s="430" t="s">
        <v>103</v>
      </c>
      <c r="C34" s="444"/>
      <c r="D34" s="431"/>
      <c r="E34" s="412" t="s">
        <v>91</v>
      </c>
      <c r="F34" s="413"/>
      <c r="G34" s="122" t="s">
        <v>93</v>
      </c>
      <c r="H34" s="123" t="s">
        <v>94</v>
      </c>
      <c r="I34" s="124" t="s">
        <v>95</v>
      </c>
    </row>
    <row r="35" spans="1:20" x14ac:dyDescent="0.45">
      <c r="A35" s="125">
        <v>1</v>
      </c>
      <c r="B35" s="449" t="s">
        <v>104</v>
      </c>
      <c r="C35" s="450"/>
      <c r="D35" s="451"/>
      <c r="E35" s="437" t="s">
        <v>105</v>
      </c>
      <c r="F35" s="439"/>
      <c r="G35" s="157"/>
      <c r="H35" s="155">
        <v>450</v>
      </c>
      <c r="I35" s="132">
        <f>SUM(G35*H35)</f>
        <v>0</v>
      </c>
    </row>
    <row r="36" spans="1:20" x14ac:dyDescent="0.45">
      <c r="A36" s="125">
        <v>2</v>
      </c>
      <c r="B36" s="426" t="s">
        <v>106</v>
      </c>
      <c r="C36" s="427"/>
      <c r="D36" s="428"/>
      <c r="E36" s="406" t="s">
        <v>105</v>
      </c>
      <c r="F36" s="407"/>
      <c r="G36" s="126"/>
      <c r="H36" s="156">
        <v>350</v>
      </c>
      <c r="I36" s="129">
        <f t="shared" ref="I36:I40" si="0">SUM(G36*H36)</f>
        <v>0</v>
      </c>
    </row>
    <row r="37" spans="1:20" x14ac:dyDescent="0.45">
      <c r="A37" s="125">
        <v>3</v>
      </c>
      <c r="B37" s="426" t="s">
        <v>107</v>
      </c>
      <c r="C37" s="427"/>
      <c r="D37" s="428"/>
      <c r="E37" s="406" t="s">
        <v>105</v>
      </c>
      <c r="F37" s="407"/>
      <c r="G37" s="126">
        <v>1.5</v>
      </c>
      <c r="H37" s="156">
        <v>300</v>
      </c>
      <c r="I37" s="129">
        <f t="shared" si="0"/>
        <v>450</v>
      </c>
    </row>
    <row r="38" spans="1:20" x14ac:dyDescent="0.45">
      <c r="A38" s="125">
        <v>4</v>
      </c>
      <c r="B38" s="426" t="s">
        <v>108</v>
      </c>
      <c r="C38" s="427"/>
      <c r="D38" s="428"/>
      <c r="E38" s="406" t="s">
        <v>105</v>
      </c>
      <c r="F38" s="407"/>
      <c r="G38" s="126">
        <v>1.5</v>
      </c>
      <c r="H38" s="156">
        <v>200</v>
      </c>
      <c r="I38" s="129">
        <f t="shared" si="0"/>
        <v>300</v>
      </c>
    </row>
    <row r="39" spans="1:20" x14ac:dyDescent="0.45">
      <c r="A39" s="125">
        <v>5</v>
      </c>
      <c r="B39" s="426" t="s">
        <v>109</v>
      </c>
      <c r="C39" s="427"/>
      <c r="D39" s="428"/>
      <c r="E39" s="406" t="s">
        <v>105</v>
      </c>
      <c r="F39" s="407"/>
      <c r="G39" s="126"/>
      <c r="H39" s="158">
        <v>200</v>
      </c>
      <c r="I39" s="129">
        <f t="shared" si="0"/>
        <v>0</v>
      </c>
      <c r="T39" s="256"/>
    </row>
    <row r="40" spans="1:20" x14ac:dyDescent="0.45">
      <c r="A40" s="139">
        <v>6</v>
      </c>
      <c r="B40" s="455" t="s">
        <v>348</v>
      </c>
      <c r="C40" s="456"/>
      <c r="D40" s="457"/>
      <c r="E40" s="440" t="s">
        <v>105</v>
      </c>
      <c r="F40" s="442"/>
      <c r="G40" s="255"/>
      <c r="H40" s="254">
        <v>140</v>
      </c>
      <c r="I40" s="253">
        <f t="shared" si="0"/>
        <v>0</v>
      </c>
    </row>
    <row r="41" spans="1:20" x14ac:dyDescent="0.45">
      <c r="A41" s="125"/>
      <c r="B41" s="430" t="s">
        <v>622</v>
      </c>
      <c r="C41" s="444"/>
      <c r="D41" s="444"/>
      <c r="E41" s="444"/>
      <c r="F41" s="444"/>
      <c r="G41" s="444"/>
      <c r="H41" s="431"/>
      <c r="I41" s="129">
        <f>SUM(I35:I40)</f>
        <v>750</v>
      </c>
    </row>
    <row r="42" spans="1:20" x14ac:dyDescent="0.45">
      <c r="A42" s="125">
        <v>1</v>
      </c>
      <c r="B42" s="449" t="s">
        <v>104</v>
      </c>
      <c r="C42" s="450"/>
      <c r="D42" s="451"/>
      <c r="E42" s="437" t="s">
        <v>105</v>
      </c>
      <c r="F42" s="439"/>
      <c r="G42" s="157"/>
      <c r="H42" s="155">
        <v>675</v>
      </c>
      <c r="I42" s="132">
        <f>SUM(G42*H42)</f>
        <v>0</v>
      </c>
    </row>
    <row r="43" spans="1:20" x14ac:dyDescent="0.45">
      <c r="A43" s="125">
        <v>2</v>
      </c>
      <c r="B43" s="426" t="s">
        <v>106</v>
      </c>
      <c r="C43" s="427"/>
      <c r="D43" s="428"/>
      <c r="E43" s="406" t="s">
        <v>105</v>
      </c>
      <c r="F43" s="407"/>
      <c r="G43" s="126"/>
      <c r="H43" s="156">
        <v>525</v>
      </c>
      <c r="I43" s="129">
        <f t="shared" ref="I43:I47" si="1">SUM(G43*H43)</f>
        <v>0</v>
      </c>
    </row>
    <row r="44" spans="1:20" x14ac:dyDescent="0.45">
      <c r="A44" s="125">
        <v>3</v>
      </c>
      <c r="B44" s="426" t="s">
        <v>107</v>
      </c>
      <c r="C44" s="427"/>
      <c r="D44" s="428"/>
      <c r="E44" s="406" t="s">
        <v>105</v>
      </c>
      <c r="F44" s="407"/>
      <c r="G44" s="126"/>
      <c r="H44" s="156">
        <v>450</v>
      </c>
      <c r="I44" s="129">
        <f t="shared" si="1"/>
        <v>0</v>
      </c>
    </row>
    <row r="45" spans="1:20" x14ac:dyDescent="0.45">
      <c r="A45" s="125">
        <v>4</v>
      </c>
      <c r="B45" s="426" t="s">
        <v>108</v>
      </c>
      <c r="C45" s="427"/>
      <c r="D45" s="428"/>
      <c r="E45" s="406" t="s">
        <v>105</v>
      </c>
      <c r="F45" s="407"/>
      <c r="G45" s="126"/>
      <c r="H45" s="156">
        <v>300</v>
      </c>
      <c r="I45" s="129">
        <f t="shared" si="1"/>
        <v>0</v>
      </c>
    </row>
    <row r="46" spans="1:20" x14ac:dyDescent="0.45">
      <c r="A46" s="125">
        <v>5</v>
      </c>
      <c r="B46" s="426" t="s">
        <v>109</v>
      </c>
      <c r="C46" s="427"/>
      <c r="D46" s="428"/>
      <c r="E46" s="406" t="s">
        <v>105</v>
      </c>
      <c r="F46" s="407"/>
      <c r="G46" s="126"/>
      <c r="H46" s="158">
        <v>300</v>
      </c>
      <c r="I46" s="129">
        <f t="shared" si="1"/>
        <v>0</v>
      </c>
    </row>
    <row r="47" spans="1:20" x14ac:dyDescent="0.45">
      <c r="A47" s="139">
        <v>6</v>
      </c>
      <c r="B47" s="455" t="s">
        <v>348</v>
      </c>
      <c r="C47" s="456"/>
      <c r="D47" s="457"/>
      <c r="E47" s="440" t="s">
        <v>105</v>
      </c>
      <c r="F47" s="442"/>
      <c r="G47" s="255"/>
      <c r="H47" s="254">
        <v>210</v>
      </c>
      <c r="I47" s="253">
        <f t="shared" si="1"/>
        <v>0</v>
      </c>
    </row>
    <row r="48" spans="1:20" x14ac:dyDescent="0.45">
      <c r="A48" s="125"/>
      <c r="B48" s="430" t="s">
        <v>623</v>
      </c>
      <c r="C48" s="444"/>
      <c r="D48" s="444"/>
      <c r="E48" s="444"/>
      <c r="F48" s="444"/>
      <c r="G48" s="444"/>
      <c r="H48" s="431"/>
      <c r="I48" s="129">
        <f>SUM(I42:I47)</f>
        <v>0</v>
      </c>
    </row>
    <row r="49" spans="1:9" x14ac:dyDescent="0.45">
      <c r="A49" s="125">
        <v>1</v>
      </c>
      <c r="B49" s="449" t="s">
        <v>104</v>
      </c>
      <c r="C49" s="450"/>
      <c r="D49" s="451"/>
      <c r="E49" s="437" t="s">
        <v>105</v>
      </c>
      <c r="F49" s="439"/>
      <c r="G49" s="157"/>
      <c r="H49" s="155">
        <v>900</v>
      </c>
      <c r="I49" s="132">
        <f>SUM(G49*H49)</f>
        <v>0</v>
      </c>
    </row>
    <row r="50" spans="1:9" x14ac:dyDescent="0.45">
      <c r="A50" s="125">
        <v>2</v>
      </c>
      <c r="B50" s="426" t="s">
        <v>106</v>
      </c>
      <c r="C50" s="427"/>
      <c r="D50" s="428"/>
      <c r="E50" s="406" t="s">
        <v>105</v>
      </c>
      <c r="F50" s="407"/>
      <c r="G50" s="126"/>
      <c r="H50" s="156">
        <v>700</v>
      </c>
      <c r="I50" s="129">
        <f t="shared" ref="I50:I54" si="2">SUM(G50*H50)</f>
        <v>0</v>
      </c>
    </row>
    <row r="51" spans="1:9" x14ac:dyDescent="0.45">
      <c r="A51" s="125">
        <v>3</v>
      </c>
      <c r="B51" s="426" t="s">
        <v>107</v>
      </c>
      <c r="C51" s="427"/>
      <c r="D51" s="428"/>
      <c r="E51" s="406" t="s">
        <v>105</v>
      </c>
      <c r="F51" s="407"/>
      <c r="G51" s="126"/>
      <c r="H51" s="156">
        <v>600</v>
      </c>
      <c r="I51" s="129">
        <f t="shared" si="2"/>
        <v>0</v>
      </c>
    </row>
    <row r="52" spans="1:9" x14ac:dyDescent="0.45">
      <c r="A52" s="125">
        <v>4</v>
      </c>
      <c r="B52" s="426" t="s">
        <v>108</v>
      </c>
      <c r="C52" s="427"/>
      <c r="D52" s="428"/>
      <c r="E52" s="406" t="s">
        <v>105</v>
      </c>
      <c r="F52" s="407"/>
      <c r="G52" s="126"/>
      <c r="H52" s="156">
        <v>400</v>
      </c>
      <c r="I52" s="129">
        <f t="shared" si="2"/>
        <v>0</v>
      </c>
    </row>
    <row r="53" spans="1:9" x14ac:dyDescent="0.45">
      <c r="A53" s="125">
        <v>5</v>
      </c>
      <c r="B53" s="426" t="s">
        <v>109</v>
      </c>
      <c r="C53" s="427"/>
      <c r="D53" s="428"/>
      <c r="E53" s="406" t="s">
        <v>105</v>
      </c>
      <c r="F53" s="407"/>
      <c r="G53" s="126"/>
      <c r="H53" s="158">
        <v>400</v>
      </c>
      <c r="I53" s="129">
        <f t="shared" si="2"/>
        <v>0</v>
      </c>
    </row>
    <row r="54" spans="1:9" x14ac:dyDescent="0.45">
      <c r="A54" s="139">
        <v>6</v>
      </c>
      <c r="B54" s="455" t="s">
        <v>348</v>
      </c>
      <c r="C54" s="456"/>
      <c r="D54" s="457"/>
      <c r="E54" s="440" t="s">
        <v>105</v>
      </c>
      <c r="F54" s="442"/>
      <c r="G54" s="255"/>
      <c r="H54" s="254">
        <v>280</v>
      </c>
      <c r="I54" s="253">
        <f t="shared" si="2"/>
        <v>0</v>
      </c>
    </row>
    <row r="55" spans="1:9" x14ac:dyDescent="0.45">
      <c r="A55" s="134"/>
      <c r="B55" s="412"/>
      <c r="C55" s="458"/>
      <c r="D55" s="458"/>
      <c r="E55" s="458"/>
      <c r="F55" s="458"/>
      <c r="G55" s="413"/>
      <c r="H55" s="118"/>
      <c r="I55" s="129">
        <f>SUM(I49:I54)</f>
        <v>0</v>
      </c>
    </row>
    <row r="56" spans="1:9" x14ac:dyDescent="0.45">
      <c r="A56" s="408" t="s">
        <v>110</v>
      </c>
      <c r="B56" s="404"/>
      <c r="C56" s="404"/>
      <c r="D56" s="404"/>
      <c r="E56" s="404"/>
      <c r="F56" s="404"/>
      <c r="G56" s="404"/>
      <c r="H56" s="405"/>
      <c r="I56" s="140"/>
    </row>
    <row r="57" spans="1:9" x14ac:dyDescent="0.45">
      <c r="A57" s="414" t="s">
        <v>111</v>
      </c>
      <c r="B57" s="415"/>
      <c r="C57" s="415"/>
      <c r="D57" s="415"/>
      <c r="E57" s="415"/>
      <c r="F57" s="415"/>
      <c r="G57" s="415"/>
      <c r="H57" s="415"/>
      <c r="I57" s="416"/>
    </row>
    <row r="58" spans="1:9" x14ac:dyDescent="0.45">
      <c r="A58" s="120" t="s">
        <v>112</v>
      </c>
      <c r="B58" s="412" t="s">
        <v>113</v>
      </c>
      <c r="C58" s="458"/>
      <c r="D58" s="413"/>
      <c r="E58" s="412" t="s">
        <v>114</v>
      </c>
      <c r="F58" s="413"/>
      <c r="G58" s="136" t="s">
        <v>115</v>
      </c>
      <c r="H58" s="136" t="s">
        <v>94</v>
      </c>
      <c r="I58" s="137" t="s">
        <v>95</v>
      </c>
    </row>
    <row r="59" spans="1:9" x14ac:dyDescent="0.45">
      <c r="A59" s="125">
        <v>1</v>
      </c>
      <c r="B59" s="417" t="s">
        <v>417</v>
      </c>
      <c r="C59" s="418"/>
      <c r="D59" s="419"/>
      <c r="E59" s="406">
        <v>1</v>
      </c>
      <c r="F59" s="407"/>
      <c r="G59" s="211">
        <v>33.200000000000003</v>
      </c>
      <c r="H59" s="138">
        <v>5</v>
      </c>
      <c r="I59" s="224">
        <f>H59*G59</f>
        <v>166</v>
      </c>
    </row>
    <row r="60" spans="1:9" x14ac:dyDescent="0.45">
      <c r="A60" s="139"/>
      <c r="B60" s="423"/>
      <c r="C60" s="424"/>
      <c r="D60" s="425"/>
      <c r="E60" s="440"/>
      <c r="F60" s="442"/>
      <c r="G60" s="126"/>
      <c r="H60" s="138"/>
      <c r="I60" s="224"/>
    </row>
    <row r="61" spans="1:9" x14ac:dyDescent="0.45">
      <c r="A61" s="408" t="s">
        <v>116</v>
      </c>
      <c r="B61" s="404"/>
      <c r="C61" s="404"/>
      <c r="D61" s="404"/>
      <c r="E61" s="404"/>
      <c r="F61" s="404"/>
      <c r="G61" s="404"/>
      <c r="H61" s="405"/>
      <c r="I61" s="140">
        <f>SUM(I59:I60)</f>
        <v>166</v>
      </c>
    </row>
    <row r="62" spans="1:9" x14ac:dyDescent="0.45">
      <c r="A62" s="524"/>
      <c r="B62" s="438"/>
      <c r="C62" s="438"/>
      <c r="D62" s="438"/>
      <c r="E62" s="438"/>
      <c r="F62" s="143"/>
      <c r="G62" s="144"/>
      <c r="H62" s="144"/>
      <c r="I62" s="145"/>
    </row>
    <row r="63" spans="1:9" x14ac:dyDescent="0.45">
      <c r="A63" s="452"/>
      <c r="B63" s="453"/>
      <c r="C63" s="453"/>
      <c r="D63" s="453"/>
      <c r="E63" s="453"/>
      <c r="F63" s="146"/>
      <c r="G63" s="454" t="s">
        <v>117</v>
      </c>
      <c r="H63" s="453"/>
      <c r="I63" s="147">
        <f>I61+I55+I48+I41+I32+I21</f>
        <v>916</v>
      </c>
    </row>
    <row r="64" spans="1:9" x14ac:dyDescent="0.45">
      <c r="A64" s="452"/>
      <c r="B64" s="453"/>
      <c r="C64" s="453"/>
      <c r="D64" s="453"/>
      <c r="E64" s="453"/>
      <c r="F64" s="100"/>
      <c r="G64" s="148"/>
      <c r="H64" s="149"/>
      <c r="I64" s="150"/>
    </row>
    <row r="65" spans="1:9" ht="14.65" thickBot="1" x14ac:dyDescent="0.5">
      <c r="A65" s="452"/>
      <c r="B65" s="453"/>
      <c r="C65" s="453"/>
      <c r="D65" s="453"/>
      <c r="E65" s="453"/>
      <c r="F65" s="100"/>
      <c r="G65" s="402" t="s">
        <v>160</v>
      </c>
      <c r="H65" s="403"/>
      <c r="I65" s="159">
        <f>I63+I64</f>
        <v>916</v>
      </c>
    </row>
    <row r="66" spans="1:9" ht="15" thickTop="1" thickBot="1" x14ac:dyDescent="0.5">
      <c r="A66" s="151"/>
      <c r="B66" s="152"/>
      <c r="C66" s="459"/>
      <c r="D66" s="460"/>
      <c r="E66" s="460"/>
      <c r="F66" s="460"/>
      <c r="G66" s="153"/>
      <c r="H66" s="153"/>
      <c r="I66" s="154"/>
    </row>
    <row r="68" spans="1:9" x14ac:dyDescent="0.45">
      <c r="A68" s="97"/>
      <c r="B68" s="97"/>
    </row>
  </sheetData>
  <mergeCells count="92">
    <mergeCell ref="C66:F66"/>
    <mergeCell ref="A63:B63"/>
    <mergeCell ref="C63:E63"/>
    <mergeCell ref="G63:H63"/>
    <mergeCell ref="A64:B64"/>
    <mergeCell ref="C64:E64"/>
    <mergeCell ref="A65:B65"/>
    <mergeCell ref="C65:E65"/>
    <mergeCell ref="G65:H65"/>
    <mergeCell ref="A62:E62"/>
    <mergeCell ref="B54:D54"/>
    <mergeCell ref="E54:F54"/>
    <mergeCell ref="B55:G55"/>
    <mergeCell ref="A56:H56"/>
    <mergeCell ref="A57:I57"/>
    <mergeCell ref="B58:D58"/>
    <mergeCell ref="E58:F58"/>
    <mergeCell ref="B59:D59"/>
    <mergeCell ref="E59:F59"/>
    <mergeCell ref="B60:D60"/>
    <mergeCell ref="E60:F60"/>
    <mergeCell ref="A61:H61"/>
    <mergeCell ref="B51:D51"/>
    <mergeCell ref="E51:F51"/>
    <mergeCell ref="B52:D52"/>
    <mergeCell ref="E52:F52"/>
    <mergeCell ref="B53:D53"/>
    <mergeCell ref="E53:F53"/>
    <mergeCell ref="B50:D50"/>
    <mergeCell ref="E50:F50"/>
    <mergeCell ref="B44:D44"/>
    <mergeCell ref="E44:F44"/>
    <mergeCell ref="B45:D45"/>
    <mergeCell ref="E45:F45"/>
    <mergeCell ref="B46:D46"/>
    <mergeCell ref="E46:F46"/>
    <mergeCell ref="B47:D47"/>
    <mergeCell ref="E47:F47"/>
    <mergeCell ref="B48:H48"/>
    <mergeCell ref="B49:D49"/>
    <mergeCell ref="E49:F49"/>
    <mergeCell ref="B43:D43"/>
    <mergeCell ref="E43:F43"/>
    <mergeCell ref="B37:D37"/>
    <mergeCell ref="E37:F37"/>
    <mergeCell ref="B38:D38"/>
    <mergeCell ref="E38:F38"/>
    <mergeCell ref="B39:D39"/>
    <mergeCell ref="E39:F39"/>
    <mergeCell ref="B40:D40"/>
    <mergeCell ref="E40:F40"/>
    <mergeCell ref="B41:H41"/>
    <mergeCell ref="B42:D42"/>
    <mergeCell ref="E42:F42"/>
    <mergeCell ref="B34:D34"/>
    <mergeCell ref="E34:F34"/>
    <mergeCell ref="B35:D35"/>
    <mergeCell ref="E35:F35"/>
    <mergeCell ref="B36:D36"/>
    <mergeCell ref="E36:F36"/>
    <mergeCell ref="A33:I33"/>
    <mergeCell ref="A22:I22"/>
    <mergeCell ref="B23:F23"/>
    <mergeCell ref="B24:F24"/>
    <mergeCell ref="B25:F25"/>
    <mergeCell ref="B26:F26"/>
    <mergeCell ref="B27:F27"/>
    <mergeCell ref="B28:F28"/>
    <mergeCell ref="B29:F29"/>
    <mergeCell ref="A30:H30"/>
    <mergeCell ref="A31:H31"/>
    <mergeCell ref="A32:H32"/>
    <mergeCell ref="A21:H21"/>
    <mergeCell ref="F12:G12"/>
    <mergeCell ref="H12:I12"/>
    <mergeCell ref="H13:I13"/>
    <mergeCell ref="F14:G14"/>
    <mergeCell ref="H14:I14"/>
    <mergeCell ref="F15:G15"/>
    <mergeCell ref="H15:I15"/>
    <mergeCell ref="A16:I16"/>
    <mergeCell ref="A17:I17"/>
    <mergeCell ref="B18:D18"/>
    <mergeCell ref="B19:D19"/>
    <mergeCell ref="B20:D20"/>
    <mergeCell ref="F11:G11"/>
    <mergeCell ref="H11:I11"/>
    <mergeCell ref="A9:E9"/>
    <mergeCell ref="F9:G9"/>
    <mergeCell ref="H9:I9"/>
    <mergeCell ref="F10:G10"/>
    <mergeCell ref="H10:I10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sheetPr>
    <tabColor rgb="FF00B050"/>
  </sheetPr>
  <dimension ref="A1:T68"/>
  <sheetViews>
    <sheetView topLeftCell="A28" workbookViewId="0">
      <selection activeCell="B59" sqref="B59:D59"/>
    </sheetView>
  </sheetViews>
  <sheetFormatPr defaultColWidth="9.1328125" defaultRowHeight="14.25" x14ac:dyDescent="0.45"/>
  <cols>
    <col min="1" max="1" width="12" bestFit="1" customWidth="1"/>
    <col min="4" max="4" width="26.86328125" customWidth="1"/>
    <col min="6" max="6" width="8.86328125" customWidth="1"/>
    <col min="7" max="7" width="11" customWidth="1"/>
    <col min="8" max="8" width="14.1328125" customWidth="1"/>
    <col min="9" max="9" width="18.33203125" customWidth="1"/>
    <col min="13" max="13" width="8.1328125" customWidth="1"/>
  </cols>
  <sheetData>
    <row r="1" spans="1:13" x14ac:dyDescent="0.45">
      <c r="A1" s="92"/>
      <c r="B1" s="93"/>
      <c r="C1" s="93"/>
      <c r="D1" s="93"/>
      <c r="E1" s="93"/>
      <c r="F1" s="93"/>
      <c r="G1" s="93"/>
      <c r="H1" s="93"/>
      <c r="I1" s="94"/>
    </row>
    <row r="2" spans="1:13" x14ac:dyDescent="0.45">
      <c r="A2" s="95"/>
      <c r="I2" s="96"/>
    </row>
    <row r="3" spans="1:13" x14ac:dyDescent="0.45">
      <c r="A3" s="95"/>
      <c r="I3" s="96"/>
    </row>
    <row r="4" spans="1:13" x14ac:dyDescent="0.45">
      <c r="A4" s="95"/>
      <c r="I4" s="96"/>
    </row>
    <row r="5" spans="1:13" x14ac:dyDescent="0.45">
      <c r="A5" s="95"/>
      <c r="I5" s="96"/>
    </row>
    <row r="6" spans="1:13" x14ac:dyDescent="0.45">
      <c r="A6" s="95"/>
      <c r="I6" s="96"/>
    </row>
    <row r="7" spans="1:13" x14ac:dyDescent="0.45">
      <c r="A7" s="95"/>
      <c r="I7" s="96"/>
    </row>
    <row r="8" spans="1:13" x14ac:dyDescent="0.45">
      <c r="A8" s="95"/>
      <c r="H8" s="97"/>
      <c r="I8" s="98"/>
    </row>
    <row r="9" spans="1:13" x14ac:dyDescent="0.45">
      <c r="A9" s="414" t="s">
        <v>167</v>
      </c>
      <c r="B9" s="415"/>
      <c r="C9" s="415"/>
      <c r="D9" s="415"/>
      <c r="E9" s="429"/>
      <c r="F9" s="430" t="s">
        <v>651</v>
      </c>
      <c r="G9" s="431"/>
      <c r="H9" s="528" t="e">
        <f>#REF!</f>
        <v>#REF!</v>
      </c>
      <c r="I9" s="529"/>
    </row>
    <row r="10" spans="1:13" x14ac:dyDescent="0.45">
      <c r="A10" s="99" t="s">
        <v>77</v>
      </c>
      <c r="B10" s="97"/>
      <c r="F10" s="430" t="s">
        <v>78</v>
      </c>
      <c r="G10" s="431"/>
      <c r="H10" s="530" t="e">
        <f>#REF!</f>
        <v>#REF!</v>
      </c>
      <c r="I10" s="531"/>
    </row>
    <row r="11" spans="1:13" x14ac:dyDescent="0.45">
      <c r="A11" s="99" t="s">
        <v>79</v>
      </c>
      <c r="B11" s="97"/>
      <c r="F11" s="430" t="s">
        <v>80</v>
      </c>
      <c r="G11" s="431"/>
      <c r="H11" s="532" t="e">
        <f>#REF!</f>
        <v>#REF!</v>
      </c>
      <c r="I11" s="531"/>
    </row>
    <row r="12" spans="1:13" x14ac:dyDescent="0.45">
      <c r="A12" s="99" t="s">
        <v>81</v>
      </c>
      <c r="B12" s="97"/>
      <c r="F12" s="430" t="s">
        <v>82</v>
      </c>
      <c r="G12" s="431"/>
      <c r="H12" s="537" t="e">
        <f>#REF!</f>
        <v>#REF!</v>
      </c>
      <c r="I12" s="531"/>
    </row>
    <row r="13" spans="1:13" x14ac:dyDescent="0.45">
      <c r="A13" s="99" t="s">
        <v>83</v>
      </c>
      <c r="B13" s="97"/>
      <c r="F13" s="181" t="s">
        <v>84</v>
      </c>
      <c r="G13" s="182"/>
      <c r="H13" s="535" t="s">
        <v>118</v>
      </c>
      <c r="I13" s="536"/>
    </row>
    <row r="14" spans="1:13" x14ac:dyDescent="0.45">
      <c r="A14" s="99"/>
      <c r="B14" s="97"/>
      <c r="F14" s="430" t="s">
        <v>86</v>
      </c>
      <c r="G14" s="431"/>
      <c r="H14" s="436" t="s">
        <v>87</v>
      </c>
      <c r="I14" s="435"/>
      <c r="M14" t="s">
        <v>85</v>
      </c>
    </row>
    <row r="15" spans="1:13" x14ac:dyDescent="0.45">
      <c r="A15" s="99"/>
      <c r="B15" s="97"/>
      <c r="D15" s="187"/>
      <c r="F15" s="472" t="s">
        <v>404</v>
      </c>
      <c r="G15" s="472"/>
      <c r="H15" s="473" t="s">
        <v>365</v>
      </c>
      <c r="I15" s="469"/>
    </row>
    <row r="16" spans="1:13" x14ac:dyDescent="0.45">
      <c r="A16" s="443" t="s">
        <v>646</v>
      </c>
      <c r="B16" s="444"/>
      <c r="C16" s="444"/>
      <c r="D16" s="444"/>
      <c r="E16" s="444"/>
      <c r="F16" s="444"/>
      <c r="G16" s="444"/>
      <c r="H16" s="444"/>
      <c r="I16" s="445"/>
    </row>
    <row r="17" spans="1:11" ht="14.65" thickBot="1" x14ac:dyDescent="0.5">
      <c r="A17" s="446" t="s">
        <v>88</v>
      </c>
      <c r="B17" s="447"/>
      <c r="C17" s="447"/>
      <c r="D17" s="447"/>
      <c r="E17" s="447"/>
      <c r="F17" s="447"/>
      <c r="G17" s="447"/>
      <c r="H17" s="447"/>
      <c r="I17" s="448"/>
    </row>
    <row r="18" spans="1:11" x14ac:dyDescent="0.45">
      <c r="A18" s="104" t="s">
        <v>89</v>
      </c>
      <c r="B18" s="464" t="s">
        <v>176</v>
      </c>
      <c r="C18" s="465"/>
      <c r="D18" s="466"/>
      <c r="E18" s="170" t="s">
        <v>91</v>
      </c>
      <c r="F18" s="170" t="s">
        <v>92</v>
      </c>
      <c r="G18" s="170" t="s">
        <v>93</v>
      </c>
      <c r="H18" s="170" t="s">
        <v>94</v>
      </c>
      <c r="I18" s="171" t="s">
        <v>95</v>
      </c>
    </row>
    <row r="19" spans="1:11" x14ac:dyDescent="0.45">
      <c r="A19" s="109"/>
      <c r="B19" s="437"/>
      <c r="C19" s="438"/>
      <c r="D19" s="439"/>
      <c r="E19" s="110"/>
      <c r="F19" s="111"/>
      <c r="G19" s="110"/>
      <c r="H19" s="112"/>
      <c r="I19" s="113"/>
    </row>
    <row r="20" spans="1:11" x14ac:dyDescent="0.45">
      <c r="A20" s="114"/>
      <c r="B20" s="440"/>
      <c r="C20" s="441"/>
      <c r="D20" s="442"/>
      <c r="E20" s="115"/>
      <c r="F20" s="100"/>
      <c r="G20" s="117"/>
      <c r="H20" s="118"/>
      <c r="I20" s="119"/>
    </row>
    <row r="21" spans="1:11" x14ac:dyDescent="0.45">
      <c r="A21" s="408" t="s">
        <v>96</v>
      </c>
      <c r="B21" s="404"/>
      <c r="C21" s="404"/>
      <c r="D21" s="404"/>
      <c r="E21" s="404"/>
      <c r="F21" s="404"/>
      <c r="G21" s="404"/>
      <c r="H21" s="405"/>
      <c r="I21" s="113"/>
    </row>
    <row r="22" spans="1:11" x14ac:dyDescent="0.45">
      <c r="A22" s="414" t="s">
        <v>97</v>
      </c>
      <c r="B22" s="415"/>
      <c r="C22" s="415"/>
      <c r="D22" s="415"/>
      <c r="E22" s="415"/>
      <c r="F22" s="415"/>
      <c r="G22" s="415"/>
      <c r="H22" s="415"/>
      <c r="I22" s="416"/>
    </row>
    <row r="23" spans="1:11" x14ac:dyDescent="0.45">
      <c r="A23" s="120" t="s">
        <v>98</v>
      </c>
      <c r="B23" s="412" t="s">
        <v>176</v>
      </c>
      <c r="C23" s="458"/>
      <c r="D23" s="458"/>
      <c r="E23" s="458"/>
      <c r="F23" s="413"/>
      <c r="G23" s="180" t="s">
        <v>93</v>
      </c>
      <c r="H23" s="136" t="s">
        <v>94</v>
      </c>
      <c r="I23" s="137" t="s">
        <v>95</v>
      </c>
      <c r="K23" s="142"/>
    </row>
    <row r="24" spans="1:11" x14ac:dyDescent="0.45">
      <c r="A24" s="250"/>
      <c r="B24" s="513"/>
      <c r="C24" s="514"/>
      <c r="D24" s="514"/>
      <c r="E24" s="514"/>
      <c r="F24" s="515"/>
      <c r="G24" s="252"/>
      <c r="H24" s="251"/>
      <c r="I24" s="129"/>
    </row>
    <row r="25" spans="1:11" x14ac:dyDescent="0.45">
      <c r="A25" s="125"/>
      <c r="B25" s="513"/>
      <c r="C25" s="514"/>
      <c r="D25" s="514"/>
      <c r="E25" s="514"/>
      <c r="F25" s="515"/>
      <c r="G25" s="252"/>
      <c r="H25" s="251"/>
      <c r="I25" s="129"/>
    </row>
    <row r="26" spans="1:11" x14ac:dyDescent="0.45">
      <c r="A26" s="125"/>
      <c r="B26" s="513"/>
      <c r="C26" s="514"/>
      <c r="D26" s="514"/>
      <c r="E26" s="514"/>
      <c r="F26" s="515"/>
      <c r="G26" s="252"/>
      <c r="H26" s="251"/>
      <c r="I26" s="129"/>
    </row>
    <row r="27" spans="1:11" x14ac:dyDescent="0.45">
      <c r="A27" s="125"/>
      <c r="B27" s="513"/>
      <c r="C27" s="514"/>
      <c r="D27" s="514"/>
      <c r="E27" s="514"/>
      <c r="F27" s="515"/>
      <c r="G27" s="252"/>
      <c r="H27" s="251"/>
      <c r="I27" s="129"/>
    </row>
    <row r="28" spans="1:11" x14ac:dyDescent="0.45">
      <c r="A28" s="125"/>
      <c r="B28" s="513"/>
      <c r="C28" s="514"/>
      <c r="D28" s="514"/>
      <c r="E28" s="514"/>
      <c r="F28" s="515"/>
      <c r="G28" s="252"/>
      <c r="H28" s="251"/>
      <c r="I28" s="129"/>
    </row>
    <row r="29" spans="1:11" x14ac:dyDescent="0.45">
      <c r="A29" s="125"/>
      <c r="B29" s="470"/>
      <c r="C29" s="471"/>
      <c r="D29" s="471"/>
      <c r="E29" s="471"/>
      <c r="F29" s="471"/>
      <c r="G29" s="191"/>
      <c r="H29" s="192"/>
      <c r="I29" s="129"/>
    </row>
    <row r="30" spans="1:11" x14ac:dyDescent="0.45">
      <c r="A30" s="467" t="s">
        <v>177</v>
      </c>
      <c r="B30" s="404"/>
      <c r="C30" s="404"/>
      <c r="D30" s="404"/>
      <c r="E30" s="404"/>
      <c r="F30" s="404"/>
      <c r="G30" s="404"/>
      <c r="H30" s="405"/>
      <c r="I30" s="185">
        <f>SUM(I24:I29)</f>
        <v>0</v>
      </c>
    </row>
    <row r="31" spans="1:11" x14ac:dyDescent="0.45">
      <c r="A31" s="408" t="s">
        <v>178</v>
      </c>
      <c r="B31" s="404"/>
      <c r="C31" s="404"/>
      <c r="D31" s="404"/>
      <c r="E31" s="404"/>
      <c r="F31" s="404"/>
      <c r="G31" s="404"/>
      <c r="H31" s="405"/>
      <c r="I31" s="186">
        <f>ROUND((I30*0.15),2)</f>
        <v>0</v>
      </c>
    </row>
    <row r="32" spans="1:11" x14ac:dyDescent="0.45">
      <c r="A32" s="408" t="s">
        <v>179</v>
      </c>
      <c r="B32" s="404"/>
      <c r="C32" s="404"/>
      <c r="D32" s="404"/>
      <c r="E32" s="404"/>
      <c r="F32" s="404"/>
      <c r="G32" s="404"/>
      <c r="H32" s="405"/>
      <c r="I32" s="172">
        <f>I30+I31</f>
        <v>0</v>
      </c>
    </row>
    <row r="33" spans="1:20" x14ac:dyDescent="0.45">
      <c r="A33" s="414" t="s">
        <v>101</v>
      </c>
      <c r="B33" s="415"/>
      <c r="C33" s="415"/>
      <c r="D33" s="415"/>
      <c r="E33" s="415"/>
      <c r="F33" s="415"/>
      <c r="G33" s="415"/>
      <c r="H33" s="415"/>
      <c r="I33" s="416"/>
    </row>
    <row r="34" spans="1:20" x14ac:dyDescent="0.45">
      <c r="A34" s="120" t="s">
        <v>102</v>
      </c>
      <c r="B34" s="430" t="s">
        <v>103</v>
      </c>
      <c r="C34" s="444"/>
      <c r="D34" s="431"/>
      <c r="E34" s="412" t="s">
        <v>91</v>
      </c>
      <c r="F34" s="413"/>
      <c r="G34" s="122" t="s">
        <v>93</v>
      </c>
      <c r="H34" s="123" t="s">
        <v>94</v>
      </c>
      <c r="I34" s="124" t="s">
        <v>95</v>
      </c>
    </row>
    <row r="35" spans="1:20" x14ac:dyDescent="0.45">
      <c r="A35" s="125">
        <v>1</v>
      </c>
      <c r="B35" s="449" t="s">
        <v>104</v>
      </c>
      <c r="C35" s="450"/>
      <c r="D35" s="451"/>
      <c r="E35" s="437" t="s">
        <v>105</v>
      </c>
      <c r="F35" s="439"/>
      <c r="G35" s="157"/>
      <c r="H35" s="155">
        <v>450</v>
      </c>
      <c r="I35" s="132">
        <f>SUM(G35*H35)</f>
        <v>0</v>
      </c>
    </row>
    <row r="36" spans="1:20" x14ac:dyDescent="0.45">
      <c r="A36" s="125">
        <v>2</v>
      </c>
      <c r="B36" s="426" t="s">
        <v>106</v>
      </c>
      <c r="C36" s="427"/>
      <c r="D36" s="428"/>
      <c r="E36" s="406" t="s">
        <v>105</v>
      </c>
      <c r="F36" s="407"/>
      <c r="G36" s="126"/>
      <c r="H36" s="156">
        <v>350</v>
      </c>
      <c r="I36" s="129">
        <f t="shared" ref="I36:I40" si="0">SUM(G36*H36)</f>
        <v>0</v>
      </c>
    </row>
    <row r="37" spans="1:20" x14ac:dyDescent="0.45">
      <c r="A37" s="125">
        <v>3</v>
      </c>
      <c r="B37" s="426" t="s">
        <v>107</v>
      </c>
      <c r="C37" s="427"/>
      <c r="D37" s="428"/>
      <c r="E37" s="406" t="s">
        <v>105</v>
      </c>
      <c r="F37" s="407"/>
      <c r="G37" s="126">
        <v>3</v>
      </c>
      <c r="H37" s="156">
        <v>300</v>
      </c>
      <c r="I37" s="129">
        <f t="shared" si="0"/>
        <v>900</v>
      </c>
    </row>
    <row r="38" spans="1:20" x14ac:dyDescent="0.45">
      <c r="A38" s="125">
        <v>4</v>
      </c>
      <c r="B38" s="426" t="s">
        <v>108</v>
      </c>
      <c r="C38" s="427"/>
      <c r="D38" s="428"/>
      <c r="E38" s="406" t="s">
        <v>105</v>
      </c>
      <c r="F38" s="407"/>
      <c r="G38" s="126">
        <v>3</v>
      </c>
      <c r="H38" s="156">
        <v>200</v>
      </c>
      <c r="I38" s="129">
        <f t="shared" si="0"/>
        <v>600</v>
      </c>
    </row>
    <row r="39" spans="1:20" x14ac:dyDescent="0.45">
      <c r="A39" s="125">
        <v>5</v>
      </c>
      <c r="B39" s="426" t="s">
        <v>109</v>
      </c>
      <c r="C39" s="427"/>
      <c r="D39" s="428"/>
      <c r="E39" s="406" t="s">
        <v>105</v>
      </c>
      <c r="F39" s="407"/>
      <c r="G39" s="126"/>
      <c r="H39" s="158">
        <v>200</v>
      </c>
      <c r="I39" s="129">
        <f t="shared" si="0"/>
        <v>0</v>
      </c>
      <c r="T39" s="256"/>
    </row>
    <row r="40" spans="1:20" x14ac:dyDescent="0.45">
      <c r="A40" s="139">
        <v>6</v>
      </c>
      <c r="B40" s="455" t="s">
        <v>348</v>
      </c>
      <c r="C40" s="456"/>
      <c r="D40" s="457"/>
      <c r="E40" s="440" t="s">
        <v>105</v>
      </c>
      <c r="F40" s="442"/>
      <c r="G40" s="255"/>
      <c r="H40" s="254">
        <v>140</v>
      </c>
      <c r="I40" s="253">
        <f t="shared" si="0"/>
        <v>0</v>
      </c>
    </row>
    <row r="41" spans="1:20" x14ac:dyDescent="0.45">
      <c r="A41" s="125"/>
      <c r="B41" s="430" t="s">
        <v>622</v>
      </c>
      <c r="C41" s="444"/>
      <c r="D41" s="444"/>
      <c r="E41" s="444"/>
      <c r="F41" s="444"/>
      <c r="G41" s="444"/>
      <c r="H41" s="431"/>
      <c r="I41" s="129">
        <f>SUM(I35:I40)</f>
        <v>1500</v>
      </c>
    </row>
    <row r="42" spans="1:20" x14ac:dyDescent="0.45">
      <c r="A42" s="125">
        <v>1</v>
      </c>
      <c r="B42" s="449" t="s">
        <v>104</v>
      </c>
      <c r="C42" s="450"/>
      <c r="D42" s="451"/>
      <c r="E42" s="437" t="s">
        <v>105</v>
      </c>
      <c r="F42" s="439"/>
      <c r="G42" s="157"/>
      <c r="H42" s="155">
        <v>675</v>
      </c>
      <c r="I42" s="132">
        <f>SUM(G42*H42)</f>
        <v>0</v>
      </c>
    </row>
    <row r="43" spans="1:20" x14ac:dyDescent="0.45">
      <c r="A43" s="125">
        <v>2</v>
      </c>
      <c r="B43" s="426" t="s">
        <v>106</v>
      </c>
      <c r="C43" s="427"/>
      <c r="D43" s="428"/>
      <c r="E43" s="406" t="s">
        <v>105</v>
      </c>
      <c r="F43" s="407"/>
      <c r="G43" s="126"/>
      <c r="H43" s="156">
        <v>525</v>
      </c>
      <c r="I43" s="129">
        <f t="shared" ref="I43:I47" si="1">SUM(G43*H43)</f>
        <v>0</v>
      </c>
    </row>
    <row r="44" spans="1:20" x14ac:dyDescent="0.45">
      <c r="A44" s="125">
        <v>3</v>
      </c>
      <c r="B44" s="426" t="s">
        <v>107</v>
      </c>
      <c r="C44" s="427"/>
      <c r="D44" s="428"/>
      <c r="E44" s="406" t="s">
        <v>105</v>
      </c>
      <c r="F44" s="407"/>
      <c r="G44" s="126"/>
      <c r="H44" s="156">
        <v>450</v>
      </c>
      <c r="I44" s="129">
        <f t="shared" si="1"/>
        <v>0</v>
      </c>
    </row>
    <row r="45" spans="1:20" x14ac:dyDescent="0.45">
      <c r="A45" s="125">
        <v>4</v>
      </c>
      <c r="B45" s="426" t="s">
        <v>108</v>
      </c>
      <c r="C45" s="427"/>
      <c r="D45" s="428"/>
      <c r="E45" s="406" t="s">
        <v>105</v>
      </c>
      <c r="F45" s="407"/>
      <c r="G45" s="126"/>
      <c r="H45" s="156">
        <v>300</v>
      </c>
      <c r="I45" s="129">
        <f t="shared" si="1"/>
        <v>0</v>
      </c>
    </row>
    <row r="46" spans="1:20" x14ac:dyDescent="0.45">
      <c r="A46" s="125">
        <v>5</v>
      </c>
      <c r="B46" s="426" t="s">
        <v>109</v>
      </c>
      <c r="C46" s="427"/>
      <c r="D46" s="428"/>
      <c r="E46" s="406" t="s">
        <v>105</v>
      </c>
      <c r="F46" s="407"/>
      <c r="G46" s="126"/>
      <c r="H46" s="158">
        <v>300</v>
      </c>
      <c r="I46" s="129">
        <f t="shared" si="1"/>
        <v>0</v>
      </c>
    </row>
    <row r="47" spans="1:20" x14ac:dyDescent="0.45">
      <c r="A47" s="139">
        <v>6</v>
      </c>
      <c r="B47" s="455" t="s">
        <v>348</v>
      </c>
      <c r="C47" s="456"/>
      <c r="D47" s="457"/>
      <c r="E47" s="440" t="s">
        <v>105</v>
      </c>
      <c r="F47" s="442"/>
      <c r="G47" s="255"/>
      <c r="H47" s="254">
        <v>210</v>
      </c>
      <c r="I47" s="253">
        <f t="shared" si="1"/>
        <v>0</v>
      </c>
    </row>
    <row r="48" spans="1:20" x14ac:dyDescent="0.45">
      <c r="A48" s="125"/>
      <c r="B48" s="430" t="s">
        <v>623</v>
      </c>
      <c r="C48" s="444"/>
      <c r="D48" s="444"/>
      <c r="E48" s="444"/>
      <c r="F48" s="444"/>
      <c r="G48" s="444"/>
      <c r="H48" s="431"/>
      <c r="I48" s="129">
        <f>SUM(I42:I47)</f>
        <v>0</v>
      </c>
    </row>
    <row r="49" spans="1:9" x14ac:dyDescent="0.45">
      <c r="A49" s="125">
        <v>1</v>
      </c>
      <c r="B49" s="449" t="s">
        <v>104</v>
      </c>
      <c r="C49" s="450"/>
      <c r="D49" s="451"/>
      <c r="E49" s="437" t="s">
        <v>105</v>
      </c>
      <c r="F49" s="439"/>
      <c r="G49" s="157"/>
      <c r="H49" s="155">
        <v>900</v>
      </c>
      <c r="I49" s="132">
        <f>SUM(G49*H49)</f>
        <v>0</v>
      </c>
    </row>
    <row r="50" spans="1:9" x14ac:dyDescent="0.45">
      <c r="A50" s="125">
        <v>2</v>
      </c>
      <c r="B50" s="426" t="s">
        <v>106</v>
      </c>
      <c r="C50" s="427"/>
      <c r="D50" s="428"/>
      <c r="E50" s="406" t="s">
        <v>105</v>
      </c>
      <c r="F50" s="407"/>
      <c r="G50" s="126"/>
      <c r="H50" s="156">
        <v>700</v>
      </c>
      <c r="I50" s="129">
        <f t="shared" ref="I50:I54" si="2">SUM(G50*H50)</f>
        <v>0</v>
      </c>
    </row>
    <row r="51" spans="1:9" x14ac:dyDescent="0.45">
      <c r="A51" s="125">
        <v>3</v>
      </c>
      <c r="B51" s="426" t="s">
        <v>107</v>
      </c>
      <c r="C51" s="427"/>
      <c r="D51" s="428"/>
      <c r="E51" s="406" t="s">
        <v>105</v>
      </c>
      <c r="F51" s="407"/>
      <c r="G51" s="126"/>
      <c r="H51" s="156">
        <v>600</v>
      </c>
      <c r="I51" s="129">
        <f t="shared" si="2"/>
        <v>0</v>
      </c>
    </row>
    <row r="52" spans="1:9" x14ac:dyDescent="0.45">
      <c r="A52" s="125">
        <v>4</v>
      </c>
      <c r="B52" s="426" t="s">
        <v>108</v>
      </c>
      <c r="C52" s="427"/>
      <c r="D52" s="428"/>
      <c r="E52" s="406" t="s">
        <v>105</v>
      </c>
      <c r="F52" s="407"/>
      <c r="G52" s="126"/>
      <c r="H52" s="156">
        <v>400</v>
      </c>
      <c r="I52" s="129">
        <f t="shared" si="2"/>
        <v>0</v>
      </c>
    </row>
    <row r="53" spans="1:9" x14ac:dyDescent="0.45">
      <c r="A53" s="125">
        <v>5</v>
      </c>
      <c r="B53" s="426" t="s">
        <v>109</v>
      </c>
      <c r="C53" s="427"/>
      <c r="D53" s="428"/>
      <c r="E53" s="406" t="s">
        <v>105</v>
      </c>
      <c r="F53" s="407"/>
      <c r="G53" s="126"/>
      <c r="H53" s="158">
        <v>400</v>
      </c>
      <c r="I53" s="129">
        <f t="shared" si="2"/>
        <v>0</v>
      </c>
    </row>
    <row r="54" spans="1:9" x14ac:dyDescent="0.45">
      <c r="A54" s="139">
        <v>6</v>
      </c>
      <c r="B54" s="455" t="s">
        <v>348</v>
      </c>
      <c r="C54" s="456"/>
      <c r="D54" s="457"/>
      <c r="E54" s="440" t="s">
        <v>105</v>
      </c>
      <c r="F54" s="442"/>
      <c r="G54" s="255"/>
      <c r="H54" s="254">
        <v>280</v>
      </c>
      <c r="I54" s="253">
        <f t="shared" si="2"/>
        <v>0</v>
      </c>
    </row>
    <row r="55" spans="1:9" x14ac:dyDescent="0.45">
      <c r="A55" s="134"/>
      <c r="B55" s="412"/>
      <c r="C55" s="458"/>
      <c r="D55" s="458"/>
      <c r="E55" s="458"/>
      <c r="F55" s="458"/>
      <c r="G55" s="413"/>
      <c r="H55" s="118"/>
      <c r="I55" s="129">
        <f>SUM(I49:I54)</f>
        <v>0</v>
      </c>
    </row>
    <row r="56" spans="1:9" x14ac:dyDescent="0.45">
      <c r="A56" s="408" t="s">
        <v>110</v>
      </c>
      <c r="B56" s="404"/>
      <c r="C56" s="404"/>
      <c r="D56" s="404"/>
      <c r="E56" s="404"/>
      <c r="F56" s="404"/>
      <c r="G56" s="404"/>
      <c r="H56" s="405"/>
      <c r="I56" s="140"/>
    </row>
    <row r="57" spans="1:9" x14ac:dyDescent="0.45">
      <c r="A57" s="414" t="s">
        <v>111</v>
      </c>
      <c r="B57" s="415"/>
      <c r="C57" s="415"/>
      <c r="D57" s="415"/>
      <c r="E57" s="415"/>
      <c r="F57" s="415"/>
      <c r="G57" s="415"/>
      <c r="H57" s="415"/>
      <c r="I57" s="416"/>
    </row>
    <row r="58" spans="1:9" x14ac:dyDescent="0.45">
      <c r="A58" s="120" t="s">
        <v>112</v>
      </c>
      <c r="B58" s="412" t="s">
        <v>113</v>
      </c>
      <c r="C58" s="458"/>
      <c r="D58" s="413"/>
      <c r="E58" s="412" t="s">
        <v>114</v>
      </c>
      <c r="F58" s="413"/>
      <c r="G58" s="136" t="s">
        <v>115</v>
      </c>
      <c r="H58" s="136" t="s">
        <v>94</v>
      </c>
      <c r="I58" s="137" t="s">
        <v>95</v>
      </c>
    </row>
    <row r="59" spans="1:9" x14ac:dyDescent="0.45">
      <c r="A59" s="125">
        <v>1</v>
      </c>
      <c r="B59" s="417" t="s">
        <v>647</v>
      </c>
      <c r="C59" s="418"/>
      <c r="D59" s="419"/>
      <c r="E59" s="406">
        <v>1</v>
      </c>
      <c r="F59" s="407"/>
      <c r="G59" s="211">
        <v>19.399999999999999</v>
      </c>
      <c r="H59" s="138">
        <v>5</v>
      </c>
      <c r="I59" s="224">
        <f>H59*G59</f>
        <v>97</v>
      </c>
    </row>
    <row r="60" spans="1:9" x14ac:dyDescent="0.45">
      <c r="A60" s="139"/>
      <c r="B60" s="423"/>
      <c r="C60" s="424"/>
      <c r="D60" s="425"/>
      <c r="E60" s="440"/>
      <c r="F60" s="442"/>
      <c r="G60" s="126"/>
      <c r="H60" s="138"/>
      <c r="I60" s="224"/>
    </row>
    <row r="61" spans="1:9" x14ac:dyDescent="0.45">
      <c r="A61" s="408" t="s">
        <v>116</v>
      </c>
      <c r="B61" s="404"/>
      <c r="C61" s="404"/>
      <c r="D61" s="404"/>
      <c r="E61" s="404"/>
      <c r="F61" s="404"/>
      <c r="G61" s="404"/>
      <c r="H61" s="405"/>
      <c r="I61" s="140">
        <f>SUM(I59:I60)</f>
        <v>97</v>
      </c>
    </row>
    <row r="62" spans="1:9" x14ac:dyDescent="0.45">
      <c r="A62" s="524"/>
      <c r="B62" s="438"/>
      <c r="C62" s="438"/>
      <c r="D62" s="438"/>
      <c r="E62" s="438"/>
      <c r="F62" s="143"/>
      <c r="G62" s="144"/>
      <c r="H62" s="144"/>
      <c r="I62" s="145"/>
    </row>
    <row r="63" spans="1:9" x14ac:dyDescent="0.45">
      <c r="A63" s="452"/>
      <c r="B63" s="453"/>
      <c r="C63" s="453"/>
      <c r="D63" s="453"/>
      <c r="E63" s="453"/>
      <c r="F63" s="146"/>
      <c r="G63" s="454" t="s">
        <v>117</v>
      </c>
      <c r="H63" s="453"/>
      <c r="I63" s="147">
        <f>I61+I55+I48+I41+I32+I21</f>
        <v>1597</v>
      </c>
    </row>
    <row r="64" spans="1:9" x14ac:dyDescent="0.45">
      <c r="A64" s="452"/>
      <c r="B64" s="453"/>
      <c r="C64" s="453"/>
      <c r="D64" s="453"/>
      <c r="E64" s="453"/>
      <c r="F64" s="100"/>
      <c r="G64" s="148"/>
      <c r="H64" s="149"/>
      <c r="I64" s="150"/>
    </row>
    <row r="65" spans="1:9" ht="14.65" thickBot="1" x14ac:dyDescent="0.5">
      <c r="A65" s="452"/>
      <c r="B65" s="453"/>
      <c r="C65" s="453"/>
      <c r="D65" s="453"/>
      <c r="E65" s="453"/>
      <c r="F65" s="100"/>
      <c r="G65" s="402" t="s">
        <v>160</v>
      </c>
      <c r="H65" s="403"/>
      <c r="I65" s="159">
        <f>I63+I64</f>
        <v>1597</v>
      </c>
    </row>
    <row r="66" spans="1:9" ht="15" thickTop="1" thickBot="1" x14ac:dyDescent="0.5">
      <c r="A66" s="151"/>
      <c r="B66" s="152"/>
      <c r="C66" s="459"/>
      <c r="D66" s="460"/>
      <c r="E66" s="460"/>
      <c r="F66" s="460"/>
      <c r="G66" s="153"/>
      <c r="H66" s="153"/>
      <c r="I66" s="154"/>
    </row>
    <row r="68" spans="1:9" x14ac:dyDescent="0.45">
      <c r="A68" s="97"/>
      <c r="B68" s="97"/>
    </row>
  </sheetData>
  <mergeCells count="92">
    <mergeCell ref="C66:F66"/>
    <mergeCell ref="A63:B63"/>
    <mergeCell ref="C63:E63"/>
    <mergeCell ref="G63:H63"/>
    <mergeCell ref="A64:B64"/>
    <mergeCell ref="C64:E64"/>
    <mergeCell ref="A65:B65"/>
    <mergeCell ref="C65:E65"/>
    <mergeCell ref="G65:H65"/>
    <mergeCell ref="A62:E62"/>
    <mergeCell ref="B54:D54"/>
    <mergeCell ref="E54:F54"/>
    <mergeCell ref="B55:G55"/>
    <mergeCell ref="A56:H56"/>
    <mergeCell ref="A57:I57"/>
    <mergeCell ref="B58:D58"/>
    <mergeCell ref="E58:F58"/>
    <mergeCell ref="B59:D59"/>
    <mergeCell ref="E59:F59"/>
    <mergeCell ref="B60:D60"/>
    <mergeCell ref="E60:F60"/>
    <mergeCell ref="A61:H61"/>
    <mergeCell ref="B51:D51"/>
    <mergeCell ref="E51:F51"/>
    <mergeCell ref="B52:D52"/>
    <mergeCell ref="E52:F52"/>
    <mergeCell ref="B53:D53"/>
    <mergeCell ref="E53:F53"/>
    <mergeCell ref="B50:D50"/>
    <mergeCell ref="E50:F50"/>
    <mergeCell ref="B44:D44"/>
    <mergeCell ref="E44:F44"/>
    <mergeCell ref="B45:D45"/>
    <mergeCell ref="E45:F45"/>
    <mergeCell ref="B46:D46"/>
    <mergeCell ref="E46:F46"/>
    <mergeCell ref="B47:D47"/>
    <mergeCell ref="E47:F47"/>
    <mergeCell ref="B48:H48"/>
    <mergeCell ref="B49:D49"/>
    <mergeCell ref="E49:F49"/>
    <mergeCell ref="B43:D43"/>
    <mergeCell ref="E43:F43"/>
    <mergeCell ref="B37:D37"/>
    <mergeCell ref="E37:F37"/>
    <mergeCell ref="B38:D38"/>
    <mergeCell ref="E38:F38"/>
    <mergeCell ref="B39:D39"/>
    <mergeCell ref="E39:F39"/>
    <mergeCell ref="B40:D40"/>
    <mergeCell ref="E40:F40"/>
    <mergeCell ref="B41:H41"/>
    <mergeCell ref="B42:D42"/>
    <mergeCell ref="E42:F42"/>
    <mergeCell ref="B34:D34"/>
    <mergeCell ref="E34:F34"/>
    <mergeCell ref="B35:D35"/>
    <mergeCell ref="E35:F35"/>
    <mergeCell ref="B36:D36"/>
    <mergeCell ref="E36:F36"/>
    <mergeCell ref="A33:I33"/>
    <mergeCell ref="A22:I22"/>
    <mergeCell ref="B23:F23"/>
    <mergeCell ref="B24:F24"/>
    <mergeCell ref="B25:F25"/>
    <mergeCell ref="B26:F26"/>
    <mergeCell ref="B27:F27"/>
    <mergeCell ref="B28:F28"/>
    <mergeCell ref="B29:F29"/>
    <mergeCell ref="A30:H30"/>
    <mergeCell ref="A31:H31"/>
    <mergeCell ref="A32:H32"/>
    <mergeCell ref="A21:H21"/>
    <mergeCell ref="F12:G12"/>
    <mergeCell ref="H12:I12"/>
    <mergeCell ref="H13:I13"/>
    <mergeCell ref="F14:G14"/>
    <mergeCell ref="H14:I14"/>
    <mergeCell ref="F15:G15"/>
    <mergeCell ref="H15:I15"/>
    <mergeCell ref="A16:I16"/>
    <mergeCell ref="A17:I17"/>
    <mergeCell ref="B18:D18"/>
    <mergeCell ref="B19:D19"/>
    <mergeCell ref="B20:D20"/>
    <mergeCell ref="F11:G11"/>
    <mergeCell ref="H11:I11"/>
    <mergeCell ref="A9:E9"/>
    <mergeCell ref="F9:G9"/>
    <mergeCell ref="H9:I9"/>
    <mergeCell ref="F10:G10"/>
    <mergeCell ref="H10:I10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</sheetPr>
  <dimension ref="B1:H72"/>
  <sheetViews>
    <sheetView view="pageBreakPreview" zoomScaleNormal="100" zoomScaleSheetLayoutView="100" workbookViewId="0">
      <selection activeCell="D4" sqref="D4"/>
    </sheetView>
  </sheetViews>
  <sheetFormatPr defaultColWidth="9.1328125" defaultRowHeight="13.5" x14ac:dyDescent="0.35"/>
  <cols>
    <col min="1" max="1" width="1.1328125" style="13" customWidth="1"/>
    <col min="2" max="2" width="7.86328125" style="13" customWidth="1"/>
    <col min="3" max="3" width="11.6640625" style="13" customWidth="1"/>
    <col min="4" max="4" width="52.6640625" style="13" customWidth="1"/>
    <col min="5" max="5" width="8.46484375" style="13" bestFit="1" customWidth="1"/>
    <col min="6" max="6" width="10.1328125" style="13" customWidth="1"/>
    <col min="7" max="7" width="16.19921875" style="13" customWidth="1"/>
    <col min="8" max="8" width="24.6640625" style="13" customWidth="1"/>
    <col min="9" max="9" width="9.1328125" style="13" customWidth="1"/>
    <col min="10" max="16384" width="9.1328125" style="13"/>
  </cols>
  <sheetData>
    <row r="1" spans="2:8" ht="17.649999999999999" x14ac:dyDescent="0.5">
      <c r="B1" s="552" t="s">
        <v>1290</v>
      </c>
      <c r="C1" s="552"/>
      <c r="D1" s="552" t="s">
        <v>1291</v>
      </c>
      <c r="E1" s="1"/>
      <c r="F1" s="1"/>
      <c r="G1" s="14"/>
    </row>
    <row r="2" spans="2:8" s="11" customFormat="1" ht="13.9" x14ac:dyDescent="0.4">
      <c r="B2" s="2" t="str">
        <f>'SCHEDULE 3B_CH'!B2</f>
        <v>SCHEDULE MAINTENANCE OF MEDICAL GAS  EQUIPMENT AT CLUSTER TWO (2)</v>
      </c>
      <c r="C2" s="7"/>
      <c r="D2" s="2"/>
      <c r="E2" s="268"/>
      <c r="F2" s="268"/>
      <c r="G2" s="7"/>
      <c r="H2" s="7"/>
    </row>
    <row r="3" spans="2:8" ht="29.25" customHeight="1" x14ac:dyDescent="0.35">
      <c r="B3" s="267" t="s">
        <v>9</v>
      </c>
      <c r="C3" s="47"/>
      <c r="D3" s="267" t="str">
        <f>'SCHED 1A-1_JG_CH'!D3</f>
        <v>SCMU3-24/25-0662-HO</v>
      </c>
      <c r="E3" s="399" t="s">
        <v>10</v>
      </c>
      <c r="F3" s="400"/>
      <c r="G3" s="401" t="str">
        <f>'SCHEDULE 3B_CH'!H3</f>
        <v>JOE GQABI &amp; CHRIS HANI</v>
      </c>
      <c r="H3" s="401"/>
    </row>
    <row r="4" spans="2:8" ht="13.9" x14ac:dyDescent="0.4">
      <c r="B4" s="2" t="s">
        <v>8</v>
      </c>
      <c r="C4" s="14"/>
      <c r="D4" s="2" t="str">
        <f>'SCHED 1A-1_JG_CH'!D4</f>
        <v>MEDICAL GAS</v>
      </c>
      <c r="E4" s="67"/>
      <c r="F4" s="2"/>
      <c r="G4" s="14"/>
      <c r="H4" s="14"/>
    </row>
    <row r="5" spans="2:8" ht="13.9" x14ac:dyDescent="0.4">
      <c r="B5" s="2"/>
      <c r="C5" s="2"/>
      <c r="D5" s="2"/>
      <c r="E5" s="2"/>
      <c r="F5" s="2"/>
      <c r="G5" s="14"/>
      <c r="H5" s="14"/>
    </row>
    <row r="6" spans="2:8" s="4" customFormat="1" ht="13.15" x14ac:dyDescent="0.4">
      <c r="B6" s="4" t="s">
        <v>32</v>
      </c>
      <c r="D6" s="15" t="s">
        <v>27</v>
      </c>
      <c r="E6" s="335"/>
      <c r="F6" s="335"/>
      <c r="G6" s="335"/>
      <c r="H6" s="335"/>
    </row>
    <row r="7" spans="2:8" ht="6" customHeight="1" thickBot="1" x14ac:dyDescent="0.4">
      <c r="B7" s="5"/>
      <c r="C7" s="5"/>
      <c r="D7" s="5"/>
      <c r="E7" s="5"/>
      <c r="F7" s="5"/>
      <c r="G7" s="14"/>
      <c r="H7" s="14"/>
    </row>
    <row r="8" spans="2:8" s="40" customFormat="1" ht="44.25" customHeight="1" thickBot="1" x14ac:dyDescent="0.5">
      <c r="B8" s="16" t="s">
        <v>12</v>
      </c>
      <c r="C8" s="16" t="s">
        <v>6</v>
      </c>
      <c r="D8" s="16" t="s">
        <v>0</v>
      </c>
      <c r="E8" s="16" t="s">
        <v>1</v>
      </c>
      <c r="F8" s="16" t="s">
        <v>4</v>
      </c>
      <c r="G8" s="16" t="s">
        <v>2</v>
      </c>
      <c r="H8" s="16" t="s">
        <v>5</v>
      </c>
    </row>
    <row r="9" spans="2:8" s="40" customFormat="1" ht="42" customHeight="1" x14ac:dyDescent="0.45">
      <c r="B9" s="68">
        <v>1</v>
      </c>
      <c r="C9" s="68" t="s">
        <v>23</v>
      </c>
      <c r="D9" s="69" t="s">
        <v>39</v>
      </c>
      <c r="E9" s="70"/>
      <c r="F9" s="70"/>
      <c r="G9" s="71"/>
      <c r="H9" s="71"/>
    </row>
    <row r="10" spans="2:8" s="40" customFormat="1" ht="24" customHeight="1" x14ac:dyDescent="0.45">
      <c r="B10" s="17" t="s">
        <v>17</v>
      </c>
      <c r="C10" s="42"/>
      <c r="D10" s="18" t="s">
        <v>40</v>
      </c>
      <c r="E10" s="17" t="s">
        <v>732</v>
      </c>
      <c r="F10" s="72">
        <f>8*4*29</f>
        <v>928</v>
      </c>
      <c r="G10" s="43"/>
      <c r="H10" s="41"/>
    </row>
    <row r="11" spans="2:8" s="40" customFormat="1" ht="24" customHeight="1" thickBot="1" x14ac:dyDescent="0.5">
      <c r="B11" s="17" t="s">
        <v>18</v>
      </c>
      <c r="C11" s="42"/>
      <c r="D11" s="18" t="s">
        <v>1237</v>
      </c>
      <c r="E11" s="17" t="s">
        <v>732</v>
      </c>
      <c r="F11" s="72">
        <f t="shared" ref="F11" si="0">8*4*29</f>
        <v>928</v>
      </c>
      <c r="G11" s="43"/>
      <c r="H11" s="41"/>
    </row>
    <row r="12" spans="2:8" s="40" customFormat="1" ht="60" customHeight="1" x14ac:dyDescent="0.45">
      <c r="B12" s="201">
        <v>2</v>
      </c>
      <c r="C12" s="202" t="s">
        <v>70</v>
      </c>
      <c r="D12" s="207" t="s">
        <v>45</v>
      </c>
      <c r="E12" s="208"/>
      <c r="F12" s="208"/>
      <c r="G12" s="209"/>
      <c r="H12" s="210"/>
    </row>
    <row r="13" spans="2:8" s="40" customFormat="1" ht="24.6" customHeight="1" thickBot="1" x14ac:dyDescent="0.5">
      <c r="B13" s="199" t="s">
        <v>16</v>
      </c>
      <c r="C13" s="200"/>
      <c r="D13" s="203" t="s">
        <v>67</v>
      </c>
      <c r="E13" s="199" t="s">
        <v>733</v>
      </c>
      <c r="F13" s="204">
        <f>(195*4*36)*29</f>
        <v>814320</v>
      </c>
      <c r="G13" s="205"/>
      <c r="H13" s="206"/>
    </row>
    <row r="14" spans="2:8" s="40" customFormat="1" ht="45.75" customHeight="1" x14ac:dyDescent="0.45">
      <c r="B14" s="53">
        <v>3</v>
      </c>
      <c r="C14" s="54" t="s">
        <v>70</v>
      </c>
      <c r="D14" s="55" t="s">
        <v>71</v>
      </c>
      <c r="E14" s="56"/>
      <c r="F14" s="56"/>
      <c r="G14" s="57"/>
      <c r="H14" s="58"/>
    </row>
    <row r="15" spans="2:8" s="40" customFormat="1" ht="22.8" customHeight="1" x14ac:dyDescent="0.45">
      <c r="B15" s="17" t="s">
        <v>22</v>
      </c>
      <c r="C15" s="42"/>
      <c r="D15" s="18" t="s">
        <v>44</v>
      </c>
      <c r="E15" s="17" t="s">
        <v>734</v>
      </c>
      <c r="F15" s="51">
        <v>60</v>
      </c>
      <c r="G15" s="43"/>
      <c r="H15" s="41"/>
    </row>
    <row r="16" spans="2:8" s="40" customFormat="1" ht="19.8" customHeight="1" thickBot="1" x14ac:dyDescent="0.5">
      <c r="B16" s="51" t="s">
        <v>26</v>
      </c>
      <c r="C16" s="44"/>
      <c r="D16" s="20" t="s">
        <v>43</v>
      </c>
      <c r="E16" s="51" t="s">
        <v>735</v>
      </c>
      <c r="F16" s="51">
        <v>60</v>
      </c>
      <c r="G16" s="62"/>
      <c r="H16" s="41"/>
    </row>
    <row r="17" spans="2:8" s="40" customFormat="1" ht="57.75" customHeight="1" thickBot="1" x14ac:dyDescent="0.5">
      <c r="B17" s="59">
        <v>4</v>
      </c>
      <c r="C17" s="59" t="s">
        <v>72</v>
      </c>
      <c r="D17" s="66" t="s">
        <v>73</v>
      </c>
      <c r="E17" s="52" t="s">
        <v>69</v>
      </c>
      <c r="F17" s="52">
        <v>1</v>
      </c>
      <c r="G17" s="336">
        <v>8000000</v>
      </c>
      <c r="H17" s="337">
        <f>G17</f>
        <v>8000000</v>
      </c>
    </row>
    <row r="18" spans="2:8" s="40" customFormat="1" ht="84.75" customHeight="1" thickBot="1" x14ac:dyDescent="0.5">
      <c r="B18" s="59">
        <v>5</v>
      </c>
      <c r="C18" s="59" t="s">
        <v>74</v>
      </c>
      <c r="D18" s="60" t="s">
        <v>75</v>
      </c>
      <c r="E18" s="52" t="s">
        <v>3</v>
      </c>
      <c r="F18" s="52"/>
      <c r="G18" s="86"/>
      <c r="H18" s="61"/>
    </row>
    <row r="19" spans="2:8" s="40" customFormat="1" ht="16.8" customHeight="1" x14ac:dyDescent="0.45">
      <c r="B19" s="17"/>
      <c r="C19" s="17"/>
      <c r="D19" s="18"/>
      <c r="E19" s="17"/>
      <c r="F19" s="17"/>
      <c r="G19" s="43"/>
      <c r="H19" s="45"/>
    </row>
    <row r="20" spans="2:8" s="40" customFormat="1" ht="16.8" customHeight="1" x14ac:dyDescent="0.45">
      <c r="B20" s="17"/>
      <c r="C20" s="30"/>
      <c r="D20" s="18"/>
      <c r="E20" s="17"/>
      <c r="F20" s="17"/>
      <c r="G20" s="43"/>
      <c r="H20" s="41"/>
    </row>
    <row r="21" spans="2:8" s="40" customFormat="1" ht="16.8" customHeight="1" x14ac:dyDescent="0.45">
      <c r="B21" s="17"/>
      <c r="C21" s="17"/>
      <c r="D21" s="18"/>
      <c r="E21" s="17"/>
      <c r="F21" s="17"/>
      <c r="G21" s="41"/>
      <c r="H21" s="41"/>
    </row>
    <row r="22" spans="2:8" s="40" customFormat="1" ht="16.8" customHeight="1" thickBot="1" x14ac:dyDescent="0.5">
      <c r="B22" s="17"/>
      <c r="C22" s="17"/>
      <c r="D22" s="18"/>
      <c r="E22" s="17"/>
      <c r="F22" s="17"/>
      <c r="G22" s="41"/>
      <c r="H22" s="41"/>
    </row>
    <row r="23" spans="2:8" s="40" customFormat="1" ht="30" customHeight="1" thickBot="1" x14ac:dyDescent="0.5">
      <c r="B23" s="24" t="s">
        <v>7</v>
      </c>
      <c r="C23" s="24"/>
      <c r="D23" s="24"/>
      <c r="E23" s="24"/>
      <c r="F23" s="24"/>
      <c r="G23" s="46"/>
      <c r="H23" s="198"/>
    </row>
    <row r="24" spans="2:8" s="40" customFormat="1" x14ac:dyDescent="0.45">
      <c r="B24" s="34"/>
      <c r="C24" s="34"/>
      <c r="D24" s="34"/>
      <c r="E24" s="34"/>
      <c r="F24" s="34"/>
      <c r="G24" s="47"/>
      <c r="H24" s="47"/>
    </row>
    <row r="25" spans="2:8" s="40" customFormat="1" ht="5.25" customHeight="1" x14ac:dyDescent="0.45">
      <c r="B25" s="34"/>
      <c r="C25" s="34"/>
      <c r="D25" s="34"/>
      <c r="E25" s="34"/>
      <c r="F25" s="34"/>
      <c r="G25" s="47"/>
      <c r="H25" s="47"/>
    </row>
    <row r="26" spans="2:8" s="40" customFormat="1" x14ac:dyDescent="0.45">
      <c r="B26" s="34"/>
      <c r="C26" s="34"/>
      <c r="D26" s="34"/>
      <c r="E26" s="34"/>
      <c r="F26" s="34"/>
      <c r="G26" s="47"/>
      <c r="H26" s="47"/>
    </row>
    <row r="27" spans="2:8" s="40" customFormat="1" x14ac:dyDescent="0.45">
      <c r="B27" s="34"/>
      <c r="C27" s="34"/>
      <c r="D27" s="34"/>
      <c r="E27" s="34"/>
      <c r="F27" s="34"/>
      <c r="G27" s="47"/>
      <c r="H27" s="47"/>
    </row>
    <row r="28" spans="2:8" s="40" customFormat="1" x14ac:dyDescent="0.45">
      <c r="B28" s="34"/>
      <c r="C28" s="34"/>
      <c r="D28" s="34"/>
      <c r="E28" s="34"/>
      <c r="F28" s="34"/>
      <c r="G28" s="47"/>
      <c r="H28" s="47"/>
    </row>
    <row r="29" spans="2:8" s="40" customFormat="1" ht="22.5" x14ac:dyDescent="0.45">
      <c r="B29" s="34"/>
      <c r="C29" s="34"/>
      <c r="D29" s="34"/>
      <c r="E29" s="34"/>
      <c r="F29" s="34"/>
      <c r="G29" s="175"/>
      <c r="H29" s="47"/>
    </row>
    <row r="30" spans="2:8" s="40" customFormat="1" ht="20.25" x14ac:dyDescent="0.45">
      <c r="B30" s="34"/>
      <c r="C30" s="34"/>
      <c r="D30" s="34"/>
      <c r="E30" s="34"/>
      <c r="F30" s="34"/>
      <c r="G30" s="176"/>
      <c r="H30" s="188"/>
    </row>
    <row r="31" spans="2:8" s="40" customFormat="1" x14ac:dyDescent="0.45">
      <c r="B31" s="34"/>
      <c r="C31" s="34"/>
      <c r="D31" s="34"/>
      <c r="E31" s="34"/>
      <c r="F31" s="34"/>
      <c r="G31" s="47"/>
      <c r="H31" s="47"/>
    </row>
    <row r="32" spans="2:8" s="40" customFormat="1" x14ac:dyDescent="0.45">
      <c r="B32" s="34"/>
      <c r="C32" s="34"/>
      <c r="D32" s="34"/>
      <c r="E32" s="34"/>
      <c r="F32" s="34"/>
      <c r="G32" s="47"/>
      <c r="H32" s="47"/>
    </row>
    <row r="33" spans="2:8" s="40" customFormat="1" x14ac:dyDescent="0.45">
      <c r="B33" s="34"/>
      <c r="C33" s="34"/>
      <c r="D33" s="34"/>
      <c r="E33" s="34"/>
      <c r="F33" s="34"/>
      <c r="G33" s="47"/>
      <c r="H33" s="47"/>
    </row>
    <row r="34" spans="2:8" s="40" customFormat="1" x14ac:dyDescent="0.45">
      <c r="B34" s="34"/>
      <c r="C34" s="34"/>
      <c r="D34" s="34"/>
      <c r="E34" s="34"/>
      <c r="F34" s="34"/>
      <c r="G34" s="47"/>
      <c r="H34" s="47"/>
    </row>
    <row r="35" spans="2:8" s="40" customFormat="1" x14ac:dyDescent="0.45">
      <c r="B35" s="34"/>
      <c r="C35" s="34"/>
      <c r="D35" s="34"/>
      <c r="E35" s="34"/>
      <c r="F35" s="34"/>
      <c r="G35" s="47"/>
      <c r="H35" s="47"/>
    </row>
    <row r="36" spans="2:8" s="40" customFormat="1" x14ac:dyDescent="0.45">
      <c r="B36" s="34"/>
      <c r="C36" s="34"/>
      <c r="D36" s="34"/>
      <c r="E36" s="34"/>
      <c r="F36" s="34"/>
      <c r="G36" s="47"/>
      <c r="H36" s="47"/>
    </row>
    <row r="37" spans="2:8" s="40" customFormat="1" x14ac:dyDescent="0.45">
      <c r="B37" s="34"/>
      <c r="C37" s="34"/>
      <c r="D37" s="34"/>
      <c r="E37" s="34"/>
      <c r="F37" s="34"/>
      <c r="G37" s="47"/>
      <c r="H37" s="47"/>
    </row>
    <row r="38" spans="2:8" s="40" customFormat="1" x14ac:dyDescent="0.45">
      <c r="B38" s="34"/>
      <c r="C38" s="34"/>
      <c r="D38" s="34"/>
      <c r="E38" s="34"/>
      <c r="F38" s="34"/>
      <c r="G38" s="47"/>
      <c r="H38" s="47"/>
    </row>
    <row r="39" spans="2:8" s="40" customFormat="1" x14ac:dyDescent="0.45">
      <c r="B39" s="34"/>
      <c r="C39" s="34"/>
      <c r="D39" s="34"/>
      <c r="E39" s="34"/>
      <c r="F39" s="34"/>
      <c r="G39" s="47"/>
      <c r="H39" s="47"/>
    </row>
    <row r="40" spans="2:8" s="40" customFormat="1" x14ac:dyDescent="0.45">
      <c r="B40" s="34"/>
      <c r="C40" s="34"/>
      <c r="D40" s="34"/>
      <c r="E40" s="34"/>
      <c r="F40" s="34"/>
      <c r="G40" s="47"/>
      <c r="H40" s="47"/>
    </row>
    <row r="41" spans="2:8" s="40" customFormat="1" x14ac:dyDescent="0.45">
      <c r="B41" s="34"/>
      <c r="C41" s="34"/>
      <c r="D41" s="34"/>
      <c r="E41" s="34"/>
      <c r="F41" s="34"/>
      <c r="G41" s="47"/>
      <c r="H41" s="47"/>
    </row>
    <row r="42" spans="2:8" s="40" customFormat="1" x14ac:dyDescent="0.45">
      <c r="B42" s="34"/>
      <c r="C42" s="34"/>
      <c r="D42" s="34"/>
      <c r="E42" s="34"/>
      <c r="F42" s="34"/>
      <c r="G42" s="47"/>
      <c r="H42" s="47"/>
    </row>
    <row r="43" spans="2:8" s="40" customFormat="1" x14ac:dyDescent="0.45">
      <c r="B43" s="34"/>
      <c r="C43" s="34"/>
      <c r="D43" s="34"/>
      <c r="E43" s="34"/>
      <c r="F43" s="34"/>
      <c r="G43" s="47"/>
      <c r="H43" s="47"/>
    </row>
    <row r="44" spans="2:8" s="40" customFormat="1" x14ac:dyDescent="0.45">
      <c r="B44" s="34"/>
      <c r="C44" s="34"/>
      <c r="D44" s="34"/>
      <c r="E44" s="34"/>
      <c r="F44" s="34"/>
      <c r="G44" s="47"/>
      <c r="H44" s="47"/>
    </row>
    <row r="45" spans="2:8" s="40" customFormat="1" x14ac:dyDescent="0.45">
      <c r="B45" s="34"/>
      <c r="C45" s="34"/>
      <c r="D45" s="34"/>
      <c r="E45" s="34"/>
      <c r="F45" s="34"/>
      <c r="G45" s="47"/>
      <c r="H45" s="47"/>
    </row>
    <row r="46" spans="2:8" s="40" customFormat="1" x14ac:dyDescent="0.45">
      <c r="B46" s="34"/>
      <c r="C46" s="34"/>
      <c r="D46" s="34"/>
      <c r="E46" s="34"/>
      <c r="F46" s="34"/>
      <c r="G46" s="47"/>
      <c r="H46" s="47"/>
    </row>
    <row r="47" spans="2:8" s="40" customFormat="1" x14ac:dyDescent="0.45">
      <c r="B47" s="34"/>
      <c r="C47" s="34"/>
      <c r="D47" s="34"/>
      <c r="E47" s="34"/>
      <c r="F47" s="34"/>
      <c r="G47" s="47"/>
      <c r="H47" s="47"/>
    </row>
    <row r="48" spans="2:8" s="40" customFormat="1" x14ac:dyDescent="0.45">
      <c r="B48" s="34"/>
      <c r="C48" s="34"/>
      <c r="D48" s="34"/>
      <c r="E48" s="34"/>
      <c r="F48" s="34"/>
      <c r="G48" s="47"/>
      <c r="H48" s="47"/>
    </row>
    <row r="49" spans="2:8" s="40" customFormat="1" x14ac:dyDescent="0.45">
      <c r="B49" s="34"/>
      <c r="C49" s="34"/>
      <c r="D49" s="34"/>
      <c r="E49" s="34"/>
      <c r="F49" s="34"/>
      <c r="G49" s="47"/>
      <c r="H49" s="47"/>
    </row>
    <row r="50" spans="2:8" s="40" customFormat="1" x14ac:dyDescent="0.45">
      <c r="B50" s="34"/>
      <c r="C50" s="34"/>
      <c r="D50" s="34"/>
      <c r="E50" s="34"/>
      <c r="F50" s="34"/>
      <c r="G50" s="47"/>
      <c r="H50" s="47"/>
    </row>
    <row r="51" spans="2:8" s="40" customFormat="1" x14ac:dyDescent="0.45">
      <c r="B51" s="34"/>
      <c r="C51" s="34"/>
      <c r="D51" s="34"/>
      <c r="E51" s="34"/>
      <c r="F51" s="34"/>
      <c r="G51" s="47"/>
      <c r="H51" s="47"/>
    </row>
    <row r="52" spans="2:8" s="40" customFormat="1" x14ac:dyDescent="0.45">
      <c r="B52" s="34"/>
      <c r="C52" s="34"/>
      <c r="D52" s="34"/>
      <c r="E52" s="34"/>
      <c r="F52" s="34"/>
      <c r="G52" s="47"/>
      <c r="H52" s="47"/>
    </row>
    <row r="53" spans="2:8" s="40" customFormat="1" x14ac:dyDescent="0.45">
      <c r="B53" s="34"/>
      <c r="C53" s="34"/>
      <c r="D53" s="34"/>
      <c r="E53" s="34"/>
      <c r="F53" s="34"/>
      <c r="G53" s="47"/>
      <c r="H53" s="47"/>
    </row>
    <row r="54" spans="2:8" s="40" customFormat="1" x14ac:dyDescent="0.45">
      <c r="B54" s="34"/>
      <c r="C54" s="34"/>
      <c r="D54" s="34"/>
      <c r="E54" s="34"/>
      <c r="F54" s="34"/>
      <c r="G54" s="47"/>
      <c r="H54" s="47"/>
    </row>
    <row r="55" spans="2:8" s="40" customFormat="1" x14ac:dyDescent="0.45">
      <c r="B55" s="34"/>
      <c r="C55" s="34"/>
      <c r="D55" s="34"/>
      <c r="E55" s="34"/>
      <c r="F55" s="34"/>
      <c r="G55" s="47"/>
      <c r="H55" s="47"/>
    </row>
    <row r="56" spans="2:8" s="40" customFormat="1" x14ac:dyDescent="0.45">
      <c r="B56" s="34"/>
      <c r="C56" s="34"/>
      <c r="D56" s="34"/>
      <c r="E56" s="34"/>
      <c r="F56" s="34"/>
      <c r="G56" s="47"/>
      <c r="H56" s="47"/>
    </row>
    <row r="57" spans="2:8" s="40" customFormat="1" x14ac:dyDescent="0.45">
      <c r="B57" s="34"/>
      <c r="C57" s="34"/>
      <c r="D57" s="34"/>
      <c r="E57" s="34"/>
      <c r="F57" s="34"/>
      <c r="G57" s="47"/>
      <c r="H57" s="47"/>
    </row>
    <row r="58" spans="2:8" s="40" customFormat="1" x14ac:dyDescent="0.45">
      <c r="B58" s="34"/>
      <c r="C58" s="34"/>
      <c r="D58" s="34"/>
      <c r="E58" s="34"/>
      <c r="F58" s="34"/>
      <c r="G58" s="47"/>
      <c r="H58" s="47"/>
    </row>
    <row r="59" spans="2:8" s="40" customFormat="1" x14ac:dyDescent="0.45">
      <c r="B59" s="34"/>
      <c r="C59" s="34"/>
      <c r="D59" s="34"/>
      <c r="E59" s="34"/>
      <c r="F59" s="34"/>
      <c r="G59" s="47"/>
      <c r="H59" s="47"/>
    </row>
    <row r="60" spans="2:8" s="40" customFormat="1" x14ac:dyDescent="0.45">
      <c r="B60" s="34"/>
      <c r="C60" s="34"/>
      <c r="D60" s="34"/>
      <c r="E60" s="34"/>
      <c r="F60" s="34"/>
      <c r="G60" s="47"/>
      <c r="H60" s="47"/>
    </row>
    <row r="61" spans="2:8" s="40" customFormat="1" x14ac:dyDescent="0.45">
      <c r="B61" s="34"/>
      <c r="C61" s="34"/>
      <c r="D61" s="34"/>
      <c r="E61" s="34"/>
      <c r="F61" s="34"/>
      <c r="G61" s="47"/>
      <c r="H61" s="47"/>
    </row>
    <row r="62" spans="2:8" x14ac:dyDescent="0.35">
      <c r="B62" s="5"/>
      <c r="C62" s="5"/>
      <c r="D62" s="5"/>
      <c r="E62" s="5"/>
      <c r="F62" s="5"/>
      <c r="G62" s="14"/>
      <c r="H62" s="14"/>
    </row>
    <row r="63" spans="2:8" x14ac:dyDescent="0.35">
      <c r="B63" s="5"/>
      <c r="C63" s="5"/>
      <c r="D63" s="5"/>
      <c r="E63" s="5"/>
      <c r="F63" s="5"/>
      <c r="G63" s="14"/>
      <c r="H63" s="14"/>
    </row>
    <row r="64" spans="2:8" x14ac:dyDescent="0.35">
      <c r="B64" s="5"/>
      <c r="C64" s="5"/>
      <c r="D64" s="5"/>
      <c r="E64" s="5"/>
      <c r="F64" s="5"/>
      <c r="G64" s="14"/>
      <c r="H64" s="14"/>
    </row>
    <row r="65" spans="2:8" x14ac:dyDescent="0.35">
      <c r="B65" s="5"/>
      <c r="C65" s="5"/>
      <c r="D65" s="5"/>
      <c r="E65" s="5"/>
      <c r="F65" s="5"/>
      <c r="G65" s="14"/>
      <c r="H65" s="14"/>
    </row>
    <row r="66" spans="2:8" x14ac:dyDescent="0.35">
      <c r="B66" s="5"/>
      <c r="C66" s="5"/>
      <c r="D66" s="5"/>
      <c r="E66" s="5"/>
      <c r="F66" s="5"/>
      <c r="G66" s="14"/>
      <c r="H66" s="14"/>
    </row>
    <row r="67" spans="2:8" x14ac:dyDescent="0.35">
      <c r="B67" s="5"/>
      <c r="C67" s="5"/>
      <c r="D67" s="5"/>
      <c r="E67" s="5"/>
      <c r="F67" s="5"/>
    </row>
    <row r="68" spans="2:8" x14ac:dyDescent="0.35">
      <c r="B68" s="5"/>
      <c r="C68" s="5"/>
      <c r="D68" s="5"/>
      <c r="E68" s="5"/>
      <c r="F68" s="5"/>
    </row>
    <row r="69" spans="2:8" x14ac:dyDescent="0.35">
      <c r="B69" s="5"/>
      <c r="C69" s="5"/>
      <c r="D69" s="5"/>
      <c r="E69" s="5"/>
      <c r="F69" s="5"/>
    </row>
    <row r="70" spans="2:8" x14ac:dyDescent="0.35">
      <c r="B70" s="5"/>
      <c r="C70" s="5"/>
      <c r="D70" s="5"/>
      <c r="E70" s="5"/>
      <c r="F70" s="5"/>
    </row>
    <row r="71" spans="2:8" x14ac:dyDescent="0.35">
      <c r="B71" s="5"/>
      <c r="C71" s="5"/>
      <c r="D71" s="5"/>
      <c r="E71" s="5"/>
      <c r="F71" s="5"/>
    </row>
    <row r="72" spans="2:8" x14ac:dyDescent="0.35">
      <c r="B72" s="5"/>
      <c r="C72" s="5"/>
      <c r="D72" s="5"/>
      <c r="E72" s="5"/>
      <c r="F72" s="5"/>
    </row>
  </sheetData>
  <mergeCells count="2">
    <mergeCell ref="E3:F3"/>
    <mergeCell ref="G3:H3"/>
  </mergeCells>
  <pageMargins left="0.19685039370078741" right="0.19685039370078741" top="0.74803149606299213" bottom="0.74803149606299213" header="0.31496062992125984" footer="0.31496062992125984"/>
  <pageSetup paperSize="9" scale="65" firstPageNumber="28" fitToHeight="0" orientation="portrait" useFirstPageNumber="1" r:id="rId1"/>
  <headerFooter>
    <oddFooter>&amp;C&amp;"-,Bold"&amp;12PAGE &amp; 33 OF BOQ</oddFooter>
  </headerFooter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sheetPr>
    <tabColor rgb="FF00B050"/>
  </sheetPr>
  <dimension ref="A1:T68"/>
  <sheetViews>
    <sheetView topLeftCell="A29" workbookViewId="0">
      <selection activeCell="L39" sqref="A1:XFD1048576"/>
    </sheetView>
  </sheetViews>
  <sheetFormatPr defaultColWidth="9.1328125" defaultRowHeight="14.25" x14ac:dyDescent="0.45"/>
  <cols>
    <col min="1" max="1" width="12" bestFit="1" customWidth="1"/>
    <col min="4" max="4" width="26.86328125" customWidth="1"/>
    <col min="6" max="6" width="8.86328125" customWidth="1"/>
    <col min="7" max="7" width="11" customWidth="1"/>
    <col min="8" max="8" width="14.1328125" customWidth="1"/>
    <col min="9" max="9" width="18.33203125" customWidth="1"/>
    <col min="13" max="13" width="8.1328125" customWidth="1"/>
  </cols>
  <sheetData>
    <row r="1" spans="1:13" x14ac:dyDescent="0.45">
      <c r="A1" s="92"/>
      <c r="B1" s="93"/>
      <c r="C1" s="93"/>
      <c r="D1" s="93"/>
      <c r="E1" s="93"/>
      <c r="F1" s="93"/>
      <c r="G1" s="93"/>
      <c r="H1" s="93"/>
      <c r="I1" s="94"/>
    </row>
    <row r="2" spans="1:13" x14ac:dyDescent="0.45">
      <c r="A2" s="95"/>
      <c r="I2" s="96"/>
    </row>
    <row r="3" spans="1:13" x14ac:dyDescent="0.45">
      <c r="A3" s="95"/>
      <c r="I3" s="96"/>
    </row>
    <row r="4" spans="1:13" x14ac:dyDescent="0.45">
      <c r="A4" s="95"/>
      <c r="I4" s="96"/>
    </row>
    <row r="5" spans="1:13" x14ac:dyDescent="0.45">
      <c r="A5" s="95"/>
      <c r="I5" s="96"/>
    </row>
    <row r="6" spans="1:13" x14ac:dyDescent="0.45">
      <c r="A6" s="95"/>
      <c r="I6" s="96"/>
    </row>
    <row r="7" spans="1:13" x14ac:dyDescent="0.45">
      <c r="A7" s="95"/>
      <c r="I7" s="96"/>
    </row>
    <row r="8" spans="1:13" x14ac:dyDescent="0.45">
      <c r="A8" s="95"/>
      <c r="H8" s="97"/>
      <c r="I8" s="98"/>
    </row>
    <row r="9" spans="1:13" x14ac:dyDescent="0.45">
      <c r="A9" s="414" t="s">
        <v>167</v>
      </c>
      <c r="B9" s="415"/>
      <c r="C9" s="415"/>
      <c r="D9" s="415"/>
      <c r="E9" s="429"/>
      <c r="F9" s="430" t="s">
        <v>651</v>
      </c>
      <c r="G9" s="431"/>
      <c r="H9" s="528" t="e">
        <f>#REF!</f>
        <v>#REF!</v>
      </c>
      <c r="I9" s="529"/>
    </row>
    <row r="10" spans="1:13" x14ac:dyDescent="0.45">
      <c r="A10" s="99" t="s">
        <v>77</v>
      </c>
      <c r="B10" s="97"/>
      <c r="F10" s="430" t="s">
        <v>78</v>
      </c>
      <c r="G10" s="431"/>
      <c r="H10" s="530" t="e">
        <f>#REF!</f>
        <v>#REF!</v>
      </c>
      <c r="I10" s="531"/>
    </row>
    <row r="11" spans="1:13" x14ac:dyDescent="0.45">
      <c r="A11" s="99" t="s">
        <v>79</v>
      </c>
      <c r="B11" s="97"/>
      <c r="F11" s="430" t="s">
        <v>80</v>
      </c>
      <c r="G11" s="431"/>
      <c r="H11" s="532" t="e">
        <f>#REF!</f>
        <v>#REF!</v>
      </c>
      <c r="I11" s="531"/>
    </row>
    <row r="12" spans="1:13" x14ac:dyDescent="0.45">
      <c r="A12" s="99" t="s">
        <v>81</v>
      </c>
      <c r="B12" s="97"/>
      <c r="F12" s="430" t="s">
        <v>82</v>
      </c>
      <c r="G12" s="431"/>
      <c r="H12" s="537" t="e">
        <f>#REF!</f>
        <v>#REF!</v>
      </c>
      <c r="I12" s="531"/>
    </row>
    <row r="13" spans="1:13" x14ac:dyDescent="0.45">
      <c r="A13" s="99" t="s">
        <v>83</v>
      </c>
      <c r="B13" s="97"/>
      <c r="F13" s="181" t="s">
        <v>84</v>
      </c>
      <c r="G13" s="182"/>
      <c r="H13" s="535" t="s">
        <v>118</v>
      </c>
      <c r="I13" s="536"/>
    </row>
    <row r="14" spans="1:13" x14ac:dyDescent="0.45">
      <c r="A14" s="99"/>
      <c r="B14" s="97"/>
      <c r="F14" s="430" t="s">
        <v>86</v>
      </c>
      <c r="G14" s="431"/>
      <c r="H14" s="436" t="s">
        <v>87</v>
      </c>
      <c r="I14" s="435"/>
      <c r="M14" t="s">
        <v>85</v>
      </c>
    </row>
    <row r="15" spans="1:13" x14ac:dyDescent="0.45">
      <c r="A15" s="99"/>
      <c r="B15" s="97"/>
      <c r="D15" s="187"/>
      <c r="F15" s="472" t="s">
        <v>404</v>
      </c>
      <c r="G15" s="472"/>
      <c r="H15" s="473" t="s">
        <v>319</v>
      </c>
      <c r="I15" s="469"/>
    </row>
    <row r="16" spans="1:13" x14ac:dyDescent="0.45">
      <c r="A16" s="443" t="s">
        <v>648</v>
      </c>
      <c r="B16" s="444"/>
      <c r="C16" s="444"/>
      <c r="D16" s="444"/>
      <c r="E16" s="444"/>
      <c r="F16" s="444"/>
      <c r="G16" s="444"/>
      <c r="H16" s="444"/>
      <c r="I16" s="445"/>
    </row>
    <row r="17" spans="1:11" ht="14.65" thickBot="1" x14ac:dyDescent="0.5">
      <c r="A17" s="446" t="s">
        <v>88</v>
      </c>
      <c r="B17" s="447"/>
      <c r="C17" s="447"/>
      <c r="D17" s="447"/>
      <c r="E17" s="447"/>
      <c r="F17" s="447"/>
      <c r="G17" s="447"/>
      <c r="H17" s="447"/>
      <c r="I17" s="448"/>
    </row>
    <row r="18" spans="1:11" x14ac:dyDescent="0.45">
      <c r="A18" s="104" t="s">
        <v>89</v>
      </c>
      <c r="B18" s="464" t="s">
        <v>176</v>
      </c>
      <c r="C18" s="465"/>
      <c r="D18" s="466"/>
      <c r="E18" s="170" t="s">
        <v>91</v>
      </c>
      <c r="F18" s="170" t="s">
        <v>92</v>
      </c>
      <c r="G18" s="170" t="s">
        <v>93</v>
      </c>
      <c r="H18" s="170" t="s">
        <v>94</v>
      </c>
      <c r="I18" s="171" t="s">
        <v>95</v>
      </c>
    </row>
    <row r="19" spans="1:11" x14ac:dyDescent="0.45">
      <c r="A19" s="109"/>
      <c r="B19" s="437"/>
      <c r="C19" s="438"/>
      <c r="D19" s="439"/>
      <c r="E19" s="110"/>
      <c r="F19" s="111"/>
      <c r="G19" s="110"/>
      <c r="H19" s="112"/>
      <c r="I19" s="113"/>
    </row>
    <row r="20" spans="1:11" x14ac:dyDescent="0.45">
      <c r="A20" s="114"/>
      <c r="B20" s="440"/>
      <c r="C20" s="441"/>
      <c r="D20" s="442"/>
      <c r="E20" s="115"/>
      <c r="F20" s="100"/>
      <c r="G20" s="117"/>
      <c r="H20" s="118"/>
      <c r="I20" s="119"/>
    </row>
    <row r="21" spans="1:11" x14ac:dyDescent="0.45">
      <c r="A21" s="408" t="s">
        <v>96</v>
      </c>
      <c r="B21" s="404"/>
      <c r="C21" s="404"/>
      <c r="D21" s="404"/>
      <c r="E21" s="404"/>
      <c r="F21" s="404"/>
      <c r="G21" s="404"/>
      <c r="H21" s="405"/>
      <c r="I21" s="113"/>
    </row>
    <row r="22" spans="1:11" x14ac:dyDescent="0.45">
      <c r="A22" s="414" t="s">
        <v>97</v>
      </c>
      <c r="B22" s="415"/>
      <c r="C22" s="415"/>
      <c r="D22" s="415"/>
      <c r="E22" s="415"/>
      <c r="F22" s="415"/>
      <c r="G22" s="415"/>
      <c r="H22" s="415"/>
      <c r="I22" s="416"/>
    </row>
    <row r="23" spans="1:11" x14ac:dyDescent="0.45">
      <c r="A23" s="120" t="s">
        <v>98</v>
      </c>
      <c r="B23" s="412" t="s">
        <v>176</v>
      </c>
      <c r="C23" s="458"/>
      <c r="D23" s="458"/>
      <c r="E23" s="458"/>
      <c r="F23" s="413"/>
      <c r="G23" s="180" t="s">
        <v>93</v>
      </c>
      <c r="H23" s="136" t="s">
        <v>94</v>
      </c>
      <c r="I23" s="137" t="s">
        <v>95</v>
      </c>
      <c r="K23" s="142"/>
    </row>
    <row r="24" spans="1:11" x14ac:dyDescent="0.45">
      <c r="A24" s="250"/>
      <c r="B24" s="513"/>
      <c r="C24" s="514"/>
      <c r="D24" s="514"/>
      <c r="E24" s="514"/>
      <c r="F24" s="515"/>
      <c r="G24" s="252"/>
      <c r="H24" s="251"/>
      <c r="I24" s="129"/>
    </row>
    <row r="25" spans="1:11" x14ac:dyDescent="0.45">
      <c r="A25" s="125"/>
      <c r="B25" s="513"/>
      <c r="C25" s="514"/>
      <c r="D25" s="514"/>
      <c r="E25" s="514"/>
      <c r="F25" s="515"/>
      <c r="G25" s="252"/>
      <c r="H25" s="251"/>
      <c r="I25" s="129"/>
    </row>
    <row r="26" spans="1:11" x14ac:dyDescent="0.45">
      <c r="A26" s="125"/>
      <c r="B26" s="513"/>
      <c r="C26" s="514"/>
      <c r="D26" s="514"/>
      <c r="E26" s="514"/>
      <c r="F26" s="515"/>
      <c r="G26" s="252"/>
      <c r="H26" s="251"/>
      <c r="I26" s="129"/>
    </row>
    <row r="27" spans="1:11" x14ac:dyDescent="0.45">
      <c r="A27" s="125"/>
      <c r="B27" s="513"/>
      <c r="C27" s="514"/>
      <c r="D27" s="514"/>
      <c r="E27" s="514"/>
      <c r="F27" s="515"/>
      <c r="G27" s="252"/>
      <c r="H27" s="251"/>
      <c r="I27" s="129"/>
    </row>
    <row r="28" spans="1:11" x14ac:dyDescent="0.45">
      <c r="A28" s="125"/>
      <c r="B28" s="513"/>
      <c r="C28" s="514"/>
      <c r="D28" s="514"/>
      <c r="E28" s="514"/>
      <c r="F28" s="515"/>
      <c r="G28" s="252"/>
      <c r="H28" s="251"/>
      <c r="I28" s="129"/>
    </row>
    <row r="29" spans="1:11" x14ac:dyDescent="0.45">
      <c r="A29" s="125"/>
      <c r="B29" s="470"/>
      <c r="C29" s="471"/>
      <c r="D29" s="471"/>
      <c r="E29" s="471"/>
      <c r="F29" s="471"/>
      <c r="G29" s="191"/>
      <c r="H29" s="192"/>
      <c r="I29" s="129"/>
    </row>
    <row r="30" spans="1:11" x14ac:dyDescent="0.45">
      <c r="A30" s="467" t="s">
        <v>177</v>
      </c>
      <c r="B30" s="404"/>
      <c r="C30" s="404"/>
      <c r="D30" s="404"/>
      <c r="E30" s="404"/>
      <c r="F30" s="404"/>
      <c r="G30" s="404"/>
      <c r="H30" s="405"/>
      <c r="I30" s="185">
        <f>SUM(I24:I29)</f>
        <v>0</v>
      </c>
    </row>
    <row r="31" spans="1:11" x14ac:dyDescent="0.45">
      <c r="A31" s="408" t="s">
        <v>178</v>
      </c>
      <c r="B31" s="404"/>
      <c r="C31" s="404"/>
      <c r="D31" s="404"/>
      <c r="E31" s="404"/>
      <c r="F31" s="404"/>
      <c r="G31" s="404"/>
      <c r="H31" s="405"/>
      <c r="I31" s="186">
        <f>ROUND((I30*0.15),2)</f>
        <v>0</v>
      </c>
    </row>
    <row r="32" spans="1:11" x14ac:dyDescent="0.45">
      <c r="A32" s="408" t="s">
        <v>179</v>
      </c>
      <c r="B32" s="404"/>
      <c r="C32" s="404"/>
      <c r="D32" s="404"/>
      <c r="E32" s="404"/>
      <c r="F32" s="404"/>
      <c r="G32" s="404"/>
      <c r="H32" s="405"/>
      <c r="I32" s="172">
        <f>I30+I31</f>
        <v>0</v>
      </c>
    </row>
    <row r="33" spans="1:20" x14ac:dyDescent="0.45">
      <c r="A33" s="414" t="s">
        <v>101</v>
      </c>
      <c r="B33" s="415"/>
      <c r="C33" s="415"/>
      <c r="D33" s="415"/>
      <c r="E33" s="415"/>
      <c r="F33" s="415"/>
      <c r="G33" s="415"/>
      <c r="H33" s="415"/>
      <c r="I33" s="416"/>
    </row>
    <row r="34" spans="1:20" x14ac:dyDescent="0.45">
      <c r="A34" s="120" t="s">
        <v>102</v>
      </c>
      <c r="B34" s="430" t="s">
        <v>103</v>
      </c>
      <c r="C34" s="444"/>
      <c r="D34" s="431"/>
      <c r="E34" s="412" t="s">
        <v>91</v>
      </c>
      <c r="F34" s="413"/>
      <c r="G34" s="122" t="s">
        <v>93</v>
      </c>
      <c r="H34" s="123" t="s">
        <v>94</v>
      </c>
      <c r="I34" s="124" t="s">
        <v>95</v>
      </c>
    </row>
    <row r="35" spans="1:20" x14ac:dyDescent="0.45">
      <c r="A35" s="125">
        <v>1</v>
      </c>
      <c r="B35" s="449" t="s">
        <v>104</v>
      </c>
      <c r="C35" s="450"/>
      <c r="D35" s="451"/>
      <c r="E35" s="437" t="s">
        <v>105</v>
      </c>
      <c r="F35" s="439"/>
      <c r="G35" s="157"/>
      <c r="H35" s="155">
        <v>450</v>
      </c>
      <c r="I35" s="132">
        <f>SUM(G35*H35)</f>
        <v>0</v>
      </c>
    </row>
    <row r="36" spans="1:20" x14ac:dyDescent="0.45">
      <c r="A36" s="125">
        <v>2</v>
      </c>
      <c r="B36" s="426" t="s">
        <v>106</v>
      </c>
      <c r="C36" s="427"/>
      <c r="D36" s="428"/>
      <c r="E36" s="406" t="s">
        <v>105</v>
      </c>
      <c r="F36" s="407"/>
      <c r="G36" s="126"/>
      <c r="H36" s="156">
        <v>350</v>
      </c>
      <c r="I36" s="129">
        <f t="shared" ref="I36:I40" si="0">SUM(G36*H36)</f>
        <v>0</v>
      </c>
    </row>
    <row r="37" spans="1:20" x14ac:dyDescent="0.45">
      <c r="A37" s="125">
        <v>3</v>
      </c>
      <c r="B37" s="426" t="s">
        <v>107</v>
      </c>
      <c r="C37" s="427"/>
      <c r="D37" s="428"/>
      <c r="E37" s="406" t="s">
        <v>105</v>
      </c>
      <c r="F37" s="407"/>
      <c r="G37" s="126">
        <v>3</v>
      </c>
      <c r="H37" s="156">
        <v>300</v>
      </c>
      <c r="I37" s="129">
        <f t="shared" si="0"/>
        <v>900</v>
      </c>
    </row>
    <row r="38" spans="1:20" x14ac:dyDescent="0.45">
      <c r="A38" s="125">
        <v>4</v>
      </c>
      <c r="B38" s="426" t="s">
        <v>108</v>
      </c>
      <c r="C38" s="427"/>
      <c r="D38" s="428"/>
      <c r="E38" s="406" t="s">
        <v>105</v>
      </c>
      <c r="F38" s="407"/>
      <c r="G38" s="126">
        <v>3</v>
      </c>
      <c r="H38" s="156">
        <v>200</v>
      </c>
      <c r="I38" s="129">
        <f t="shared" si="0"/>
        <v>600</v>
      </c>
    </row>
    <row r="39" spans="1:20" x14ac:dyDescent="0.45">
      <c r="A39" s="125">
        <v>5</v>
      </c>
      <c r="B39" s="426" t="s">
        <v>109</v>
      </c>
      <c r="C39" s="427"/>
      <c r="D39" s="428"/>
      <c r="E39" s="406" t="s">
        <v>105</v>
      </c>
      <c r="F39" s="407"/>
      <c r="G39" s="126"/>
      <c r="H39" s="158">
        <v>200</v>
      </c>
      <c r="I39" s="129">
        <f t="shared" si="0"/>
        <v>0</v>
      </c>
      <c r="T39" s="256"/>
    </row>
    <row r="40" spans="1:20" x14ac:dyDescent="0.45">
      <c r="A40" s="139">
        <v>6</v>
      </c>
      <c r="B40" s="455" t="s">
        <v>348</v>
      </c>
      <c r="C40" s="456"/>
      <c r="D40" s="457"/>
      <c r="E40" s="440" t="s">
        <v>105</v>
      </c>
      <c r="F40" s="442"/>
      <c r="G40" s="255"/>
      <c r="H40" s="254">
        <v>140</v>
      </c>
      <c r="I40" s="253">
        <f t="shared" si="0"/>
        <v>0</v>
      </c>
    </row>
    <row r="41" spans="1:20" x14ac:dyDescent="0.45">
      <c r="A41" s="125"/>
      <c r="B41" s="430" t="s">
        <v>622</v>
      </c>
      <c r="C41" s="444"/>
      <c r="D41" s="444"/>
      <c r="E41" s="444"/>
      <c r="F41" s="444"/>
      <c r="G41" s="444"/>
      <c r="H41" s="431"/>
      <c r="I41" s="129">
        <f>SUM(I35:I40)</f>
        <v>1500</v>
      </c>
    </row>
    <row r="42" spans="1:20" x14ac:dyDescent="0.45">
      <c r="A42" s="125">
        <v>1</v>
      </c>
      <c r="B42" s="449" t="s">
        <v>104</v>
      </c>
      <c r="C42" s="450"/>
      <c r="D42" s="451"/>
      <c r="E42" s="437" t="s">
        <v>105</v>
      </c>
      <c r="F42" s="439"/>
      <c r="G42" s="157"/>
      <c r="H42" s="155">
        <v>675</v>
      </c>
      <c r="I42" s="132">
        <f>SUM(G42*H42)</f>
        <v>0</v>
      </c>
    </row>
    <row r="43" spans="1:20" x14ac:dyDescent="0.45">
      <c r="A43" s="125">
        <v>2</v>
      </c>
      <c r="B43" s="426" t="s">
        <v>106</v>
      </c>
      <c r="C43" s="427"/>
      <c r="D43" s="428"/>
      <c r="E43" s="406" t="s">
        <v>105</v>
      </c>
      <c r="F43" s="407"/>
      <c r="G43" s="126"/>
      <c r="H43" s="156">
        <v>525</v>
      </c>
      <c r="I43" s="129">
        <f t="shared" ref="I43:I47" si="1">SUM(G43*H43)</f>
        <v>0</v>
      </c>
    </row>
    <row r="44" spans="1:20" x14ac:dyDescent="0.45">
      <c r="A44" s="125">
        <v>3</v>
      </c>
      <c r="B44" s="426" t="s">
        <v>107</v>
      </c>
      <c r="C44" s="427"/>
      <c r="D44" s="428"/>
      <c r="E44" s="406" t="s">
        <v>105</v>
      </c>
      <c r="F44" s="407"/>
      <c r="G44" s="126"/>
      <c r="H44" s="156">
        <v>450</v>
      </c>
      <c r="I44" s="129">
        <f t="shared" si="1"/>
        <v>0</v>
      </c>
    </row>
    <row r="45" spans="1:20" x14ac:dyDescent="0.45">
      <c r="A45" s="125">
        <v>4</v>
      </c>
      <c r="B45" s="426" t="s">
        <v>108</v>
      </c>
      <c r="C45" s="427"/>
      <c r="D45" s="428"/>
      <c r="E45" s="406" t="s">
        <v>105</v>
      </c>
      <c r="F45" s="407"/>
      <c r="G45" s="126"/>
      <c r="H45" s="156">
        <v>300</v>
      </c>
      <c r="I45" s="129">
        <f t="shared" si="1"/>
        <v>0</v>
      </c>
    </row>
    <row r="46" spans="1:20" x14ac:dyDescent="0.45">
      <c r="A46" s="125">
        <v>5</v>
      </c>
      <c r="B46" s="426" t="s">
        <v>109</v>
      </c>
      <c r="C46" s="427"/>
      <c r="D46" s="428"/>
      <c r="E46" s="406" t="s">
        <v>105</v>
      </c>
      <c r="F46" s="407"/>
      <c r="G46" s="126"/>
      <c r="H46" s="158">
        <v>300</v>
      </c>
      <c r="I46" s="129">
        <f t="shared" si="1"/>
        <v>0</v>
      </c>
    </row>
    <row r="47" spans="1:20" x14ac:dyDescent="0.45">
      <c r="A47" s="139">
        <v>6</v>
      </c>
      <c r="B47" s="455" t="s">
        <v>348</v>
      </c>
      <c r="C47" s="456"/>
      <c r="D47" s="457"/>
      <c r="E47" s="440" t="s">
        <v>105</v>
      </c>
      <c r="F47" s="442"/>
      <c r="G47" s="255"/>
      <c r="H47" s="254">
        <v>210</v>
      </c>
      <c r="I47" s="253">
        <f t="shared" si="1"/>
        <v>0</v>
      </c>
    </row>
    <row r="48" spans="1:20" x14ac:dyDescent="0.45">
      <c r="A48" s="125"/>
      <c r="B48" s="430" t="s">
        <v>623</v>
      </c>
      <c r="C48" s="444"/>
      <c r="D48" s="444"/>
      <c r="E48" s="444"/>
      <c r="F48" s="444"/>
      <c r="G48" s="444"/>
      <c r="H48" s="431"/>
      <c r="I48" s="129">
        <f>SUM(I42:I47)</f>
        <v>0</v>
      </c>
    </row>
    <row r="49" spans="1:9" x14ac:dyDescent="0.45">
      <c r="A49" s="125">
        <v>1</v>
      </c>
      <c r="B49" s="449" t="s">
        <v>104</v>
      </c>
      <c r="C49" s="450"/>
      <c r="D49" s="451"/>
      <c r="E49" s="437" t="s">
        <v>105</v>
      </c>
      <c r="F49" s="439"/>
      <c r="G49" s="157"/>
      <c r="H49" s="155">
        <v>900</v>
      </c>
      <c r="I49" s="132">
        <f>SUM(G49*H49)</f>
        <v>0</v>
      </c>
    </row>
    <row r="50" spans="1:9" x14ac:dyDescent="0.45">
      <c r="A50" s="125">
        <v>2</v>
      </c>
      <c r="B50" s="426" t="s">
        <v>106</v>
      </c>
      <c r="C50" s="427"/>
      <c r="D50" s="428"/>
      <c r="E50" s="406" t="s">
        <v>105</v>
      </c>
      <c r="F50" s="407"/>
      <c r="G50" s="126"/>
      <c r="H50" s="156">
        <v>700</v>
      </c>
      <c r="I50" s="129">
        <f t="shared" ref="I50:I54" si="2">SUM(G50*H50)</f>
        <v>0</v>
      </c>
    </row>
    <row r="51" spans="1:9" x14ac:dyDescent="0.45">
      <c r="A51" s="125">
        <v>3</v>
      </c>
      <c r="B51" s="426" t="s">
        <v>107</v>
      </c>
      <c r="C51" s="427"/>
      <c r="D51" s="428"/>
      <c r="E51" s="406" t="s">
        <v>105</v>
      </c>
      <c r="F51" s="407"/>
      <c r="G51" s="126"/>
      <c r="H51" s="156">
        <v>600</v>
      </c>
      <c r="I51" s="129">
        <f t="shared" si="2"/>
        <v>0</v>
      </c>
    </row>
    <row r="52" spans="1:9" x14ac:dyDescent="0.45">
      <c r="A52" s="125">
        <v>4</v>
      </c>
      <c r="B52" s="426" t="s">
        <v>108</v>
      </c>
      <c r="C52" s="427"/>
      <c r="D52" s="428"/>
      <c r="E52" s="406" t="s">
        <v>105</v>
      </c>
      <c r="F52" s="407"/>
      <c r="G52" s="126"/>
      <c r="H52" s="156">
        <v>400</v>
      </c>
      <c r="I52" s="129">
        <f t="shared" si="2"/>
        <v>0</v>
      </c>
    </row>
    <row r="53" spans="1:9" x14ac:dyDescent="0.45">
      <c r="A53" s="125">
        <v>5</v>
      </c>
      <c r="B53" s="426" t="s">
        <v>109</v>
      </c>
      <c r="C53" s="427"/>
      <c r="D53" s="428"/>
      <c r="E53" s="406" t="s">
        <v>105</v>
      </c>
      <c r="F53" s="407"/>
      <c r="G53" s="126"/>
      <c r="H53" s="158">
        <v>400</v>
      </c>
      <c r="I53" s="129">
        <f t="shared" si="2"/>
        <v>0</v>
      </c>
    </row>
    <row r="54" spans="1:9" x14ac:dyDescent="0.45">
      <c r="A54" s="139">
        <v>6</v>
      </c>
      <c r="B54" s="455" t="s">
        <v>348</v>
      </c>
      <c r="C54" s="456"/>
      <c r="D54" s="457"/>
      <c r="E54" s="440" t="s">
        <v>105</v>
      </c>
      <c r="F54" s="442"/>
      <c r="G54" s="255"/>
      <c r="H54" s="254">
        <v>280</v>
      </c>
      <c r="I54" s="253">
        <f t="shared" si="2"/>
        <v>0</v>
      </c>
    </row>
    <row r="55" spans="1:9" x14ac:dyDescent="0.45">
      <c r="A55" s="134"/>
      <c r="B55" s="412"/>
      <c r="C55" s="458"/>
      <c r="D55" s="458"/>
      <c r="E55" s="458"/>
      <c r="F55" s="458"/>
      <c r="G55" s="413"/>
      <c r="H55" s="118"/>
      <c r="I55" s="129">
        <f>SUM(I49:I54)</f>
        <v>0</v>
      </c>
    </row>
    <row r="56" spans="1:9" x14ac:dyDescent="0.45">
      <c r="A56" s="408" t="s">
        <v>110</v>
      </c>
      <c r="B56" s="404"/>
      <c r="C56" s="404"/>
      <c r="D56" s="404"/>
      <c r="E56" s="404"/>
      <c r="F56" s="404"/>
      <c r="G56" s="404"/>
      <c r="H56" s="405"/>
      <c r="I56" s="140"/>
    </row>
    <row r="57" spans="1:9" x14ac:dyDescent="0.45">
      <c r="A57" s="414" t="s">
        <v>111</v>
      </c>
      <c r="B57" s="415"/>
      <c r="C57" s="415"/>
      <c r="D57" s="415"/>
      <c r="E57" s="415"/>
      <c r="F57" s="415"/>
      <c r="G57" s="415"/>
      <c r="H57" s="415"/>
      <c r="I57" s="416"/>
    </row>
    <row r="58" spans="1:9" x14ac:dyDescent="0.45">
      <c r="A58" s="120" t="s">
        <v>112</v>
      </c>
      <c r="B58" s="412" t="s">
        <v>113</v>
      </c>
      <c r="C58" s="458"/>
      <c r="D58" s="413"/>
      <c r="E58" s="412" t="s">
        <v>114</v>
      </c>
      <c r="F58" s="413"/>
      <c r="G58" s="136" t="s">
        <v>115</v>
      </c>
      <c r="H58" s="136" t="s">
        <v>94</v>
      </c>
      <c r="I58" s="137" t="s">
        <v>95</v>
      </c>
    </row>
    <row r="59" spans="1:9" x14ac:dyDescent="0.45">
      <c r="A59" s="125">
        <v>1</v>
      </c>
      <c r="B59" s="417" t="s">
        <v>495</v>
      </c>
      <c r="C59" s="418"/>
      <c r="D59" s="419"/>
      <c r="E59" s="406">
        <v>1</v>
      </c>
      <c r="F59" s="407"/>
      <c r="G59" s="211">
        <v>35</v>
      </c>
      <c r="H59" s="138">
        <v>5</v>
      </c>
      <c r="I59" s="224">
        <f>H59*G59</f>
        <v>175</v>
      </c>
    </row>
    <row r="60" spans="1:9" x14ac:dyDescent="0.45">
      <c r="A60" s="139"/>
      <c r="B60" s="423"/>
      <c r="C60" s="424"/>
      <c r="D60" s="425"/>
      <c r="E60" s="440"/>
      <c r="F60" s="442"/>
      <c r="G60" s="126"/>
      <c r="H60" s="138"/>
      <c r="I60" s="224"/>
    </row>
    <row r="61" spans="1:9" x14ac:dyDescent="0.45">
      <c r="A61" s="408" t="s">
        <v>116</v>
      </c>
      <c r="B61" s="404"/>
      <c r="C61" s="404"/>
      <c r="D61" s="404"/>
      <c r="E61" s="404"/>
      <c r="F61" s="404"/>
      <c r="G61" s="404"/>
      <c r="H61" s="405"/>
      <c r="I61" s="140">
        <f>SUM(I59:I60)</f>
        <v>175</v>
      </c>
    </row>
    <row r="62" spans="1:9" x14ac:dyDescent="0.45">
      <c r="A62" s="524"/>
      <c r="B62" s="438"/>
      <c r="C62" s="438"/>
      <c r="D62" s="438"/>
      <c r="E62" s="438"/>
      <c r="F62" s="143"/>
      <c r="G62" s="144"/>
      <c r="H62" s="144"/>
      <c r="I62" s="145"/>
    </row>
    <row r="63" spans="1:9" x14ac:dyDescent="0.45">
      <c r="A63" s="452"/>
      <c r="B63" s="453"/>
      <c r="C63" s="453"/>
      <c r="D63" s="453"/>
      <c r="E63" s="453"/>
      <c r="F63" s="146"/>
      <c r="G63" s="454" t="s">
        <v>117</v>
      </c>
      <c r="H63" s="453"/>
      <c r="I63" s="147">
        <f>I61+I55+I48+I41+I32+I21</f>
        <v>1675</v>
      </c>
    </row>
    <row r="64" spans="1:9" x14ac:dyDescent="0.45">
      <c r="A64" s="452"/>
      <c r="B64" s="453"/>
      <c r="C64" s="453"/>
      <c r="D64" s="453"/>
      <c r="E64" s="453"/>
      <c r="F64" s="100"/>
      <c r="G64" s="148"/>
      <c r="H64" s="149"/>
      <c r="I64" s="150"/>
    </row>
    <row r="65" spans="1:9" ht="14.65" thickBot="1" x14ac:dyDescent="0.5">
      <c r="A65" s="452"/>
      <c r="B65" s="453"/>
      <c r="C65" s="453"/>
      <c r="D65" s="453"/>
      <c r="E65" s="453"/>
      <c r="F65" s="100"/>
      <c r="G65" s="402" t="s">
        <v>160</v>
      </c>
      <c r="H65" s="403"/>
      <c r="I65" s="159">
        <f>I63+I64</f>
        <v>1675</v>
      </c>
    </row>
    <row r="66" spans="1:9" ht="15" thickTop="1" thickBot="1" x14ac:dyDescent="0.5">
      <c r="A66" s="151"/>
      <c r="B66" s="152"/>
      <c r="C66" s="459"/>
      <c r="D66" s="460"/>
      <c r="E66" s="460"/>
      <c r="F66" s="460"/>
      <c r="G66" s="153"/>
      <c r="H66" s="153"/>
      <c r="I66" s="154"/>
    </row>
    <row r="68" spans="1:9" x14ac:dyDescent="0.45">
      <c r="A68" s="97"/>
      <c r="B68" s="97"/>
    </row>
  </sheetData>
  <mergeCells count="92">
    <mergeCell ref="C66:F66"/>
    <mergeCell ref="A63:B63"/>
    <mergeCell ref="C63:E63"/>
    <mergeCell ref="G63:H63"/>
    <mergeCell ref="A64:B64"/>
    <mergeCell ref="C64:E64"/>
    <mergeCell ref="A65:B65"/>
    <mergeCell ref="C65:E65"/>
    <mergeCell ref="G65:H65"/>
    <mergeCell ref="A62:E62"/>
    <mergeCell ref="B54:D54"/>
    <mergeCell ref="E54:F54"/>
    <mergeCell ref="B55:G55"/>
    <mergeCell ref="A56:H56"/>
    <mergeCell ref="A57:I57"/>
    <mergeCell ref="B58:D58"/>
    <mergeCell ref="E58:F58"/>
    <mergeCell ref="B59:D59"/>
    <mergeCell ref="E59:F59"/>
    <mergeCell ref="B60:D60"/>
    <mergeCell ref="E60:F60"/>
    <mergeCell ref="A61:H61"/>
    <mergeCell ref="B51:D51"/>
    <mergeCell ref="E51:F51"/>
    <mergeCell ref="B52:D52"/>
    <mergeCell ref="E52:F52"/>
    <mergeCell ref="B53:D53"/>
    <mergeCell ref="E53:F53"/>
    <mergeCell ref="B50:D50"/>
    <mergeCell ref="E50:F50"/>
    <mergeCell ref="B44:D44"/>
    <mergeCell ref="E44:F44"/>
    <mergeCell ref="B45:D45"/>
    <mergeCell ref="E45:F45"/>
    <mergeCell ref="B46:D46"/>
    <mergeCell ref="E46:F46"/>
    <mergeCell ref="B47:D47"/>
    <mergeCell ref="E47:F47"/>
    <mergeCell ref="B48:H48"/>
    <mergeCell ref="B49:D49"/>
    <mergeCell ref="E49:F49"/>
    <mergeCell ref="B43:D43"/>
    <mergeCell ref="E43:F43"/>
    <mergeCell ref="B37:D37"/>
    <mergeCell ref="E37:F37"/>
    <mergeCell ref="B38:D38"/>
    <mergeCell ref="E38:F38"/>
    <mergeCell ref="B39:D39"/>
    <mergeCell ref="E39:F39"/>
    <mergeCell ref="B40:D40"/>
    <mergeCell ref="E40:F40"/>
    <mergeCell ref="B41:H41"/>
    <mergeCell ref="B42:D42"/>
    <mergeCell ref="E42:F42"/>
    <mergeCell ref="B34:D34"/>
    <mergeCell ref="E34:F34"/>
    <mergeCell ref="B35:D35"/>
    <mergeCell ref="E35:F35"/>
    <mergeCell ref="B36:D36"/>
    <mergeCell ref="E36:F36"/>
    <mergeCell ref="A33:I33"/>
    <mergeCell ref="A22:I22"/>
    <mergeCell ref="B23:F23"/>
    <mergeCell ref="B24:F24"/>
    <mergeCell ref="B25:F25"/>
    <mergeCell ref="B26:F26"/>
    <mergeCell ref="B27:F27"/>
    <mergeCell ref="B28:F28"/>
    <mergeCell ref="B29:F29"/>
    <mergeCell ref="A30:H30"/>
    <mergeCell ref="A31:H31"/>
    <mergeCell ref="A32:H32"/>
    <mergeCell ref="A21:H21"/>
    <mergeCell ref="F12:G12"/>
    <mergeCell ref="H12:I12"/>
    <mergeCell ref="H13:I13"/>
    <mergeCell ref="F14:G14"/>
    <mergeCell ref="H14:I14"/>
    <mergeCell ref="F15:G15"/>
    <mergeCell ref="H15:I15"/>
    <mergeCell ref="A16:I16"/>
    <mergeCell ref="A17:I17"/>
    <mergeCell ref="B18:D18"/>
    <mergeCell ref="B19:D19"/>
    <mergeCell ref="B20:D20"/>
    <mergeCell ref="F11:G11"/>
    <mergeCell ref="H11:I11"/>
    <mergeCell ref="A9:E9"/>
    <mergeCell ref="F9:G9"/>
    <mergeCell ref="H9:I9"/>
    <mergeCell ref="F10:G10"/>
    <mergeCell ref="H10:I10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M57"/>
  <sheetViews>
    <sheetView view="pageBreakPreview" zoomScale="60" zoomScaleNormal="100" workbookViewId="0">
      <selection activeCell="A45" sqref="A45"/>
    </sheetView>
  </sheetViews>
  <sheetFormatPr defaultRowHeight="14.25" x14ac:dyDescent="0.45"/>
  <cols>
    <col min="1" max="1" width="12" bestFit="1" customWidth="1"/>
    <col min="4" max="4" width="14.53125" customWidth="1"/>
    <col min="6" max="6" width="8.86328125" customWidth="1"/>
    <col min="7" max="7" width="11" customWidth="1"/>
    <col min="8" max="8" width="14.1328125" customWidth="1"/>
    <col min="9" max="9" width="16.46484375" customWidth="1"/>
  </cols>
  <sheetData>
    <row r="1" spans="1:13" x14ac:dyDescent="0.45">
      <c r="A1" s="92"/>
      <c r="B1" s="93"/>
      <c r="C1" s="93"/>
      <c r="D1" s="93"/>
      <c r="E1" s="93"/>
      <c r="F1" s="93"/>
      <c r="G1" s="93"/>
      <c r="H1" s="93"/>
      <c r="I1" s="94"/>
    </row>
    <row r="2" spans="1:13" x14ac:dyDescent="0.45">
      <c r="A2" s="95"/>
      <c r="I2" s="96"/>
    </row>
    <row r="3" spans="1:13" x14ac:dyDescent="0.45">
      <c r="A3" s="95"/>
      <c r="I3" s="96"/>
    </row>
    <row r="4" spans="1:13" x14ac:dyDescent="0.45">
      <c r="A4" s="95"/>
      <c r="I4" s="96"/>
    </row>
    <row r="5" spans="1:13" x14ac:dyDescent="0.45">
      <c r="A5" s="95"/>
      <c r="I5" s="96"/>
    </row>
    <row r="6" spans="1:13" x14ac:dyDescent="0.45">
      <c r="A6" s="95"/>
      <c r="I6" s="96"/>
    </row>
    <row r="7" spans="1:13" x14ac:dyDescent="0.45">
      <c r="A7" s="95"/>
      <c r="I7" s="96"/>
    </row>
    <row r="8" spans="1:13" x14ac:dyDescent="0.45">
      <c r="A8" s="95"/>
      <c r="H8" s="97"/>
      <c r="I8" s="98"/>
    </row>
    <row r="9" spans="1:13" x14ac:dyDescent="0.45">
      <c r="A9" s="414" t="s">
        <v>167</v>
      </c>
      <c r="B9" s="415"/>
      <c r="C9" s="415"/>
      <c r="D9" s="415"/>
      <c r="E9" s="429"/>
      <c r="F9" s="430" t="s">
        <v>166</v>
      </c>
      <c r="G9" s="431"/>
      <c r="H9" s="432">
        <v>1</v>
      </c>
      <c r="I9" s="433"/>
    </row>
    <row r="10" spans="1:13" x14ac:dyDescent="0.45">
      <c r="A10" s="99" t="s">
        <v>77</v>
      </c>
      <c r="B10" s="97"/>
      <c r="E10" s="100"/>
      <c r="F10" s="430" t="s">
        <v>78</v>
      </c>
      <c r="G10" s="431"/>
      <c r="H10" s="434">
        <v>43770</v>
      </c>
      <c r="I10" s="435"/>
    </row>
    <row r="11" spans="1:13" x14ac:dyDescent="0.45">
      <c r="A11" s="99" t="s">
        <v>79</v>
      </c>
      <c r="B11" s="97"/>
      <c r="E11" s="100"/>
      <c r="F11" s="430" t="s">
        <v>80</v>
      </c>
      <c r="G11" s="431"/>
      <c r="H11" s="436" t="s">
        <v>119</v>
      </c>
      <c r="I11" s="435"/>
    </row>
    <row r="12" spans="1:13" x14ac:dyDescent="0.45">
      <c r="A12" s="99" t="s">
        <v>81</v>
      </c>
      <c r="B12" s="97"/>
      <c r="E12" s="100"/>
      <c r="F12" s="430" t="s">
        <v>82</v>
      </c>
      <c r="G12" s="431"/>
      <c r="H12" s="436">
        <v>39138</v>
      </c>
      <c r="I12" s="435"/>
    </row>
    <row r="13" spans="1:13" x14ac:dyDescent="0.45">
      <c r="A13" s="99" t="s">
        <v>83</v>
      </c>
      <c r="B13" s="97"/>
      <c r="E13" s="100"/>
      <c r="F13" s="430" t="s">
        <v>84</v>
      </c>
      <c r="G13" s="431"/>
      <c r="H13" s="436" t="s">
        <v>118</v>
      </c>
      <c r="I13" s="435"/>
      <c r="M13" t="s">
        <v>85</v>
      </c>
    </row>
    <row r="14" spans="1:13" x14ac:dyDescent="0.45">
      <c r="A14" s="101"/>
      <c r="B14" s="102"/>
      <c r="C14" s="102"/>
      <c r="D14" s="102"/>
      <c r="E14" s="103"/>
      <c r="F14" s="430" t="s">
        <v>86</v>
      </c>
      <c r="G14" s="431"/>
      <c r="H14" s="436" t="s">
        <v>87</v>
      </c>
      <c r="I14" s="435"/>
    </row>
    <row r="15" spans="1:13" x14ac:dyDescent="0.45">
      <c r="A15" s="443" t="s">
        <v>172</v>
      </c>
      <c r="B15" s="444"/>
      <c r="C15" s="444"/>
      <c r="D15" s="444"/>
      <c r="E15" s="444"/>
      <c r="F15" s="444"/>
      <c r="G15" s="444"/>
      <c r="H15" s="444"/>
      <c r="I15" s="445"/>
    </row>
    <row r="16" spans="1:13" ht="14.65" thickBot="1" x14ac:dyDescent="0.5">
      <c r="A16" s="446" t="s">
        <v>88</v>
      </c>
      <c r="B16" s="447"/>
      <c r="C16" s="447"/>
      <c r="D16" s="447"/>
      <c r="E16" s="447"/>
      <c r="F16" s="447"/>
      <c r="G16" s="447"/>
      <c r="H16" s="447"/>
      <c r="I16" s="448"/>
    </row>
    <row r="17" spans="1:12" x14ac:dyDescent="0.45">
      <c r="A17" s="104" t="s">
        <v>89</v>
      </c>
      <c r="B17" s="105" t="s">
        <v>90</v>
      </c>
      <c r="C17" s="105"/>
      <c r="D17" s="106"/>
      <c r="E17" s="107" t="s">
        <v>91</v>
      </c>
      <c r="F17" s="107" t="s">
        <v>92</v>
      </c>
      <c r="G17" s="107" t="s">
        <v>93</v>
      </c>
      <c r="H17" s="107" t="s">
        <v>94</v>
      </c>
      <c r="I17" s="108" t="s">
        <v>95</v>
      </c>
    </row>
    <row r="18" spans="1:12" x14ac:dyDescent="0.45">
      <c r="A18" s="109"/>
      <c r="B18" s="437"/>
      <c r="C18" s="438"/>
      <c r="D18" s="439"/>
      <c r="E18" s="110"/>
      <c r="F18" s="111"/>
      <c r="G18" s="110"/>
      <c r="H18" s="112"/>
      <c r="I18" s="113">
        <f>SUM(G18*H18)</f>
        <v>0</v>
      </c>
    </row>
    <row r="19" spans="1:12" x14ac:dyDescent="0.45">
      <c r="A19" s="114"/>
      <c r="B19" s="406"/>
      <c r="C19" s="395"/>
      <c r="D19" s="407"/>
      <c r="E19" s="115"/>
      <c r="F19" s="100"/>
      <c r="G19" s="115"/>
      <c r="H19" s="116"/>
      <c r="I19" s="113">
        <f t="shared" ref="I19:I20" si="0">SUM(G19*H19)</f>
        <v>0</v>
      </c>
    </row>
    <row r="20" spans="1:12" x14ac:dyDescent="0.45">
      <c r="A20" s="114"/>
      <c r="B20" s="440"/>
      <c r="C20" s="441"/>
      <c r="D20" s="442"/>
      <c r="E20" s="115"/>
      <c r="F20" s="100"/>
      <c r="G20" s="117"/>
      <c r="H20" s="118"/>
      <c r="I20" s="119">
        <f t="shared" si="0"/>
        <v>0</v>
      </c>
    </row>
    <row r="21" spans="1:12" x14ac:dyDescent="0.45">
      <c r="A21" s="408" t="s">
        <v>96</v>
      </c>
      <c r="B21" s="404"/>
      <c r="C21" s="404"/>
      <c r="D21" s="404"/>
      <c r="E21" s="404"/>
      <c r="F21" s="404"/>
      <c r="G21" s="404"/>
      <c r="H21" s="405"/>
      <c r="I21" s="113">
        <f>SUM(I18:I20)</f>
        <v>0</v>
      </c>
    </row>
    <row r="22" spans="1:12" x14ac:dyDescent="0.45">
      <c r="A22" s="414" t="s">
        <v>97</v>
      </c>
      <c r="B22" s="415"/>
      <c r="C22" s="415"/>
      <c r="D22" s="415"/>
      <c r="E22" s="415"/>
      <c r="F22" s="415"/>
      <c r="G22" s="415"/>
      <c r="H22" s="415"/>
      <c r="I22" s="416"/>
    </row>
    <row r="23" spans="1:12" x14ac:dyDescent="0.45">
      <c r="A23" s="120" t="s">
        <v>98</v>
      </c>
      <c r="B23" s="121" t="s">
        <v>90</v>
      </c>
      <c r="C23" s="121"/>
      <c r="D23" s="121"/>
      <c r="E23" s="122"/>
      <c r="F23" s="165" t="s">
        <v>93</v>
      </c>
      <c r="G23" s="122" t="s">
        <v>164</v>
      </c>
      <c r="H23" s="123" t="s">
        <v>94</v>
      </c>
      <c r="I23" s="124" t="s">
        <v>95</v>
      </c>
    </row>
    <row r="24" spans="1:12" x14ac:dyDescent="0.45">
      <c r="A24" s="125">
        <v>1</v>
      </c>
      <c r="B24" s="417" t="s">
        <v>120</v>
      </c>
      <c r="C24" s="418"/>
      <c r="D24" s="418"/>
      <c r="E24" s="419"/>
      <c r="F24" s="157">
        <v>2</v>
      </c>
      <c r="G24" s="166">
        <v>0.15</v>
      </c>
      <c r="H24" s="128">
        <v>110</v>
      </c>
      <c r="I24" s="129">
        <f>H24*F24*1.15</f>
        <v>252.99999999999997</v>
      </c>
    </row>
    <row r="25" spans="1:12" x14ac:dyDescent="0.45">
      <c r="A25" s="125">
        <v>2</v>
      </c>
      <c r="B25" s="420" t="s">
        <v>169</v>
      </c>
      <c r="C25" s="421"/>
      <c r="D25" s="421"/>
      <c r="E25" s="422"/>
      <c r="F25" s="126">
        <v>2</v>
      </c>
      <c r="G25" s="127">
        <v>0.15</v>
      </c>
      <c r="H25" s="128">
        <v>65</v>
      </c>
      <c r="I25" s="129">
        <f>H25*F25*1.15</f>
        <v>149.5</v>
      </c>
    </row>
    <row r="26" spans="1:12" x14ac:dyDescent="0.45">
      <c r="A26" s="125">
        <v>3</v>
      </c>
      <c r="B26" s="420" t="s">
        <v>121</v>
      </c>
      <c r="C26" s="421"/>
      <c r="D26" s="421"/>
      <c r="E26" s="422"/>
      <c r="F26" s="126">
        <v>1</v>
      </c>
      <c r="G26" s="127">
        <v>0.15</v>
      </c>
      <c r="H26" s="128">
        <v>6239</v>
      </c>
      <c r="I26" s="129">
        <f>H26*F26*1.15</f>
        <v>7174.8499999999995</v>
      </c>
    </row>
    <row r="27" spans="1:12" x14ac:dyDescent="0.45">
      <c r="A27" s="125">
        <v>4</v>
      </c>
      <c r="B27" s="420" t="s">
        <v>122</v>
      </c>
      <c r="C27" s="421"/>
      <c r="D27" s="421"/>
      <c r="E27" s="422"/>
      <c r="F27" s="126">
        <v>2</v>
      </c>
      <c r="G27" s="127">
        <v>0.15</v>
      </c>
      <c r="H27" s="128">
        <v>21.6</v>
      </c>
      <c r="I27" s="129">
        <f>H27*F27*1.15</f>
        <v>49.68</v>
      </c>
    </row>
    <row r="28" spans="1:12" x14ac:dyDescent="0.45">
      <c r="A28" s="125">
        <v>5</v>
      </c>
      <c r="B28" s="420" t="s">
        <v>171</v>
      </c>
      <c r="C28" s="421"/>
      <c r="D28" s="421"/>
      <c r="E28" s="422"/>
      <c r="F28" s="126">
        <v>2</v>
      </c>
      <c r="G28" s="127">
        <v>0.15</v>
      </c>
      <c r="H28" s="128">
        <v>65.5</v>
      </c>
      <c r="I28" s="129">
        <f t="shared" ref="I28:I29" si="1">H28*F28*1.15</f>
        <v>150.64999999999998</v>
      </c>
    </row>
    <row r="29" spans="1:12" x14ac:dyDescent="0.45">
      <c r="A29" s="125">
        <v>6</v>
      </c>
      <c r="B29" s="420" t="s">
        <v>170</v>
      </c>
      <c r="C29" s="421"/>
      <c r="D29" s="421"/>
      <c r="E29" s="422"/>
      <c r="F29" s="126">
        <v>2</v>
      </c>
      <c r="G29" s="127">
        <v>0.15</v>
      </c>
      <c r="H29" s="128">
        <v>68.5</v>
      </c>
      <c r="I29" s="129">
        <f t="shared" si="1"/>
        <v>157.54999999999998</v>
      </c>
    </row>
    <row r="30" spans="1:12" x14ac:dyDescent="0.45">
      <c r="A30" s="125"/>
      <c r="B30" s="406"/>
      <c r="C30" s="395"/>
      <c r="D30" s="395"/>
      <c r="E30" s="407"/>
      <c r="F30" s="126"/>
      <c r="G30" s="161"/>
      <c r="H30" s="128"/>
      <c r="I30" s="129"/>
    </row>
    <row r="31" spans="1:12" x14ac:dyDescent="0.45">
      <c r="A31" s="125"/>
      <c r="B31" s="423"/>
      <c r="C31" s="424"/>
      <c r="D31" s="424"/>
      <c r="E31" s="425"/>
      <c r="F31" s="117"/>
      <c r="G31" s="162"/>
      <c r="H31" s="128"/>
      <c r="I31" s="129"/>
      <c r="L31" s="130"/>
    </row>
    <row r="32" spans="1:12" x14ac:dyDescent="0.45">
      <c r="A32" s="408" t="s">
        <v>100</v>
      </c>
      <c r="B32" s="404"/>
      <c r="C32" s="404"/>
      <c r="D32" s="404"/>
      <c r="E32" s="404"/>
      <c r="F32" s="404"/>
      <c r="G32" s="404"/>
      <c r="H32" s="405"/>
      <c r="I32" s="172">
        <f>SUM(I24:I31)</f>
        <v>7935.23</v>
      </c>
    </row>
    <row r="33" spans="1:9" x14ac:dyDescent="0.45">
      <c r="A33" s="414" t="s">
        <v>101</v>
      </c>
      <c r="B33" s="415"/>
      <c r="C33" s="415"/>
      <c r="D33" s="415"/>
      <c r="E33" s="415"/>
      <c r="F33" s="415"/>
      <c r="G33" s="415"/>
      <c r="H33" s="415"/>
      <c r="I33" s="416"/>
    </row>
    <row r="34" spans="1:9" x14ac:dyDescent="0.45">
      <c r="A34" s="120" t="s">
        <v>102</v>
      </c>
      <c r="B34" s="409" t="s">
        <v>103</v>
      </c>
      <c r="C34" s="410"/>
      <c r="D34" s="411"/>
      <c r="E34" s="412" t="s">
        <v>91</v>
      </c>
      <c r="F34" s="413"/>
      <c r="G34" s="122" t="s">
        <v>93</v>
      </c>
      <c r="H34" s="123" t="s">
        <v>94</v>
      </c>
      <c r="I34" s="124" t="s">
        <v>95</v>
      </c>
    </row>
    <row r="35" spans="1:9" x14ac:dyDescent="0.45">
      <c r="A35" s="125">
        <v>1</v>
      </c>
      <c r="B35" s="449" t="s">
        <v>104</v>
      </c>
      <c r="C35" s="450"/>
      <c r="D35" s="451"/>
      <c r="E35" s="437" t="s">
        <v>105</v>
      </c>
      <c r="F35" s="439"/>
      <c r="G35" s="157">
        <v>15</v>
      </c>
      <c r="H35" s="155">
        <v>450</v>
      </c>
      <c r="I35" s="132">
        <f>SUM(G35*H35)</f>
        <v>6750</v>
      </c>
    </row>
    <row r="36" spans="1:9" x14ac:dyDescent="0.45">
      <c r="A36" s="125">
        <v>2</v>
      </c>
      <c r="B36" s="426" t="s">
        <v>106</v>
      </c>
      <c r="C36" s="427"/>
      <c r="D36" s="428"/>
      <c r="E36" s="406" t="s">
        <v>105</v>
      </c>
      <c r="F36" s="407"/>
      <c r="G36" s="126"/>
      <c r="H36" s="156">
        <v>350</v>
      </c>
      <c r="I36" s="129">
        <f t="shared" ref="I36:I40" si="2">SUM(G36*H36)</f>
        <v>0</v>
      </c>
    </row>
    <row r="37" spans="1:9" x14ac:dyDescent="0.45">
      <c r="A37" s="125">
        <v>3</v>
      </c>
      <c r="B37" s="426" t="s">
        <v>107</v>
      </c>
      <c r="C37" s="427"/>
      <c r="D37" s="428"/>
      <c r="E37" s="406" t="s">
        <v>105</v>
      </c>
      <c r="F37" s="407"/>
      <c r="G37" s="126"/>
      <c r="H37" s="156">
        <v>300</v>
      </c>
      <c r="I37" s="129">
        <f t="shared" si="2"/>
        <v>0</v>
      </c>
    </row>
    <row r="38" spans="1:9" x14ac:dyDescent="0.45">
      <c r="A38" s="125">
        <v>4</v>
      </c>
      <c r="B38" s="426" t="s">
        <v>108</v>
      </c>
      <c r="C38" s="427"/>
      <c r="D38" s="428"/>
      <c r="E38" s="406" t="s">
        <v>105</v>
      </c>
      <c r="F38" s="407"/>
      <c r="G38" s="126">
        <v>15</v>
      </c>
      <c r="H38" s="156">
        <v>200</v>
      </c>
      <c r="I38" s="129">
        <f t="shared" si="2"/>
        <v>3000</v>
      </c>
    </row>
    <row r="39" spans="1:9" x14ac:dyDescent="0.45">
      <c r="A39" s="125">
        <v>5</v>
      </c>
      <c r="B39" s="426" t="s">
        <v>109</v>
      </c>
      <c r="C39" s="427"/>
      <c r="D39" s="428"/>
      <c r="E39" s="406" t="s">
        <v>105</v>
      </c>
      <c r="F39" s="407"/>
      <c r="G39" s="126"/>
      <c r="H39" s="158">
        <v>200</v>
      </c>
      <c r="I39" s="129">
        <f t="shared" si="2"/>
        <v>0</v>
      </c>
    </row>
    <row r="40" spans="1:9" x14ac:dyDescent="0.45">
      <c r="A40" s="125">
        <v>6</v>
      </c>
      <c r="B40" s="426" t="s">
        <v>41</v>
      </c>
      <c r="C40" s="427"/>
      <c r="D40" s="428"/>
      <c r="E40" s="406" t="s">
        <v>105</v>
      </c>
      <c r="F40" s="407"/>
      <c r="G40" s="126"/>
      <c r="H40" s="158">
        <v>140</v>
      </c>
      <c r="I40" s="129">
        <f t="shared" si="2"/>
        <v>0</v>
      </c>
    </row>
    <row r="41" spans="1:9" x14ac:dyDescent="0.45">
      <c r="A41" s="125"/>
      <c r="B41" s="426"/>
      <c r="C41" s="427"/>
      <c r="D41" s="428"/>
      <c r="E41" s="133"/>
      <c r="F41" s="100"/>
      <c r="G41" s="100"/>
      <c r="H41" s="116"/>
      <c r="I41" s="129"/>
    </row>
    <row r="42" spans="1:9" x14ac:dyDescent="0.45">
      <c r="A42" s="114"/>
      <c r="B42" s="426"/>
      <c r="C42" s="427"/>
      <c r="D42" s="428"/>
      <c r="F42" s="100"/>
      <c r="G42" s="100"/>
      <c r="H42" s="116"/>
      <c r="I42" s="129"/>
    </row>
    <row r="43" spans="1:9" x14ac:dyDescent="0.45">
      <c r="A43" s="134"/>
      <c r="B43" s="455"/>
      <c r="C43" s="456"/>
      <c r="D43" s="457"/>
      <c r="E43" s="102"/>
      <c r="F43" s="103"/>
      <c r="G43" s="100"/>
      <c r="H43" s="118"/>
      <c r="I43" s="129"/>
    </row>
    <row r="44" spans="1:9" x14ac:dyDescent="0.45">
      <c r="A44" s="408" t="s">
        <v>110</v>
      </c>
      <c r="B44" s="404"/>
      <c r="C44" s="404"/>
      <c r="D44" s="404"/>
      <c r="E44" s="404"/>
      <c r="F44" s="404"/>
      <c r="G44" s="404"/>
      <c r="H44" s="405"/>
      <c r="I44" s="140">
        <f>SUM(I35:I43)</f>
        <v>9750</v>
      </c>
    </row>
    <row r="45" spans="1:9" x14ac:dyDescent="0.45">
      <c r="A45" s="414" t="s">
        <v>111</v>
      </c>
      <c r="B45" s="415"/>
      <c r="C45" s="415"/>
      <c r="D45" s="415"/>
      <c r="E45" s="415"/>
      <c r="F45" s="415"/>
      <c r="G45" s="415"/>
      <c r="H45" s="415"/>
      <c r="I45" s="416"/>
    </row>
    <row r="46" spans="1:9" x14ac:dyDescent="0.45">
      <c r="A46" s="120" t="s">
        <v>112</v>
      </c>
      <c r="B46" s="412" t="s">
        <v>113</v>
      </c>
      <c r="C46" s="458"/>
      <c r="D46" s="413"/>
      <c r="E46" s="412" t="s">
        <v>114</v>
      </c>
      <c r="F46" s="413"/>
      <c r="G46" s="136" t="s">
        <v>115</v>
      </c>
      <c r="H46" s="136" t="s">
        <v>94</v>
      </c>
      <c r="I46" s="137" t="s">
        <v>95</v>
      </c>
    </row>
    <row r="47" spans="1:9" x14ac:dyDescent="0.45">
      <c r="A47" s="125">
        <v>12</v>
      </c>
      <c r="B47" s="417" t="s">
        <v>155</v>
      </c>
      <c r="C47" s="418"/>
      <c r="D47" s="419"/>
      <c r="E47" s="437"/>
      <c r="F47" s="439"/>
      <c r="G47" s="126"/>
      <c r="H47" s="138"/>
      <c r="I47" s="129"/>
    </row>
    <row r="48" spans="1:9" x14ac:dyDescent="0.45">
      <c r="A48" s="125"/>
      <c r="B48" s="420" t="s">
        <v>156</v>
      </c>
      <c r="C48" s="421"/>
      <c r="D48" s="422"/>
      <c r="E48" s="406">
        <v>2</v>
      </c>
      <c r="F48" s="407"/>
      <c r="G48" s="126">
        <v>154.4</v>
      </c>
      <c r="H48" s="138">
        <v>5</v>
      </c>
      <c r="I48" s="129">
        <f>H48*G48</f>
        <v>772</v>
      </c>
    </row>
    <row r="49" spans="1:12" x14ac:dyDescent="0.45">
      <c r="A49" s="139"/>
      <c r="B49" s="423"/>
      <c r="C49" s="424"/>
      <c r="D49" s="425"/>
      <c r="E49" s="440"/>
      <c r="F49" s="442"/>
      <c r="G49" s="126"/>
      <c r="H49" s="138"/>
      <c r="I49" s="129"/>
    </row>
    <row r="50" spans="1:12" x14ac:dyDescent="0.45">
      <c r="A50" s="404" t="s">
        <v>116</v>
      </c>
      <c r="B50" s="404"/>
      <c r="C50" s="404"/>
      <c r="D50" s="404"/>
      <c r="E50" s="404"/>
      <c r="F50" s="404"/>
      <c r="G50" s="404"/>
      <c r="H50" s="405"/>
      <c r="I50" s="140">
        <f>SUM(I47:I49)</f>
        <v>772</v>
      </c>
    </row>
    <row r="51" spans="1:12" x14ac:dyDescent="0.45">
      <c r="A51" s="141"/>
      <c r="B51" s="142"/>
      <c r="C51" s="142"/>
      <c r="D51" s="142"/>
      <c r="E51" s="142"/>
      <c r="F51" s="143"/>
      <c r="G51" s="144"/>
      <c r="H51" s="144"/>
      <c r="I51" s="145"/>
      <c r="L51" s="97"/>
    </row>
    <row r="52" spans="1:12" x14ac:dyDescent="0.45">
      <c r="A52" s="452"/>
      <c r="B52" s="453"/>
      <c r="C52" s="453"/>
      <c r="D52" s="453"/>
      <c r="E52" s="453"/>
      <c r="F52" s="146"/>
      <c r="G52" s="454" t="s">
        <v>117</v>
      </c>
      <c r="H52" s="453"/>
      <c r="I52" s="147">
        <f>I50+I44+I32+I21</f>
        <v>18457.23</v>
      </c>
    </row>
    <row r="53" spans="1:12" x14ac:dyDescent="0.45">
      <c r="A53" s="452"/>
      <c r="B53" s="453"/>
      <c r="C53" s="453"/>
      <c r="D53" s="453"/>
      <c r="E53" s="453"/>
      <c r="F53" s="100"/>
      <c r="G53" s="148"/>
      <c r="H53" s="149"/>
      <c r="I53" s="150"/>
    </row>
    <row r="54" spans="1:12" ht="14.65" thickBot="1" x14ac:dyDescent="0.5">
      <c r="A54" s="452"/>
      <c r="B54" s="453"/>
      <c r="C54" s="453"/>
      <c r="D54" s="453"/>
      <c r="E54" s="453"/>
      <c r="F54" s="100"/>
      <c r="G54" s="402" t="s">
        <v>160</v>
      </c>
      <c r="H54" s="403"/>
      <c r="I54" s="159">
        <f>I52+I53</f>
        <v>18457.23</v>
      </c>
    </row>
    <row r="55" spans="1:12" ht="15" thickTop="1" thickBot="1" x14ac:dyDescent="0.5">
      <c r="A55" s="151"/>
      <c r="B55" s="152"/>
      <c r="C55" s="459"/>
      <c r="D55" s="460"/>
      <c r="E55" s="460"/>
      <c r="F55" s="460"/>
      <c r="G55" s="153"/>
      <c r="H55" s="153"/>
      <c r="I55" s="154"/>
    </row>
    <row r="57" spans="1:12" x14ac:dyDescent="0.45">
      <c r="A57" s="97"/>
      <c r="B57" s="97"/>
    </row>
  </sheetData>
  <mergeCells count="67">
    <mergeCell ref="A53:B53"/>
    <mergeCell ref="C53:E53"/>
    <mergeCell ref="A54:B54"/>
    <mergeCell ref="C54:E54"/>
    <mergeCell ref="C55:F55"/>
    <mergeCell ref="A52:B52"/>
    <mergeCell ref="C52:E52"/>
    <mergeCell ref="G52:H52"/>
    <mergeCell ref="B41:D41"/>
    <mergeCell ref="B42:D42"/>
    <mergeCell ref="B43:D43"/>
    <mergeCell ref="A45:I45"/>
    <mergeCell ref="B46:D46"/>
    <mergeCell ref="E46:F46"/>
    <mergeCell ref="B47:D47"/>
    <mergeCell ref="E47:F47"/>
    <mergeCell ref="B49:D49"/>
    <mergeCell ref="E49:F49"/>
    <mergeCell ref="B48:D48"/>
    <mergeCell ref="B38:D38"/>
    <mergeCell ref="E38:F38"/>
    <mergeCell ref="B39:D39"/>
    <mergeCell ref="E39:F39"/>
    <mergeCell ref="B40:D40"/>
    <mergeCell ref="E40:F40"/>
    <mergeCell ref="B37:D37"/>
    <mergeCell ref="E37:F37"/>
    <mergeCell ref="A32:H32"/>
    <mergeCell ref="A33:I33"/>
    <mergeCell ref="B35:D35"/>
    <mergeCell ref="E35:F35"/>
    <mergeCell ref="F11:G11"/>
    <mergeCell ref="H11:I11"/>
    <mergeCell ref="B27:E27"/>
    <mergeCell ref="B28:E28"/>
    <mergeCell ref="F12:G12"/>
    <mergeCell ref="H12:I12"/>
    <mergeCell ref="F13:G13"/>
    <mergeCell ref="H13:I13"/>
    <mergeCell ref="F14:G14"/>
    <mergeCell ref="H14:I14"/>
    <mergeCell ref="B18:D18"/>
    <mergeCell ref="B19:D19"/>
    <mergeCell ref="B20:D20"/>
    <mergeCell ref="A15:I15"/>
    <mergeCell ref="A16:I16"/>
    <mergeCell ref="A9:E9"/>
    <mergeCell ref="F9:G9"/>
    <mergeCell ref="H9:I9"/>
    <mergeCell ref="F10:G10"/>
    <mergeCell ref="H10:I10"/>
    <mergeCell ref="G54:H54"/>
    <mergeCell ref="A50:H50"/>
    <mergeCell ref="E48:F48"/>
    <mergeCell ref="A21:H21"/>
    <mergeCell ref="A44:H44"/>
    <mergeCell ref="B34:D34"/>
    <mergeCell ref="E34:F34"/>
    <mergeCell ref="A22:I22"/>
    <mergeCell ref="B24:E24"/>
    <mergeCell ref="B25:E25"/>
    <mergeCell ref="B26:E26"/>
    <mergeCell ref="B31:E31"/>
    <mergeCell ref="B29:E29"/>
    <mergeCell ref="B30:E30"/>
    <mergeCell ref="B36:D36"/>
    <mergeCell ref="E36:F36"/>
  </mergeCells>
  <pageMargins left="0.70866141732283472" right="0.70866141732283472" top="0.74803149606299213" bottom="0.74803149606299213" header="0.31496062992125984" footer="0.31496062992125984"/>
  <pageSetup paperSize="9" scale="84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M57"/>
  <sheetViews>
    <sheetView view="pageBreakPreview" zoomScale="60" zoomScaleNormal="100" workbookViewId="0">
      <selection activeCell="A45" sqref="A45"/>
    </sheetView>
  </sheetViews>
  <sheetFormatPr defaultRowHeight="14.25" x14ac:dyDescent="0.45"/>
  <cols>
    <col min="1" max="1" width="12" bestFit="1" customWidth="1"/>
    <col min="4" max="4" width="14.53125" customWidth="1"/>
    <col min="6" max="6" width="8.86328125" customWidth="1"/>
    <col min="7" max="7" width="11" customWidth="1"/>
    <col min="8" max="8" width="14.1328125" customWidth="1"/>
    <col min="9" max="9" width="16.46484375" customWidth="1"/>
  </cols>
  <sheetData>
    <row r="1" spans="1:13" x14ac:dyDescent="0.45">
      <c r="A1" s="92"/>
      <c r="B1" s="93"/>
      <c r="C1" s="93"/>
      <c r="D1" s="93"/>
      <c r="E1" s="93"/>
      <c r="F1" s="93"/>
      <c r="G1" s="93"/>
      <c r="H1" s="93"/>
      <c r="I1" s="94"/>
    </row>
    <row r="2" spans="1:13" x14ac:dyDescent="0.45">
      <c r="A2" s="95"/>
      <c r="I2" s="96"/>
    </row>
    <row r="3" spans="1:13" x14ac:dyDescent="0.45">
      <c r="A3" s="95"/>
      <c r="I3" s="96"/>
    </row>
    <row r="4" spans="1:13" x14ac:dyDescent="0.45">
      <c r="A4" s="95"/>
      <c r="I4" s="96"/>
    </row>
    <row r="5" spans="1:13" x14ac:dyDescent="0.45">
      <c r="A5" s="95"/>
      <c r="I5" s="96"/>
    </row>
    <row r="6" spans="1:13" x14ac:dyDescent="0.45">
      <c r="A6" s="95"/>
      <c r="I6" s="96"/>
    </row>
    <row r="7" spans="1:13" x14ac:dyDescent="0.45">
      <c r="A7" s="95"/>
      <c r="I7" s="96"/>
    </row>
    <row r="8" spans="1:13" x14ac:dyDescent="0.45">
      <c r="A8" s="95"/>
      <c r="H8" s="97"/>
      <c r="I8" s="98"/>
    </row>
    <row r="9" spans="1:13" x14ac:dyDescent="0.45">
      <c r="A9" s="414" t="s">
        <v>167</v>
      </c>
      <c r="B9" s="415"/>
      <c r="C9" s="415"/>
      <c r="D9" s="415"/>
      <c r="E9" s="429"/>
      <c r="F9" s="430" t="s">
        <v>166</v>
      </c>
      <c r="G9" s="431"/>
      <c r="H9" s="432">
        <v>2</v>
      </c>
      <c r="I9" s="433"/>
    </row>
    <row r="10" spans="1:13" x14ac:dyDescent="0.45">
      <c r="A10" s="99" t="s">
        <v>77</v>
      </c>
      <c r="B10" s="97"/>
      <c r="E10" s="100"/>
      <c r="F10" s="430" t="s">
        <v>78</v>
      </c>
      <c r="G10" s="431"/>
      <c r="H10" s="434">
        <v>43498</v>
      </c>
      <c r="I10" s="435"/>
    </row>
    <row r="11" spans="1:13" x14ac:dyDescent="0.45">
      <c r="A11" s="99" t="s">
        <v>79</v>
      </c>
      <c r="B11" s="97"/>
      <c r="E11" s="100"/>
      <c r="F11" s="430" t="s">
        <v>80</v>
      </c>
      <c r="G11" s="431"/>
      <c r="H11" s="436" t="s">
        <v>124</v>
      </c>
      <c r="I11" s="435"/>
    </row>
    <row r="12" spans="1:13" x14ac:dyDescent="0.45">
      <c r="A12" s="99" t="s">
        <v>81</v>
      </c>
      <c r="B12" s="97"/>
      <c r="E12" s="100"/>
      <c r="F12" s="430" t="s">
        <v>82</v>
      </c>
      <c r="G12" s="431"/>
      <c r="H12" s="436">
        <v>40578</v>
      </c>
      <c r="I12" s="435"/>
    </row>
    <row r="13" spans="1:13" x14ac:dyDescent="0.45">
      <c r="A13" s="99" t="s">
        <v>83</v>
      </c>
      <c r="B13" s="97"/>
      <c r="E13" s="100"/>
      <c r="F13" s="430" t="s">
        <v>84</v>
      </c>
      <c r="G13" s="431"/>
      <c r="H13" s="436" t="s">
        <v>118</v>
      </c>
      <c r="I13" s="435"/>
      <c r="M13" t="s">
        <v>85</v>
      </c>
    </row>
    <row r="14" spans="1:13" x14ac:dyDescent="0.45">
      <c r="A14" s="101"/>
      <c r="B14" s="102"/>
      <c r="C14" s="102"/>
      <c r="D14" s="102"/>
      <c r="E14" s="103"/>
      <c r="F14" s="430" t="s">
        <v>86</v>
      </c>
      <c r="G14" s="431"/>
      <c r="H14" s="436" t="s">
        <v>87</v>
      </c>
      <c r="I14" s="435"/>
    </row>
    <row r="15" spans="1:13" x14ac:dyDescent="0.45">
      <c r="A15" s="443" t="s">
        <v>161</v>
      </c>
      <c r="B15" s="444"/>
      <c r="C15" s="444"/>
      <c r="D15" s="444"/>
      <c r="E15" s="444"/>
      <c r="F15" s="444"/>
      <c r="G15" s="444"/>
      <c r="H15" s="444"/>
      <c r="I15" s="445"/>
    </row>
    <row r="16" spans="1:13" ht="14.65" thickBot="1" x14ac:dyDescent="0.5">
      <c r="A16" s="446" t="s">
        <v>88</v>
      </c>
      <c r="B16" s="447"/>
      <c r="C16" s="447"/>
      <c r="D16" s="447"/>
      <c r="E16" s="447"/>
      <c r="F16" s="447"/>
      <c r="G16" s="447"/>
      <c r="H16" s="447"/>
      <c r="I16" s="448"/>
    </row>
    <row r="17" spans="1:12" x14ac:dyDescent="0.45">
      <c r="A17" s="104" t="s">
        <v>89</v>
      </c>
      <c r="B17" s="105" t="s">
        <v>90</v>
      </c>
      <c r="C17" s="105"/>
      <c r="D17" s="106"/>
      <c r="E17" s="107" t="s">
        <v>91</v>
      </c>
      <c r="F17" s="107" t="s">
        <v>92</v>
      </c>
      <c r="G17" s="107" t="s">
        <v>93</v>
      </c>
      <c r="H17" s="107" t="s">
        <v>94</v>
      </c>
      <c r="I17" s="108" t="s">
        <v>95</v>
      </c>
    </row>
    <row r="18" spans="1:12" x14ac:dyDescent="0.45">
      <c r="A18" s="109"/>
      <c r="B18" s="437"/>
      <c r="C18" s="438"/>
      <c r="D18" s="439"/>
      <c r="E18" s="110"/>
      <c r="F18" s="111"/>
      <c r="G18" s="110"/>
      <c r="H18" s="112"/>
      <c r="I18" s="113">
        <f>SUM(G18*H18)</f>
        <v>0</v>
      </c>
    </row>
    <row r="19" spans="1:12" x14ac:dyDescent="0.45">
      <c r="A19" s="114"/>
      <c r="B19" s="406"/>
      <c r="C19" s="395"/>
      <c r="D19" s="407"/>
      <c r="E19" s="115"/>
      <c r="F19" s="100"/>
      <c r="G19" s="115"/>
      <c r="H19" s="116"/>
      <c r="I19" s="113">
        <f t="shared" ref="I19:I20" si="0">SUM(G19*H19)</f>
        <v>0</v>
      </c>
    </row>
    <row r="20" spans="1:12" x14ac:dyDescent="0.45">
      <c r="A20" s="114"/>
      <c r="B20" s="440"/>
      <c r="C20" s="441"/>
      <c r="D20" s="442"/>
      <c r="E20" s="115"/>
      <c r="F20" s="100"/>
      <c r="G20" s="117"/>
      <c r="H20" s="118"/>
      <c r="I20" s="119">
        <f t="shared" si="0"/>
        <v>0</v>
      </c>
    </row>
    <row r="21" spans="1:12" x14ac:dyDescent="0.45">
      <c r="A21" s="408" t="s">
        <v>96</v>
      </c>
      <c r="B21" s="404"/>
      <c r="C21" s="404"/>
      <c r="D21" s="404"/>
      <c r="E21" s="404"/>
      <c r="F21" s="404"/>
      <c r="G21" s="404"/>
      <c r="H21" s="405"/>
      <c r="I21" s="113">
        <f>SUM(I18:I20)</f>
        <v>0</v>
      </c>
    </row>
    <row r="22" spans="1:12" x14ac:dyDescent="0.45">
      <c r="A22" s="414" t="s">
        <v>97</v>
      </c>
      <c r="B22" s="415"/>
      <c r="C22" s="415"/>
      <c r="D22" s="415"/>
      <c r="E22" s="415"/>
      <c r="F22" s="415"/>
      <c r="G22" s="415"/>
      <c r="H22" s="415"/>
      <c r="I22" s="416"/>
    </row>
    <row r="23" spans="1:12" x14ac:dyDescent="0.45">
      <c r="A23" s="120" t="s">
        <v>98</v>
      </c>
      <c r="B23" s="121" t="s">
        <v>90</v>
      </c>
      <c r="C23" s="121"/>
      <c r="D23" s="121"/>
      <c r="E23" s="122"/>
      <c r="F23" s="165" t="s">
        <v>93</v>
      </c>
      <c r="G23" s="123" t="s">
        <v>99</v>
      </c>
      <c r="H23" s="123" t="s">
        <v>94</v>
      </c>
      <c r="I23" s="124" t="s">
        <v>95</v>
      </c>
    </row>
    <row r="24" spans="1:12" x14ac:dyDescent="0.45">
      <c r="A24" s="125"/>
      <c r="B24" s="417"/>
      <c r="C24" s="418"/>
      <c r="D24" s="418"/>
      <c r="E24" s="419"/>
      <c r="F24" s="173"/>
      <c r="G24" s="110"/>
      <c r="H24" s="128"/>
      <c r="I24" s="129"/>
    </row>
    <row r="25" spans="1:12" x14ac:dyDescent="0.45">
      <c r="A25" s="125"/>
      <c r="B25" s="420"/>
      <c r="C25" s="421"/>
      <c r="D25" s="421"/>
      <c r="E25" s="422"/>
      <c r="F25" s="133"/>
      <c r="G25" s="115"/>
      <c r="H25" s="128"/>
      <c r="I25" s="129"/>
    </row>
    <row r="26" spans="1:12" x14ac:dyDescent="0.45">
      <c r="A26" s="125"/>
      <c r="B26" s="420"/>
      <c r="C26" s="421"/>
      <c r="D26" s="421"/>
      <c r="E26" s="422"/>
      <c r="F26" s="133"/>
      <c r="G26" s="115"/>
      <c r="H26" s="128"/>
      <c r="I26" s="129"/>
    </row>
    <row r="27" spans="1:12" x14ac:dyDescent="0.45">
      <c r="A27" s="125"/>
      <c r="B27" s="420"/>
      <c r="C27" s="421"/>
      <c r="D27" s="421"/>
      <c r="E27" s="422"/>
      <c r="F27" s="133"/>
      <c r="G27" s="115"/>
      <c r="H27" s="128"/>
      <c r="I27" s="129"/>
    </row>
    <row r="28" spans="1:12" x14ac:dyDescent="0.45">
      <c r="A28" s="125"/>
      <c r="B28" s="420"/>
      <c r="C28" s="421"/>
      <c r="D28" s="421"/>
      <c r="E28" s="422"/>
      <c r="F28" s="133"/>
      <c r="G28" s="115"/>
      <c r="H28" s="128"/>
      <c r="I28" s="129"/>
    </row>
    <row r="29" spans="1:12" x14ac:dyDescent="0.45">
      <c r="A29" s="125"/>
      <c r="B29" s="406"/>
      <c r="C29" s="395"/>
      <c r="D29" s="395"/>
      <c r="E29" s="407"/>
      <c r="F29" s="133"/>
      <c r="G29" s="115"/>
      <c r="H29" s="128"/>
      <c r="I29" s="129"/>
    </row>
    <row r="30" spans="1:12" x14ac:dyDescent="0.45">
      <c r="A30" s="125"/>
      <c r="B30" s="406"/>
      <c r="C30" s="395"/>
      <c r="D30" s="395"/>
      <c r="E30" s="407"/>
      <c r="F30" s="133"/>
      <c r="G30" s="115"/>
      <c r="H30" s="128"/>
      <c r="I30" s="129"/>
    </row>
    <row r="31" spans="1:12" x14ac:dyDescent="0.45">
      <c r="A31" s="125"/>
      <c r="B31" s="423"/>
      <c r="C31" s="424"/>
      <c r="D31" s="424"/>
      <c r="E31" s="425"/>
      <c r="F31" s="133"/>
      <c r="G31" s="174"/>
      <c r="H31" s="128"/>
      <c r="I31" s="129"/>
      <c r="L31" s="130"/>
    </row>
    <row r="32" spans="1:12" x14ac:dyDescent="0.45">
      <c r="A32" s="408" t="s">
        <v>100</v>
      </c>
      <c r="B32" s="404"/>
      <c r="C32" s="404"/>
      <c r="D32" s="404"/>
      <c r="E32" s="404"/>
      <c r="F32" s="404"/>
      <c r="G32" s="404"/>
      <c r="H32" s="405"/>
      <c r="I32" s="131">
        <f>SUM(I24:I31)</f>
        <v>0</v>
      </c>
    </row>
    <row r="33" spans="1:9" x14ac:dyDescent="0.45">
      <c r="A33" s="414" t="s">
        <v>101</v>
      </c>
      <c r="B33" s="415"/>
      <c r="C33" s="415"/>
      <c r="D33" s="415"/>
      <c r="E33" s="415"/>
      <c r="F33" s="415"/>
      <c r="G33" s="415"/>
      <c r="H33" s="415"/>
      <c r="I33" s="416"/>
    </row>
    <row r="34" spans="1:9" x14ac:dyDescent="0.45">
      <c r="A34" s="120" t="s">
        <v>102</v>
      </c>
      <c r="B34" s="409" t="s">
        <v>103</v>
      </c>
      <c r="C34" s="410"/>
      <c r="D34" s="411"/>
      <c r="E34" s="412" t="s">
        <v>91</v>
      </c>
      <c r="F34" s="413"/>
      <c r="G34" s="122" t="s">
        <v>93</v>
      </c>
      <c r="H34" s="123" t="s">
        <v>94</v>
      </c>
      <c r="I34" s="124" t="s">
        <v>95</v>
      </c>
    </row>
    <row r="35" spans="1:9" x14ac:dyDescent="0.45">
      <c r="A35" s="125">
        <v>1</v>
      </c>
      <c r="B35" s="449" t="s">
        <v>104</v>
      </c>
      <c r="C35" s="450"/>
      <c r="D35" s="451"/>
      <c r="E35" s="437" t="s">
        <v>105</v>
      </c>
      <c r="F35" s="439"/>
      <c r="G35" s="157">
        <v>6</v>
      </c>
      <c r="H35" s="155">
        <v>450</v>
      </c>
      <c r="I35" s="132">
        <f>SUM(G35*H35)</f>
        <v>2700</v>
      </c>
    </row>
    <row r="36" spans="1:9" x14ac:dyDescent="0.45">
      <c r="A36" s="125">
        <v>2</v>
      </c>
      <c r="B36" s="426" t="s">
        <v>106</v>
      </c>
      <c r="C36" s="427"/>
      <c r="D36" s="428"/>
      <c r="E36" s="406" t="s">
        <v>105</v>
      </c>
      <c r="F36" s="407"/>
      <c r="G36" s="126"/>
      <c r="H36" s="156">
        <v>350</v>
      </c>
      <c r="I36" s="129">
        <f t="shared" ref="I36:I40" si="1">SUM(G36*H36)</f>
        <v>0</v>
      </c>
    </row>
    <row r="37" spans="1:9" x14ac:dyDescent="0.45">
      <c r="A37" s="125">
        <v>3</v>
      </c>
      <c r="B37" s="426" t="s">
        <v>107</v>
      </c>
      <c r="C37" s="427"/>
      <c r="D37" s="428"/>
      <c r="E37" s="406" t="s">
        <v>105</v>
      </c>
      <c r="F37" s="407"/>
      <c r="G37" s="126"/>
      <c r="H37" s="156">
        <v>300</v>
      </c>
      <c r="I37" s="129">
        <f t="shared" si="1"/>
        <v>0</v>
      </c>
    </row>
    <row r="38" spans="1:9" x14ac:dyDescent="0.45">
      <c r="A38" s="125">
        <v>4</v>
      </c>
      <c r="B38" s="426" t="s">
        <v>108</v>
      </c>
      <c r="C38" s="427"/>
      <c r="D38" s="428"/>
      <c r="E38" s="406" t="s">
        <v>105</v>
      </c>
      <c r="F38" s="407"/>
      <c r="G38" s="126">
        <v>6</v>
      </c>
      <c r="H38" s="156">
        <v>200</v>
      </c>
      <c r="I38" s="129">
        <f t="shared" si="1"/>
        <v>1200</v>
      </c>
    </row>
    <row r="39" spans="1:9" x14ac:dyDescent="0.45">
      <c r="A39" s="125">
        <v>5</v>
      </c>
      <c r="B39" s="426" t="s">
        <v>109</v>
      </c>
      <c r="C39" s="427"/>
      <c r="D39" s="428"/>
      <c r="E39" s="406" t="s">
        <v>105</v>
      </c>
      <c r="F39" s="407"/>
      <c r="G39" s="126"/>
      <c r="H39" s="158">
        <v>200</v>
      </c>
      <c r="I39" s="129">
        <f t="shared" si="1"/>
        <v>0</v>
      </c>
    </row>
    <row r="40" spans="1:9" x14ac:dyDescent="0.45">
      <c r="A40" s="125">
        <v>6</v>
      </c>
      <c r="B40" s="426" t="s">
        <v>41</v>
      </c>
      <c r="C40" s="427"/>
      <c r="D40" s="428"/>
      <c r="E40" s="406" t="s">
        <v>105</v>
      </c>
      <c r="F40" s="407"/>
      <c r="G40" s="126"/>
      <c r="H40" s="158">
        <v>140</v>
      </c>
      <c r="I40" s="129">
        <f t="shared" si="1"/>
        <v>0</v>
      </c>
    </row>
    <row r="41" spans="1:9" x14ac:dyDescent="0.45">
      <c r="A41" s="125"/>
      <c r="B41" s="426"/>
      <c r="C41" s="427"/>
      <c r="D41" s="428"/>
      <c r="E41" s="133"/>
      <c r="F41" s="100"/>
      <c r="G41" s="100"/>
      <c r="H41" s="116"/>
      <c r="I41" s="129"/>
    </row>
    <row r="42" spans="1:9" x14ac:dyDescent="0.45">
      <c r="A42" s="114"/>
      <c r="B42" s="426"/>
      <c r="C42" s="427"/>
      <c r="D42" s="428"/>
      <c r="F42" s="100"/>
      <c r="G42" s="100"/>
      <c r="H42" s="116"/>
      <c r="I42" s="129"/>
    </row>
    <row r="43" spans="1:9" x14ac:dyDescent="0.45">
      <c r="A43" s="134"/>
      <c r="B43" s="455"/>
      <c r="C43" s="456"/>
      <c r="D43" s="457"/>
      <c r="E43" s="102"/>
      <c r="F43" s="103"/>
      <c r="G43" s="100"/>
      <c r="H43" s="118"/>
      <c r="I43" s="129"/>
    </row>
    <row r="44" spans="1:9" x14ac:dyDescent="0.45">
      <c r="A44" s="408" t="s">
        <v>110</v>
      </c>
      <c r="B44" s="404"/>
      <c r="C44" s="404"/>
      <c r="D44" s="404"/>
      <c r="E44" s="404"/>
      <c r="F44" s="404"/>
      <c r="G44" s="404"/>
      <c r="H44" s="405"/>
      <c r="I44" s="140">
        <f>SUM(I35:I43)</f>
        <v>3900</v>
      </c>
    </row>
    <row r="45" spans="1:9" x14ac:dyDescent="0.45">
      <c r="A45" s="414" t="s">
        <v>111</v>
      </c>
      <c r="B45" s="415"/>
      <c r="C45" s="415"/>
      <c r="D45" s="415"/>
      <c r="E45" s="415"/>
      <c r="F45" s="415"/>
      <c r="G45" s="415"/>
      <c r="H45" s="415"/>
      <c r="I45" s="416"/>
    </row>
    <row r="46" spans="1:9" x14ac:dyDescent="0.45">
      <c r="A46" s="120" t="s">
        <v>112</v>
      </c>
      <c r="B46" s="412" t="s">
        <v>113</v>
      </c>
      <c r="C46" s="458"/>
      <c r="D46" s="413"/>
      <c r="E46" s="412" t="s">
        <v>114</v>
      </c>
      <c r="F46" s="413"/>
      <c r="G46" s="136" t="s">
        <v>115</v>
      </c>
      <c r="H46" s="136" t="s">
        <v>94</v>
      </c>
      <c r="I46" s="137" t="s">
        <v>95</v>
      </c>
    </row>
    <row r="47" spans="1:9" x14ac:dyDescent="0.45">
      <c r="A47" s="125">
        <v>12</v>
      </c>
      <c r="B47" s="417" t="s">
        <v>125</v>
      </c>
      <c r="C47" s="418"/>
      <c r="D47" s="419"/>
      <c r="E47" s="437"/>
      <c r="F47" s="439"/>
      <c r="G47" s="126"/>
      <c r="H47" s="138"/>
      <c r="I47" s="129"/>
    </row>
    <row r="48" spans="1:9" x14ac:dyDescent="0.45">
      <c r="A48" s="125"/>
      <c r="B48" s="420" t="s">
        <v>157</v>
      </c>
      <c r="C48" s="421"/>
      <c r="D48" s="422"/>
      <c r="E48" s="406">
        <v>1</v>
      </c>
      <c r="F48" s="407"/>
      <c r="G48" s="126">
        <v>47</v>
      </c>
      <c r="H48" s="138">
        <v>5</v>
      </c>
      <c r="I48" s="129">
        <f>H48*G48</f>
        <v>235</v>
      </c>
    </row>
    <row r="49" spans="1:12" x14ac:dyDescent="0.45">
      <c r="A49" s="139"/>
      <c r="B49" s="423"/>
      <c r="C49" s="424"/>
      <c r="D49" s="425"/>
      <c r="E49" s="440"/>
      <c r="F49" s="442"/>
      <c r="G49" s="126"/>
      <c r="H49" s="138"/>
      <c r="I49" s="129"/>
    </row>
    <row r="50" spans="1:12" x14ac:dyDescent="0.45">
      <c r="A50" s="404" t="s">
        <v>116</v>
      </c>
      <c r="B50" s="404"/>
      <c r="C50" s="404"/>
      <c r="D50" s="404"/>
      <c r="E50" s="404"/>
      <c r="F50" s="404"/>
      <c r="G50" s="404"/>
      <c r="H50" s="405"/>
      <c r="I50" s="140">
        <f>SUM(I47:I49)</f>
        <v>235</v>
      </c>
    </row>
    <row r="51" spans="1:12" x14ac:dyDescent="0.45">
      <c r="A51" s="141"/>
      <c r="B51" s="142"/>
      <c r="C51" s="142"/>
      <c r="D51" s="142"/>
      <c r="E51" s="142"/>
      <c r="F51" s="143"/>
      <c r="G51" s="144"/>
      <c r="H51" s="144"/>
      <c r="I51" s="145"/>
      <c r="L51" s="97"/>
    </row>
    <row r="52" spans="1:12" x14ac:dyDescent="0.45">
      <c r="A52" s="452"/>
      <c r="B52" s="453"/>
      <c r="C52" s="453"/>
      <c r="D52" s="453"/>
      <c r="E52" s="453"/>
      <c r="F52" s="146"/>
      <c r="G52" s="454" t="s">
        <v>117</v>
      </c>
      <c r="H52" s="453"/>
      <c r="I52" s="147">
        <f>I50+I44+I32+I21</f>
        <v>4135</v>
      </c>
    </row>
    <row r="53" spans="1:12" x14ac:dyDescent="0.45">
      <c r="A53" s="452"/>
      <c r="B53" s="453"/>
      <c r="C53" s="453"/>
      <c r="D53" s="453"/>
      <c r="E53" s="453"/>
      <c r="F53" s="100"/>
      <c r="G53" s="148"/>
      <c r="H53" s="149"/>
      <c r="I53" s="150"/>
    </row>
    <row r="54" spans="1:12" ht="14.65" thickBot="1" x14ac:dyDescent="0.5">
      <c r="A54" s="452"/>
      <c r="B54" s="453"/>
      <c r="C54" s="453"/>
      <c r="D54" s="453"/>
      <c r="E54" s="453"/>
      <c r="F54" s="100"/>
      <c r="G54" s="402" t="s">
        <v>160</v>
      </c>
      <c r="H54" s="403"/>
      <c r="I54" s="159">
        <f>I52</f>
        <v>4135</v>
      </c>
    </row>
    <row r="55" spans="1:12" ht="15" thickTop="1" thickBot="1" x14ac:dyDescent="0.5">
      <c r="A55" s="151"/>
      <c r="B55" s="152"/>
      <c r="C55" s="459"/>
      <c r="D55" s="460"/>
      <c r="E55" s="460"/>
      <c r="F55" s="460"/>
      <c r="G55" s="153"/>
      <c r="H55" s="153"/>
      <c r="I55" s="154"/>
    </row>
    <row r="57" spans="1:12" x14ac:dyDescent="0.45">
      <c r="A57" s="97"/>
      <c r="B57" s="97"/>
    </row>
  </sheetData>
  <mergeCells count="67">
    <mergeCell ref="F11:G11"/>
    <mergeCell ref="H11:I11"/>
    <mergeCell ref="A9:E9"/>
    <mergeCell ref="F9:G9"/>
    <mergeCell ref="H9:I9"/>
    <mergeCell ref="F10:G10"/>
    <mergeCell ref="H10:I10"/>
    <mergeCell ref="A21:H21"/>
    <mergeCell ref="F12:G12"/>
    <mergeCell ref="H12:I12"/>
    <mergeCell ref="F13:G13"/>
    <mergeCell ref="H13:I13"/>
    <mergeCell ref="F14:G14"/>
    <mergeCell ref="H14:I14"/>
    <mergeCell ref="A15:I15"/>
    <mergeCell ref="A16:I16"/>
    <mergeCell ref="B18:D18"/>
    <mergeCell ref="B19:D19"/>
    <mergeCell ref="B20:D20"/>
    <mergeCell ref="B34:D34"/>
    <mergeCell ref="E34:F34"/>
    <mergeCell ref="A22:I22"/>
    <mergeCell ref="B24:E24"/>
    <mergeCell ref="B25:E25"/>
    <mergeCell ref="B26:E26"/>
    <mergeCell ref="B27:E27"/>
    <mergeCell ref="B28:E28"/>
    <mergeCell ref="B29:E29"/>
    <mergeCell ref="B30:E30"/>
    <mergeCell ref="B31:E31"/>
    <mergeCell ref="A32:H32"/>
    <mergeCell ref="A33:I33"/>
    <mergeCell ref="B35:D35"/>
    <mergeCell ref="E35:F35"/>
    <mergeCell ref="B36:D36"/>
    <mergeCell ref="E36:F36"/>
    <mergeCell ref="B37:D37"/>
    <mergeCell ref="E37:F37"/>
    <mergeCell ref="B46:D46"/>
    <mergeCell ref="E46:F46"/>
    <mergeCell ref="B38:D38"/>
    <mergeCell ref="E38:F38"/>
    <mergeCell ref="B39:D39"/>
    <mergeCell ref="E39:F39"/>
    <mergeCell ref="B40:D40"/>
    <mergeCell ref="E40:F40"/>
    <mergeCell ref="B41:D41"/>
    <mergeCell ref="B42:D42"/>
    <mergeCell ref="B43:D43"/>
    <mergeCell ref="A44:H44"/>
    <mergeCell ref="A45:I45"/>
    <mergeCell ref="B47:D47"/>
    <mergeCell ref="E47:F47"/>
    <mergeCell ref="B48:D48"/>
    <mergeCell ref="E48:F48"/>
    <mergeCell ref="B49:D49"/>
    <mergeCell ref="E49:F49"/>
    <mergeCell ref="A54:B54"/>
    <mergeCell ref="C54:E54"/>
    <mergeCell ref="C55:F55"/>
    <mergeCell ref="A50:H50"/>
    <mergeCell ref="A52:B52"/>
    <mergeCell ref="C52:E52"/>
    <mergeCell ref="G52:H52"/>
    <mergeCell ref="A53:B53"/>
    <mergeCell ref="C53:E53"/>
    <mergeCell ref="G54:H54"/>
  </mergeCells>
  <pageMargins left="0.70866141732283472" right="0.70866141732283472" top="0.74803149606299213" bottom="0.74803149606299213" header="0.31496062992125984" footer="0.31496062992125984"/>
  <pageSetup paperSize="9" scale="84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M57"/>
  <sheetViews>
    <sheetView view="pageBreakPreview" zoomScale="60" zoomScaleNormal="100" workbookViewId="0">
      <selection activeCell="A45" sqref="A45"/>
    </sheetView>
  </sheetViews>
  <sheetFormatPr defaultRowHeight="14.25" x14ac:dyDescent="0.45"/>
  <cols>
    <col min="1" max="1" width="12" bestFit="1" customWidth="1"/>
    <col min="4" max="4" width="16.46484375" customWidth="1"/>
    <col min="6" max="6" width="8.86328125" customWidth="1"/>
    <col min="7" max="7" width="11" customWidth="1"/>
    <col min="8" max="8" width="14.1328125" customWidth="1"/>
    <col min="9" max="9" width="16.46484375" customWidth="1"/>
  </cols>
  <sheetData>
    <row r="1" spans="1:13" x14ac:dyDescent="0.45">
      <c r="A1" s="92"/>
      <c r="B1" s="93"/>
      <c r="C1" s="93"/>
      <c r="D1" s="93"/>
      <c r="E1" s="93"/>
      <c r="F1" s="93"/>
      <c r="G1" s="93"/>
      <c r="H1" s="93"/>
      <c r="I1" s="94"/>
    </row>
    <row r="2" spans="1:13" x14ac:dyDescent="0.45">
      <c r="A2" s="95"/>
      <c r="I2" s="96"/>
    </row>
    <row r="3" spans="1:13" x14ac:dyDescent="0.45">
      <c r="A3" s="95"/>
      <c r="I3" s="96"/>
    </row>
    <row r="4" spans="1:13" x14ac:dyDescent="0.45">
      <c r="A4" s="95"/>
      <c r="I4" s="96"/>
    </row>
    <row r="5" spans="1:13" x14ac:dyDescent="0.45">
      <c r="A5" s="95"/>
      <c r="I5" s="96"/>
    </row>
    <row r="6" spans="1:13" x14ac:dyDescent="0.45">
      <c r="A6" s="95"/>
      <c r="I6" s="96"/>
    </row>
    <row r="7" spans="1:13" x14ac:dyDescent="0.45">
      <c r="A7" s="95"/>
      <c r="I7" s="96"/>
    </row>
    <row r="8" spans="1:13" x14ac:dyDescent="0.45">
      <c r="A8" s="95"/>
      <c r="H8" s="97"/>
      <c r="I8" s="98"/>
    </row>
    <row r="9" spans="1:13" x14ac:dyDescent="0.45">
      <c r="A9" s="414" t="s">
        <v>167</v>
      </c>
      <c r="B9" s="415"/>
      <c r="C9" s="415"/>
      <c r="D9" s="415"/>
      <c r="E9" s="429"/>
      <c r="F9" s="430" t="s">
        <v>166</v>
      </c>
      <c r="G9" s="431"/>
      <c r="H9" s="432">
        <v>3</v>
      </c>
      <c r="I9" s="433"/>
    </row>
    <row r="10" spans="1:13" x14ac:dyDescent="0.45">
      <c r="A10" s="99" t="s">
        <v>77</v>
      </c>
      <c r="B10" s="97"/>
      <c r="E10" s="100"/>
      <c r="F10" s="430" t="s">
        <v>78</v>
      </c>
      <c r="G10" s="431"/>
      <c r="H10" s="434">
        <v>43801</v>
      </c>
      <c r="I10" s="435"/>
    </row>
    <row r="11" spans="1:13" x14ac:dyDescent="0.45">
      <c r="A11" s="99" t="s">
        <v>79</v>
      </c>
      <c r="B11" s="97"/>
      <c r="E11" s="100"/>
      <c r="F11" s="430" t="s">
        <v>80</v>
      </c>
      <c r="G11" s="431"/>
      <c r="H11" s="436" t="s">
        <v>126</v>
      </c>
      <c r="I11" s="435"/>
    </row>
    <row r="12" spans="1:13" x14ac:dyDescent="0.45">
      <c r="A12" s="99" t="s">
        <v>81</v>
      </c>
      <c r="B12" s="97"/>
      <c r="E12" s="100"/>
      <c r="F12" s="430" t="s">
        <v>82</v>
      </c>
      <c r="G12" s="431"/>
      <c r="H12" s="436">
        <v>41253</v>
      </c>
      <c r="I12" s="435"/>
    </row>
    <row r="13" spans="1:13" x14ac:dyDescent="0.45">
      <c r="A13" s="99" t="s">
        <v>83</v>
      </c>
      <c r="B13" s="97"/>
      <c r="E13" s="100"/>
      <c r="F13" s="430" t="s">
        <v>84</v>
      </c>
      <c r="G13" s="431"/>
      <c r="H13" s="436" t="s">
        <v>118</v>
      </c>
      <c r="I13" s="435"/>
      <c r="M13" t="s">
        <v>85</v>
      </c>
    </row>
    <row r="14" spans="1:13" x14ac:dyDescent="0.45">
      <c r="A14" s="101"/>
      <c r="B14" s="102"/>
      <c r="C14" s="102"/>
      <c r="D14" s="102"/>
      <c r="E14" s="103"/>
      <c r="F14" s="430" t="s">
        <v>86</v>
      </c>
      <c r="G14" s="431"/>
      <c r="H14" s="436" t="s">
        <v>87</v>
      </c>
      <c r="I14" s="435"/>
    </row>
    <row r="15" spans="1:13" x14ac:dyDescent="0.45">
      <c r="A15" s="443" t="s">
        <v>127</v>
      </c>
      <c r="B15" s="444"/>
      <c r="C15" s="444"/>
      <c r="D15" s="444"/>
      <c r="E15" s="444"/>
      <c r="F15" s="444"/>
      <c r="G15" s="444"/>
      <c r="H15" s="444"/>
      <c r="I15" s="445"/>
    </row>
    <row r="16" spans="1:13" ht="14.65" thickBot="1" x14ac:dyDescent="0.5">
      <c r="A16" s="446" t="s">
        <v>88</v>
      </c>
      <c r="B16" s="447"/>
      <c r="C16" s="447"/>
      <c r="D16" s="447"/>
      <c r="E16" s="447"/>
      <c r="F16" s="447"/>
      <c r="G16" s="447"/>
      <c r="H16" s="447"/>
      <c r="I16" s="448"/>
    </row>
    <row r="17" spans="1:12" x14ac:dyDescent="0.45">
      <c r="A17" s="104" t="s">
        <v>89</v>
      </c>
      <c r="B17" s="168" t="s">
        <v>90</v>
      </c>
      <c r="C17" s="168"/>
      <c r="D17" s="169"/>
      <c r="E17" s="107" t="s">
        <v>91</v>
      </c>
      <c r="F17" s="107" t="s">
        <v>92</v>
      </c>
      <c r="G17" s="170" t="s">
        <v>93</v>
      </c>
      <c r="H17" s="170" t="s">
        <v>94</v>
      </c>
      <c r="I17" s="171" t="s">
        <v>95</v>
      </c>
    </row>
    <row r="18" spans="1:12" x14ac:dyDescent="0.45">
      <c r="A18" s="109"/>
      <c r="B18" s="437"/>
      <c r="C18" s="438"/>
      <c r="D18" s="439"/>
      <c r="E18" s="110"/>
      <c r="F18" s="111"/>
      <c r="G18" s="110"/>
      <c r="H18" s="112"/>
      <c r="I18" s="113">
        <f>SUM(G18*H18)</f>
        <v>0</v>
      </c>
    </row>
    <row r="19" spans="1:12" x14ac:dyDescent="0.45">
      <c r="A19" s="114"/>
      <c r="B19" s="406"/>
      <c r="C19" s="395"/>
      <c r="D19" s="407"/>
      <c r="E19" s="115"/>
      <c r="F19" s="100"/>
      <c r="G19" s="115"/>
      <c r="H19" s="116"/>
      <c r="I19" s="113">
        <f t="shared" ref="I19:I20" si="0">SUM(G19*H19)</f>
        <v>0</v>
      </c>
    </row>
    <row r="20" spans="1:12" x14ac:dyDescent="0.45">
      <c r="A20" s="114"/>
      <c r="B20" s="440"/>
      <c r="C20" s="441"/>
      <c r="D20" s="442"/>
      <c r="E20" s="115"/>
      <c r="F20" s="100"/>
      <c r="G20" s="117"/>
      <c r="H20" s="118"/>
      <c r="I20" s="119">
        <f t="shared" si="0"/>
        <v>0</v>
      </c>
    </row>
    <row r="21" spans="1:12" x14ac:dyDescent="0.45">
      <c r="A21" s="408" t="s">
        <v>96</v>
      </c>
      <c r="B21" s="404"/>
      <c r="C21" s="404"/>
      <c r="D21" s="404"/>
      <c r="E21" s="404"/>
      <c r="F21" s="404"/>
      <c r="G21" s="404"/>
      <c r="H21" s="405"/>
      <c r="I21" s="113">
        <f>SUM(I18:I20)</f>
        <v>0</v>
      </c>
    </row>
    <row r="22" spans="1:12" x14ac:dyDescent="0.45">
      <c r="A22" s="414" t="s">
        <v>97</v>
      </c>
      <c r="B22" s="415"/>
      <c r="C22" s="415"/>
      <c r="D22" s="415"/>
      <c r="E22" s="415"/>
      <c r="F22" s="415"/>
      <c r="G22" s="415"/>
      <c r="H22" s="415"/>
      <c r="I22" s="416"/>
    </row>
    <row r="23" spans="1:12" x14ac:dyDescent="0.45">
      <c r="A23" s="120" t="s">
        <v>98</v>
      </c>
      <c r="B23" s="121" t="s">
        <v>90</v>
      </c>
      <c r="C23" s="121"/>
      <c r="D23" s="121"/>
      <c r="E23" s="122"/>
      <c r="F23" s="123" t="s">
        <v>93</v>
      </c>
      <c r="G23" s="123" t="s">
        <v>99</v>
      </c>
      <c r="H23" s="123" t="s">
        <v>94</v>
      </c>
      <c r="I23" s="124" t="s">
        <v>95</v>
      </c>
    </row>
    <row r="24" spans="1:12" x14ac:dyDescent="0.45">
      <c r="A24" s="125"/>
      <c r="B24" s="417"/>
      <c r="C24" s="418"/>
      <c r="D24" s="418"/>
      <c r="E24" s="419"/>
      <c r="F24" s="126"/>
      <c r="G24" s="127"/>
      <c r="H24" s="128"/>
      <c r="I24" s="129"/>
    </row>
    <row r="25" spans="1:12" x14ac:dyDescent="0.45">
      <c r="A25" s="125"/>
      <c r="B25" s="420"/>
      <c r="C25" s="421"/>
      <c r="D25" s="421"/>
      <c r="E25" s="422"/>
      <c r="F25" s="126"/>
      <c r="G25" s="127"/>
      <c r="H25" s="128"/>
      <c r="I25" s="129"/>
    </row>
    <row r="26" spans="1:12" x14ac:dyDescent="0.45">
      <c r="A26" s="125"/>
      <c r="B26" s="420"/>
      <c r="C26" s="421"/>
      <c r="D26" s="421"/>
      <c r="E26" s="422"/>
      <c r="F26" s="126"/>
      <c r="G26" s="127"/>
      <c r="H26" s="128"/>
      <c r="I26" s="129"/>
    </row>
    <row r="27" spans="1:12" x14ac:dyDescent="0.45">
      <c r="A27" s="125"/>
      <c r="B27" s="420"/>
      <c r="C27" s="421"/>
      <c r="D27" s="421"/>
      <c r="E27" s="422"/>
      <c r="F27" s="126"/>
      <c r="G27" s="127"/>
      <c r="H27" s="128"/>
      <c r="I27" s="129"/>
    </row>
    <row r="28" spans="1:12" x14ac:dyDescent="0.45">
      <c r="A28" s="125"/>
      <c r="B28" s="420"/>
      <c r="C28" s="421"/>
      <c r="D28" s="421"/>
      <c r="E28" s="422"/>
      <c r="F28" s="126"/>
      <c r="G28" s="127"/>
      <c r="H28" s="128"/>
      <c r="I28" s="129"/>
    </row>
    <row r="29" spans="1:12" x14ac:dyDescent="0.45">
      <c r="A29" s="125"/>
      <c r="B29" s="406"/>
      <c r="C29" s="395"/>
      <c r="D29" s="395"/>
      <c r="E29" s="407"/>
      <c r="F29" s="115"/>
      <c r="G29" s="127"/>
      <c r="H29" s="128"/>
      <c r="I29" s="129"/>
    </row>
    <row r="30" spans="1:12" x14ac:dyDescent="0.45">
      <c r="A30" s="125"/>
      <c r="B30" s="406"/>
      <c r="C30" s="395"/>
      <c r="D30" s="395"/>
      <c r="E30" s="407"/>
      <c r="F30" s="115"/>
      <c r="G30" s="127"/>
      <c r="H30" s="128"/>
      <c r="I30" s="129"/>
    </row>
    <row r="31" spans="1:12" x14ac:dyDescent="0.45">
      <c r="A31" s="125"/>
      <c r="B31" s="423"/>
      <c r="C31" s="424"/>
      <c r="D31" s="424"/>
      <c r="E31" s="425"/>
      <c r="F31" s="115"/>
      <c r="G31" s="127"/>
      <c r="H31" s="128"/>
      <c r="I31" s="129"/>
      <c r="L31" s="130"/>
    </row>
    <row r="32" spans="1:12" x14ac:dyDescent="0.45">
      <c r="A32" s="408" t="s">
        <v>100</v>
      </c>
      <c r="B32" s="404"/>
      <c r="C32" s="404"/>
      <c r="D32" s="404"/>
      <c r="E32" s="404"/>
      <c r="F32" s="404"/>
      <c r="G32" s="404"/>
      <c r="H32" s="405"/>
      <c r="I32" s="131">
        <f>SUM(I24:I31)</f>
        <v>0</v>
      </c>
    </row>
    <row r="33" spans="1:9" x14ac:dyDescent="0.45">
      <c r="A33" s="414" t="s">
        <v>101</v>
      </c>
      <c r="B33" s="415"/>
      <c r="C33" s="415"/>
      <c r="D33" s="415"/>
      <c r="E33" s="415"/>
      <c r="F33" s="415"/>
      <c r="G33" s="415"/>
      <c r="H33" s="415"/>
      <c r="I33" s="416"/>
    </row>
    <row r="34" spans="1:9" x14ac:dyDescent="0.45">
      <c r="A34" s="120" t="s">
        <v>102</v>
      </c>
      <c r="B34" s="409" t="s">
        <v>103</v>
      </c>
      <c r="C34" s="410"/>
      <c r="D34" s="411"/>
      <c r="E34" s="412" t="s">
        <v>91</v>
      </c>
      <c r="F34" s="413"/>
      <c r="G34" s="122" t="s">
        <v>93</v>
      </c>
      <c r="H34" s="123" t="s">
        <v>94</v>
      </c>
      <c r="I34" s="124" t="s">
        <v>95</v>
      </c>
    </row>
    <row r="35" spans="1:9" x14ac:dyDescent="0.45">
      <c r="A35" s="125">
        <v>1</v>
      </c>
      <c r="B35" s="449" t="s">
        <v>104</v>
      </c>
      <c r="C35" s="450"/>
      <c r="D35" s="451"/>
      <c r="E35" s="437" t="s">
        <v>105</v>
      </c>
      <c r="F35" s="439"/>
      <c r="G35" s="177">
        <v>1.5</v>
      </c>
      <c r="H35" s="155">
        <v>450</v>
      </c>
      <c r="I35" s="132">
        <f>SUM(G35*H35)</f>
        <v>675</v>
      </c>
    </row>
    <row r="36" spans="1:9" x14ac:dyDescent="0.45">
      <c r="A36" s="125">
        <v>2</v>
      </c>
      <c r="B36" s="426" t="s">
        <v>106</v>
      </c>
      <c r="C36" s="427"/>
      <c r="D36" s="428"/>
      <c r="E36" s="406" t="s">
        <v>105</v>
      </c>
      <c r="F36" s="407"/>
      <c r="G36" s="126"/>
      <c r="H36" s="156">
        <v>350</v>
      </c>
      <c r="I36" s="129">
        <f t="shared" ref="I36:I40" si="1">SUM(G36*H36)</f>
        <v>0</v>
      </c>
    </row>
    <row r="37" spans="1:9" x14ac:dyDescent="0.45">
      <c r="A37" s="125">
        <v>3</v>
      </c>
      <c r="B37" s="426" t="s">
        <v>107</v>
      </c>
      <c r="C37" s="427"/>
      <c r="D37" s="428"/>
      <c r="E37" s="406" t="s">
        <v>105</v>
      </c>
      <c r="F37" s="407"/>
      <c r="G37" s="126"/>
      <c r="H37" s="156">
        <v>300</v>
      </c>
      <c r="I37" s="129">
        <f t="shared" si="1"/>
        <v>0</v>
      </c>
    </row>
    <row r="38" spans="1:9" x14ac:dyDescent="0.45">
      <c r="A38" s="125">
        <v>4</v>
      </c>
      <c r="B38" s="426" t="s">
        <v>108</v>
      </c>
      <c r="C38" s="427"/>
      <c r="D38" s="428"/>
      <c r="E38" s="406" t="s">
        <v>105</v>
      </c>
      <c r="F38" s="407"/>
      <c r="G38" s="178">
        <v>1.5</v>
      </c>
      <c r="H38" s="156">
        <v>200</v>
      </c>
      <c r="I38" s="129">
        <f t="shared" si="1"/>
        <v>300</v>
      </c>
    </row>
    <row r="39" spans="1:9" x14ac:dyDescent="0.45">
      <c r="A39" s="125">
        <v>5</v>
      </c>
      <c r="B39" s="426" t="s">
        <v>109</v>
      </c>
      <c r="C39" s="427"/>
      <c r="D39" s="428"/>
      <c r="E39" s="406" t="s">
        <v>105</v>
      </c>
      <c r="F39" s="407"/>
      <c r="G39" s="126"/>
      <c r="H39" s="158">
        <v>200</v>
      </c>
      <c r="I39" s="129">
        <f t="shared" si="1"/>
        <v>0</v>
      </c>
    </row>
    <row r="40" spans="1:9" x14ac:dyDescent="0.45">
      <c r="A40" s="125">
        <v>6</v>
      </c>
      <c r="B40" s="426" t="s">
        <v>41</v>
      </c>
      <c r="C40" s="427"/>
      <c r="D40" s="428"/>
      <c r="E40" s="406" t="s">
        <v>105</v>
      </c>
      <c r="F40" s="407"/>
      <c r="G40" s="126"/>
      <c r="H40" s="158">
        <v>140</v>
      </c>
      <c r="I40" s="129">
        <f t="shared" si="1"/>
        <v>0</v>
      </c>
    </row>
    <row r="41" spans="1:9" x14ac:dyDescent="0.45">
      <c r="A41" s="125"/>
      <c r="B41" s="426"/>
      <c r="C41" s="427"/>
      <c r="D41" s="428"/>
      <c r="E41" s="133"/>
      <c r="F41" s="100"/>
      <c r="G41" s="100"/>
      <c r="H41" s="116"/>
      <c r="I41" s="129"/>
    </row>
    <row r="42" spans="1:9" x14ac:dyDescent="0.45">
      <c r="A42" s="114"/>
      <c r="B42" s="426"/>
      <c r="C42" s="427"/>
      <c r="D42" s="428"/>
      <c r="F42" s="100"/>
      <c r="G42" s="100"/>
      <c r="H42" s="116"/>
      <c r="I42" s="129"/>
    </row>
    <row r="43" spans="1:9" x14ac:dyDescent="0.45">
      <c r="A43" s="134"/>
      <c r="B43" s="455"/>
      <c r="C43" s="456"/>
      <c r="D43" s="457"/>
      <c r="E43" s="102"/>
      <c r="F43" s="103"/>
      <c r="G43" s="100"/>
      <c r="H43" s="118"/>
      <c r="I43" s="129"/>
    </row>
    <row r="44" spans="1:9" x14ac:dyDescent="0.45">
      <c r="A44" s="408" t="s">
        <v>110</v>
      </c>
      <c r="B44" s="404"/>
      <c r="C44" s="404"/>
      <c r="D44" s="404"/>
      <c r="E44" s="404"/>
      <c r="F44" s="404"/>
      <c r="G44" s="404"/>
      <c r="H44" s="405"/>
      <c r="I44" s="135">
        <f>SUM(I35:I43)</f>
        <v>975</v>
      </c>
    </row>
    <row r="45" spans="1:9" x14ac:dyDescent="0.45">
      <c r="A45" s="414" t="s">
        <v>111</v>
      </c>
      <c r="B45" s="415"/>
      <c r="C45" s="415"/>
      <c r="D45" s="415"/>
      <c r="E45" s="415"/>
      <c r="F45" s="415"/>
      <c r="G45" s="415"/>
      <c r="H45" s="415"/>
      <c r="I45" s="416"/>
    </row>
    <row r="46" spans="1:9" x14ac:dyDescent="0.45">
      <c r="A46" s="120" t="s">
        <v>112</v>
      </c>
      <c r="B46" s="412" t="s">
        <v>113</v>
      </c>
      <c r="C46" s="458"/>
      <c r="D46" s="413"/>
      <c r="E46" s="412" t="s">
        <v>114</v>
      </c>
      <c r="F46" s="413"/>
      <c r="G46" s="136" t="s">
        <v>115</v>
      </c>
      <c r="H46" s="136" t="s">
        <v>94</v>
      </c>
      <c r="I46" s="137" t="s">
        <v>95</v>
      </c>
    </row>
    <row r="47" spans="1:9" x14ac:dyDescent="0.45">
      <c r="A47" s="125">
        <v>12</v>
      </c>
      <c r="B47" s="417" t="s">
        <v>128</v>
      </c>
      <c r="C47" s="418"/>
      <c r="D47" s="419"/>
      <c r="E47" s="437"/>
      <c r="F47" s="439"/>
      <c r="G47" s="126"/>
      <c r="H47" s="138"/>
      <c r="I47" s="129"/>
    </row>
    <row r="48" spans="1:9" x14ac:dyDescent="0.45">
      <c r="A48" s="125"/>
      <c r="B48" s="420" t="s">
        <v>129</v>
      </c>
      <c r="C48" s="421"/>
      <c r="D48" s="422"/>
      <c r="E48" s="406">
        <v>1</v>
      </c>
      <c r="F48" s="407"/>
      <c r="G48" s="126">
        <v>21.4</v>
      </c>
      <c r="H48" s="138">
        <v>5</v>
      </c>
      <c r="I48" s="129">
        <f>H48*G48</f>
        <v>107</v>
      </c>
    </row>
    <row r="49" spans="1:12" x14ac:dyDescent="0.45">
      <c r="A49" s="139"/>
      <c r="B49" s="423"/>
      <c r="C49" s="424"/>
      <c r="D49" s="425"/>
      <c r="E49" s="440"/>
      <c r="F49" s="442"/>
      <c r="G49" s="126"/>
      <c r="H49" s="138"/>
      <c r="I49" s="129"/>
    </row>
    <row r="50" spans="1:12" x14ac:dyDescent="0.45">
      <c r="A50" s="404" t="s">
        <v>116</v>
      </c>
      <c r="B50" s="404"/>
      <c r="C50" s="404"/>
      <c r="D50" s="404"/>
      <c r="E50" s="404"/>
      <c r="F50" s="404"/>
      <c r="G50" s="404"/>
      <c r="H50" s="405"/>
      <c r="I50" s="140">
        <f>SUM(I47:I49)</f>
        <v>107</v>
      </c>
    </row>
    <row r="51" spans="1:12" x14ac:dyDescent="0.45">
      <c r="A51" s="141"/>
      <c r="B51" s="142"/>
      <c r="C51" s="142"/>
      <c r="D51" s="142"/>
      <c r="E51" s="142"/>
      <c r="F51" s="143"/>
      <c r="G51" s="144"/>
      <c r="H51" s="144"/>
      <c r="I51" s="145"/>
      <c r="L51" s="97"/>
    </row>
    <row r="52" spans="1:12" x14ac:dyDescent="0.45">
      <c r="A52" s="452"/>
      <c r="B52" s="453"/>
      <c r="C52" s="453"/>
      <c r="D52" s="453"/>
      <c r="E52" s="453"/>
      <c r="F52" s="146"/>
      <c r="G52" s="454" t="s">
        <v>117</v>
      </c>
      <c r="H52" s="453"/>
      <c r="I52" s="147">
        <f>I50+I44+I32+I21</f>
        <v>1082</v>
      </c>
    </row>
    <row r="53" spans="1:12" x14ac:dyDescent="0.45">
      <c r="A53" s="452"/>
      <c r="B53" s="453"/>
      <c r="C53" s="453"/>
      <c r="D53" s="453"/>
      <c r="E53" s="453"/>
      <c r="F53" s="100"/>
      <c r="G53" s="148"/>
      <c r="H53" s="149"/>
      <c r="I53" s="150"/>
    </row>
    <row r="54" spans="1:12" ht="14.65" thickBot="1" x14ac:dyDescent="0.5">
      <c r="A54" s="452"/>
      <c r="B54" s="453"/>
      <c r="C54" s="453"/>
      <c r="D54" s="453"/>
      <c r="E54" s="453"/>
      <c r="F54" s="100"/>
      <c r="G54" s="402" t="s">
        <v>160</v>
      </c>
      <c r="H54" s="403"/>
      <c r="I54" s="159">
        <f>I52+I53</f>
        <v>1082</v>
      </c>
    </row>
    <row r="55" spans="1:12" ht="15" thickTop="1" thickBot="1" x14ac:dyDescent="0.5">
      <c r="A55" s="151"/>
      <c r="B55" s="152"/>
      <c r="C55" s="459"/>
      <c r="D55" s="460"/>
      <c r="E55" s="460"/>
      <c r="F55" s="460"/>
      <c r="G55" s="153"/>
      <c r="H55" s="153"/>
      <c r="I55" s="154"/>
    </row>
    <row r="57" spans="1:12" x14ac:dyDescent="0.45">
      <c r="A57" s="97"/>
      <c r="B57" s="97"/>
    </row>
  </sheetData>
  <mergeCells count="67">
    <mergeCell ref="F11:G11"/>
    <mergeCell ref="H11:I11"/>
    <mergeCell ref="A9:E9"/>
    <mergeCell ref="F9:G9"/>
    <mergeCell ref="H9:I9"/>
    <mergeCell ref="F10:G10"/>
    <mergeCell ref="H10:I10"/>
    <mergeCell ref="A21:H21"/>
    <mergeCell ref="F12:G12"/>
    <mergeCell ref="H12:I12"/>
    <mergeCell ref="F13:G13"/>
    <mergeCell ref="H13:I13"/>
    <mergeCell ref="F14:G14"/>
    <mergeCell ref="H14:I14"/>
    <mergeCell ref="A15:I15"/>
    <mergeCell ref="A16:I16"/>
    <mergeCell ref="B18:D18"/>
    <mergeCell ref="B19:D19"/>
    <mergeCell ref="B20:D20"/>
    <mergeCell ref="B34:D34"/>
    <mergeCell ref="E34:F34"/>
    <mergeCell ref="A22:I22"/>
    <mergeCell ref="B24:E24"/>
    <mergeCell ref="B25:E25"/>
    <mergeCell ref="B26:E26"/>
    <mergeCell ref="B27:E27"/>
    <mergeCell ref="B28:E28"/>
    <mergeCell ref="B29:E29"/>
    <mergeCell ref="B30:E30"/>
    <mergeCell ref="B31:E31"/>
    <mergeCell ref="A32:H32"/>
    <mergeCell ref="A33:I33"/>
    <mergeCell ref="B35:D35"/>
    <mergeCell ref="E35:F35"/>
    <mergeCell ref="B36:D36"/>
    <mergeCell ref="E36:F36"/>
    <mergeCell ref="B37:D37"/>
    <mergeCell ref="E37:F37"/>
    <mergeCell ref="B46:D46"/>
    <mergeCell ref="E46:F46"/>
    <mergeCell ref="B38:D38"/>
    <mergeCell ref="E38:F38"/>
    <mergeCell ref="B39:D39"/>
    <mergeCell ref="E39:F39"/>
    <mergeCell ref="B40:D40"/>
    <mergeCell ref="E40:F40"/>
    <mergeCell ref="B41:D41"/>
    <mergeCell ref="B42:D42"/>
    <mergeCell ref="B43:D43"/>
    <mergeCell ref="A44:H44"/>
    <mergeCell ref="A45:I45"/>
    <mergeCell ref="B47:D47"/>
    <mergeCell ref="E47:F47"/>
    <mergeCell ref="B48:D48"/>
    <mergeCell ref="E48:F48"/>
    <mergeCell ref="B49:D49"/>
    <mergeCell ref="E49:F49"/>
    <mergeCell ref="A54:B54"/>
    <mergeCell ref="C54:E54"/>
    <mergeCell ref="C55:F55"/>
    <mergeCell ref="A50:H50"/>
    <mergeCell ref="A52:B52"/>
    <mergeCell ref="C52:E52"/>
    <mergeCell ref="G52:H52"/>
    <mergeCell ref="A53:B53"/>
    <mergeCell ref="C53:E53"/>
    <mergeCell ref="G54:H54"/>
  </mergeCells>
  <pageMargins left="0.70866141732283472" right="0.70866141732283472" top="0.74803149606299213" bottom="0.74803149606299213" header="0.31496062992125984" footer="0.31496062992125984"/>
  <pageSetup paperSize="9" scale="82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57"/>
  <sheetViews>
    <sheetView view="pageBreakPreview" topLeftCell="A10" zoomScale="60" zoomScaleNormal="100" workbookViewId="0">
      <selection activeCell="A45" sqref="A45"/>
    </sheetView>
  </sheetViews>
  <sheetFormatPr defaultRowHeight="14.25" x14ac:dyDescent="0.45"/>
  <cols>
    <col min="1" max="1" width="12" bestFit="1" customWidth="1"/>
    <col min="4" max="4" width="14.53125" customWidth="1"/>
    <col min="6" max="6" width="8.86328125" customWidth="1"/>
    <col min="7" max="7" width="11" customWidth="1"/>
    <col min="8" max="8" width="14.1328125" customWidth="1"/>
    <col min="9" max="9" width="16.46484375" customWidth="1"/>
  </cols>
  <sheetData>
    <row r="1" spans="1:13" x14ac:dyDescent="0.45">
      <c r="A1" s="92"/>
      <c r="B1" s="93"/>
      <c r="C1" s="93"/>
      <c r="D1" s="93"/>
      <c r="E1" s="93"/>
      <c r="F1" s="93"/>
      <c r="G1" s="93"/>
      <c r="H1" s="93"/>
      <c r="I1" s="94"/>
    </row>
    <row r="2" spans="1:13" x14ac:dyDescent="0.45">
      <c r="A2" s="95"/>
      <c r="I2" s="96"/>
    </row>
    <row r="3" spans="1:13" x14ac:dyDescent="0.45">
      <c r="A3" s="95"/>
      <c r="I3" s="96"/>
    </row>
    <row r="4" spans="1:13" x14ac:dyDescent="0.45">
      <c r="A4" s="95"/>
      <c r="I4" s="96"/>
    </row>
    <row r="5" spans="1:13" x14ac:dyDescent="0.45">
      <c r="A5" s="95"/>
      <c r="I5" s="96"/>
    </row>
    <row r="6" spans="1:13" x14ac:dyDescent="0.45">
      <c r="A6" s="95"/>
      <c r="I6" s="96"/>
    </row>
    <row r="7" spans="1:13" x14ac:dyDescent="0.45">
      <c r="A7" s="95"/>
      <c r="I7" s="96"/>
    </row>
    <row r="8" spans="1:13" x14ac:dyDescent="0.45">
      <c r="A8" s="95"/>
      <c r="H8" s="97"/>
      <c r="I8" s="98"/>
    </row>
    <row r="9" spans="1:13" x14ac:dyDescent="0.45">
      <c r="A9" s="414" t="s">
        <v>167</v>
      </c>
      <c r="B9" s="415"/>
      <c r="C9" s="415"/>
      <c r="D9" s="415"/>
      <c r="E9" s="429"/>
      <c r="F9" s="430" t="s">
        <v>166</v>
      </c>
      <c r="G9" s="431"/>
      <c r="H9" s="432">
        <v>4</v>
      </c>
      <c r="I9" s="433"/>
    </row>
    <row r="10" spans="1:13" x14ac:dyDescent="0.45">
      <c r="A10" s="99" t="s">
        <v>77</v>
      </c>
      <c r="B10" s="97"/>
      <c r="E10" s="100"/>
      <c r="F10" s="430" t="s">
        <v>78</v>
      </c>
      <c r="G10" s="431"/>
      <c r="H10" s="434">
        <v>43771</v>
      </c>
      <c r="I10" s="435"/>
    </row>
    <row r="11" spans="1:13" x14ac:dyDescent="0.45">
      <c r="A11" s="99" t="s">
        <v>79</v>
      </c>
      <c r="B11" s="97"/>
      <c r="E11" s="100"/>
      <c r="F11" s="430" t="s">
        <v>80</v>
      </c>
      <c r="G11" s="431"/>
      <c r="H11" s="436" t="s">
        <v>158</v>
      </c>
      <c r="I11" s="435"/>
    </row>
    <row r="12" spans="1:13" x14ac:dyDescent="0.45">
      <c r="A12" s="99" t="s">
        <v>81</v>
      </c>
      <c r="B12" s="97"/>
      <c r="E12" s="100"/>
      <c r="F12" s="430" t="s">
        <v>82</v>
      </c>
      <c r="G12" s="431"/>
      <c r="H12" s="436">
        <v>41177</v>
      </c>
      <c r="I12" s="435"/>
    </row>
    <row r="13" spans="1:13" x14ac:dyDescent="0.45">
      <c r="A13" s="99" t="s">
        <v>83</v>
      </c>
      <c r="B13" s="97"/>
      <c r="E13" s="100"/>
      <c r="F13" s="430" t="s">
        <v>84</v>
      </c>
      <c r="G13" s="431"/>
      <c r="H13" s="436" t="s">
        <v>118</v>
      </c>
      <c r="I13" s="435"/>
      <c r="M13" t="s">
        <v>85</v>
      </c>
    </row>
    <row r="14" spans="1:13" x14ac:dyDescent="0.45">
      <c r="A14" s="101"/>
      <c r="B14" s="102"/>
      <c r="C14" s="102"/>
      <c r="D14" s="102"/>
      <c r="E14" s="103"/>
      <c r="F14" s="430" t="s">
        <v>86</v>
      </c>
      <c r="G14" s="431"/>
      <c r="H14" s="436" t="s">
        <v>87</v>
      </c>
      <c r="I14" s="435"/>
    </row>
    <row r="15" spans="1:13" x14ac:dyDescent="0.45">
      <c r="A15" s="443" t="s">
        <v>162</v>
      </c>
      <c r="B15" s="444"/>
      <c r="C15" s="444"/>
      <c r="D15" s="444"/>
      <c r="E15" s="444"/>
      <c r="F15" s="444"/>
      <c r="G15" s="444"/>
      <c r="H15" s="444"/>
      <c r="I15" s="445"/>
    </row>
    <row r="16" spans="1:13" ht="14.65" thickBot="1" x14ac:dyDescent="0.5">
      <c r="A16" s="461" t="s">
        <v>88</v>
      </c>
      <c r="B16" s="462"/>
      <c r="C16" s="462"/>
      <c r="D16" s="462"/>
      <c r="E16" s="462"/>
      <c r="F16" s="462"/>
      <c r="G16" s="462"/>
      <c r="H16" s="462"/>
      <c r="I16" s="463"/>
    </row>
    <row r="17" spans="1:12" x14ac:dyDescent="0.45">
      <c r="A17" s="104" t="s">
        <v>89</v>
      </c>
      <c r="B17" s="464" t="s">
        <v>90</v>
      </c>
      <c r="C17" s="465"/>
      <c r="D17" s="466"/>
      <c r="E17" s="170" t="s">
        <v>91</v>
      </c>
      <c r="F17" s="170" t="s">
        <v>92</v>
      </c>
      <c r="G17" s="170" t="s">
        <v>93</v>
      </c>
      <c r="H17" s="170" t="s">
        <v>94</v>
      </c>
      <c r="I17" s="171" t="s">
        <v>95</v>
      </c>
    </row>
    <row r="18" spans="1:12" x14ac:dyDescent="0.45">
      <c r="A18" s="109"/>
      <c r="B18" s="437"/>
      <c r="C18" s="438"/>
      <c r="D18" s="439"/>
      <c r="E18" s="110"/>
      <c r="F18" s="111"/>
      <c r="G18" s="110"/>
      <c r="H18" s="112"/>
      <c r="I18" s="113">
        <f>SUM(G18*H18)</f>
        <v>0</v>
      </c>
    </row>
    <row r="19" spans="1:12" x14ac:dyDescent="0.45">
      <c r="A19" s="114"/>
      <c r="B19" s="406"/>
      <c r="C19" s="395"/>
      <c r="D19" s="407"/>
      <c r="E19" s="115"/>
      <c r="F19" s="100"/>
      <c r="G19" s="115"/>
      <c r="H19" s="116"/>
      <c r="I19" s="113">
        <f t="shared" ref="I19:I20" si="0">SUM(G19*H19)</f>
        <v>0</v>
      </c>
    </row>
    <row r="20" spans="1:12" x14ac:dyDescent="0.45">
      <c r="A20" s="114"/>
      <c r="B20" s="440"/>
      <c r="C20" s="441"/>
      <c r="D20" s="442"/>
      <c r="E20" s="115"/>
      <c r="F20" s="100"/>
      <c r="G20" s="117"/>
      <c r="H20" s="118"/>
      <c r="I20" s="119">
        <f t="shared" si="0"/>
        <v>0</v>
      </c>
    </row>
    <row r="21" spans="1:12" x14ac:dyDescent="0.45">
      <c r="A21" s="408" t="s">
        <v>96</v>
      </c>
      <c r="B21" s="404"/>
      <c r="C21" s="404"/>
      <c r="D21" s="404"/>
      <c r="E21" s="404"/>
      <c r="F21" s="404"/>
      <c r="G21" s="404"/>
      <c r="H21" s="405"/>
      <c r="I21" s="113">
        <f>SUM(I18:I20)</f>
        <v>0</v>
      </c>
    </row>
    <row r="22" spans="1:12" x14ac:dyDescent="0.45">
      <c r="A22" s="414" t="s">
        <v>97</v>
      </c>
      <c r="B22" s="415"/>
      <c r="C22" s="415"/>
      <c r="D22" s="415"/>
      <c r="E22" s="415"/>
      <c r="F22" s="415"/>
      <c r="G22" s="415"/>
      <c r="H22" s="415"/>
      <c r="I22" s="416"/>
    </row>
    <row r="23" spans="1:12" x14ac:dyDescent="0.45">
      <c r="A23" s="120" t="s">
        <v>98</v>
      </c>
      <c r="B23" s="121" t="s">
        <v>90</v>
      </c>
      <c r="C23" s="121"/>
      <c r="D23" s="121"/>
      <c r="E23" s="122"/>
      <c r="F23" s="165" t="s">
        <v>93</v>
      </c>
      <c r="G23" s="122" t="s">
        <v>165</v>
      </c>
      <c r="H23" s="136" t="s">
        <v>94</v>
      </c>
      <c r="I23" s="137" t="s">
        <v>95</v>
      </c>
    </row>
    <row r="24" spans="1:12" x14ac:dyDescent="0.45">
      <c r="A24" s="125">
        <v>1</v>
      </c>
      <c r="B24" s="417" t="s">
        <v>130</v>
      </c>
      <c r="C24" s="418"/>
      <c r="D24" s="418"/>
      <c r="E24" s="419"/>
      <c r="F24" s="157">
        <v>1</v>
      </c>
      <c r="G24" s="166">
        <v>0.15</v>
      </c>
      <c r="H24" s="128">
        <v>396</v>
      </c>
      <c r="I24" s="129">
        <f>H24*F24*1.15</f>
        <v>455.4</v>
      </c>
    </row>
    <row r="25" spans="1:12" x14ac:dyDescent="0.45">
      <c r="A25" s="125">
        <v>2</v>
      </c>
      <c r="B25" s="420" t="s">
        <v>131</v>
      </c>
      <c r="C25" s="421"/>
      <c r="D25" s="421"/>
      <c r="E25" s="422"/>
      <c r="F25" s="126">
        <v>1</v>
      </c>
      <c r="G25" s="127">
        <v>0.15</v>
      </c>
      <c r="H25" s="128">
        <v>12</v>
      </c>
      <c r="I25" s="129">
        <f>H25*F25*1.15</f>
        <v>13.799999999999999</v>
      </c>
    </row>
    <row r="26" spans="1:12" x14ac:dyDescent="0.45">
      <c r="A26" s="125"/>
      <c r="B26" s="420"/>
      <c r="C26" s="421"/>
      <c r="D26" s="421"/>
      <c r="E26" s="422"/>
      <c r="F26" s="115"/>
      <c r="G26" s="161"/>
      <c r="H26" s="128"/>
      <c r="I26" s="129"/>
    </row>
    <row r="27" spans="1:12" x14ac:dyDescent="0.45">
      <c r="A27" s="125"/>
      <c r="B27" s="420"/>
      <c r="C27" s="421"/>
      <c r="D27" s="421"/>
      <c r="E27" s="422"/>
      <c r="F27" s="115"/>
      <c r="G27" s="161"/>
      <c r="H27" s="128"/>
      <c r="I27" s="129"/>
    </row>
    <row r="28" spans="1:12" x14ac:dyDescent="0.45">
      <c r="A28" s="125"/>
      <c r="B28" s="420"/>
      <c r="C28" s="421"/>
      <c r="D28" s="421"/>
      <c r="E28" s="422"/>
      <c r="F28" s="115"/>
      <c r="G28" s="161"/>
      <c r="H28" s="128"/>
      <c r="I28" s="129"/>
    </row>
    <row r="29" spans="1:12" x14ac:dyDescent="0.45">
      <c r="A29" s="125"/>
      <c r="B29" s="406"/>
      <c r="C29" s="395"/>
      <c r="D29" s="395"/>
      <c r="E29" s="407"/>
      <c r="F29" s="115"/>
      <c r="G29" s="161"/>
      <c r="H29" s="128"/>
      <c r="I29" s="129"/>
    </row>
    <row r="30" spans="1:12" x14ac:dyDescent="0.45">
      <c r="A30" s="125"/>
      <c r="B30" s="406"/>
      <c r="C30" s="395"/>
      <c r="D30" s="395"/>
      <c r="E30" s="407"/>
      <c r="F30" s="115"/>
      <c r="G30" s="100"/>
      <c r="H30" s="128"/>
      <c r="I30" s="129"/>
    </row>
    <row r="31" spans="1:12" x14ac:dyDescent="0.45">
      <c r="A31" s="125"/>
      <c r="B31" s="423"/>
      <c r="C31" s="424"/>
      <c r="D31" s="424"/>
      <c r="E31" s="425"/>
      <c r="F31" s="117"/>
      <c r="G31" s="162"/>
      <c r="H31" s="128"/>
      <c r="I31" s="129"/>
      <c r="L31" s="167"/>
    </row>
    <row r="32" spans="1:12" x14ac:dyDescent="0.45">
      <c r="A32" s="408" t="s">
        <v>100</v>
      </c>
      <c r="B32" s="404"/>
      <c r="C32" s="404"/>
      <c r="D32" s="404"/>
      <c r="E32" s="404"/>
      <c r="F32" s="404"/>
      <c r="G32" s="404"/>
      <c r="H32" s="405"/>
      <c r="I32" s="172">
        <f>SUM(I24:I31)</f>
        <v>469.2</v>
      </c>
    </row>
    <row r="33" spans="1:9" x14ac:dyDescent="0.45">
      <c r="A33" s="414" t="s">
        <v>101</v>
      </c>
      <c r="B33" s="415"/>
      <c r="C33" s="415"/>
      <c r="D33" s="415"/>
      <c r="E33" s="415"/>
      <c r="F33" s="415"/>
      <c r="G33" s="415"/>
      <c r="H33" s="415"/>
      <c r="I33" s="416"/>
    </row>
    <row r="34" spans="1:9" x14ac:dyDescent="0.45">
      <c r="A34" s="120" t="s">
        <v>102</v>
      </c>
      <c r="B34" s="412" t="s">
        <v>103</v>
      </c>
      <c r="C34" s="458"/>
      <c r="D34" s="413"/>
      <c r="E34" s="412" t="s">
        <v>91</v>
      </c>
      <c r="F34" s="413"/>
      <c r="G34" s="164" t="s">
        <v>93</v>
      </c>
      <c r="H34" s="136" t="s">
        <v>94</v>
      </c>
      <c r="I34" s="137" t="s">
        <v>95</v>
      </c>
    </row>
    <row r="35" spans="1:9" x14ac:dyDescent="0.45">
      <c r="A35" s="125">
        <v>1</v>
      </c>
      <c r="B35" s="449" t="s">
        <v>104</v>
      </c>
      <c r="C35" s="450"/>
      <c r="D35" s="451"/>
      <c r="E35" s="437" t="s">
        <v>105</v>
      </c>
      <c r="F35" s="439"/>
      <c r="G35" s="157">
        <v>2</v>
      </c>
      <c r="H35" s="155">
        <v>450</v>
      </c>
      <c r="I35" s="132">
        <f>SUM(G35*H35)</f>
        <v>900</v>
      </c>
    </row>
    <row r="36" spans="1:9" x14ac:dyDescent="0.45">
      <c r="A36" s="125">
        <v>2</v>
      </c>
      <c r="B36" s="426" t="s">
        <v>106</v>
      </c>
      <c r="C36" s="427"/>
      <c r="D36" s="428"/>
      <c r="E36" s="406" t="s">
        <v>105</v>
      </c>
      <c r="F36" s="407"/>
      <c r="G36" s="126"/>
      <c r="H36" s="156">
        <v>350</v>
      </c>
      <c r="I36" s="129">
        <f t="shared" ref="I36:I40" si="1">SUM(G36*H36)</f>
        <v>0</v>
      </c>
    </row>
    <row r="37" spans="1:9" x14ac:dyDescent="0.45">
      <c r="A37" s="125">
        <v>3</v>
      </c>
      <c r="B37" s="426" t="s">
        <v>107</v>
      </c>
      <c r="C37" s="427"/>
      <c r="D37" s="428"/>
      <c r="E37" s="406" t="s">
        <v>105</v>
      </c>
      <c r="F37" s="407"/>
      <c r="G37" s="126"/>
      <c r="H37" s="156">
        <v>300</v>
      </c>
      <c r="I37" s="129">
        <f t="shared" si="1"/>
        <v>0</v>
      </c>
    </row>
    <row r="38" spans="1:9" x14ac:dyDescent="0.45">
      <c r="A38" s="125">
        <v>4</v>
      </c>
      <c r="B38" s="426" t="s">
        <v>108</v>
      </c>
      <c r="C38" s="427"/>
      <c r="D38" s="428"/>
      <c r="E38" s="406" t="s">
        <v>105</v>
      </c>
      <c r="F38" s="407"/>
      <c r="G38" s="126">
        <v>2</v>
      </c>
      <c r="H38" s="156">
        <v>200</v>
      </c>
      <c r="I38" s="129">
        <f t="shared" si="1"/>
        <v>400</v>
      </c>
    </row>
    <row r="39" spans="1:9" x14ac:dyDescent="0.45">
      <c r="A39" s="125">
        <v>5</v>
      </c>
      <c r="B39" s="426" t="s">
        <v>109</v>
      </c>
      <c r="C39" s="427"/>
      <c r="D39" s="428"/>
      <c r="E39" s="406" t="s">
        <v>105</v>
      </c>
      <c r="F39" s="407"/>
      <c r="G39" s="126"/>
      <c r="H39" s="158">
        <v>200</v>
      </c>
      <c r="I39" s="129">
        <f t="shared" si="1"/>
        <v>0</v>
      </c>
    </row>
    <row r="40" spans="1:9" x14ac:dyDescent="0.45">
      <c r="A40" s="125">
        <v>6</v>
      </c>
      <c r="B40" s="426" t="s">
        <v>41</v>
      </c>
      <c r="C40" s="427"/>
      <c r="D40" s="428"/>
      <c r="E40" s="406" t="s">
        <v>105</v>
      </c>
      <c r="F40" s="407"/>
      <c r="G40" s="126"/>
      <c r="H40" s="158">
        <v>140</v>
      </c>
      <c r="I40" s="129">
        <f t="shared" si="1"/>
        <v>0</v>
      </c>
    </row>
    <row r="41" spans="1:9" x14ac:dyDescent="0.45">
      <c r="A41" s="125"/>
      <c r="B41" s="426"/>
      <c r="C41" s="427"/>
      <c r="D41" s="428"/>
      <c r="E41" s="133"/>
      <c r="F41" s="100"/>
      <c r="G41" s="100"/>
      <c r="H41" s="116"/>
      <c r="I41" s="129"/>
    </row>
    <row r="42" spans="1:9" x14ac:dyDescent="0.45">
      <c r="A42" s="114"/>
      <c r="B42" s="426"/>
      <c r="C42" s="427"/>
      <c r="D42" s="428"/>
      <c r="F42" s="100"/>
      <c r="G42" s="100"/>
      <c r="H42" s="116"/>
      <c r="I42" s="129"/>
    </row>
    <row r="43" spans="1:9" x14ac:dyDescent="0.45">
      <c r="A43" s="134"/>
      <c r="B43" s="455"/>
      <c r="C43" s="456"/>
      <c r="D43" s="457"/>
      <c r="E43" s="102"/>
      <c r="F43" s="103"/>
      <c r="G43" s="100"/>
      <c r="H43" s="118"/>
      <c r="I43" s="129"/>
    </row>
    <row r="44" spans="1:9" x14ac:dyDescent="0.45">
      <c r="A44" s="408" t="s">
        <v>110</v>
      </c>
      <c r="B44" s="404"/>
      <c r="C44" s="404"/>
      <c r="D44" s="404"/>
      <c r="E44" s="404"/>
      <c r="F44" s="404"/>
      <c r="G44" s="404"/>
      <c r="H44" s="405"/>
      <c r="I44" s="140">
        <f>SUM(I35:I43)</f>
        <v>1300</v>
      </c>
    </row>
    <row r="45" spans="1:9" x14ac:dyDescent="0.45">
      <c r="A45" s="414" t="s">
        <v>111</v>
      </c>
      <c r="B45" s="415"/>
      <c r="C45" s="415"/>
      <c r="D45" s="415"/>
      <c r="E45" s="415"/>
      <c r="F45" s="415"/>
      <c r="G45" s="415"/>
      <c r="H45" s="415"/>
      <c r="I45" s="416"/>
    </row>
    <row r="46" spans="1:9" x14ac:dyDescent="0.45">
      <c r="A46" s="120" t="s">
        <v>112</v>
      </c>
      <c r="B46" s="412" t="s">
        <v>113</v>
      </c>
      <c r="C46" s="458"/>
      <c r="D46" s="413"/>
      <c r="E46" s="412" t="s">
        <v>114</v>
      </c>
      <c r="F46" s="413"/>
      <c r="G46" s="136" t="s">
        <v>115</v>
      </c>
      <c r="H46" s="136" t="s">
        <v>94</v>
      </c>
      <c r="I46" s="137" t="s">
        <v>95</v>
      </c>
    </row>
    <row r="47" spans="1:9" x14ac:dyDescent="0.45">
      <c r="A47" s="125">
        <v>1</v>
      </c>
      <c r="B47" s="417" t="s">
        <v>159</v>
      </c>
      <c r="C47" s="418"/>
      <c r="D47" s="419"/>
      <c r="E47" s="437"/>
      <c r="F47" s="439"/>
      <c r="G47" s="126"/>
      <c r="H47" s="138"/>
      <c r="I47" s="129"/>
    </row>
    <row r="48" spans="1:9" x14ac:dyDescent="0.45">
      <c r="A48" s="125"/>
      <c r="B48" s="420" t="s">
        <v>132</v>
      </c>
      <c r="C48" s="421"/>
      <c r="D48" s="422"/>
      <c r="E48" s="406">
        <v>1</v>
      </c>
      <c r="F48" s="407"/>
      <c r="G48" s="126">
        <v>28.6</v>
      </c>
      <c r="H48" s="138">
        <v>5</v>
      </c>
      <c r="I48" s="129">
        <f>H48*G48</f>
        <v>143</v>
      </c>
    </row>
    <row r="49" spans="1:12" x14ac:dyDescent="0.45">
      <c r="A49" s="139"/>
      <c r="B49" s="423"/>
      <c r="C49" s="424"/>
      <c r="D49" s="425"/>
      <c r="E49" s="440"/>
      <c r="F49" s="442"/>
      <c r="G49" s="126"/>
      <c r="H49" s="138"/>
      <c r="I49" s="129"/>
    </row>
    <row r="50" spans="1:12" x14ac:dyDescent="0.45">
      <c r="A50" s="404" t="s">
        <v>116</v>
      </c>
      <c r="B50" s="404"/>
      <c r="C50" s="404"/>
      <c r="D50" s="404"/>
      <c r="E50" s="404"/>
      <c r="F50" s="404"/>
      <c r="G50" s="404"/>
      <c r="H50" s="405"/>
      <c r="I50" s="140">
        <f>SUM(I47:I49)</f>
        <v>143</v>
      </c>
    </row>
    <row r="51" spans="1:12" x14ac:dyDescent="0.45">
      <c r="A51" s="141"/>
      <c r="B51" s="142"/>
      <c r="C51" s="142"/>
      <c r="D51" s="142"/>
      <c r="E51" s="142"/>
      <c r="F51" s="143"/>
      <c r="G51" s="144"/>
      <c r="H51" s="144"/>
      <c r="I51" s="145"/>
      <c r="L51" s="97"/>
    </row>
    <row r="52" spans="1:12" x14ac:dyDescent="0.45">
      <c r="A52" s="452"/>
      <c r="B52" s="453"/>
      <c r="C52" s="453"/>
      <c r="D52" s="453"/>
      <c r="E52" s="453"/>
      <c r="F52" s="146"/>
      <c r="G52" s="454" t="s">
        <v>117</v>
      </c>
      <c r="H52" s="453"/>
      <c r="I52" s="147">
        <f>I50+I44+I32+I21</f>
        <v>1912.2</v>
      </c>
    </row>
    <row r="53" spans="1:12" x14ac:dyDescent="0.45">
      <c r="A53" s="452"/>
      <c r="B53" s="453"/>
      <c r="C53" s="453"/>
      <c r="D53" s="453"/>
      <c r="E53" s="453"/>
      <c r="F53" s="100"/>
      <c r="G53" s="148"/>
      <c r="H53" s="149"/>
      <c r="I53" s="150"/>
    </row>
    <row r="54" spans="1:12" ht="14.65" thickBot="1" x14ac:dyDescent="0.5">
      <c r="A54" s="452"/>
      <c r="B54" s="453"/>
      <c r="C54" s="453"/>
      <c r="D54" s="453"/>
      <c r="E54" s="453"/>
      <c r="F54" s="100"/>
      <c r="G54" s="402" t="s">
        <v>160</v>
      </c>
      <c r="H54" s="403"/>
      <c r="I54" s="159">
        <f>I52+I53</f>
        <v>1912.2</v>
      </c>
    </row>
    <row r="55" spans="1:12" ht="15" thickTop="1" thickBot="1" x14ac:dyDescent="0.5">
      <c r="A55" s="151"/>
      <c r="B55" s="152"/>
      <c r="C55" s="459"/>
      <c r="D55" s="460"/>
      <c r="E55" s="460"/>
      <c r="F55" s="460"/>
      <c r="G55" s="153"/>
      <c r="H55" s="153"/>
      <c r="I55" s="154"/>
    </row>
    <row r="57" spans="1:12" x14ac:dyDescent="0.45">
      <c r="A57" s="97"/>
      <c r="B57" s="97"/>
    </row>
  </sheetData>
  <mergeCells count="68">
    <mergeCell ref="F11:G11"/>
    <mergeCell ref="H11:I11"/>
    <mergeCell ref="A9:E9"/>
    <mergeCell ref="F9:G9"/>
    <mergeCell ref="H9:I9"/>
    <mergeCell ref="F10:G10"/>
    <mergeCell ref="H10:I10"/>
    <mergeCell ref="A21:H21"/>
    <mergeCell ref="F12:G12"/>
    <mergeCell ref="H12:I12"/>
    <mergeCell ref="F13:G13"/>
    <mergeCell ref="H13:I13"/>
    <mergeCell ref="F14:G14"/>
    <mergeCell ref="H14:I14"/>
    <mergeCell ref="A15:I15"/>
    <mergeCell ref="A16:I16"/>
    <mergeCell ref="B18:D18"/>
    <mergeCell ref="B19:D19"/>
    <mergeCell ref="B20:D20"/>
    <mergeCell ref="B17:D17"/>
    <mergeCell ref="B34:D34"/>
    <mergeCell ref="E34:F34"/>
    <mergeCell ref="A22:I22"/>
    <mergeCell ref="B24:E24"/>
    <mergeCell ref="B25:E25"/>
    <mergeCell ref="B26:E26"/>
    <mergeCell ref="B27:E27"/>
    <mergeCell ref="B28:E28"/>
    <mergeCell ref="B29:E29"/>
    <mergeCell ref="B30:E30"/>
    <mergeCell ref="B31:E31"/>
    <mergeCell ref="A32:H32"/>
    <mergeCell ref="A33:I33"/>
    <mergeCell ref="B35:D35"/>
    <mergeCell ref="E35:F35"/>
    <mergeCell ref="B36:D36"/>
    <mergeCell ref="E36:F36"/>
    <mergeCell ref="B37:D37"/>
    <mergeCell ref="E37:F37"/>
    <mergeCell ref="B46:D46"/>
    <mergeCell ref="E46:F46"/>
    <mergeCell ref="B38:D38"/>
    <mergeCell ref="E38:F38"/>
    <mergeCell ref="B39:D39"/>
    <mergeCell ref="E39:F39"/>
    <mergeCell ref="B40:D40"/>
    <mergeCell ref="E40:F40"/>
    <mergeCell ref="B41:D41"/>
    <mergeCell ref="B42:D42"/>
    <mergeCell ref="B43:D43"/>
    <mergeCell ref="A44:H44"/>
    <mergeCell ref="A45:I45"/>
    <mergeCell ref="B47:D47"/>
    <mergeCell ref="E47:F47"/>
    <mergeCell ref="B48:D48"/>
    <mergeCell ref="E48:F48"/>
    <mergeCell ref="B49:D49"/>
    <mergeCell ref="E49:F49"/>
    <mergeCell ref="A54:B54"/>
    <mergeCell ref="C54:E54"/>
    <mergeCell ref="C55:F55"/>
    <mergeCell ref="A50:H50"/>
    <mergeCell ref="A52:B52"/>
    <mergeCell ref="C52:E52"/>
    <mergeCell ref="G52:H52"/>
    <mergeCell ref="A53:B53"/>
    <mergeCell ref="C53:E53"/>
    <mergeCell ref="G54:H54"/>
  </mergeCells>
  <pageMargins left="0.70866141732283472" right="0.70866141732283472" top="0.74803149606299213" bottom="0.74803149606299213" header="0.31496062992125984" footer="0.31496062992125984"/>
  <pageSetup paperSize="9" scale="84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M57"/>
  <sheetViews>
    <sheetView view="pageBreakPreview" topLeftCell="A7" zoomScale="60" zoomScaleNormal="100" workbookViewId="0">
      <selection activeCell="A45" sqref="A45"/>
    </sheetView>
  </sheetViews>
  <sheetFormatPr defaultRowHeight="14.25" x14ac:dyDescent="0.45"/>
  <cols>
    <col min="1" max="1" width="12" bestFit="1" customWidth="1"/>
    <col min="4" max="4" width="14.53125" customWidth="1"/>
    <col min="6" max="6" width="8.86328125" customWidth="1"/>
    <col min="7" max="7" width="11" customWidth="1"/>
    <col min="8" max="8" width="14.1328125" customWidth="1"/>
    <col min="9" max="9" width="16.46484375" customWidth="1"/>
  </cols>
  <sheetData>
    <row r="1" spans="1:13" x14ac:dyDescent="0.45">
      <c r="A1" s="92"/>
      <c r="B1" s="93"/>
      <c r="C1" s="93"/>
      <c r="D1" s="93"/>
      <c r="E1" s="93"/>
      <c r="F1" s="93"/>
      <c r="G1" s="93"/>
      <c r="H1" s="93"/>
      <c r="I1" s="94"/>
    </row>
    <row r="2" spans="1:13" x14ac:dyDescent="0.45">
      <c r="A2" s="95"/>
      <c r="I2" s="96"/>
    </row>
    <row r="3" spans="1:13" x14ac:dyDescent="0.45">
      <c r="A3" s="95"/>
      <c r="I3" s="96"/>
    </row>
    <row r="4" spans="1:13" x14ac:dyDescent="0.45">
      <c r="A4" s="95"/>
      <c r="I4" s="96"/>
    </row>
    <row r="5" spans="1:13" x14ac:dyDescent="0.45">
      <c r="A5" s="95"/>
      <c r="I5" s="96"/>
    </row>
    <row r="6" spans="1:13" x14ac:dyDescent="0.45">
      <c r="A6" s="95"/>
      <c r="I6" s="96"/>
    </row>
    <row r="7" spans="1:13" x14ac:dyDescent="0.45">
      <c r="A7" s="95"/>
      <c r="I7" s="96"/>
    </row>
    <row r="8" spans="1:13" x14ac:dyDescent="0.45">
      <c r="A8" s="95"/>
      <c r="H8" s="97"/>
      <c r="I8" s="98"/>
    </row>
    <row r="9" spans="1:13" x14ac:dyDescent="0.45">
      <c r="A9" s="414" t="s">
        <v>167</v>
      </c>
      <c r="B9" s="415"/>
      <c r="C9" s="415"/>
      <c r="D9" s="415"/>
      <c r="E9" s="429"/>
      <c r="F9" s="430" t="s">
        <v>166</v>
      </c>
      <c r="G9" s="431"/>
      <c r="H9" s="432">
        <v>5</v>
      </c>
      <c r="I9" s="433"/>
    </row>
    <row r="10" spans="1:13" x14ac:dyDescent="0.45">
      <c r="A10" s="99" t="s">
        <v>77</v>
      </c>
      <c r="B10" s="97"/>
      <c r="E10" s="100"/>
      <c r="F10" s="430" t="s">
        <v>78</v>
      </c>
      <c r="G10" s="431"/>
      <c r="H10" s="434">
        <v>43740</v>
      </c>
      <c r="I10" s="435"/>
    </row>
    <row r="11" spans="1:13" x14ac:dyDescent="0.45">
      <c r="A11" s="99" t="s">
        <v>79</v>
      </c>
      <c r="B11" s="97"/>
      <c r="E11" s="100"/>
      <c r="F11" s="430" t="s">
        <v>80</v>
      </c>
      <c r="G11" s="431"/>
      <c r="H11" s="436" t="s">
        <v>119</v>
      </c>
      <c r="I11" s="435"/>
    </row>
    <row r="12" spans="1:13" x14ac:dyDescent="0.45">
      <c r="A12" s="99" t="s">
        <v>81</v>
      </c>
      <c r="B12" s="97"/>
      <c r="E12" s="100"/>
      <c r="F12" s="430" t="s">
        <v>82</v>
      </c>
      <c r="G12" s="431"/>
      <c r="H12" s="436">
        <v>41140</v>
      </c>
      <c r="I12" s="435"/>
    </row>
    <row r="13" spans="1:13" x14ac:dyDescent="0.45">
      <c r="A13" s="99" t="s">
        <v>83</v>
      </c>
      <c r="B13" s="97"/>
      <c r="E13" s="100"/>
      <c r="F13" s="430" t="s">
        <v>84</v>
      </c>
      <c r="G13" s="431"/>
      <c r="H13" s="436" t="s">
        <v>118</v>
      </c>
      <c r="I13" s="435"/>
      <c r="M13" t="s">
        <v>85</v>
      </c>
    </row>
    <row r="14" spans="1:13" x14ac:dyDescent="0.45">
      <c r="A14" s="101"/>
      <c r="B14" s="102"/>
      <c r="C14" s="102"/>
      <c r="D14" s="102"/>
      <c r="E14" s="103"/>
      <c r="F14" s="430" t="s">
        <v>86</v>
      </c>
      <c r="G14" s="431"/>
      <c r="H14" s="436" t="s">
        <v>87</v>
      </c>
      <c r="I14" s="435"/>
    </row>
    <row r="15" spans="1:13" x14ac:dyDescent="0.45">
      <c r="A15" s="443" t="s">
        <v>133</v>
      </c>
      <c r="B15" s="444"/>
      <c r="C15" s="444"/>
      <c r="D15" s="444"/>
      <c r="E15" s="444"/>
      <c r="F15" s="444"/>
      <c r="G15" s="444"/>
      <c r="H15" s="444"/>
      <c r="I15" s="445"/>
    </row>
    <row r="16" spans="1:13" ht="14.65" thickBot="1" x14ac:dyDescent="0.5">
      <c r="A16" s="446" t="s">
        <v>88</v>
      </c>
      <c r="B16" s="447"/>
      <c r="C16" s="447"/>
      <c r="D16" s="447"/>
      <c r="E16" s="447"/>
      <c r="F16" s="447"/>
      <c r="G16" s="447"/>
      <c r="H16" s="447"/>
      <c r="I16" s="448"/>
    </row>
    <row r="17" spans="1:12" x14ac:dyDescent="0.45">
      <c r="A17" s="104" t="s">
        <v>89</v>
      </c>
      <c r="B17" s="464" t="s">
        <v>90</v>
      </c>
      <c r="C17" s="465"/>
      <c r="D17" s="466"/>
      <c r="E17" s="107" t="s">
        <v>91</v>
      </c>
      <c r="F17" s="107" t="s">
        <v>92</v>
      </c>
      <c r="G17" s="170" t="s">
        <v>93</v>
      </c>
      <c r="H17" s="170" t="s">
        <v>94</v>
      </c>
      <c r="I17" s="171" t="s">
        <v>95</v>
      </c>
    </row>
    <row r="18" spans="1:12" x14ac:dyDescent="0.45">
      <c r="A18" s="109"/>
      <c r="B18" s="437"/>
      <c r="C18" s="438"/>
      <c r="D18" s="439"/>
      <c r="E18" s="110"/>
      <c r="F18" s="111"/>
      <c r="G18" s="110"/>
      <c r="H18" s="112"/>
      <c r="I18" s="113">
        <f>SUM(G18*H18)</f>
        <v>0</v>
      </c>
    </row>
    <row r="19" spans="1:12" x14ac:dyDescent="0.45">
      <c r="A19" s="114"/>
      <c r="B19" s="406"/>
      <c r="C19" s="395"/>
      <c r="D19" s="407"/>
      <c r="E19" s="115"/>
      <c r="F19" s="100"/>
      <c r="G19" s="115"/>
      <c r="H19" s="116"/>
      <c r="I19" s="113">
        <f t="shared" ref="I19:I20" si="0">SUM(G19*H19)</f>
        <v>0</v>
      </c>
    </row>
    <row r="20" spans="1:12" x14ac:dyDescent="0.45">
      <c r="A20" s="114"/>
      <c r="B20" s="440"/>
      <c r="C20" s="441"/>
      <c r="D20" s="442"/>
      <c r="E20" s="115"/>
      <c r="F20" s="100"/>
      <c r="G20" s="117"/>
      <c r="H20" s="118"/>
      <c r="I20" s="119">
        <f t="shared" si="0"/>
        <v>0</v>
      </c>
    </row>
    <row r="21" spans="1:12" x14ac:dyDescent="0.45">
      <c r="A21" s="408" t="s">
        <v>96</v>
      </c>
      <c r="B21" s="404"/>
      <c r="C21" s="404"/>
      <c r="D21" s="404"/>
      <c r="E21" s="404"/>
      <c r="F21" s="404"/>
      <c r="G21" s="404"/>
      <c r="H21" s="405"/>
      <c r="I21" s="113">
        <f>SUM(I18:I20)</f>
        <v>0</v>
      </c>
    </row>
    <row r="22" spans="1:12" x14ac:dyDescent="0.45">
      <c r="A22" s="414" t="s">
        <v>97</v>
      </c>
      <c r="B22" s="415"/>
      <c r="C22" s="415"/>
      <c r="D22" s="415"/>
      <c r="E22" s="415"/>
      <c r="F22" s="415"/>
      <c r="G22" s="415"/>
      <c r="H22" s="415"/>
      <c r="I22" s="416"/>
    </row>
    <row r="23" spans="1:12" x14ac:dyDescent="0.45">
      <c r="A23" s="120" t="s">
        <v>98</v>
      </c>
      <c r="B23" s="412" t="s">
        <v>90</v>
      </c>
      <c r="C23" s="458"/>
      <c r="D23" s="458"/>
      <c r="E23" s="413"/>
      <c r="F23" s="412" t="s">
        <v>93</v>
      </c>
      <c r="G23" s="413"/>
      <c r="H23" s="136" t="s">
        <v>94</v>
      </c>
      <c r="I23" s="137" t="s">
        <v>95</v>
      </c>
    </row>
    <row r="24" spans="1:12" x14ac:dyDescent="0.45">
      <c r="A24" s="125"/>
      <c r="B24" s="417"/>
      <c r="C24" s="418"/>
      <c r="D24" s="418"/>
      <c r="E24" s="419"/>
      <c r="F24" s="437"/>
      <c r="G24" s="439"/>
      <c r="H24" s="128"/>
      <c r="I24" s="129"/>
    </row>
    <row r="25" spans="1:12" x14ac:dyDescent="0.45">
      <c r="A25" s="125"/>
      <c r="B25" s="420"/>
      <c r="C25" s="421"/>
      <c r="D25" s="421"/>
      <c r="E25" s="422"/>
      <c r="F25" s="406"/>
      <c r="G25" s="407"/>
      <c r="H25" s="128"/>
      <c r="I25" s="129"/>
    </row>
    <row r="26" spans="1:12" x14ac:dyDescent="0.45">
      <c r="A26" s="125"/>
      <c r="B26" s="420"/>
      <c r="C26" s="421"/>
      <c r="D26" s="421"/>
      <c r="E26" s="422"/>
      <c r="F26" s="406"/>
      <c r="G26" s="407"/>
      <c r="H26" s="128"/>
      <c r="I26" s="129"/>
    </row>
    <row r="27" spans="1:12" x14ac:dyDescent="0.45">
      <c r="A27" s="125"/>
      <c r="B27" s="420"/>
      <c r="C27" s="421"/>
      <c r="D27" s="421"/>
      <c r="E27" s="422"/>
      <c r="F27" s="406"/>
      <c r="G27" s="407"/>
      <c r="H27" s="128"/>
      <c r="I27" s="129"/>
    </row>
    <row r="28" spans="1:12" x14ac:dyDescent="0.45">
      <c r="A28" s="125"/>
      <c r="B28" s="420"/>
      <c r="C28" s="421"/>
      <c r="D28" s="421"/>
      <c r="E28" s="422"/>
      <c r="F28" s="406"/>
      <c r="G28" s="407"/>
      <c r="H28" s="128"/>
      <c r="I28" s="129"/>
    </row>
    <row r="29" spans="1:12" x14ac:dyDescent="0.45">
      <c r="A29" s="125"/>
      <c r="B29" s="406"/>
      <c r="C29" s="395"/>
      <c r="D29" s="395"/>
      <c r="E29" s="407"/>
      <c r="F29" s="426"/>
      <c r="G29" s="428"/>
      <c r="H29" s="128"/>
      <c r="I29" s="129"/>
    </row>
    <row r="30" spans="1:12" x14ac:dyDescent="0.45">
      <c r="A30" s="125"/>
      <c r="B30" s="406"/>
      <c r="C30" s="395"/>
      <c r="D30" s="395"/>
      <c r="E30" s="407"/>
      <c r="F30" s="426"/>
      <c r="G30" s="428"/>
      <c r="H30" s="128"/>
      <c r="I30" s="129"/>
    </row>
    <row r="31" spans="1:12" x14ac:dyDescent="0.45">
      <c r="A31" s="125"/>
      <c r="B31" s="423"/>
      <c r="C31" s="424"/>
      <c r="D31" s="424"/>
      <c r="E31" s="425"/>
      <c r="F31" s="133"/>
      <c r="G31" s="163"/>
      <c r="H31" s="128"/>
      <c r="I31" s="129"/>
      <c r="L31" s="130"/>
    </row>
    <row r="32" spans="1:12" x14ac:dyDescent="0.45">
      <c r="A32" s="408" t="s">
        <v>100</v>
      </c>
      <c r="B32" s="404"/>
      <c r="C32" s="404"/>
      <c r="D32" s="404"/>
      <c r="E32" s="404"/>
      <c r="F32" s="404"/>
      <c r="G32" s="404"/>
      <c r="H32" s="405"/>
      <c r="I32" s="131">
        <f>SUM(I24:I31)</f>
        <v>0</v>
      </c>
    </row>
    <row r="33" spans="1:9" x14ac:dyDescent="0.45">
      <c r="A33" s="414" t="s">
        <v>101</v>
      </c>
      <c r="B33" s="415"/>
      <c r="C33" s="415"/>
      <c r="D33" s="415"/>
      <c r="E33" s="415"/>
      <c r="F33" s="415"/>
      <c r="G33" s="415"/>
      <c r="H33" s="415"/>
      <c r="I33" s="416"/>
    </row>
    <row r="34" spans="1:9" x14ac:dyDescent="0.45">
      <c r="A34" s="120" t="s">
        <v>102</v>
      </c>
      <c r="B34" s="412" t="s">
        <v>103</v>
      </c>
      <c r="C34" s="458"/>
      <c r="D34" s="413"/>
      <c r="E34" s="412" t="s">
        <v>91</v>
      </c>
      <c r="F34" s="413"/>
      <c r="G34" s="164" t="s">
        <v>93</v>
      </c>
      <c r="H34" s="136" t="s">
        <v>94</v>
      </c>
      <c r="I34" s="137" t="s">
        <v>95</v>
      </c>
    </row>
    <row r="35" spans="1:9" x14ac:dyDescent="0.45">
      <c r="A35" s="125">
        <v>1</v>
      </c>
      <c r="B35" s="449" t="s">
        <v>104</v>
      </c>
      <c r="C35" s="450"/>
      <c r="D35" s="451"/>
      <c r="E35" s="437" t="s">
        <v>105</v>
      </c>
      <c r="F35" s="439"/>
      <c r="G35" s="157">
        <v>1</v>
      </c>
      <c r="H35" s="155">
        <v>450</v>
      </c>
      <c r="I35" s="132">
        <f>SUM(G35*H35)</f>
        <v>450</v>
      </c>
    </row>
    <row r="36" spans="1:9" x14ac:dyDescent="0.45">
      <c r="A36" s="125">
        <v>2</v>
      </c>
      <c r="B36" s="426" t="s">
        <v>106</v>
      </c>
      <c r="C36" s="427"/>
      <c r="D36" s="428"/>
      <c r="E36" s="406" t="s">
        <v>105</v>
      </c>
      <c r="F36" s="407"/>
      <c r="G36" s="126"/>
      <c r="H36" s="156">
        <v>350</v>
      </c>
      <c r="I36" s="129">
        <f t="shared" ref="I36:I40" si="1">SUM(G36*H36)</f>
        <v>0</v>
      </c>
    </row>
    <row r="37" spans="1:9" x14ac:dyDescent="0.45">
      <c r="A37" s="125">
        <v>3</v>
      </c>
      <c r="B37" s="426" t="s">
        <v>107</v>
      </c>
      <c r="C37" s="427"/>
      <c r="D37" s="428"/>
      <c r="E37" s="406" t="s">
        <v>105</v>
      </c>
      <c r="F37" s="407"/>
      <c r="G37" s="126"/>
      <c r="H37" s="156">
        <v>300</v>
      </c>
      <c r="I37" s="129">
        <f t="shared" si="1"/>
        <v>0</v>
      </c>
    </row>
    <row r="38" spans="1:9" x14ac:dyDescent="0.45">
      <c r="A38" s="125">
        <v>4</v>
      </c>
      <c r="B38" s="426" t="s">
        <v>108</v>
      </c>
      <c r="C38" s="427"/>
      <c r="D38" s="428"/>
      <c r="E38" s="406" t="s">
        <v>105</v>
      </c>
      <c r="F38" s="407"/>
      <c r="G38" s="126">
        <v>1</v>
      </c>
      <c r="H38" s="156">
        <v>200</v>
      </c>
      <c r="I38" s="129">
        <f t="shared" si="1"/>
        <v>200</v>
      </c>
    </row>
    <row r="39" spans="1:9" x14ac:dyDescent="0.45">
      <c r="A39" s="125">
        <v>5</v>
      </c>
      <c r="B39" s="426" t="s">
        <v>109</v>
      </c>
      <c r="C39" s="427"/>
      <c r="D39" s="428"/>
      <c r="E39" s="406" t="s">
        <v>105</v>
      </c>
      <c r="F39" s="407"/>
      <c r="G39" s="126"/>
      <c r="H39" s="158">
        <v>200</v>
      </c>
      <c r="I39" s="129">
        <f t="shared" si="1"/>
        <v>0</v>
      </c>
    </row>
    <row r="40" spans="1:9" x14ac:dyDescent="0.45">
      <c r="A40" s="125">
        <v>6</v>
      </c>
      <c r="B40" s="426" t="s">
        <v>41</v>
      </c>
      <c r="C40" s="427"/>
      <c r="D40" s="428"/>
      <c r="E40" s="406" t="s">
        <v>105</v>
      </c>
      <c r="F40" s="407"/>
      <c r="G40" s="126"/>
      <c r="H40" s="158">
        <v>140</v>
      </c>
      <c r="I40" s="129">
        <f t="shared" si="1"/>
        <v>0</v>
      </c>
    </row>
    <row r="41" spans="1:9" x14ac:dyDescent="0.45">
      <c r="A41" s="125"/>
      <c r="B41" s="426"/>
      <c r="C41" s="427"/>
      <c r="D41" s="428"/>
      <c r="E41" s="133"/>
      <c r="F41" s="100"/>
      <c r="G41" s="100"/>
      <c r="H41" s="116"/>
      <c r="I41" s="129"/>
    </row>
    <row r="42" spans="1:9" x14ac:dyDescent="0.45">
      <c r="A42" s="114"/>
      <c r="B42" s="426"/>
      <c r="C42" s="427"/>
      <c r="D42" s="428"/>
      <c r="F42" s="100"/>
      <c r="G42" s="100"/>
      <c r="H42" s="116"/>
      <c r="I42" s="129"/>
    </row>
    <row r="43" spans="1:9" x14ac:dyDescent="0.45">
      <c r="A43" s="134"/>
      <c r="B43" s="455"/>
      <c r="C43" s="456"/>
      <c r="D43" s="457"/>
      <c r="E43" s="102"/>
      <c r="F43" s="103"/>
      <c r="G43" s="100"/>
      <c r="H43" s="118"/>
      <c r="I43" s="129"/>
    </row>
    <row r="44" spans="1:9" x14ac:dyDescent="0.45">
      <c r="A44" s="408" t="s">
        <v>110</v>
      </c>
      <c r="B44" s="404"/>
      <c r="C44" s="404"/>
      <c r="D44" s="404"/>
      <c r="E44" s="404"/>
      <c r="F44" s="404"/>
      <c r="G44" s="404"/>
      <c r="H44" s="405"/>
      <c r="I44" s="135">
        <f>SUM(I35:I43)</f>
        <v>650</v>
      </c>
    </row>
    <row r="45" spans="1:9" x14ac:dyDescent="0.45">
      <c r="A45" s="414" t="s">
        <v>111</v>
      </c>
      <c r="B45" s="415"/>
      <c r="C45" s="415"/>
      <c r="D45" s="415"/>
      <c r="E45" s="415"/>
      <c r="F45" s="415"/>
      <c r="G45" s="415"/>
      <c r="H45" s="415"/>
      <c r="I45" s="416"/>
    </row>
    <row r="46" spans="1:9" x14ac:dyDescent="0.45">
      <c r="A46" s="120" t="s">
        <v>112</v>
      </c>
      <c r="B46" s="412" t="s">
        <v>113</v>
      </c>
      <c r="C46" s="458"/>
      <c r="D46" s="413"/>
      <c r="E46" s="412" t="s">
        <v>114</v>
      </c>
      <c r="F46" s="413"/>
      <c r="G46" s="136" t="s">
        <v>115</v>
      </c>
      <c r="H46" s="136" t="s">
        <v>94</v>
      </c>
      <c r="I46" s="137" t="s">
        <v>95</v>
      </c>
    </row>
    <row r="47" spans="1:9" x14ac:dyDescent="0.45">
      <c r="A47" s="125">
        <v>1</v>
      </c>
      <c r="B47" s="417" t="s">
        <v>134</v>
      </c>
      <c r="C47" s="418"/>
      <c r="D47" s="419"/>
      <c r="E47" s="437"/>
      <c r="F47" s="439"/>
      <c r="G47" s="126"/>
      <c r="H47" s="138"/>
      <c r="I47" s="129"/>
    </row>
    <row r="48" spans="1:9" x14ac:dyDescent="0.45">
      <c r="A48" s="125"/>
      <c r="B48" s="420" t="s">
        <v>135</v>
      </c>
      <c r="C48" s="421"/>
      <c r="D48" s="422"/>
      <c r="E48" s="406">
        <v>1</v>
      </c>
      <c r="F48" s="407"/>
      <c r="G48" s="126">
        <v>77.2</v>
      </c>
      <c r="H48" s="138">
        <v>5</v>
      </c>
      <c r="I48" s="129">
        <f>H48*G48</f>
        <v>386</v>
      </c>
    </row>
    <row r="49" spans="1:12" x14ac:dyDescent="0.45">
      <c r="A49" s="139"/>
      <c r="B49" s="423"/>
      <c r="C49" s="424"/>
      <c r="D49" s="425"/>
      <c r="E49" s="440"/>
      <c r="F49" s="442"/>
      <c r="G49" s="126"/>
      <c r="H49" s="138"/>
      <c r="I49" s="129"/>
    </row>
    <row r="50" spans="1:12" x14ac:dyDescent="0.45">
      <c r="A50" s="404" t="s">
        <v>116</v>
      </c>
      <c r="B50" s="404"/>
      <c r="C50" s="404"/>
      <c r="D50" s="404"/>
      <c r="E50" s="404"/>
      <c r="F50" s="404"/>
      <c r="G50" s="404"/>
      <c r="H50" s="405"/>
      <c r="I50" s="140">
        <f>SUM(I47:I49)</f>
        <v>386</v>
      </c>
    </row>
    <row r="51" spans="1:12" x14ac:dyDescent="0.45">
      <c r="A51" s="141"/>
      <c r="B51" s="142"/>
      <c r="C51" s="142"/>
      <c r="D51" s="142"/>
      <c r="E51" s="142"/>
      <c r="F51" s="143"/>
      <c r="G51" s="144"/>
      <c r="H51" s="144"/>
      <c r="I51" s="145"/>
      <c r="L51" s="97"/>
    </row>
    <row r="52" spans="1:12" x14ac:dyDescent="0.45">
      <c r="A52" s="452"/>
      <c r="B52" s="453"/>
      <c r="C52" s="453"/>
      <c r="D52" s="453"/>
      <c r="E52" s="453"/>
      <c r="F52" s="146"/>
      <c r="G52" s="454" t="s">
        <v>117</v>
      </c>
      <c r="H52" s="453"/>
      <c r="I52" s="147">
        <f>I50+I44+I32+I21</f>
        <v>1036</v>
      </c>
    </row>
    <row r="53" spans="1:12" x14ac:dyDescent="0.45">
      <c r="A53" s="452"/>
      <c r="B53" s="453"/>
      <c r="C53" s="453"/>
      <c r="D53" s="453"/>
      <c r="E53" s="453"/>
      <c r="F53" s="100"/>
      <c r="G53" s="148"/>
      <c r="H53" s="149"/>
      <c r="I53" s="150"/>
    </row>
    <row r="54" spans="1:12" ht="14.65" thickBot="1" x14ac:dyDescent="0.5">
      <c r="A54" s="452"/>
      <c r="B54" s="453"/>
      <c r="C54" s="453"/>
      <c r="D54" s="453"/>
      <c r="E54" s="453"/>
      <c r="F54" s="100"/>
      <c r="G54" s="402" t="s">
        <v>160</v>
      </c>
      <c r="H54" s="403"/>
      <c r="I54" s="159">
        <f>I52+I53</f>
        <v>1036</v>
      </c>
    </row>
    <row r="55" spans="1:12" ht="15" thickTop="1" thickBot="1" x14ac:dyDescent="0.5">
      <c r="A55" s="151"/>
      <c r="B55" s="152"/>
      <c r="C55" s="459"/>
      <c r="D55" s="460"/>
      <c r="E55" s="460"/>
      <c r="F55" s="460"/>
      <c r="G55" s="153"/>
      <c r="H55" s="153"/>
      <c r="I55" s="154"/>
    </row>
    <row r="57" spans="1:12" x14ac:dyDescent="0.45">
      <c r="A57" s="97"/>
      <c r="B57" s="97"/>
    </row>
  </sheetData>
  <mergeCells count="77">
    <mergeCell ref="F11:G11"/>
    <mergeCell ref="H11:I11"/>
    <mergeCell ref="A9:E9"/>
    <mergeCell ref="F9:G9"/>
    <mergeCell ref="H9:I9"/>
    <mergeCell ref="F10:G10"/>
    <mergeCell ref="H10:I10"/>
    <mergeCell ref="A21:H21"/>
    <mergeCell ref="F12:G12"/>
    <mergeCell ref="H12:I12"/>
    <mergeCell ref="F13:G13"/>
    <mergeCell ref="H13:I13"/>
    <mergeCell ref="F14:G14"/>
    <mergeCell ref="H14:I14"/>
    <mergeCell ref="A15:I15"/>
    <mergeCell ref="A16:I16"/>
    <mergeCell ref="B18:D18"/>
    <mergeCell ref="B19:D19"/>
    <mergeCell ref="B20:D20"/>
    <mergeCell ref="B17:D17"/>
    <mergeCell ref="B34:D34"/>
    <mergeCell ref="E34:F34"/>
    <mergeCell ref="A22:I22"/>
    <mergeCell ref="B24:E24"/>
    <mergeCell ref="B25:E25"/>
    <mergeCell ref="B26:E26"/>
    <mergeCell ref="B27:E27"/>
    <mergeCell ref="B28:E28"/>
    <mergeCell ref="B29:E29"/>
    <mergeCell ref="B30:E30"/>
    <mergeCell ref="B31:E31"/>
    <mergeCell ref="A32:H32"/>
    <mergeCell ref="A33:I33"/>
    <mergeCell ref="F23:G23"/>
    <mergeCell ref="F24:G24"/>
    <mergeCell ref="F25:G25"/>
    <mergeCell ref="B35:D35"/>
    <mergeCell ref="E35:F35"/>
    <mergeCell ref="B36:D36"/>
    <mergeCell ref="E36:F36"/>
    <mergeCell ref="B37:D37"/>
    <mergeCell ref="E37:F37"/>
    <mergeCell ref="E49:F49"/>
    <mergeCell ref="B46:D46"/>
    <mergeCell ref="E46:F46"/>
    <mergeCell ref="B38:D38"/>
    <mergeCell ref="E38:F38"/>
    <mergeCell ref="B39:D39"/>
    <mergeCell ref="E39:F39"/>
    <mergeCell ref="B40:D40"/>
    <mergeCell ref="E40:F40"/>
    <mergeCell ref="B41:D41"/>
    <mergeCell ref="B42:D42"/>
    <mergeCell ref="B43:D43"/>
    <mergeCell ref="A44:H44"/>
    <mergeCell ref="A45:I45"/>
    <mergeCell ref="F30:G30"/>
    <mergeCell ref="A54:B54"/>
    <mergeCell ref="C54:E54"/>
    <mergeCell ref="C55:F55"/>
    <mergeCell ref="A50:H50"/>
    <mergeCell ref="A52:B52"/>
    <mergeCell ref="C52:E52"/>
    <mergeCell ref="G52:H52"/>
    <mergeCell ref="A53:B53"/>
    <mergeCell ref="C53:E53"/>
    <mergeCell ref="G54:H54"/>
    <mergeCell ref="B47:D47"/>
    <mergeCell ref="E47:F47"/>
    <mergeCell ref="B48:D48"/>
    <mergeCell ref="E48:F48"/>
    <mergeCell ref="B49:D49"/>
    <mergeCell ref="B23:E23"/>
    <mergeCell ref="F26:G26"/>
    <mergeCell ref="F27:G27"/>
    <mergeCell ref="F28:G28"/>
    <mergeCell ref="F29:G29"/>
  </mergeCells>
  <pageMargins left="0.70866141732283472" right="0.70866141732283472" top="0.74803149606299213" bottom="0.74803149606299213" header="0.31496062992125984" footer="0.31496062992125984"/>
  <pageSetup paperSize="9" scale="84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M57"/>
  <sheetViews>
    <sheetView view="pageBreakPreview" topLeftCell="A13" zoomScale="60" zoomScaleNormal="100" workbookViewId="0">
      <selection activeCell="A45" sqref="A45"/>
    </sheetView>
  </sheetViews>
  <sheetFormatPr defaultRowHeight="14.25" x14ac:dyDescent="0.45"/>
  <cols>
    <col min="1" max="1" width="12" bestFit="1" customWidth="1"/>
    <col min="4" max="4" width="14.53125" customWidth="1"/>
    <col min="6" max="6" width="8.86328125" customWidth="1"/>
    <col min="7" max="7" width="11" customWidth="1"/>
    <col min="8" max="8" width="14.1328125" customWidth="1"/>
    <col min="9" max="9" width="16.46484375" customWidth="1"/>
  </cols>
  <sheetData>
    <row r="1" spans="1:13" x14ac:dyDescent="0.45">
      <c r="A1" s="92"/>
      <c r="B1" s="93"/>
      <c r="C1" s="93"/>
      <c r="D1" s="93"/>
      <c r="E1" s="93"/>
      <c r="F1" s="93"/>
      <c r="G1" s="93"/>
      <c r="H1" s="93"/>
      <c r="I1" s="94"/>
    </row>
    <row r="2" spans="1:13" x14ac:dyDescent="0.45">
      <c r="A2" s="95"/>
      <c r="I2" s="96"/>
    </row>
    <row r="3" spans="1:13" x14ac:dyDescent="0.45">
      <c r="A3" s="95"/>
      <c r="I3" s="96"/>
    </row>
    <row r="4" spans="1:13" x14ac:dyDescent="0.45">
      <c r="A4" s="95"/>
      <c r="I4" s="96"/>
    </row>
    <row r="5" spans="1:13" x14ac:dyDescent="0.45">
      <c r="A5" s="95"/>
      <c r="I5" s="96"/>
    </row>
    <row r="6" spans="1:13" x14ac:dyDescent="0.45">
      <c r="A6" s="95"/>
      <c r="I6" s="96"/>
    </row>
    <row r="7" spans="1:13" x14ac:dyDescent="0.45">
      <c r="A7" s="95"/>
      <c r="I7" s="96"/>
    </row>
    <row r="8" spans="1:13" x14ac:dyDescent="0.45">
      <c r="A8" s="95"/>
      <c r="H8" s="97"/>
      <c r="I8" s="98"/>
    </row>
    <row r="9" spans="1:13" x14ac:dyDescent="0.45">
      <c r="A9" s="414" t="s">
        <v>167</v>
      </c>
      <c r="B9" s="415"/>
      <c r="C9" s="415"/>
      <c r="D9" s="415"/>
      <c r="E9" s="429"/>
      <c r="F9" s="430" t="s">
        <v>166</v>
      </c>
      <c r="G9" s="431"/>
      <c r="H9" s="432">
        <v>6</v>
      </c>
      <c r="I9" s="433"/>
    </row>
    <row r="10" spans="1:13" x14ac:dyDescent="0.45">
      <c r="A10" s="99" t="s">
        <v>77</v>
      </c>
      <c r="B10" s="97"/>
      <c r="E10" s="100"/>
      <c r="F10" s="430" t="s">
        <v>78</v>
      </c>
      <c r="G10" s="431"/>
      <c r="H10" s="434" t="s">
        <v>136</v>
      </c>
      <c r="I10" s="435"/>
    </row>
    <row r="11" spans="1:13" x14ac:dyDescent="0.45">
      <c r="A11" s="99" t="s">
        <v>79</v>
      </c>
      <c r="B11" s="97"/>
      <c r="E11" s="100"/>
      <c r="F11" s="430" t="s">
        <v>80</v>
      </c>
      <c r="G11" s="431"/>
      <c r="H11" s="436" t="s">
        <v>137</v>
      </c>
      <c r="I11" s="435"/>
    </row>
    <row r="12" spans="1:13" x14ac:dyDescent="0.45">
      <c r="A12" s="99" t="s">
        <v>81</v>
      </c>
      <c r="B12" s="97"/>
      <c r="E12" s="100"/>
      <c r="F12" s="430" t="s">
        <v>82</v>
      </c>
      <c r="G12" s="431"/>
      <c r="H12" s="436">
        <v>41408</v>
      </c>
      <c r="I12" s="435"/>
    </row>
    <row r="13" spans="1:13" x14ac:dyDescent="0.45">
      <c r="A13" s="99" t="s">
        <v>83</v>
      </c>
      <c r="B13" s="97"/>
      <c r="E13" s="100"/>
      <c r="F13" s="430" t="s">
        <v>84</v>
      </c>
      <c r="G13" s="431"/>
      <c r="H13" s="436" t="s">
        <v>118</v>
      </c>
      <c r="I13" s="435"/>
      <c r="M13" t="s">
        <v>85</v>
      </c>
    </row>
    <row r="14" spans="1:13" x14ac:dyDescent="0.45">
      <c r="A14" s="101"/>
      <c r="B14" s="102"/>
      <c r="C14" s="102"/>
      <c r="D14" s="102"/>
      <c r="E14" s="103"/>
      <c r="F14" s="430" t="s">
        <v>86</v>
      </c>
      <c r="G14" s="431"/>
      <c r="H14" s="436" t="s">
        <v>87</v>
      </c>
      <c r="I14" s="435"/>
    </row>
    <row r="15" spans="1:13" x14ac:dyDescent="0.45">
      <c r="A15" s="443" t="s">
        <v>138</v>
      </c>
      <c r="B15" s="444"/>
      <c r="C15" s="444"/>
      <c r="D15" s="444"/>
      <c r="E15" s="444"/>
      <c r="F15" s="444"/>
      <c r="G15" s="444"/>
      <c r="H15" s="444"/>
      <c r="I15" s="445"/>
    </row>
    <row r="16" spans="1:13" ht="14.65" thickBot="1" x14ac:dyDescent="0.5">
      <c r="A16" s="446" t="s">
        <v>88</v>
      </c>
      <c r="B16" s="447"/>
      <c r="C16" s="447"/>
      <c r="D16" s="447"/>
      <c r="E16" s="447"/>
      <c r="F16" s="447"/>
      <c r="G16" s="447"/>
      <c r="H16" s="447"/>
      <c r="I16" s="448"/>
    </row>
    <row r="17" spans="1:12" x14ac:dyDescent="0.45">
      <c r="A17" s="104" t="s">
        <v>89</v>
      </c>
      <c r="B17" s="105" t="s">
        <v>90</v>
      </c>
      <c r="C17" s="105"/>
      <c r="D17" s="106"/>
      <c r="E17" s="107" t="s">
        <v>91</v>
      </c>
      <c r="F17" s="107" t="s">
        <v>92</v>
      </c>
      <c r="G17" s="107" t="s">
        <v>93</v>
      </c>
      <c r="H17" s="107" t="s">
        <v>94</v>
      </c>
      <c r="I17" s="108" t="s">
        <v>95</v>
      </c>
    </row>
    <row r="18" spans="1:12" x14ac:dyDescent="0.45">
      <c r="A18" s="109"/>
      <c r="B18" s="437"/>
      <c r="C18" s="438"/>
      <c r="D18" s="439"/>
      <c r="E18" s="110"/>
      <c r="F18" s="111"/>
      <c r="G18" s="110"/>
      <c r="H18" s="112"/>
      <c r="I18" s="113">
        <f>SUM(G18*H18)</f>
        <v>0</v>
      </c>
    </row>
    <row r="19" spans="1:12" x14ac:dyDescent="0.45">
      <c r="A19" s="114"/>
      <c r="B19" s="406"/>
      <c r="C19" s="395"/>
      <c r="D19" s="407"/>
      <c r="E19" s="115"/>
      <c r="F19" s="100"/>
      <c r="G19" s="115"/>
      <c r="H19" s="116"/>
      <c r="I19" s="113">
        <f t="shared" ref="I19:I20" si="0">SUM(G19*H19)</f>
        <v>0</v>
      </c>
    </row>
    <row r="20" spans="1:12" x14ac:dyDescent="0.45">
      <c r="A20" s="114"/>
      <c r="B20" s="440"/>
      <c r="C20" s="441"/>
      <c r="D20" s="442"/>
      <c r="E20" s="115"/>
      <c r="F20" s="100"/>
      <c r="G20" s="117"/>
      <c r="H20" s="118"/>
      <c r="I20" s="119">
        <f t="shared" si="0"/>
        <v>0</v>
      </c>
    </row>
    <row r="21" spans="1:12" x14ac:dyDescent="0.45">
      <c r="A21" s="408" t="s">
        <v>96</v>
      </c>
      <c r="B21" s="404"/>
      <c r="C21" s="404"/>
      <c r="D21" s="404"/>
      <c r="E21" s="404"/>
      <c r="F21" s="404"/>
      <c r="G21" s="404"/>
      <c r="H21" s="405"/>
      <c r="I21" s="113">
        <f>SUM(I18:I20)</f>
        <v>0</v>
      </c>
    </row>
    <row r="22" spans="1:12" x14ac:dyDescent="0.45">
      <c r="A22" s="414" t="s">
        <v>97</v>
      </c>
      <c r="B22" s="415"/>
      <c r="C22" s="415"/>
      <c r="D22" s="415"/>
      <c r="E22" s="415"/>
      <c r="F22" s="415"/>
      <c r="G22" s="415"/>
      <c r="H22" s="415"/>
      <c r="I22" s="416"/>
    </row>
    <row r="23" spans="1:12" x14ac:dyDescent="0.45">
      <c r="A23" s="120" t="s">
        <v>98</v>
      </c>
      <c r="B23" s="121" t="s">
        <v>90</v>
      </c>
      <c r="C23" s="121"/>
      <c r="D23" s="121"/>
      <c r="E23" s="122"/>
      <c r="F23" s="412" t="s">
        <v>93</v>
      </c>
      <c r="G23" s="413"/>
      <c r="H23" s="123" t="s">
        <v>94</v>
      </c>
      <c r="I23" s="124" t="s">
        <v>95</v>
      </c>
    </row>
    <row r="24" spans="1:12" x14ac:dyDescent="0.45">
      <c r="A24" s="125"/>
      <c r="B24" s="417"/>
      <c r="C24" s="418"/>
      <c r="D24" s="418"/>
      <c r="E24" s="419"/>
      <c r="F24" s="437"/>
      <c r="G24" s="439"/>
      <c r="H24" s="128"/>
      <c r="I24" s="129"/>
    </row>
    <row r="25" spans="1:12" x14ac:dyDescent="0.45">
      <c r="A25" s="125"/>
      <c r="B25" s="420"/>
      <c r="C25" s="421"/>
      <c r="D25" s="421"/>
      <c r="E25" s="422"/>
      <c r="F25" s="406"/>
      <c r="G25" s="407"/>
      <c r="H25" s="128"/>
      <c r="I25" s="129"/>
    </row>
    <row r="26" spans="1:12" x14ac:dyDescent="0.45">
      <c r="A26" s="125"/>
      <c r="B26" s="420"/>
      <c r="C26" s="421"/>
      <c r="D26" s="421"/>
      <c r="E26" s="422"/>
      <c r="F26" s="406"/>
      <c r="G26" s="407"/>
      <c r="H26" s="128"/>
      <c r="I26" s="129"/>
    </row>
    <row r="27" spans="1:12" x14ac:dyDescent="0.45">
      <c r="A27" s="125"/>
      <c r="B27" s="420"/>
      <c r="C27" s="421"/>
      <c r="D27" s="421"/>
      <c r="E27" s="422"/>
      <c r="F27" s="406"/>
      <c r="G27" s="407"/>
      <c r="H27" s="128"/>
      <c r="I27" s="129"/>
    </row>
    <row r="28" spans="1:12" x14ac:dyDescent="0.45">
      <c r="A28" s="125"/>
      <c r="B28" s="420"/>
      <c r="C28" s="421"/>
      <c r="D28" s="421"/>
      <c r="E28" s="422"/>
      <c r="F28" s="406"/>
      <c r="G28" s="407"/>
      <c r="H28" s="128"/>
      <c r="I28" s="129"/>
    </row>
    <row r="29" spans="1:12" x14ac:dyDescent="0.45">
      <c r="A29" s="125"/>
      <c r="B29" s="406"/>
      <c r="C29" s="395"/>
      <c r="D29" s="395"/>
      <c r="E29" s="407"/>
      <c r="F29" s="426"/>
      <c r="G29" s="428"/>
      <c r="H29" s="128"/>
      <c r="I29" s="129"/>
    </row>
    <row r="30" spans="1:12" x14ac:dyDescent="0.45">
      <c r="A30" s="125"/>
      <c r="B30" s="406"/>
      <c r="C30" s="395"/>
      <c r="D30" s="395"/>
      <c r="E30" s="407"/>
      <c r="F30" s="426"/>
      <c r="G30" s="428"/>
      <c r="H30" s="128"/>
      <c r="I30" s="129"/>
    </row>
    <row r="31" spans="1:12" x14ac:dyDescent="0.45">
      <c r="A31" s="125"/>
      <c r="B31" s="423"/>
      <c r="C31" s="424"/>
      <c r="D31" s="424"/>
      <c r="E31" s="425"/>
      <c r="F31" s="455"/>
      <c r="G31" s="457"/>
      <c r="H31" s="128"/>
      <c r="I31" s="129"/>
      <c r="L31" s="130"/>
    </row>
    <row r="32" spans="1:12" x14ac:dyDescent="0.45">
      <c r="A32" s="408" t="s">
        <v>100</v>
      </c>
      <c r="B32" s="404"/>
      <c r="C32" s="404"/>
      <c r="D32" s="404"/>
      <c r="E32" s="404"/>
      <c r="F32" s="404"/>
      <c r="G32" s="404"/>
      <c r="H32" s="405"/>
      <c r="I32" s="131">
        <f>SUM(I24:I31)</f>
        <v>0</v>
      </c>
    </row>
    <row r="33" spans="1:9" x14ac:dyDescent="0.45">
      <c r="A33" s="414" t="s">
        <v>101</v>
      </c>
      <c r="B33" s="415"/>
      <c r="C33" s="415"/>
      <c r="D33" s="415"/>
      <c r="E33" s="415"/>
      <c r="F33" s="415"/>
      <c r="G33" s="415"/>
      <c r="H33" s="415"/>
      <c r="I33" s="416"/>
    </row>
    <row r="34" spans="1:9" x14ac:dyDescent="0.45">
      <c r="A34" s="120" t="s">
        <v>102</v>
      </c>
      <c r="B34" s="409" t="s">
        <v>103</v>
      </c>
      <c r="C34" s="410"/>
      <c r="D34" s="411"/>
      <c r="E34" s="412" t="s">
        <v>91</v>
      </c>
      <c r="F34" s="413"/>
      <c r="G34" s="122" t="s">
        <v>93</v>
      </c>
      <c r="H34" s="123" t="s">
        <v>94</v>
      </c>
      <c r="I34" s="124" t="s">
        <v>95</v>
      </c>
    </row>
    <row r="35" spans="1:9" x14ac:dyDescent="0.45">
      <c r="A35" s="125">
        <v>1</v>
      </c>
      <c r="B35" s="449" t="s">
        <v>104</v>
      </c>
      <c r="C35" s="450"/>
      <c r="D35" s="451"/>
      <c r="E35" s="437" t="s">
        <v>105</v>
      </c>
      <c r="F35" s="439"/>
      <c r="G35" s="157">
        <v>1</v>
      </c>
      <c r="H35" s="155">
        <v>450</v>
      </c>
      <c r="I35" s="132">
        <f>SUM(G35*H35)</f>
        <v>450</v>
      </c>
    </row>
    <row r="36" spans="1:9" x14ac:dyDescent="0.45">
      <c r="A36" s="125">
        <v>2</v>
      </c>
      <c r="B36" s="426" t="s">
        <v>106</v>
      </c>
      <c r="C36" s="427"/>
      <c r="D36" s="428"/>
      <c r="E36" s="406" t="s">
        <v>105</v>
      </c>
      <c r="F36" s="407"/>
      <c r="G36" s="126"/>
      <c r="H36" s="156">
        <v>350</v>
      </c>
      <c r="I36" s="129">
        <f t="shared" ref="I36:I40" si="1">SUM(G36*H36)</f>
        <v>0</v>
      </c>
    </row>
    <row r="37" spans="1:9" x14ac:dyDescent="0.45">
      <c r="A37" s="125">
        <v>3</v>
      </c>
      <c r="B37" s="426" t="s">
        <v>107</v>
      </c>
      <c r="C37" s="427"/>
      <c r="D37" s="428"/>
      <c r="E37" s="406" t="s">
        <v>105</v>
      </c>
      <c r="F37" s="407"/>
      <c r="G37" s="126"/>
      <c r="H37" s="156">
        <v>300</v>
      </c>
      <c r="I37" s="129">
        <f t="shared" si="1"/>
        <v>0</v>
      </c>
    </row>
    <row r="38" spans="1:9" x14ac:dyDescent="0.45">
      <c r="A38" s="125">
        <v>4</v>
      </c>
      <c r="B38" s="426" t="s">
        <v>108</v>
      </c>
      <c r="C38" s="427"/>
      <c r="D38" s="428"/>
      <c r="E38" s="406" t="s">
        <v>105</v>
      </c>
      <c r="F38" s="407"/>
      <c r="G38" s="126">
        <v>1</v>
      </c>
      <c r="H38" s="156">
        <v>200</v>
      </c>
      <c r="I38" s="129">
        <f t="shared" si="1"/>
        <v>200</v>
      </c>
    </row>
    <row r="39" spans="1:9" x14ac:dyDescent="0.45">
      <c r="A39" s="125">
        <v>5</v>
      </c>
      <c r="B39" s="426" t="s">
        <v>109</v>
      </c>
      <c r="C39" s="427"/>
      <c r="D39" s="428"/>
      <c r="E39" s="406" t="s">
        <v>105</v>
      </c>
      <c r="F39" s="407"/>
      <c r="G39" s="126"/>
      <c r="H39" s="158">
        <v>200</v>
      </c>
      <c r="I39" s="129">
        <f t="shared" si="1"/>
        <v>0</v>
      </c>
    </row>
    <row r="40" spans="1:9" x14ac:dyDescent="0.45">
      <c r="A40" s="125">
        <v>6</v>
      </c>
      <c r="B40" s="426" t="s">
        <v>41</v>
      </c>
      <c r="C40" s="427"/>
      <c r="D40" s="428"/>
      <c r="E40" s="406" t="s">
        <v>105</v>
      </c>
      <c r="F40" s="407"/>
      <c r="G40" s="126"/>
      <c r="H40" s="158">
        <v>140</v>
      </c>
      <c r="I40" s="129">
        <f t="shared" si="1"/>
        <v>0</v>
      </c>
    </row>
    <row r="41" spans="1:9" x14ac:dyDescent="0.45">
      <c r="A41" s="125"/>
      <c r="B41" s="426"/>
      <c r="C41" s="427"/>
      <c r="D41" s="428"/>
      <c r="E41" s="133"/>
      <c r="F41" s="100"/>
      <c r="G41" s="100"/>
      <c r="H41" s="116"/>
      <c r="I41" s="129"/>
    </row>
    <row r="42" spans="1:9" x14ac:dyDescent="0.45">
      <c r="A42" s="114"/>
      <c r="B42" s="426"/>
      <c r="C42" s="427"/>
      <c r="D42" s="428"/>
      <c r="F42" s="100"/>
      <c r="G42" s="100"/>
      <c r="H42" s="116"/>
      <c r="I42" s="129"/>
    </row>
    <row r="43" spans="1:9" x14ac:dyDescent="0.45">
      <c r="A43" s="134"/>
      <c r="B43" s="455"/>
      <c r="C43" s="456"/>
      <c r="D43" s="457"/>
      <c r="E43" s="102"/>
      <c r="F43" s="103"/>
      <c r="G43" s="100"/>
      <c r="H43" s="118"/>
      <c r="I43" s="129"/>
    </row>
    <row r="44" spans="1:9" x14ac:dyDescent="0.45">
      <c r="A44" s="408" t="s">
        <v>110</v>
      </c>
      <c r="B44" s="404"/>
      <c r="C44" s="404"/>
      <c r="D44" s="404"/>
      <c r="E44" s="404"/>
      <c r="F44" s="404"/>
      <c r="G44" s="404"/>
      <c r="H44" s="405"/>
      <c r="I44" s="135">
        <f>SUM(I35:I43)</f>
        <v>650</v>
      </c>
    </row>
    <row r="45" spans="1:9" x14ac:dyDescent="0.45">
      <c r="A45" s="414" t="s">
        <v>111</v>
      </c>
      <c r="B45" s="415"/>
      <c r="C45" s="415"/>
      <c r="D45" s="415"/>
      <c r="E45" s="415"/>
      <c r="F45" s="415"/>
      <c r="G45" s="415"/>
      <c r="H45" s="415"/>
      <c r="I45" s="416"/>
    </row>
    <row r="46" spans="1:9" x14ac:dyDescent="0.45">
      <c r="A46" s="120" t="s">
        <v>112</v>
      </c>
      <c r="B46" s="412" t="s">
        <v>113</v>
      </c>
      <c r="C46" s="458"/>
      <c r="D46" s="413"/>
      <c r="E46" s="412" t="s">
        <v>114</v>
      </c>
      <c r="F46" s="413"/>
      <c r="G46" s="136" t="s">
        <v>115</v>
      </c>
      <c r="H46" s="136" t="s">
        <v>94</v>
      </c>
      <c r="I46" s="137" t="s">
        <v>95</v>
      </c>
    </row>
    <row r="47" spans="1:9" x14ac:dyDescent="0.45">
      <c r="A47" s="125">
        <v>12</v>
      </c>
      <c r="B47" s="417" t="s">
        <v>139</v>
      </c>
      <c r="C47" s="418"/>
      <c r="D47" s="419"/>
      <c r="E47" s="437"/>
      <c r="F47" s="439"/>
      <c r="G47" s="126"/>
      <c r="H47" s="138"/>
      <c r="I47" s="129"/>
    </row>
    <row r="48" spans="1:9" x14ac:dyDescent="0.45">
      <c r="A48" s="125"/>
      <c r="B48" s="420" t="s">
        <v>135</v>
      </c>
      <c r="C48" s="421"/>
      <c r="D48" s="422"/>
      <c r="E48" s="406">
        <v>1</v>
      </c>
      <c r="F48" s="407"/>
      <c r="G48" s="126">
        <v>48.8</v>
      </c>
      <c r="H48" s="138">
        <v>5</v>
      </c>
      <c r="I48" s="129">
        <f>H48*G48</f>
        <v>244</v>
      </c>
    </row>
    <row r="49" spans="1:12" x14ac:dyDescent="0.45">
      <c r="A49" s="139"/>
      <c r="B49" s="423"/>
      <c r="C49" s="424"/>
      <c r="D49" s="425"/>
      <c r="E49" s="440"/>
      <c r="F49" s="442"/>
      <c r="G49" s="126"/>
      <c r="H49" s="138"/>
      <c r="I49" s="129"/>
    </row>
    <row r="50" spans="1:12" x14ac:dyDescent="0.45">
      <c r="A50" s="404" t="s">
        <v>116</v>
      </c>
      <c r="B50" s="404"/>
      <c r="C50" s="404"/>
      <c r="D50" s="404"/>
      <c r="E50" s="404"/>
      <c r="F50" s="404"/>
      <c r="G50" s="404"/>
      <c r="H50" s="405"/>
      <c r="I50" s="140">
        <f>SUM(I47:I49)</f>
        <v>244</v>
      </c>
    </row>
    <row r="51" spans="1:12" x14ac:dyDescent="0.45">
      <c r="A51" s="141"/>
      <c r="B51" s="142"/>
      <c r="C51" s="142"/>
      <c r="D51" s="142"/>
      <c r="E51" s="142"/>
      <c r="F51" s="143"/>
      <c r="G51" s="144"/>
      <c r="H51" s="144"/>
      <c r="I51" s="145"/>
      <c r="L51" s="97"/>
    </row>
    <row r="52" spans="1:12" x14ac:dyDescent="0.45">
      <c r="A52" s="452"/>
      <c r="B52" s="453"/>
      <c r="C52" s="453"/>
      <c r="D52" s="453"/>
      <c r="E52" s="453"/>
      <c r="F52" s="146"/>
      <c r="G52" s="454" t="s">
        <v>117</v>
      </c>
      <c r="H52" s="453"/>
      <c r="I52" s="147">
        <f>I50+I44+I32+I21</f>
        <v>894</v>
      </c>
    </row>
    <row r="53" spans="1:12" x14ac:dyDescent="0.45">
      <c r="A53" s="452"/>
      <c r="B53" s="453"/>
      <c r="C53" s="453"/>
      <c r="D53" s="453"/>
      <c r="E53" s="453"/>
      <c r="F53" s="100"/>
      <c r="G53" s="148"/>
      <c r="H53" s="149"/>
      <c r="I53" s="150"/>
    </row>
    <row r="54" spans="1:12" ht="14.65" thickBot="1" x14ac:dyDescent="0.5">
      <c r="A54" s="452"/>
      <c r="B54" s="453"/>
      <c r="C54" s="453"/>
      <c r="D54" s="453"/>
      <c r="E54" s="453"/>
      <c r="F54" s="100"/>
      <c r="G54" s="402" t="s">
        <v>160</v>
      </c>
      <c r="H54" s="403"/>
      <c r="I54" s="159">
        <f>I52+I53</f>
        <v>894</v>
      </c>
    </row>
    <row r="55" spans="1:12" ht="15" thickTop="1" thickBot="1" x14ac:dyDescent="0.5">
      <c r="A55" s="151"/>
      <c r="B55" s="152"/>
      <c r="C55" s="459"/>
      <c r="D55" s="460"/>
      <c r="E55" s="460"/>
      <c r="F55" s="460"/>
      <c r="G55" s="153"/>
      <c r="H55" s="153"/>
      <c r="I55" s="154"/>
    </row>
    <row r="57" spans="1:12" x14ac:dyDescent="0.45">
      <c r="A57" s="97"/>
      <c r="B57" s="97"/>
    </row>
  </sheetData>
  <mergeCells count="76">
    <mergeCell ref="F11:G11"/>
    <mergeCell ref="H11:I11"/>
    <mergeCell ref="A9:E9"/>
    <mergeCell ref="F9:G9"/>
    <mergeCell ref="H9:I9"/>
    <mergeCell ref="F10:G10"/>
    <mergeCell ref="H10:I10"/>
    <mergeCell ref="A21:H21"/>
    <mergeCell ref="F12:G12"/>
    <mergeCell ref="H12:I12"/>
    <mergeCell ref="F13:G13"/>
    <mergeCell ref="H13:I13"/>
    <mergeCell ref="F14:G14"/>
    <mergeCell ref="H14:I14"/>
    <mergeCell ref="A15:I15"/>
    <mergeCell ref="A16:I16"/>
    <mergeCell ref="B18:D18"/>
    <mergeCell ref="B19:D19"/>
    <mergeCell ref="B20:D20"/>
    <mergeCell ref="B34:D34"/>
    <mergeCell ref="E34:F34"/>
    <mergeCell ref="A22:I22"/>
    <mergeCell ref="B24:E24"/>
    <mergeCell ref="B25:E25"/>
    <mergeCell ref="B26:E26"/>
    <mergeCell ref="B27:E27"/>
    <mergeCell ref="B28:E28"/>
    <mergeCell ref="B29:E29"/>
    <mergeCell ref="B30:E30"/>
    <mergeCell ref="B31:E31"/>
    <mergeCell ref="A32:H32"/>
    <mergeCell ref="A33:I33"/>
    <mergeCell ref="F23:G23"/>
    <mergeCell ref="F24:G24"/>
    <mergeCell ref="F25:G25"/>
    <mergeCell ref="B35:D35"/>
    <mergeCell ref="E35:F35"/>
    <mergeCell ref="B36:D36"/>
    <mergeCell ref="E36:F36"/>
    <mergeCell ref="B37:D37"/>
    <mergeCell ref="E37:F37"/>
    <mergeCell ref="B46:D46"/>
    <mergeCell ref="E46:F46"/>
    <mergeCell ref="B38:D38"/>
    <mergeCell ref="E38:F38"/>
    <mergeCell ref="B39:D39"/>
    <mergeCell ref="E39:F39"/>
    <mergeCell ref="B40:D40"/>
    <mergeCell ref="E40:F40"/>
    <mergeCell ref="B41:D41"/>
    <mergeCell ref="B42:D42"/>
    <mergeCell ref="B43:D43"/>
    <mergeCell ref="A44:H44"/>
    <mergeCell ref="A45:I45"/>
    <mergeCell ref="B47:D47"/>
    <mergeCell ref="E47:F47"/>
    <mergeCell ref="B48:D48"/>
    <mergeCell ref="E48:F48"/>
    <mergeCell ref="B49:D49"/>
    <mergeCell ref="E49:F49"/>
    <mergeCell ref="A54:B54"/>
    <mergeCell ref="C54:E54"/>
    <mergeCell ref="C55:F55"/>
    <mergeCell ref="A50:H50"/>
    <mergeCell ref="A52:B52"/>
    <mergeCell ref="C52:E52"/>
    <mergeCell ref="G52:H52"/>
    <mergeCell ref="A53:B53"/>
    <mergeCell ref="C53:E53"/>
    <mergeCell ref="G54:H54"/>
    <mergeCell ref="F31:G31"/>
    <mergeCell ref="F26:G26"/>
    <mergeCell ref="F27:G27"/>
    <mergeCell ref="F28:G28"/>
    <mergeCell ref="F29:G29"/>
    <mergeCell ref="F30:G30"/>
  </mergeCells>
  <pageMargins left="0.70866141732283472" right="0.70866141732283472" top="0.74803149606299213" bottom="0.74803149606299213" header="0.31496062992125984" footer="0.31496062992125984"/>
  <pageSetup paperSize="9" scale="84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M57"/>
  <sheetViews>
    <sheetView view="pageBreakPreview" topLeftCell="A13" zoomScale="60" zoomScaleNormal="100" workbookViewId="0">
      <selection activeCell="A45" sqref="A45"/>
    </sheetView>
  </sheetViews>
  <sheetFormatPr defaultRowHeight="14.25" x14ac:dyDescent="0.45"/>
  <cols>
    <col min="1" max="1" width="12" bestFit="1" customWidth="1"/>
    <col min="4" max="4" width="14.53125" customWidth="1"/>
    <col min="6" max="6" width="8.86328125" customWidth="1"/>
    <col min="7" max="7" width="11" customWidth="1"/>
    <col min="8" max="8" width="14.1328125" customWidth="1"/>
    <col min="9" max="9" width="16.46484375" customWidth="1"/>
  </cols>
  <sheetData>
    <row r="1" spans="1:13" x14ac:dyDescent="0.45">
      <c r="A1" s="92"/>
      <c r="B1" s="93"/>
      <c r="C1" s="93"/>
      <c r="D1" s="93"/>
      <c r="E1" s="93"/>
      <c r="F1" s="93"/>
      <c r="G1" s="93"/>
      <c r="H1" s="93"/>
      <c r="I1" s="94"/>
    </row>
    <row r="2" spans="1:13" x14ac:dyDescent="0.45">
      <c r="A2" s="95"/>
      <c r="I2" s="96"/>
    </row>
    <row r="3" spans="1:13" x14ac:dyDescent="0.45">
      <c r="A3" s="95"/>
      <c r="I3" s="96"/>
    </row>
    <row r="4" spans="1:13" x14ac:dyDescent="0.45">
      <c r="A4" s="95"/>
      <c r="I4" s="96"/>
    </row>
    <row r="5" spans="1:13" x14ac:dyDescent="0.45">
      <c r="A5" s="95"/>
      <c r="I5" s="96"/>
    </row>
    <row r="6" spans="1:13" x14ac:dyDescent="0.45">
      <c r="A6" s="95"/>
      <c r="I6" s="96"/>
    </row>
    <row r="7" spans="1:13" x14ac:dyDescent="0.45">
      <c r="A7" s="95"/>
      <c r="I7" s="96"/>
    </row>
    <row r="8" spans="1:13" x14ac:dyDescent="0.45">
      <c r="A8" s="95"/>
      <c r="H8" s="97"/>
      <c r="I8" s="98"/>
    </row>
    <row r="9" spans="1:13" x14ac:dyDescent="0.45">
      <c r="A9" s="414" t="s">
        <v>167</v>
      </c>
      <c r="B9" s="415"/>
      <c r="C9" s="415"/>
      <c r="D9" s="415"/>
      <c r="E9" s="429"/>
      <c r="F9" s="430" t="s">
        <v>166</v>
      </c>
      <c r="G9" s="431"/>
      <c r="H9" s="432">
        <v>7</v>
      </c>
      <c r="I9" s="433"/>
    </row>
    <row r="10" spans="1:13" x14ac:dyDescent="0.45">
      <c r="A10" s="99" t="s">
        <v>77</v>
      </c>
      <c r="B10" s="97"/>
      <c r="E10" s="100"/>
      <c r="F10" s="430" t="s">
        <v>78</v>
      </c>
      <c r="G10" s="431"/>
      <c r="H10" s="434" t="s">
        <v>140</v>
      </c>
      <c r="I10" s="435"/>
    </row>
    <row r="11" spans="1:13" x14ac:dyDescent="0.45">
      <c r="A11" s="99" t="s">
        <v>79</v>
      </c>
      <c r="B11" s="97"/>
      <c r="E11" s="100"/>
      <c r="F11" s="430" t="s">
        <v>80</v>
      </c>
      <c r="G11" s="431"/>
      <c r="H11" s="436" t="s">
        <v>137</v>
      </c>
      <c r="I11" s="435"/>
    </row>
    <row r="12" spans="1:13" x14ac:dyDescent="0.45">
      <c r="A12" s="99" t="s">
        <v>81</v>
      </c>
      <c r="B12" s="97"/>
      <c r="E12" s="100"/>
      <c r="F12" s="430" t="s">
        <v>82</v>
      </c>
      <c r="G12" s="431"/>
      <c r="H12" s="436">
        <v>43238</v>
      </c>
      <c r="I12" s="435"/>
    </row>
    <row r="13" spans="1:13" x14ac:dyDescent="0.45">
      <c r="A13" s="99" t="s">
        <v>83</v>
      </c>
      <c r="B13" s="97"/>
      <c r="E13" s="100"/>
      <c r="F13" s="430" t="s">
        <v>84</v>
      </c>
      <c r="G13" s="431"/>
      <c r="H13" s="436" t="s">
        <v>118</v>
      </c>
      <c r="I13" s="435"/>
      <c r="M13" t="s">
        <v>85</v>
      </c>
    </row>
    <row r="14" spans="1:13" x14ac:dyDescent="0.45">
      <c r="A14" s="101"/>
      <c r="B14" s="102"/>
      <c r="C14" s="102"/>
      <c r="D14" s="102"/>
      <c r="E14" s="103"/>
      <c r="F14" s="430" t="s">
        <v>86</v>
      </c>
      <c r="G14" s="431"/>
      <c r="H14" s="436" t="s">
        <v>87</v>
      </c>
      <c r="I14" s="435"/>
    </row>
    <row r="15" spans="1:13" x14ac:dyDescent="0.45">
      <c r="A15" s="443" t="s">
        <v>141</v>
      </c>
      <c r="B15" s="444"/>
      <c r="C15" s="444"/>
      <c r="D15" s="444"/>
      <c r="E15" s="444"/>
      <c r="F15" s="444"/>
      <c r="G15" s="444"/>
      <c r="H15" s="444"/>
      <c r="I15" s="445"/>
    </row>
    <row r="16" spans="1:13" ht="14.65" thickBot="1" x14ac:dyDescent="0.5">
      <c r="A16" s="446" t="s">
        <v>88</v>
      </c>
      <c r="B16" s="447"/>
      <c r="C16" s="447"/>
      <c r="D16" s="447"/>
      <c r="E16" s="447"/>
      <c r="F16" s="447"/>
      <c r="G16" s="447"/>
      <c r="H16" s="447"/>
      <c r="I16" s="448"/>
    </row>
    <row r="17" spans="1:12" x14ac:dyDescent="0.45">
      <c r="A17" s="104" t="s">
        <v>89</v>
      </c>
      <c r="B17" s="105" t="s">
        <v>90</v>
      </c>
      <c r="C17" s="105"/>
      <c r="D17" s="106"/>
      <c r="E17" s="107" t="s">
        <v>91</v>
      </c>
      <c r="F17" s="107" t="s">
        <v>92</v>
      </c>
      <c r="G17" s="107" t="s">
        <v>93</v>
      </c>
      <c r="H17" s="107" t="s">
        <v>94</v>
      </c>
      <c r="I17" s="108" t="s">
        <v>95</v>
      </c>
    </row>
    <row r="18" spans="1:12" x14ac:dyDescent="0.45">
      <c r="A18" s="109"/>
      <c r="B18" s="437"/>
      <c r="C18" s="438"/>
      <c r="D18" s="439"/>
      <c r="E18" s="110"/>
      <c r="F18" s="111"/>
      <c r="G18" s="110"/>
      <c r="H18" s="112"/>
      <c r="I18" s="113">
        <f>SUM(G18*H18)</f>
        <v>0</v>
      </c>
    </row>
    <row r="19" spans="1:12" x14ac:dyDescent="0.45">
      <c r="A19" s="114"/>
      <c r="B19" s="406"/>
      <c r="C19" s="395"/>
      <c r="D19" s="407"/>
      <c r="E19" s="115"/>
      <c r="F19" s="100"/>
      <c r="G19" s="115"/>
      <c r="H19" s="116"/>
      <c r="I19" s="113">
        <f t="shared" ref="I19:I20" si="0">SUM(G19*H19)</f>
        <v>0</v>
      </c>
    </row>
    <row r="20" spans="1:12" x14ac:dyDescent="0.45">
      <c r="A20" s="114"/>
      <c r="B20" s="440"/>
      <c r="C20" s="441"/>
      <c r="D20" s="442"/>
      <c r="E20" s="115"/>
      <c r="F20" s="100"/>
      <c r="G20" s="117"/>
      <c r="H20" s="118"/>
      <c r="I20" s="119">
        <f t="shared" si="0"/>
        <v>0</v>
      </c>
    </row>
    <row r="21" spans="1:12" x14ac:dyDescent="0.45">
      <c r="A21" s="408" t="s">
        <v>96</v>
      </c>
      <c r="B21" s="404"/>
      <c r="C21" s="404"/>
      <c r="D21" s="404"/>
      <c r="E21" s="404"/>
      <c r="F21" s="404"/>
      <c r="G21" s="404"/>
      <c r="H21" s="405"/>
      <c r="I21" s="113">
        <f>SUM(I18:I20)</f>
        <v>0</v>
      </c>
    </row>
    <row r="22" spans="1:12" x14ac:dyDescent="0.45">
      <c r="A22" s="414" t="s">
        <v>97</v>
      </c>
      <c r="B22" s="415"/>
      <c r="C22" s="415"/>
      <c r="D22" s="415"/>
      <c r="E22" s="415"/>
      <c r="F22" s="415"/>
      <c r="G22" s="415"/>
      <c r="H22" s="415"/>
      <c r="I22" s="416"/>
    </row>
    <row r="23" spans="1:12" x14ac:dyDescent="0.45">
      <c r="A23" s="120" t="s">
        <v>98</v>
      </c>
      <c r="B23" s="121" t="s">
        <v>90</v>
      </c>
      <c r="C23" s="121"/>
      <c r="D23" s="121"/>
      <c r="E23" s="122"/>
      <c r="F23" s="412" t="s">
        <v>93</v>
      </c>
      <c r="G23" s="413"/>
      <c r="H23" s="123" t="s">
        <v>94</v>
      </c>
      <c r="I23" s="124" t="s">
        <v>95</v>
      </c>
    </row>
    <row r="24" spans="1:12" x14ac:dyDescent="0.45">
      <c r="A24" s="125"/>
      <c r="B24" s="417"/>
      <c r="C24" s="418"/>
      <c r="D24" s="418"/>
      <c r="E24" s="419"/>
      <c r="F24" s="437"/>
      <c r="G24" s="439"/>
      <c r="H24" s="128"/>
      <c r="I24" s="129"/>
    </row>
    <row r="25" spans="1:12" x14ac:dyDescent="0.45">
      <c r="A25" s="125"/>
      <c r="B25" s="420"/>
      <c r="C25" s="421"/>
      <c r="D25" s="421"/>
      <c r="E25" s="422"/>
      <c r="F25" s="406"/>
      <c r="G25" s="407"/>
      <c r="H25" s="128"/>
      <c r="I25" s="129"/>
    </row>
    <row r="26" spans="1:12" x14ac:dyDescent="0.45">
      <c r="A26" s="125"/>
      <c r="B26" s="420"/>
      <c r="C26" s="421"/>
      <c r="D26" s="421"/>
      <c r="E26" s="422"/>
      <c r="F26" s="406"/>
      <c r="G26" s="407"/>
      <c r="H26" s="128"/>
      <c r="I26" s="129"/>
    </row>
    <row r="27" spans="1:12" x14ac:dyDescent="0.45">
      <c r="A27" s="125"/>
      <c r="B27" s="420"/>
      <c r="C27" s="421"/>
      <c r="D27" s="421"/>
      <c r="E27" s="422"/>
      <c r="F27" s="406"/>
      <c r="G27" s="407"/>
      <c r="H27" s="128"/>
      <c r="I27" s="129"/>
    </row>
    <row r="28" spans="1:12" x14ac:dyDescent="0.45">
      <c r="A28" s="125"/>
      <c r="B28" s="420"/>
      <c r="C28" s="421"/>
      <c r="D28" s="421"/>
      <c r="E28" s="422"/>
      <c r="F28" s="406"/>
      <c r="G28" s="407"/>
      <c r="H28" s="128"/>
      <c r="I28" s="129"/>
    </row>
    <row r="29" spans="1:12" x14ac:dyDescent="0.45">
      <c r="A29" s="125"/>
      <c r="B29" s="406"/>
      <c r="C29" s="395"/>
      <c r="D29" s="395"/>
      <c r="E29" s="407"/>
      <c r="F29" s="426"/>
      <c r="G29" s="428"/>
      <c r="H29" s="128"/>
      <c r="I29" s="129"/>
    </row>
    <row r="30" spans="1:12" x14ac:dyDescent="0.45">
      <c r="A30" s="125"/>
      <c r="B30" s="406"/>
      <c r="C30" s="395"/>
      <c r="D30" s="395"/>
      <c r="E30" s="407"/>
      <c r="F30" s="426"/>
      <c r="G30" s="428"/>
      <c r="H30" s="128"/>
      <c r="I30" s="129"/>
    </row>
    <row r="31" spans="1:12" x14ac:dyDescent="0.45">
      <c r="A31" s="125"/>
      <c r="B31" s="423"/>
      <c r="C31" s="424"/>
      <c r="D31" s="424"/>
      <c r="E31" s="425"/>
      <c r="F31" s="455"/>
      <c r="G31" s="457"/>
      <c r="H31" s="128"/>
      <c r="I31" s="129"/>
      <c r="L31" s="130"/>
    </row>
    <row r="32" spans="1:12" x14ac:dyDescent="0.45">
      <c r="A32" s="408" t="s">
        <v>100</v>
      </c>
      <c r="B32" s="404"/>
      <c r="C32" s="404"/>
      <c r="D32" s="404"/>
      <c r="E32" s="404"/>
      <c r="F32" s="404"/>
      <c r="G32" s="404"/>
      <c r="H32" s="405"/>
      <c r="I32" s="131">
        <f>SUM(I24:I31)</f>
        <v>0</v>
      </c>
    </row>
    <row r="33" spans="1:9" x14ac:dyDescent="0.45">
      <c r="A33" s="414" t="s">
        <v>101</v>
      </c>
      <c r="B33" s="415"/>
      <c r="C33" s="415"/>
      <c r="D33" s="415"/>
      <c r="E33" s="415"/>
      <c r="F33" s="415"/>
      <c r="G33" s="415"/>
      <c r="H33" s="415"/>
      <c r="I33" s="416"/>
    </row>
    <row r="34" spans="1:9" x14ac:dyDescent="0.45">
      <c r="A34" s="120" t="s">
        <v>102</v>
      </c>
      <c r="B34" s="412" t="s">
        <v>103</v>
      </c>
      <c r="C34" s="458"/>
      <c r="D34" s="413"/>
      <c r="E34" s="412" t="s">
        <v>91</v>
      </c>
      <c r="F34" s="413"/>
      <c r="G34" s="122" t="s">
        <v>93</v>
      </c>
      <c r="H34" s="123" t="s">
        <v>94</v>
      </c>
      <c r="I34" s="124" t="s">
        <v>95</v>
      </c>
    </row>
    <row r="35" spans="1:9" x14ac:dyDescent="0.45">
      <c r="A35" s="125">
        <v>1</v>
      </c>
      <c r="B35" s="449" t="s">
        <v>104</v>
      </c>
      <c r="C35" s="450"/>
      <c r="D35" s="451"/>
      <c r="E35" s="437" t="s">
        <v>105</v>
      </c>
      <c r="F35" s="439"/>
      <c r="G35" s="157">
        <v>1.5</v>
      </c>
      <c r="H35" s="155">
        <v>450</v>
      </c>
      <c r="I35" s="132">
        <f>SUM(G35*H35)</f>
        <v>675</v>
      </c>
    </row>
    <row r="36" spans="1:9" x14ac:dyDescent="0.45">
      <c r="A36" s="125">
        <v>2</v>
      </c>
      <c r="B36" s="426" t="s">
        <v>106</v>
      </c>
      <c r="C36" s="427"/>
      <c r="D36" s="428"/>
      <c r="E36" s="406" t="s">
        <v>105</v>
      </c>
      <c r="F36" s="407"/>
      <c r="G36" s="126"/>
      <c r="H36" s="156">
        <v>350</v>
      </c>
      <c r="I36" s="129">
        <f t="shared" ref="I36:I40" si="1">SUM(G36*H36)</f>
        <v>0</v>
      </c>
    </row>
    <row r="37" spans="1:9" x14ac:dyDescent="0.45">
      <c r="A37" s="125">
        <v>3</v>
      </c>
      <c r="B37" s="426" t="s">
        <v>107</v>
      </c>
      <c r="C37" s="427"/>
      <c r="D37" s="428"/>
      <c r="E37" s="406" t="s">
        <v>105</v>
      </c>
      <c r="F37" s="407"/>
      <c r="G37" s="126"/>
      <c r="H37" s="156">
        <v>300</v>
      </c>
      <c r="I37" s="129">
        <f t="shared" si="1"/>
        <v>0</v>
      </c>
    </row>
    <row r="38" spans="1:9" x14ac:dyDescent="0.45">
      <c r="A38" s="125">
        <v>4</v>
      </c>
      <c r="B38" s="426" t="s">
        <v>108</v>
      </c>
      <c r="C38" s="427"/>
      <c r="D38" s="428"/>
      <c r="E38" s="406" t="s">
        <v>105</v>
      </c>
      <c r="F38" s="407"/>
      <c r="G38" s="126">
        <v>1.5</v>
      </c>
      <c r="H38" s="156">
        <v>200</v>
      </c>
      <c r="I38" s="129">
        <f t="shared" si="1"/>
        <v>300</v>
      </c>
    </row>
    <row r="39" spans="1:9" x14ac:dyDescent="0.45">
      <c r="A39" s="125">
        <v>5</v>
      </c>
      <c r="B39" s="426" t="s">
        <v>109</v>
      </c>
      <c r="C39" s="427"/>
      <c r="D39" s="428"/>
      <c r="E39" s="406" t="s">
        <v>105</v>
      </c>
      <c r="F39" s="407"/>
      <c r="G39" s="126"/>
      <c r="H39" s="158">
        <v>200</v>
      </c>
      <c r="I39" s="129">
        <f t="shared" si="1"/>
        <v>0</v>
      </c>
    </row>
    <row r="40" spans="1:9" x14ac:dyDescent="0.45">
      <c r="A40" s="125">
        <v>6</v>
      </c>
      <c r="B40" s="426" t="s">
        <v>41</v>
      </c>
      <c r="C40" s="427"/>
      <c r="D40" s="428"/>
      <c r="E40" s="406" t="s">
        <v>105</v>
      </c>
      <c r="F40" s="407"/>
      <c r="G40" s="126"/>
      <c r="H40" s="158">
        <v>140</v>
      </c>
      <c r="I40" s="129">
        <f t="shared" si="1"/>
        <v>0</v>
      </c>
    </row>
    <row r="41" spans="1:9" x14ac:dyDescent="0.45">
      <c r="A41" s="125"/>
      <c r="B41" s="426"/>
      <c r="C41" s="427"/>
      <c r="D41" s="428"/>
      <c r="E41" s="133"/>
      <c r="F41" s="100"/>
      <c r="G41" s="100"/>
      <c r="H41" s="116"/>
      <c r="I41" s="129"/>
    </row>
    <row r="42" spans="1:9" x14ac:dyDescent="0.45">
      <c r="A42" s="114"/>
      <c r="B42" s="426"/>
      <c r="C42" s="427"/>
      <c r="D42" s="428"/>
      <c r="F42" s="100"/>
      <c r="G42" s="100"/>
      <c r="H42" s="116"/>
      <c r="I42" s="129"/>
    </row>
    <row r="43" spans="1:9" x14ac:dyDescent="0.45">
      <c r="A43" s="134"/>
      <c r="B43" s="455"/>
      <c r="C43" s="456"/>
      <c r="D43" s="457"/>
      <c r="E43" s="102"/>
      <c r="F43" s="103"/>
      <c r="G43" s="100"/>
      <c r="H43" s="118"/>
      <c r="I43" s="129"/>
    </row>
    <row r="44" spans="1:9" x14ac:dyDescent="0.45">
      <c r="A44" s="408" t="s">
        <v>110</v>
      </c>
      <c r="B44" s="404"/>
      <c r="C44" s="404"/>
      <c r="D44" s="404"/>
      <c r="E44" s="404"/>
      <c r="F44" s="404"/>
      <c r="G44" s="404"/>
      <c r="H44" s="405"/>
      <c r="I44" s="135">
        <f>SUM(I35:I43)</f>
        <v>975</v>
      </c>
    </row>
    <row r="45" spans="1:9" x14ac:dyDescent="0.45">
      <c r="A45" s="414" t="s">
        <v>111</v>
      </c>
      <c r="B45" s="415"/>
      <c r="C45" s="415"/>
      <c r="D45" s="415"/>
      <c r="E45" s="415"/>
      <c r="F45" s="415"/>
      <c r="G45" s="415"/>
      <c r="H45" s="415"/>
      <c r="I45" s="416"/>
    </row>
    <row r="46" spans="1:9" x14ac:dyDescent="0.45">
      <c r="A46" s="120" t="s">
        <v>112</v>
      </c>
      <c r="B46" s="412" t="s">
        <v>113</v>
      </c>
      <c r="C46" s="458"/>
      <c r="D46" s="413"/>
      <c r="E46" s="412" t="s">
        <v>114</v>
      </c>
      <c r="F46" s="413"/>
      <c r="G46" s="136" t="s">
        <v>115</v>
      </c>
      <c r="H46" s="136" t="s">
        <v>94</v>
      </c>
      <c r="I46" s="137" t="s">
        <v>95</v>
      </c>
    </row>
    <row r="47" spans="1:9" x14ac:dyDescent="0.45">
      <c r="A47" s="125">
        <v>1</v>
      </c>
      <c r="B47" s="417" t="s">
        <v>139</v>
      </c>
      <c r="C47" s="418"/>
      <c r="D47" s="419"/>
      <c r="E47" s="437"/>
      <c r="F47" s="439"/>
      <c r="G47" s="126"/>
      <c r="H47" s="138"/>
      <c r="I47" s="129"/>
    </row>
    <row r="48" spans="1:9" x14ac:dyDescent="0.45">
      <c r="A48" s="125"/>
      <c r="B48" s="420" t="s">
        <v>135</v>
      </c>
      <c r="C48" s="421"/>
      <c r="D48" s="422"/>
      <c r="E48" s="406">
        <v>1</v>
      </c>
      <c r="F48" s="407"/>
      <c r="G48" s="126">
        <v>48.8</v>
      </c>
      <c r="H48" s="138">
        <v>5</v>
      </c>
      <c r="I48" s="129">
        <f>H48*G48</f>
        <v>244</v>
      </c>
    </row>
    <row r="49" spans="1:12" x14ac:dyDescent="0.45">
      <c r="A49" s="139"/>
      <c r="B49" s="423"/>
      <c r="C49" s="424"/>
      <c r="D49" s="425"/>
      <c r="E49" s="440"/>
      <c r="F49" s="442"/>
      <c r="G49" s="126"/>
      <c r="H49" s="138"/>
      <c r="I49" s="129"/>
    </row>
    <row r="50" spans="1:12" x14ac:dyDescent="0.45">
      <c r="A50" s="404" t="s">
        <v>116</v>
      </c>
      <c r="B50" s="404"/>
      <c r="C50" s="404"/>
      <c r="D50" s="404"/>
      <c r="E50" s="404"/>
      <c r="F50" s="404"/>
      <c r="G50" s="404"/>
      <c r="H50" s="405"/>
      <c r="I50" s="140">
        <f>SUM(I47:I49)</f>
        <v>244</v>
      </c>
    </row>
    <row r="51" spans="1:12" x14ac:dyDescent="0.45">
      <c r="A51" s="141"/>
      <c r="B51" s="142"/>
      <c r="C51" s="142"/>
      <c r="D51" s="142"/>
      <c r="E51" s="142"/>
      <c r="F51" s="143"/>
      <c r="G51" s="144"/>
      <c r="H51" s="144"/>
      <c r="I51" s="145"/>
      <c r="L51" s="97"/>
    </row>
    <row r="52" spans="1:12" x14ac:dyDescent="0.45">
      <c r="A52" s="452"/>
      <c r="B52" s="453"/>
      <c r="C52" s="453"/>
      <c r="D52" s="453"/>
      <c r="E52" s="453"/>
      <c r="F52" s="146"/>
      <c r="G52" s="454" t="s">
        <v>117</v>
      </c>
      <c r="H52" s="453"/>
      <c r="I52" s="147">
        <f>I50+I44+I32+I21</f>
        <v>1219</v>
      </c>
    </row>
    <row r="53" spans="1:12" x14ac:dyDescent="0.45">
      <c r="A53" s="452"/>
      <c r="B53" s="453"/>
      <c r="C53" s="453"/>
      <c r="D53" s="453"/>
      <c r="E53" s="453"/>
      <c r="F53" s="100"/>
      <c r="G53" s="148"/>
      <c r="H53" s="149"/>
      <c r="I53" s="150"/>
    </row>
    <row r="54" spans="1:12" ht="14.65" thickBot="1" x14ac:dyDescent="0.5">
      <c r="A54" s="452"/>
      <c r="B54" s="453"/>
      <c r="C54" s="453"/>
      <c r="D54" s="453"/>
      <c r="E54" s="453"/>
      <c r="F54" s="100"/>
      <c r="G54" s="402" t="s">
        <v>160</v>
      </c>
      <c r="H54" s="403"/>
      <c r="I54" s="159">
        <f>I52+I53</f>
        <v>1219</v>
      </c>
    </row>
    <row r="55" spans="1:12" ht="15" thickTop="1" thickBot="1" x14ac:dyDescent="0.5">
      <c r="A55" s="151"/>
      <c r="B55" s="152"/>
      <c r="C55" s="459"/>
      <c r="D55" s="460"/>
      <c r="E55" s="460"/>
      <c r="F55" s="460"/>
      <c r="G55" s="153"/>
      <c r="H55" s="153"/>
      <c r="I55" s="154"/>
    </row>
    <row r="57" spans="1:12" x14ac:dyDescent="0.45">
      <c r="A57" s="97"/>
      <c r="B57" s="97"/>
    </row>
  </sheetData>
  <mergeCells count="76">
    <mergeCell ref="F11:G11"/>
    <mergeCell ref="H11:I11"/>
    <mergeCell ref="A9:E9"/>
    <mergeCell ref="F9:G9"/>
    <mergeCell ref="H9:I9"/>
    <mergeCell ref="F10:G10"/>
    <mergeCell ref="H10:I10"/>
    <mergeCell ref="A21:H21"/>
    <mergeCell ref="F12:G12"/>
    <mergeCell ref="H12:I12"/>
    <mergeCell ref="F13:G13"/>
    <mergeCell ref="H13:I13"/>
    <mergeCell ref="F14:G14"/>
    <mergeCell ref="H14:I14"/>
    <mergeCell ref="A15:I15"/>
    <mergeCell ref="A16:I16"/>
    <mergeCell ref="B18:D18"/>
    <mergeCell ref="B19:D19"/>
    <mergeCell ref="B20:D20"/>
    <mergeCell ref="B34:D34"/>
    <mergeCell ref="E34:F34"/>
    <mergeCell ref="A22:I22"/>
    <mergeCell ref="B24:E24"/>
    <mergeCell ref="B25:E25"/>
    <mergeCell ref="B26:E26"/>
    <mergeCell ref="B27:E27"/>
    <mergeCell ref="B28:E28"/>
    <mergeCell ref="B29:E29"/>
    <mergeCell ref="B30:E30"/>
    <mergeCell ref="B31:E31"/>
    <mergeCell ref="A32:H32"/>
    <mergeCell ref="A33:I33"/>
    <mergeCell ref="F23:G23"/>
    <mergeCell ref="F24:G24"/>
    <mergeCell ref="F25:G25"/>
    <mergeCell ref="B35:D35"/>
    <mergeCell ref="E35:F35"/>
    <mergeCell ref="B36:D36"/>
    <mergeCell ref="E36:F36"/>
    <mergeCell ref="B37:D37"/>
    <mergeCell ref="E37:F37"/>
    <mergeCell ref="B46:D46"/>
    <mergeCell ref="E46:F46"/>
    <mergeCell ref="B38:D38"/>
    <mergeCell ref="E38:F38"/>
    <mergeCell ref="B39:D39"/>
    <mergeCell ref="E39:F39"/>
    <mergeCell ref="B40:D40"/>
    <mergeCell ref="E40:F40"/>
    <mergeCell ref="B41:D41"/>
    <mergeCell ref="B42:D42"/>
    <mergeCell ref="B43:D43"/>
    <mergeCell ref="A44:H44"/>
    <mergeCell ref="A45:I45"/>
    <mergeCell ref="B47:D47"/>
    <mergeCell ref="E47:F47"/>
    <mergeCell ref="B48:D48"/>
    <mergeCell ref="E48:F48"/>
    <mergeCell ref="B49:D49"/>
    <mergeCell ref="E49:F49"/>
    <mergeCell ref="A54:B54"/>
    <mergeCell ref="C54:E54"/>
    <mergeCell ref="C55:F55"/>
    <mergeCell ref="A50:H50"/>
    <mergeCell ref="A52:B52"/>
    <mergeCell ref="C52:E52"/>
    <mergeCell ref="G52:H52"/>
    <mergeCell ref="A53:B53"/>
    <mergeCell ref="C53:E53"/>
    <mergeCell ref="G54:H54"/>
    <mergeCell ref="F31:G31"/>
    <mergeCell ref="F26:G26"/>
    <mergeCell ref="F27:G27"/>
    <mergeCell ref="F28:G28"/>
    <mergeCell ref="F29:G29"/>
    <mergeCell ref="F30:G30"/>
  </mergeCells>
  <pageMargins left="0.70866141732283472" right="0.70866141732283472" top="0.74803149606299213" bottom="0.74803149606299213" header="0.31496062992125984" footer="0.31496062992125984"/>
  <pageSetup paperSize="9" scale="8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39997558519241921"/>
  </sheetPr>
  <dimension ref="B1:M94"/>
  <sheetViews>
    <sheetView view="pageBreakPreview" zoomScaleNormal="70" zoomScaleSheetLayoutView="100" zoomScalePageLayoutView="120" workbookViewId="0">
      <selection activeCell="D11" sqref="D11"/>
    </sheetView>
  </sheetViews>
  <sheetFormatPr defaultColWidth="9.1328125" defaultRowHeight="13.5" x14ac:dyDescent="0.35"/>
  <cols>
    <col min="1" max="1" width="1.1328125" style="6" customWidth="1"/>
    <col min="2" max="2" width="9.6640625" style="6" customWidth="1"/>
    <col min="3" max="3" width="11.6640625" style="6" customWidth="1"/>
    <col min="4" max="4" width="53.86328125" style="6" customWidth="1"/>
    <col min="5" max="5" width="8.86328125" style="6" customWidth="1"/>
    <col min="6" max="6" width="7.53125" style="6" customWidth="1"/>
    <col min="7" max="7" width="12.6640625" style="6" customWidth="1"/>
    <col min="8" max="8" width="18.1328125" style="6" customWidth="1"/>
    <col min="9" max="9" width="9.1328125" style="87"/>
    <col min="10" max="10" width="6.46484375" style="342" customWidth="1"/>
    <col min="11" max="13" width="9.1328125" style="87"/>
    <col min="14" max="16384" width="9.1328125" style="6"/>
  </cols>
  <sheetData>
    <row r="1" spans="2:13" ht="17.649999999999999" x14ac:dyDescent="0.5">
      <c r="B1" s="552" t="s">
        <v>1290</v>
      </c>
      <c r="C1" s="552"/>
      <c r="D1" s="552" t="s">
        <v>1291</v>
      </c>
      <c r="E1" s="1"/>
      <c r="F1" s="1"/>
      <c r="G1" s="7"/>
    </row>
    <row r="2" spans="2:13" s="11" customFormat="1" ht="18" customHeight="1" x14ac:dyDescent="0.5">
      <c r="B2" s="2" t="s">
        <v>826</v>
      </c>
      <c r="D2" s="2"/>
      <c r="E2" s="3"/>
      <c r="F2" s="3"/>
      <c r="G2" s="7"/>
      <c r="I2" s="88"/>
      <c r="J2" s="342"/>
      <c r="K2" s="88"/>
      <c r="L2" s="88"/>
      <c r="M2" s="88"/>
    </row>
    <row r="3" spans="2:13" ht="15" customHeight="1" x14ac:dyDescent="0.45">
      <c r="B3" s="2" t="s">
        <v>9</v>
      </c>
      <c r="D3" s="85" t="s">
        <v>1289</v>
      </c>
      <c r="E3" s="394" t="s">
        <v>10</v>
      </c>
      <c r="F3" s="395"/>
      <c r="G3" s="265" t="s">
        <v>825</v>
      </c>
    </row>
    <row r="4" spans="2:13" ht="15" customHeight="1" x14ac:dyDescent="0.4">
      <c r="B4" s="2" t="s">
        <v>8</v>
      </c>
      <c r="D4" s="2" t="s">
        <v>813</v>
      </c>
      <c r="E4" s="2"/>
      <c r="F4" s="2"/>
      <c r="G4" s="7"/>
    </row>
    <row r="5" spans="2:13" ht="13.9" x14ac:dyDescent="0.4">
      <c r="B5" s="2"/>
      <c r="C5" s="2"/>
      <c r="E5" s="2"/>
      <c r="F5" s="2"/>
      <c r="G5" s="7"/>
    </row>
    <row r="6" spans="2:13" s="4" customFormat="1" ht="15" customHeight="1" x14ac:dyDescent="0.4">
      <c r="B6" s="4" t="s">
        <v>672</v>
      </c>
      <c r="D6" s="4" t="s">
        <v>11</v>
      </c>
      <c r="I6" s="89"/>
      <c r="J6" s="343"/>
      <c r="K6" s="89"/>
      <c r="L6" s="89"/>
      <c r="M6" s="89"/>
    </row>
    <row r="7" spans="2:13" ht="6" customHeight="1" thickBot="1" x14ac:dyDescent="0.4">
      <c r="B7" s="5"/>
      <c r="C7" s="5"/>
      <c r="D7" s="5"/>
      <c r="E7" s="5"/>
      <c r="F7" s="5"/>
      <c r="G7" s="7"/>
    </row>
    <row r="8" spans="2:13" s="8" customFormat="1" ht="39" customHeight="1" thickBot="1" x14ac:dyDescent="0.5">
      <c r="B8" s="10" t="s">
        <v>12</v>
      </c>
      <c r="C8" s="10" t="s">
        <v>6</v>
      </c>
      <c r="D8" s="10" t="s">
        <v>0</v>
      </c>
      <c r="E8" s="10" t="s">
        <v>1</v>
      </c>
      <c r="F8" s="10" t="s">
        <v>4</v>
      </c>
      <c r="G8" s="10" t="s">
        <v>2</v>
      </c>
      <c r="H8" s="10" t="s">
        <v>5</v>
      </c>
      <c r="I8" s="90"/>
      <c r="J8" s="344"/>
      <c r="K8" s="90"/>
      <c r="L8" s="90"/>
      <c r="M8" s="90"/>
    </row>
    <row r="9" spans="2:13" s="8" customFormat="1" ht="46.5" customHeight="1" x14ac:dyDescent="0.45">
      <c r="B9" s="73">
        <v>1</v>
      </c>
      <c r="C9" s="73" t="s">
        <v>14</v>
      </c>
      <c r="D9" s="74" t="s">
        <v>35</v>
      </c>
      <c r="E9" s="75"/>
      <c r="F9" s="75"/>
      <c r="G9" s="76"/>
      <c r="H9" s="327"/>
      <c r="I9" s="90"/>
      <c r="J9" s="344"/>
      <c r="K9" s="90"/>
      <c r="L9" s="90"/>
      <c r="M9" s="90"/>
    </row>
    <row r="10" spans="2:13" s="8" customFormat="1" ht="20.25" customHeight="1" x14ac:dyDescent="0.35">
      <c r="B10" s="17">
        <v>1.1000000000000001</v>
      </c>
      <c r="C10" s="17"/>
      <c r="D10" s="341" t="s">
        <v>837</v>
      </c>
      <c r="E10" s="17" t="s">
        <v>68</v>
      </c>
      <c r="F10" s="17">
        <v>1</v>
      </c>
      <c r="G10" s="63"/>
      <c r="H10" s="21"/>
      <c r="I10" s="90"/>
      <c r="J10" s="344">
        <v>10</v>
      </c>
      <c r="K10" s="90"/>
      <c r="L10" s="90"/>
      <c r="M10" s="90"/>
    </row>
    <row r="11" spans="2:13" s="8" customFormat="1" ht="20.25" customHeight="1" x14ac:dyDescent="0.35">
      <c r="B11" s="17">
        <v>1.2</v>
      </c>
      <c r="C11" s="17"/>
      <c r="D11" s="341" t="s">
        <v>838</v>
      </c>
      <c r="E11" s="17" t="s">
        <v>68</v>
      </c>
      <c r="F11" s="17">
        <v>1</v>
      </c>
      <c r="G11" s="63"/>
      <c r="H11" s="21"/>
      <c r="I11" s="90"/>
      <c r="J11" s="344">
        <v>28</v>
      </c>
      <c r="K11" s="90"/>
      <c r="L11" s="90"/>
      <c r="M11" s="90"/>
    </row>
    <row r="12" spans="2:13" s="8" customFormat="1" ht="20.25" customHeight="1" x14ac:dyDescent="0.35">
      <c r="B12" s="17">
        <v>1.3</v>
      </c>
      <c r="C12" s="17"/>
      <c r="D12" s="341" t="s">
        <v>839</v>
      </c>
      <c r="E12" s="17" t="s">
        <v>68</v>
      </c>
      <c r="F12" s="17">
        <v>1</v>
      </c>
      <c r="G12" s="63"/>
      <c r="H12" s="21"/>
      <c r="I12" s="90"/>
      <c r="J12" s="344">
        <v>3</v>
      </c>
      <c r="K12" s="90"/>
      <c r="L12" s="90"/>
      <c r="M12" s="90"/>
    </row>
    <row r="13" spans="2:13" s="8" customFormat="1" ht="20.25" customHeight="1" x14ac:dyDescent="0.35">
      <c r="B13" s="17">
        <v>1.4</v>
      </c>
      <c r="C13" s="17"/>
      <c r="D13" s="341" t="s">
        <v>840</v>
      </c>
      <c r="E13" s="17" t="s">
        <v>68</v>
      </c>
      <c r="F13" s="17">
        <v>1</v>
      </c>
      <c r="G13" s="63"/>
      <c r="H13" s="21"/>
      <c r="I13" s="90"/>
      <c r="J13" s="344">
        <v>3</v>
      </c>
      <c r="K13" s="90"/>
      <c r="L13" s="90"/>
      <c r="M13" s="90"/>
    </row>
    <row r="14" spans="2:13" s="8" customFormat="1" ht="20.25" customHeight="1" x14ac:dyDescent="0.35">
      <c r="B14" s="17">
        <v>1.5</v>
      </c>
      <c r="C14" s="17"/>
      <c r="D14" s="341" t="s">
        <v>841</v>
      </c>
      <c r="E14" s="17" t="s">
        <v>68</v>
      </c>
      <c r="F14" s="17">
        <v>1</v>
      </c>
      <c r="G14" s="63"/>
      <c r="H14" s="21"/>
      <c r="I14" s="90"/>
      <c r="J14" s="344">
        <v>5</v>
      </c>
      <c r="K14" s="90"/>
      <c r="L14" s="90"/>
      <c r="M14" s="90"/>
    </row>
    <row r="15" spans="2:13" s="8" customFormat="1" ht="20.25" customHeight="1" x14ac:dyDescent="0.35">
      <c r="B15" s="17">
        <v>1.6</v>
      </c>
      <c r="C15" s="17"/>
      <c r="D15" s="341" t="s">
        <v>842</v>
      </c>
      <c r="E15" s="17" t="s">
        <v>68</v>
      </c>
      <c r="F15" s="17">
        <v>1</v>
      </c>
      <c r="G15" s="63"/>
      <c r="H15" s="21"/>
      <c r="I15" s="90"/>
      <c r="J15" s="344">
        <v>44</v>
      </c>
      <c r="K15" s="90"/>
      <c r="L15" s="90"/>
      <c r="M15" s="90"/>
    </row>
    <row r="16" spans="2:13" s="8" customFormat="1" ht="20.25" customHeight="1" x14ac:dyDescent="0.35">
      <c r="B16" s="17">
        <v>1.7</v>
      </c>
      <c r="C16" s="17"/>
      <c r="D16" s="341" t="s">
        <v>843</v>
      </c>
      <c r="E16" s="17" t="s">
        <v>68</v>
      </c>
      <c r="F16" s="17">
        <v>1</v>
      </c>
      <c r="G16" s="63"/>
      <c r="H16" s="21"/>
      <c r="I16" s="90"/>
      <c r="J16" s="344">
        <v>4</v>
      </c>
      <c r="K16" s="90"/>
      <c r="L16" s="90"/>
      <c r="M16" s="90"/>
    </row>
    <row r="17" spans="2:13" s="8" customFormat="1" ht="20.25" customHeight="1" x14ac:dyDescent="0.35">
      <c r="B17" s="17">
        <v>1.8</v>
      </c>
      <c r="C17" s="17"/>
      <c r="D17" s="341" t="s">
        <v>844</v>
      </c>
      <c r="E17" s="17" t="s">
        <v>68</v>
      </c>
      <c r="F17" s="17">
        <v>1</v>
      </c>
      <c r="G17" s="63"/>
      <c r="H17" s="21"/>
      <c r="I17" s="90"/>
      <c r="J17" s="344">
        <v>3</v>
      </c>
      <c r="K17" s="90"/>
      <c r="L17" s="90"/>
      <c r="M17" s="90"/>
    </row>
    <row r="18" spans="2:13" s="8" customFormat="1" ht="20.25" customHeight="1" x14ac:dyDescent="0.35">
      <c r="B18" s="314">
        <v>1.9</v>
      </c>
      <c r="C18" s="17"/>
      <c r="D18" s="341" t="s">
        <v>845</v>
      </c>
      <c r="E18" s="17" t="s">
        <v>68</v>
      </c>
      <c r="F18" s="17">
        <v>1</v>
      </c>
      <c r="G18" s="338"/>
      <c r="H18" s="21"/>
      <c r="I18" s="90"/>
      <c r="J18" s="344">
        <v>5</v>
      </c>
      <c r="K18" s="90"/>
      <c r="L18" s="90"/>
      <c r="M18" s="90"/>
    </row>
    <row r="19" spans="2:13" s="8" customFormat="1" ht="20.25" customHeight="1" x14ac:dyDescent="0.35">
      <c r="B19" s="313">
        <v>1.1000000000000001</v>
      </c>
      <c r="C19" s="17"/>
      <c r="D19" s="341" t="s">
        <v>846</v>
      </c>
      <c r="E19" s="17" t="s">
        <v>68</v>
      </c>
      <c r="F19" s="17">
        <v>1</v>
      </c>
      <c r="G19" s="63"/>
      <c r="H19" s="21"/>
      <c r="I19" s="90"/>
      <c r="J19" s="344">
        <v>4</v>
      </c>
      <c r="K19" s="90"/>
      <c r="L19" s="90"/>
      <c r="M19" s="90"/>
    </row>
    <row r="20" spans="2:13" s="8" customFormat="1" ht="20.25" customHeight="1" x14ac:dyDescent="0.35">
      <c r="B20" s="313">
        <f>B19+0.01</f>
        <v>1.1100000000000001</v>
      </c>
      <c r="C20" s="17"/>
      <c r="D20" s="341" t="s">
        <v>827</v>
      </c>
      <c r="E20" s="17" t="s">
        <v>68</v>
      </c>
      <c r="F20" s="17">
        <v>1</v>
      </c>
      <c r="G20" s="338"/>
      <c r="H20" s="21"/>
      <c r="I20" s="90"/>
      <c r="J20" s="344"/>
      <c r="K20" s="90"/>
      <c r="L20" s="90"/>
      <c r="M20" s="90"/>
    </row>
    <row r="21" spans="2:13" s="8" customFormat="1" ht="20.25" customHeight="1" x14ac:dyDescent="0.35">
      <c r="B21" s="313">
        <f t="shared" ref="B21:B42" si="0">B20+0.01</f>
        <v>1.1200000000000001</v>
      </c>
      <c r="C21" s="17"/>
      <c r="D21" s="341" t="s">
        <v>847</v>
      </c>
      <c r="E21" s="17" t="s">
        <v>68</v>
      </c>
      <c r="F21" s="17">
        <v>1</v>
      </c>
      <c r="G21" s="338"/>
      <c r="H21" s="21"/>
      <c r="I21" s="90"/>
      <c r="J21" s="344">
        <v>8</v>
      </c>
      <c r="K21" s="90"/>
      <c r="L21" s="90"/>
      <c r="M21" s="90"/>
    </row>
    <row r="22" spans="2:13" s="8" customFormat="1" ht="20.25" customHeight="1" x14ac:dyDescent="0.35">
      <c r="B22" s="313">
        <f t="shared" si="0"/>
        <v>1.1300000000000001</v>
      </c>
      <c r="C22" s="17"/>
      <c r="D22" s="341" t="s">
        <v>848</v>
      </c>
      <c r="E22" s="17" t="s">
        <v>68</v>
      </c>
      <c r="F22" s="17">
        <v>1</v>
      </c>
      <c r="G22" s="338"/>
      <c r="H22" s="21"/>
      <c r="I22" s="90"/>
      <c r="J22" s="344">
        <v>3</v>
      </c>
      <c r="K22" s="90"/>
      <c r="L22" s="90"/>
      <c r="M22" s="90"/>
    </row>
    <row r="23" spans="2:13" s="8" customFormat="1" ht="20.25" customHeight="1" x14ac:dyDescent="0.35">
      <c r="B23" s="313">
        <f t="shared" si="0"/>
        <v>1.1400000000000001</v>
      </c>
      <c r="C23" s="17"/>
      <c r="D23" s="341" t="s">
        <v>849</v>
      </c>
      <c r="E23" s="17" t="s">
        <v>68</v>
      </c>
      <c r="F23" s="17">
        <v>1</v>
      </c>
      <c r="G23" s="338"/>
      <c r="H23" s="21"/>
      <c r="I23" s="90"/>
      <c r="J23" s="344">
        <v>9</v>
      </c>
      <c r="K23" s="90"/>
      <c r="L23" s="90"/>
      <c r="M23" s="90"/>
    </row>
    <row r="24" spans="2:13" s="8" customFormat="1" ht="20.25" customHeight="1" x14ac:dyDescent="0.35">
      <c r="B24" s="313">
        <f t="shared" si="0"/>
        <v>1.1500000000000001</v>
      </c>
      <c r="C24" s="17"/>
      <c r="D24" s="341" t="s">
        <v>850</v>
      </c>
      <c r="E24" s="17" t="s">
        <v>68</v>
      </c>
      <c r="F24" s="17">
        <v>1</v>
      </c>
      <c r="G24" s="338"/>
      <c r="H24" s="21"/>
      <c r="I24" s="90"/>
      <c r="J24" s="344">
        <v>1</v>
      </c>
      <c r="K24" s="90"/>
      <c r="L24" s="90"/>
      <c r="M24" s="90"/>
    </row>
    <row r="25" spans="2:13" s="8" customFormat="1" ht="20.25" customHeight="1" x14ac:dyDescent="0.35">
      <c r="B25" s="313">
        <f t="shared" si="0"/>
        <v>1.1600000000000001</v>
      </c>
      <c r="C25" s="17"/>
      <c r="D25" s="341" t="s">
        <v>851</v>
      </c>
      <c r="E25" s="17" t="s">
        <v>68</v>
      </c>
      <c r="F25" s="17">
        <v>1</v>
      </c>
      <c r="G25" s="338"/>
      <c r="H25" s="21"/>
      <c r="I25" s="90"/>
      <c r="J25" s="344">
        <v>7</v>
      </c>
      <c r="K25" s="90"/>
      <c r="L25" s="90"/>
      <c r="M25" s="90"/>
    </row>
    <row r="26" spans="2:13" s="8" customFormat="1" ht="20.25" customHeight="1" x14ac:dyDescent="0.35">
      <c r="B26" s="313">
        <f t="shared" si="0"/>
        <v>1.1700000000000002</v>
      </c>
      <c r="C26" s="17"/>
      <c r="D26" s="341" t="s">
        <v>852</v>
      </c>
      <c r="E26" s="17" t="s">
        <v>68</v>
      </c>
      <c r="F26" s="17">
        <v>1</v>
      </c>
      <c r="G26" s="338"/>
      <c r="H26" s="21"/>
      <c r="I26" s="90"/>
      <c r="J26" s="344">
        <v>7</v>
      </c>
      <c r="K26" s="90"/>
      <c r="L26" s="90"/>
      <c r="M26" s="90"/>
    </row>
    <row r="27" spans="2:13" s="8" customFormat="1" ht="20.25" customHeight="1" x14ac:dyDescent="0.35">
      <c r="B27" s="313">
        <f t="shared" si="0"/>
        <v>1.1800000000000002</v>
      </c>
      <c r="C27" s="17"/>
      <c r="D27" s="341" t="s">
        <v>853</v>
      </c>
      <c r="E27" s="17" t="s">
        <v>68</v>
      </c>
      <c r="F27" s="17">
        <v>1</v>
      </c>
      <c r="G27" s="338"/>
      <c r="H27" s="21"/>
      <c r="I27" s="90"/>
      <c r="J27" s="344">
        <v>4</v>
      </c>
      <c r="K27" s="90"/>
      <c r="L27" s="90"/>
      <c r="M27" s="90"/>
    </row>
    <row r="28" spans="2:13" s="8" customFormat="1" ht="20.25" customHeight="1" x14ac:dyDescent="0.35">
      <c r="B28" s="313">
        <f t="shared" si="0"/>
        <v>1.1900000000000002</v>
      </c>
      <c r="C28" s="17"/>
      <c r="D28" s="341" t="s">
        <v>854</v>
      </c>
      <c r="E28" s="17" t="s">
        <v>68</v>
      </c>
      <c r="F28" s="17">
        <v>1</v>
      </c>
      <c r="G28" s="338"/>
      <c r="H28" s="21"/>
      <c r="I28" s="90"/>
      <c r="J28" s="344">
        <v>6</v>
      </c>
      <c r="K28" s="90"/>
      <c r="L28" s="90"/>
      <c r="M28" s="90"/>
    </row>
    <row r="29" spans="2:13" s="8" customFormat="1" ht="20.25" customHeight="1" x14ac:dyDescent="0.35">
      <c r="B29" s="313">
        <f>B28+0.01</f>
        <v>1.2000000000000002</v>
      </c>
      <c r="C29" s="17"/>
      <c r="D29" s="341" t="s">
        <v>855</v>
      </c>
      <c r="E29" s="17" t="s">
        <v>68</v>
      </c>
      <c r="F29" s="17">
        <v>1</v>
      </c>
      <c r="G29" s="338"/>
      <c r="H29" s="21"/>
      <c r="I29" s="90"/>
      <c r="J29" s="344">
        <v>3</v>
      </c>
      <c r="K29" s="90"/>
      <c r="L29" s="90"/>
      <c r="M29" s="90"/>
    </row>
    <row r="30" spans="2:13" s="8" customFormat="1" ht="20.25" customHeight="1" x14ac:dyDescent="0.35">
      <c r="B30" s="313">
        <f t="shared" si="0"/>
        <v>1.2100000000000002</v>
      </c>
      <c r="C30" s="17"/>
      <c r="D30" s="341" t="s">
        <v>856</v>
      </c>
      <c r="E30" s="17" t="s">
        <v>68</v>
      </c>
      <c r="F30" s="17">
        <v>1</v>
      </c>
      <c r="G30" s="338"/>
      <c r="H30" s="21"/>
      <c r="I30" s="90"/>
      <c r="J30" s="344">
        <v>7</v>
      </c>
      <c r="K30" s="90"/>
      <c r="L30" s="90"/>
      <c r="M30" s="90"/>
    </row>
    <row r="31" spans="2:13" s="8" customFormat="1" ht="20.25" customHeight="1" x14ac:dyDescent="0.35">
      <c r="B31" s="313">
        <f t="shared" si="0"/>
        <v>1.2200000000000002</v>
      </c>
      <c r="C31" s="17"/>
      <c r="D31" s="341" t="s">
        <v>857</v>
      </c>
      <c r="E31" s="17" t="s">
        <v>68</v>
      </c>
      <c r="F31" s="17">
        <v>1</v>
      </c>
      <c r="G31" s="338"/>
      <c r="H31" s="21"/>
      <c r="I31" s="90"/>
      <c r="J31" s="344">
        <v>2</v>
      </c>
      <c r="K31" s="90"/>
      <c r="L31" s="90"/>
      <c r="M31" s="90"/>
    </row>
    <row r="32" spans="2:13" s="8" customFormat="1" ht="20.25" customHeight="1" x14ac:dyDescent="0.35">
      <c r="B32" s="313">
        <f t="shared" si="0"/>
        <v>1.2300000000000002</v>
      </c>
      <c r="C32" s="17"/>
      <c r="D32" s="341" t="s">
        <v>858</v>
      </c>
      <c r="E32" s="17" t="s">
        <v>68</v>
      </c>
      <c r="F32" s="17">
        <v>1</v>
      </c>
      <c r="G32" s="338"/>
      <c r="H32" s="21"/>
      <c r="I32" s="90"/>
      <c r="J32" s="344">
        <v>6</v>
      </c>
      <c r="K32" s="90"/>
      <c r="L32" s="90"/>
      <c r="M32" s="90"/>
    </row>
    <row r="33" spans="2:13" s="8" customFormat="1" ht="20.25" customHeight="1" x14ac:dyDescent="0.35">
      <c r="B33" s="313"/>
      <c r="C33" s="17"/>
      <c r="D33" s="319"/>
      <c r="E33" s="17"/>
      <c r="F33" s="17"/>
      <c r="G33" s="338"/>
      <c r="H33" s="21"/>
      <c r="I33" s="90"/>
      <c r="J33" s="344">
        <v>7</v>
      </c>
      <c r="K33" s="90"/>
      <c r="L33" s="90"/>
      <c r="M33" s="90"/>
    </row>
    <row r="34" spans="2:13" s="8" customFormat="1" ht="20.25" customHeight="1" x14ac:dyDescent="0.35">
      <c r="B34" s="313">
        <f>B32+0.01</f>
        <v>1.2400000000000002</v>
      </c>
      <c r="C34" s="17"/>
      <c r="D34" s="319" t="s">
        <v>828</v>
      </c>
      <c r="E34" s="17" t="s">
        <v>68</v>
      </c>
      <c r="F34" s="17">
        <v>1</v>
      </c>
      <c r="G34" s="338"/>
      <c r="H34" s="21"/>
      <c r="I34" s="90"/>
      <c r="J34" s="344">
        <v>5</v>
      </c>
      <c r="K34" s="90"/>
      <c r="L34" s="90"/>
      <c r="M34" s="90"/>
    </row>
    <row r="35" spans="2:13" s="8" customFormat="1" ht="20.25" customHeight="1" x14ac:dyDescent="0.35">
      <c r="B35" s="313">
        <f t="shared" si="0"/>
        <v>1.2500000000000002</v>
      </c>
      <c r="C35" s="17"/>
      <c r="D35" s="319" t="s">
        <v>829</v>
      </c>
      <c r="E35" s="17" t="s">
        <v>68</v>
      </c>
      <c r="F35" s="17">
        <v>1</v>
      </c>
      <c r="G35" s="338"/>
      <c r="H35" s="21"/>
      <c r="I35" s="90"/>
      <c r="J35" s="344">
        <v>0</v>
      </c>
      <c r="K35" s="90"/>
      <c r="L35" s="90"/>
      <c r="M35" s="90"/>
    </row>
    <row r="36" spans="2:13" s="8" customFormat="1" ht="20.25" customHeight="1" x14ac:dyDescent="0.45">
      <c r="B36" s="313">
        <f t="shared" si="0"/>
        <v>1.2600000000000002</v>
      </c>
      <c r="C36" s="17"/>
      <c r="D36" s="123" t="s">
        <v>830</v>
      </c>
      <c r="E36" s="17" t="s">
        <v>68</v>
      </c>
      <c r="F36" s="17">
        <v>1</v>
      </c>
      <c r="G36" s="338"/>
      <c r="H36" s="21"/>
      <c r="I36" s="90"/>
      <c r="J36" s="344">
        <v>13</v>
      </c>
      <c r="K36" s="90"/>
      <c r="L36" s="90"/>
      <c r="M36" s="90"/>
    </row>
    <row r="37" spans="2:13" s="8" customFormat="1" ht="20.25" customHeight="1" x14ac:dyDescent="0.45">
      <c r="B37" s="313">
        <f>B36+0.01</f>
        <v>1.2700000000000002</v>
      </c>
      <c r="C37" s="17"/>
      <c r="D37" s="123" t="s">
        <v>831</v>
      </c>
      <c r="E37" s="17" t="s">
        <v>68</v>
      </c>
      <c r="F37" s="17">
        <v>1</v>
      </c>
      <c r="G37" s="338"/>
      <c r="H37" s="21"/>
      <c r="I37" s="90"/>
      <c r="J37" s="344">
        <v>6</v>
      </c>
      <c r="K37" s="90"/>
      <c r="L37" s="90"/>
      <c r="M37" s="90"/>
    </row>
    <row r="38" spans="2:13" s="8" customFormat="1" ht="20.25" customHeight="1" x14ac:dyDescent="0.45">
      <c r="B38" s="313">
        <f t="shared" si="0"/>
        <v>1.2800000000000002</v>
      </c>
      <c r="C38" s="17"/>
      <c r="D38" s="123" t="s">
        <v>832</v>
      </c>
      <c r="E38" s="17" t="s">
        <v>68</v>
      </c>
      <c r="F38" s="17">
        <v>1</v>
      </c>
      <c r="G38" s="338"/>
      <c r="H38" s="21"/>
      <c r="I38" s="90"/>
      <c r="J38" s="344">
        <v>1</v>
      </c>
      <c r="K38" s="90"/>
      <c r="L38" s="90"/>
      <c r="M38" s="90"/>
    </row>
    <row r="39" spans="2:13" s="8" customFormat="1" ht="20.25" customHeight="1" x14ac:dyDescent="0.45">
      <c r="B39" s="313">
        <f t="shared" si="0"/>
        <v>1.2900000000000003</v>
      </c>
      <c r="C39" s="17"/>
      <c r="D39" s="123" t="s">
        <v>833</v>
      </c>
      <c r="E39" s="17" t="s">
        <v>68</v>
      </c>
      <c r="F39" s="17">
        <v>1</v>
      </c>
      <c r="G39" s="338"/>
      <c r="H39" s="21"/>
      <c r="I39" s="90"/>
      <c r="J39" s="344">
        <v>1</v>
      </c>
      <c r="K39" s="90"/>
      <c r="L39" s="90"/>
      <c r="M39" s="90"/>
    </row>
    <row r="40" spans="2:13" s="8" customFormat="1" ht="20.25" customHeight="1" x14ac:dyDescent="0.45">
      <c r="B40" s="313">
        <f t="shared" si="0"/>
        <v>1.3000000000000003</v>
      </c>
      <c r="C40" s="17"/>
      <c r="D40" s="123" t="s">
        <v>834</v>
      </c>
      <c r="E40" s="17" t="s">
        <v>68</v>
      </c>
      <c r="F40" s="17">
        <v>1</v>
      </c>
      <c r="G40" s="338"/>
      <c r="H40" s="21"/>
      <c r="I40" s="90"/>
      <c r="J40" s="344"/>
      <c r="K40" s="90"/>
      <c r="L40" s="90"/>
      <c r="M40" s="90"/>
    </row>
    <row r="41" spans="2:13" s="8" customFormat="1" ht="20.25" customHeight="1" x14ac:dyDescent="0.45">
      <c r="B41" s="313">
        <f t="shared" si="0"/>
        <v>1.3100000000000003</v>
      </c>
      <c r="C41" s="17"/>
      <c r="D41" s="123" t="s">
        <v>835</v>
      </c>
      <c r="E41" s="17" t="s">
        <v>68</v>
      </c>
      <c r="F41" s="17">
        <v>1</v>
      </c>
      <c r="G41" s="338"/>
      <c r="H41" s="21"/>
      <c r="I41" s="90"/>
      <c r="J41" s="344"/>
      <c r="K41" s="90"/>
      <c r="L41" s="90"/>
      <c r="M41" s="90"/>
    </row>
    <row r="42" spans="2:13" s="8" customFormat="1" ht="20.25" customHeight="1" x14ac:dyDescent="0.45">
      <c r="B42" s="313">
        <f t="shared" si="0"/>
        <v>1.3200000000000003</v>
      </c>
      <c r="C42" s="17"/>
      <c r="D42" s="123" t="s">
        <v>836</v>
      </c>
      <c r="E42" s="17" t="s">
        <v>68</v>
      </c>
      <c r="F42" s="17">
        <v>1</v>
      </c>
      <c r="G42" s="338"/>
      <c r="H42" s="21"/>
      <c r="I42" s="90"/>
      <c r="J42" s="344"/>
      <c r="K42" s="90"/>
      <c r="L42" s="90"/>
      <c r="M42" s="90"/>
    </row>
    <row r="43" spans="2:13" s="8" customFormat="1" ht="20.25" customHeight="1" x14ac:dyDescent="0.35">
      <c r="B43" s="19"/>
      <c r="C43" s="19"/>
      <c r="D43" s="80"/>
      <c r="E43" s="19"/>
      <c r="F43" s="19"/>
      <c r="G43" s="81"/>
      <c r="H43" s="65"/>
      <c r="I43" s="90"/>
      <c r="J43" s="342"/>
      <c r="K43" s="90"/>
      <c r="L43" s="90"/>
      <c r="M43" s="90"/>
    </row>
    <row r="44" spans="2:13" s="8" customFormat="1" ht="6" customHeight="1" thickBot="1" x14ac:dyDescent="0.4">
      <c r="B44" s="19"/>
      <c r="C44" s="19"/>
      <c r="D44" s="22"/>
      <c r="E44" s="19"/>
      <c r="F44" s="19"/>
      <c r="G44" s="23"/>
      <c r="H44" s="23"/>
      <c r="I44" s="90"/>
      <c r="J44" s="342"/>
      <c r="K44" s="90"/>
      <c r="L44" s="90"/>
      <c r="M44" s="90"/>
    </row>
    <row r="45" spans="2:13" s="8" customFormat="1" ht="24.6" customHeight="1" thickBot="1" x14ac:dyDescent="0.4">
      <c r="B45" s="24" t="s">
        <v>7</v>
      </c>
      <c r="C45" s="24"/>
      <c r="D45" s="24"/>
      <c r="E45" s="24"/>
      <c r="F45" s="24"/>
      <c r="G45" s="25"/>
      <c r="H45" s="26"/>
      <c r="I45" s="90"/>
      <c r="J45" s="342"/>
      <c r="K45" s="90"/>
      <c r="L45" s="90"/>
      <c r="M45" s="90"/>
    </row>
    <row r="46" spans="2:13" ht="5.25" customHeight="1" x14ac:dyDescent="0.35">
      <c r="B46" s="5"/>
      <c r="C46" s="5"/>
      <c r="D46" s="5"/>
      <c r="E46" s="5"/>
      <c r="F46" s="5"/>
      <c r="G46" s="7"/>
      <c r="H46" s="7"/>
    </row>
    <row r="47" spans="2:13" x14ac:dyDescent="0.35">
      <c r="B47" s="5"/>
      <c r="C47" s="5"/>
      <c r="D47" s="5"/>
      <c r="E47" s="5"/>
      <c r="F47" s="5"/>
      <c r="G47" s="7"/>
      <c r="H47" s="7"/>
    </row>
    <row r="48" spans="2:13" x14ac:dyDescent="0.35">
      <c r="B48" s="5"/>
      <c r="C48" s="5"/>
      <c r="D48" s="5"/>
      <c r="E48" s="5"/>
      <c r="F48" s="5"/>
      <c r="G48" s="7"/>
      <c r="H48" s="7"/>
    </row>
    <row r="49" spans="2:8" x14ac:dyDescent="0.35">
      <c r="B49" s="5"/>
      <c r="C49" s="5"/>
      <c r="D49" s="5"/>
      <c r="E49" s="5"/>
      <c r="F49" s="5"/>
      <c r="G49" s="7"/>
      <c r="H49" s="7"/>
    </row>
    <row r="50" spans="2:8" x14ac:dyDescent="0.35">
      <c r="B50" s="5"/>
      <c r="C50" s="5"/>
      <c r="D50" s="5"/>
      <c r="E50" s="5"/>
      <c r="F50" s="5"/>
      <c r="G50" s="7"/>
      <c r="H50" s="7"/>
    </row>
    <row r="51" spans="2:8" x14ac:dyDescent="0.35">
      <c r="B51" s="5"/>
      <c r="C51" s="5"/>
      <c r="D51" s="5"/>
      <c r="E51" s="5"/>
      <c r="F51" s="5"/>
      <c r="G51" s="7"/>
      <c r="H51" s="7"/>
    </row>
    <row r="52" spans="2:8" x14ac:dyDescent="0.35">
      <c r="B52" s="5"/>
      <c r="C52" s="5"/>
      <c r="D52" s="5"/>
      <c r="E52" s="5"/>
      <c r="F52" s="5"/>
      <c r="G52" s="7"/>
      <c r="H52" s="7"/>
    </row>
    <row r="53" spans="2:8" x14ac:dyDescent="0.35">
      <c r="B53" s="5"/>
      <c r="C53" s="5"/>
      <c r="D53" s="5"/>
      <c r="E53" s="5"/>
      <c r="F53" s="5"/>
      <c r="G53" s="7"/>
      <c r="H53" s="7"/>
    </row>
    <row r="54" spans="2:8" x14ac:dyDescent="0.35">
      <c r="B54" s="5"/>
      <c r="C54" s="5"/>
      <c r="D54" s="5"/>
      <c r="E54" s="5"/>
      <c r="F54" s="5"/>
      <c r="G54" s="7"/>
      <c r="H54" s="7"/>
    </row>
    <row r="55" spans="2:8" x14ac:dyDescent="0.35">
      <c r="B55" s="5"/>
      <c r="C55" s="5"/>
      <c r="D55" s="5"/>
      <c r="E55" s="5"/>
      <c r="F55" s="5"/>
      <c r="G55" s="7"/>
      <c r="H55" s="7"/>
    </row>
    <row r="56" spans="2:8" x14ac:dyDescent="0.35">
      <c r="B56" s="5"/>
      <c r="C56" s="5"/>
      <c r="D56" s="5"/>
      <c r="E56" s="5"/>
      <c r="F56" s="5"/>
      <c r="G56" s="7"/>
      <c r="H56" s="7"/>
    </row>
    <row r="57" spans="2:8" x14ac:dyDescent="0.35">
      <c r="B57" s="5"/>
      <c r="C57" s="5"/>
      <c r="D57" s="5"/>
      <c r="E57" s="5"/>
      <c r="F57" s="5"/>
      <c r="G57" s="7"/>
      <c r="H57" s="7"/>
    </row>
    <row r="58" spans="2:8" x14ac:dyDescent="0.35">
      <c r="B58" s="5"/>
      <c r="C58" s="5"/>
      <c r="D58" s="5"/>
      <c r="E58" s="5"/>
      <c r="F58" s="5"/>
      <c r="G58" s="7"/>
      <c r="H58" s="7"/>
    </row>
    <row r="59" spans="2:8" x14ac:dyDescent="0.35">
      <c r="B59" s="5"/>
      <c r="C59" s="5"/>
      <c r="D59" s="5"/>
      <c r="E59" s="5"/>
      <c r="F59" s="5"/>
      <c r="G59" s="7"/>
      <c r="H59" s="7"/>
    </row>
    <row r="60" spans="2:8" x14ac:dyDescent="0.35">
      <c r="B60" s="5"/>
      <c r="C60" s="5"/>
      <c r="D60" s="5"/>
      <c r="E60" s="5"/>
      <c r="F60" s="5"/>
      <c r="G60" s="7"/>
      <c r="H60" s="7"/>
    </row>
    <row r="61" spans="2:8" x14ac:dyDescent="0.35">
      <c r="B61" s="5"/>
      <c r="C61" s="5"/>
      <c r="D61" s="5"/>
      <c r="E61" s="5"/>
      <c r="F61" s="5"/>
      <c r="G61" s="7"/>
      <c r="H61" s="7"/>
    </row>
    <row r="62" spans="2:8" x14ac:dyDescent="0.35">
      <c r="B62" s="5"/>
      <c r="C62" s="5"/>
      <c r="D62" s="5"/>
      <c r="E62" s="5"/>
      <c r="F62" s="5"/>
      <c r="G62" s="7"/>
      <c r="H62" s="7"/>
    </row>
    <row r="63" spans="2:8" x14ac:dyDescent="0.35">
      <c r="B63" s="5"/>
      <c r="C63" s="5"/>
      <c r="D63" s="5"/>
      <c r="E63" s="5"/>
      <c r="F63" s="5"/>
      <c r="G63" s="7"/>
      <c r="H63" s="7"/>
    </row>
    <row r="64" spans="2:8" x14ac:dyDescent="0.35">
      <c r="B64" s="5"/>
      <c r="C64" s="5"/>
      <c r="D64" s="5"/>
      <c r="E64" s="5"/>
      <c r="F64" s="5"/>
      <c r="G64" s="7"/>
      <c r="H64" s="7"/>
    </row>
    <row r="65" spans="2:8" x14ac:dyDescent="0.35">
      <c r="B65" s="5"/>
      <c r="C65" s="5"/>
      <c r="D65" s="5"/>
      <c r="E65" s="5"/>
      <c r="F65" s="5"/>
      <c r="G65" s="7"/>
      <c r="H65" s="7"/>
    </row>
    <row r="66" spans="2:8" x14ac:dyDescent="0.35">
      <c r="B66" s="5"/>
      <c r="C66" s="5"/>
      <c r="D66" s="5"/>
      <c r="E66" s="5"/>
      <c r="F66" s="5"/>
      <c r="G66" s="7"/>
      <c r="H66" s="7"/>
    </row>
    <row r="67" spans="2:8" x14ac:dyDescent="0.35">
      <c r="B67" s="5"/>
      <c r="C67" s="5"/>
      <c r="D67" s="5"/>
      <c r="E67" s="5"/>
      <c r="F67" s="5"/>
      <c r="G67" s="7"/>
      <c r="H67" s="7"/>
    </row>
    <row r="68" spans="2:8" x14ac:dyDescent="0.35">
      <c r="B68" s="5"/>
      <c r="C68" s="5"/>
      <c r="D68" s="5"/>
      <c r="E68" s="5"/>
      <c r="F68" s="5"/>
      <c r="G68" s="7"/>
      <c r="H68" s="7"/>
    </row>
    <row r="69" spans="2:8" x14ac:dyDescent="0.35">
      <c r="B69" s="5"/>
      <c r="C69" s="5"/>
      <c r="D69" s="5"/>
      <c r="E69" s="5"/>
      <c r="F69" s="5"/>
      <c r="G69" s="7"/>
      <c r="H69" s="7"/>
    </row>
    <row r="70" spans="2:8" x14ac:dyDescent="0.35">
      <c r="B70" s="5"/>
      <c r="C70" s="5"/>
      <c r="D70" s="5"/>
      <c r="E70" s="5"/>
      <c r="F70" s="5"/>
      <c r="G70" s="7"/>
      <c r="H70" s="7"/>
    </row>
    <row r="71" spans="2:8" x14ac:dyDescent="0.35">
      <c r="B71" s="5"/>
      <c r="C71" s="5"/>
      <c r="D71" s="5"/>
      <c r="E71" s="5"/>
      <c r="F71" s="5"/>
      <c r="G71" s="7"/>
      <c r="H71" s="7"/>
    </row>
    <row r="72" spans="2:8" x14ac:dyDescent="0.35">
      <c r="B72" s="5"/>
      <c r="C72" s="5"/>
      <c r="D72" s="5"/>
      <c r="E72" s="5"/>
      <c r="F72" s="5"/>
      <c r="G72" s="7"/>
      <c r="H72" s="7"/>
    </row>
    <row r="73" spans="2:8" x14ac:dyDescent="0.35">
      <c r="B73" s="5"/>
      <c r="C73" s="5"/>
      <c r="D73" s="5"/>
      <c r="E73" s="5"/>
      <c r="F73" s="5"/>
      <c r="G73" s="7"/>
      <c r="H73" s="7"/>
    </row>
    <row r="74" spans="2:8" x14ac:dyDescent="0.35">
      <c r="B74" s="5"/>
      <c r="C74" s="5"/>
      <c r="D74" s="5"/>
      <c r="E74" s="5"/>
      <c r="F74" s="5"/>
      <c r="G74" s="7"/>
      <c r="H74" s="7"/>
    </row>
    <row r="75" spans="2:8" x14ac:dyDescent="0.35">
      <c r="B75" s="5"/>
      <c r="C75" s="5"/>
      <c r="D75" s="5"/>
      <c r="E75" s="5"/>
      <c r="F75" s="5"/>
      <c r="G75" s="7"/>
      <c r="H75" s="7"/>
    </row>
    <row r="76" spans="2:8" x14ac:dyDescent="0.35">
      <c r="B76" s="5"/>
      <c r="C76" s="5"/>
      <c r="D76" s="5"/>
      <c r="E76" s="5"/>
      <c r="F76" s="5"/>
      <c r="G76" s="7"/>
      <c r="H76" s="7"/>
    </row>
    <row r="77" spans="2:8" x14ac:dyDescent="0.35">
      <c r="B77" s="5"/>
      <c r="C77" s="5"/>
      <c r="D77" s="5"/>
      <c r="E77" s="5"/>
      <c r="F77" s="5"/>
      <c r="G77" s="7"/>
      <c r="H77" s="7"/>
    </row>
    <row r="78" spans="2:8" x14ac:dyDescent="0.35">
      <c r="B78" s="5"/>
      <c r="C78" s="5"/>
      <c r="D78" s="5"/>
      <c r="E78" s="5"/>
      <c r="F78" s="5"/>
      <c r="G78" s="7"/>
      <c r="H78" s="7"/>
    </row>
    <row r="79" spans="2:8" x14ac:dyDescent="0.35">
      <c r="B79" s="5"/>
      <c r="C79" s="5"/>
      <c r="D79" s="5"/>
      <c r="E79" s="5"/>
      <c r="F79" s="5"/>
    </row>
    <row r="80" spans="2:8" x14ac:dyDescent="0.35">
      <c r="B80" s="5"/>
      <c r="C80" s="5"/>
      <c r="D80" s="5"/>
      <c r="E80" s="5"/>
      <c r="F80" s="5"/>
    </row>
    <row r="81" spans="2:6" x14ac:dyDescent="0.35">
      <c r="B81" s="5"/>
      <c r="C81" s="5"/>
      <c r="D81" s="5"/>
      <c r="E81" s="5"/>
      <c r="F81" s="5"/>
    </row>
    <row r="82" spans="2:6" x14ac:dyDescent="0.35">
      <c r="B82" s="5"/>
      <c r="C82" s="5"/>
      <c r="D82" s="5"/>
      <c r="E82" s="5"/>
      <c r="F82" s="5"/>
    </row>
    <row r="83" spans="2:6" x14ac:dyDescent="0.35">
      <c r="B83" s="5"/>
      <c r="C83" s="5"/>
      <c r="D83" s="5"/>
      <c r="E83" s="5"/>
      <c r="F83" s="5"/>
    </row>
    <row r="84" spans="2:6" x14ac:dyDescent="0.35">
      <c r="B84" s="5"/>
      <c r="C84" s="5"/>
      <c r="D84" s="5"/>
      <c r="E84" s="5"/>
      <c r="F84" s="5"/>
    </row>
    <row r="85" spans="2:6" x14ac:dyDescent="0.35">
      <c r="B85" s="5"/>
      <c r="C85" s="5"/>
      <c r="D85" s="5"/>
      <c r="E85" s="5"/>
      <c r="F85" s="5"/>
    </row>
    <row r="86" spans="2:6" x14ac:dyDescent="0.35">
      <c r="B86" s="5"/>
      <c r="C86" s="5"/>
      <c r="D86" s="5"/>
      <c r="E86" s="5"/>
      <c r="F86" s="5"/>
    </row>
    <row r="87" spans="2:6" x14ac:dyDescent="0.35">
      <c r="B87" s="5"/>
      <c r="C87" s="5"/>
      <c r="D87" s="5"/>
      <c r="E87" s="5"/>
      <c r="F87" s="5"/>
    </row>
    <row r="88" spans="2:6" x14ac:dyDescent="0.35">
      <c r="B88" s="5"/>
      <c r="C88" s="5"/>
      <c r="D88" s="5"/>
      <c r="E88" s="5"/>
      <c r="F88" s="5"/>
    </row>
    <row r="89" spans="2:6" x14ac:dyDescent="0.35">
      <c r="B89" s="5"/>
      <c r="C89" s="5"/>
      <c r="D89" s="5"/>
      <c r="E89" s="5"/>
      <c r="F89" s="5"/>
    </row>
    <row r="90" spans="2:6" x14ac:dyDescent="0.35">
      <c r="B90" s="5"/>
      <c r="C90" s="5"/>
      <c r="D90" s="5"/>
      <c r="E90" s="5"/>
      <c r="F90" s="5"/>
    </row>
    <row r="91" spans="2:6" x14ac:dyDescent="0.35">
      <c r="B91" s="5"/>
      <c r="C91" s="5"/>
      <c r="D91" s="5"/>
      <c r="E91" s="5"/>
      <c r="F91" s="5"/>
    </row>
    <row r="92" spans="2:6" x14ac:dyDescent="0.35">
      <c r="B92" s="5"/>
      <c r="C92" s="5"/>
      <c r="D92" s="5"/>
      <c r="E92" s="5"/>
      <c r="F92" s="5"/>
    </row>
    <row r="93" spans="2:6" x14ac:dyDescent="0.35">
      <c r="B93" s="5"/>
      <c r="C93" s="5"/>
      <c r="D93" s="5"/>
      <c r="E93" s="5"/>
      <c r="F93" s="5"/>
    </row>
    <row r="94" spans="2:6" x14ac:dyDescent="0.35">
      <c r="B94" s="5"/>
      <c r="C94" s="5"/>
      <c r="D94" s="5"/>
      <c r="E94" s="5"/>
      <c r="F94" s="5"/>
    </row>
  </sheetData>
  <mergeCells count="1">
    <mergeCell ref="E3:F3"/>
  </mergeCells>
  <phoneticPr fontId="27" type="noConversion"/>
  <pageMargins left="0.20866141699999999" right="0.183070866" top="0.35433070866141703" bottom="0.35433070866141703" header="0.31496062992126" footer="0.31496062992126"/>
  <pageSetup paperSize="9" scale="80" firstPageNumber="2" orientation="portrait" useFirstPageNumber="1" r:id="rId1"/>
  <headerFooter>
    <oddFooter>&amp;C&amp;"-,Bold"&amp;12PAGE &amp;P OF BOQ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M57"/>
  <sheetViews>
    <sheetView view="pageBreakPreview" topLeftCell="A13" zoomScale="60" zoomScaleNormal="100" workbookViewId="0">
      <selection activeCell="A45" sqref="A45"/>
    </sheetView>
  </sheetViews>
  <sheetFormatPr defaultRowHeight="14.25" x14ac:dyDescent="0.45"/>
  <cols>
    <col min="1" max="1" width="12" bestFit="1" customWidth="1"/>
    <col min="4" max="4" width="14.53125" customWidth="1"/>
    <col min="6" max="6" width="8.86328125" customWidth="1"/>
    <col min="7" max="7" width="11" customWidth="1"/>
    <col min="8" max="8" width="14.1328125" customWidth="1"/>
    <col min="9" max="9" width="16.46484375" customWidth="1"/>
  </cols>
  <sheetData>
    <row r="1" spans="1:13" x14ac:dyDescent="0.45">
      <c r="A1" s="92"/>
      <c r="B1" s="93"/>
      <c r="C1" s="93"/>
      <c r="D1" s="93"/>
      <c r="E1" s="93"/>
      <c r="F1" s="93"/>
      <c r="G1" s="93"/>
      <c r="H1" s="93"/>
      <c r="I1" s="94"/>
    </row>
    <row r="2" spans="1:13" x14ac:dyDescent="0.45">
      <c r="A2" s="95"/>
      <c r="I2" s="96"/>
    </row>
    <row r="3" spans="1:13" x14ac:dyDescent="0.45">
      <c r="A3" s="95"/>
      <c r="I3" s="96"/>
    </row>
    <row r="4" spans="1:13" x14ac:dyDescent="0.45">
      <c r="A4" s="95"/>
      <c r="I4" s="96"/>
    </row>
    <row r="5" spans="1:13" x14ac:dyDescent="0.45">
      <c r="A5" s="95"/>
      <c r="I5" s="96"/>
    </row>
    <row r="6" spans="1:13" x14ac:dyDescent="0.45">
      <c r="A6" s="95"/>
      <c r="I6" s="96"/>
    </row>
    <row r="7" spans="1:13" x14ac:dyDescent="0.45">
      <c r="A7" s="95"/>
      <c r="I7" s="96"/>
    </row>
    <row r="8" spans="1:13" x14ac:dyDescent="0.45">
      <c r="A8" s="95"/>
      <c r="H8" s="97"/>
      <c r="I8" s="98"/>
    </row>
    <row r="9" spans="1:13" x14ac:dyDescent="0.45">
      <c r="A9" s="414" t="s">
        <v>167</v>
      </c>
      <c r="B9" s="415"/>
      <c r="C9" s="415"/>
      <c r="D9" s="415"/>
      <c r="E9" s="429"/>
      <c r="F9" s="430" t="s">
        <v>166</v>
      </c>
      <c r="G9" s="431"/>
      <c r="H9" s="432">
        <v>8</v>
      </c>
      <c r="I9" s="433"/>
    </row>
    <row r="10" spans="1:13" x14ac:dyDescent="0.45">
      <c r="A10" s="99" t="s">
        <v>77</v>
      </c>
      <c r="B10" s="97"/>
      <c r="E10" s="100"/>
      <c r="F10" s="430" t="s">
        <v>78</v>
      </c>
      <c r="G10" s="431"/>
      <c r="H10" s="434" t="s">
        <v>142</v>
      </c>
      <c r="I10" s="435"/>
    </row>
    <row r="11" spans="1:13" x14ac:dyDescent="0.45">
      <c r="A11" s="99" t="s">
        <v>79</v>
      </c>
      <c r="B11" s="97"/>
      <c r="E11" s="100"/>
      <c r="F11" s="430" t="s">
        <v>80</v>
      </c>
      <c r="G11" s="431"/>
      <c r="H11" s="436" t="s">
        <v>143</v>
      </c>
      <c r="I11" s="435"/>
    </row>
    <row r="12" spans="1:13" x14ac:dyDescent="0.45">
      <c r="A12" s="99" t="s">
        <v>81</v>
      </c>
      <c r="B12" s="97"/>
      <c r="E12" s="100"/>
      <c r="F12" s="430" t="s">
        <v>82</v>
      </c>
      <c r="G12" s="431"/>
      <c r="H12" s="436">
        <v>43191</v>
      </c>
      <c r="I12" s="435"/>
    </row>
    <row r="13" spans="1:13" x14ac:dyDescent="0.45">
      <c r="A13" s="99" t="s">
        <v>83</v>
      </c>
      <c r="B13" s="97"/>
      <c r="E13" s="100"/>
      <c r="F13" s="430" t="s">
        <v>84</v>
      </c>
      <c r="G13" s="431"/>
      <c r="H13" s="436" t="s">
        <v>118</v>
      </c>
      <c r="I13" s="435"/>
      <c r="M13" t="s">
        <v>85</v>
      </c>
    </row>
    <row r="14" spans="1:13" x14ac:dyDescent="0.45">
      <c r="A14" s="101"/>
      <c r="B14" s="102"/>
      <c r="C14" s="102"/>
      <c r="D14" s="102"/>
      <c r="E14" s="103"/>
      <c r="F14" s="430" t="s">
        <v>86</v>
      </c>
      <c r="G14" s="431"/>
      <c r="H14" s="436" t="s">
        <v>87</v>
      </c>
      <c r="I14" s="435"/>
    </row>
    <row r="15" spans="1:13" x14ac:dyDescent="0.45">
      <c r="A15" s="443" t="s">
        <v>144</v>
      </c>
      <c r="B15" s="444"/>
      <c r="C15" s="444"/>
      <c r="D15" s="444"/>
      <c r="E15" s="444"/>
      <c r="F15" s="444"/>
      <c r="G15" s="444"/>
      <c r="H15" s="444"/>
      <c r="I15" s="445"/>
    </row>
    <row r="16" spans="1:13" ht="14.65" thickBot="1" x14ac:dyDescent="0.5">
      <c r="A16" s="446" t="s">
        <v>88</v>
      </c>
      <c r="B16" s="447"/>
      <c r="C16" s="447"/>
      <c r="D16" s="447"/>
      <c r="E16" s="447"/>
      <c r="F16" s="447"/>
      <c r="G16" s="447"/>
      <c r="H16" s="447"/>
      <c r="I16" s="448"/>
    </row>
    <row r="17" spans="1:12" x14ac:dyDescent="0.45">
      <c r="A17" s="104" t="s">
        <v>89</v>
      </c>
      <c r="B17" s="105" t="s">
        <v>90</v>
      </c>
      <c r="C17" s="105"/>
      <c r="D17" s="106"/>
      <c r="E17" s="107" t="s">
        <v>91</v>
      </c>
      <c r="F17" s="107" t="s">
        <v>92</v>
      </c>
      <c r="G17" s="107" t="s">
        <v>93</v>
      </c>
      <c r="H17" s="107" t="s">
        <v>94</v>
      </c>
      <c r="I17" s="108" t="s">
        <v>95</v>
      </c>
    </row>
    <row r="18" spans="1:12" x14ac:dyDescent="0.45">
      <c r="A18" s="109"/>
      <c r="B18" s="437"/>
      <c r="C18" s="438"/>
      <c r="D18" s="439"/>
      <c r="E18" s="110"/>
      <c r="F18" s="111"/>
      <c r="G18" s="110"/>
      <c r="H18" s="112"/>
      <c r="I18" s="113">
        <f>SUM(G18*H18)</f>
        <v>0</v>
      </c>
    </row>
    <row r="19" spans="1:12" x14ac:dyDescent="0.45">
      <c r="A19" s="114"/>
      <c r="B19" s="406"/>
      <c r="C19" s="395"/>
      <c r="D19" s="407"/>
      <c r="E19" s="115"/>
      <c r="F19" s="100"/>
      <c r="G19" s="115"/>
      <c r="H19" s="116"/>
      <c r="I19" s="113">
        <f t="shared" ref="I19:I20" si="0">SUM(G19*H19)</f>
        <v>0</v>
      </c>
    </row>
    <row r="20" spans="1:12" x14ac:dyDescent="0.45">
      <c r="A20" s="114"/>
      <c r="B20" s="440"/>
      <c r="C20" s="441"/>
      <c r="D20" s="442"/>
      <c r="E20" s="115"/>
      <c r="F20" s="100"/>
      <c r="G20" s="117"/>
      <c r="H20" s="118"/>
      <c r="I20" s="119">
        <f t="shared" si="0"/>
        <v>0</v>
      </c>
    </row>
    <row r="21" spans="1:12" x14ac:dyDescent="0.45">
      <c r="A21" s="408" t="s">
        <v>96</v>
      </c>
      <c r="B21" s="404"/>
      <c r="C21" s="404"/>
      <c r="D21" s="404"/>
      <c r="E21" s="404"/>
      <c r="F21" s="404"/>
      <c r="G21" s="404"/>
      <c r="H21" s="405"/>
      <c r="I21" s="113">
        <f>SUM(I18:I20)</f>
        <v>0</v>
      </c>
    </row>
    <row r="22" spans="1:12" x14ac:dyDescent="0.45">
      <c r="A22" s="414" t="s">
        <v>97</v>
      </c>
      <c r="B22" s="415"/>
      <c r="C22" s="415"/>
      <c r="D22" s="415"/>
      <c r="E22" s="415"/>
      <c r="F22" s="415"/>
      <c r="G22" s="415"/>
      <c r="H22" s="415"/>
      <c r="I22" s="416"/>
    </row>
    <row r="23" spans="1:12" x14ac:dyDescent="0.45">
      <c r="A23" s="120" t="s">
        <v>98</v>
      </c>
      <c r="B23" s="121" t="s">
        <v>90</v>
      </c>
      <c r="C23" s="121"/>
      <c r="D23" s="121"/>
      <c r="E23" s="122"/>
      <c r="F23" s="123" t="s">
        <v>93</v>
      </c>
      <c r="G23" s="122" t="s">
        <v>165</v>
      </c>
      <c r="H23" s="123" t="s">
        <v>94</v>
      </c>
      <c r="I23" s="124" t="s">
        <v>95</v>
      </c>
    </row>
    <row r="24" spans="1:12" x14ac:dyDescent="0.45">
      <c r="A24" s="125"/>
      <c r="B24" s="417"/>
      <c r="C24" s="418"/>
      <c r="D24" s="418"/>
      <c r="E24" s="419"/>
      <c r="F24" s="110"/>
      <c r="G24" s="111"/>
      <c r="H24" s="128"/>
      <c r="I24" s="129"/>
    </row>
    <row r="25" spans="1:12" x14ac:dyDescent="0.45">
      <c r="A25" s="125"/>
      <c r="B25" s="420"/>
      <c r="C25" s="421"/>
      <c r="D25" s="421"/>
      <c r="E25" s="422"/>
      <c r="F25" s="115"/>
      <c r="G25" s="100"/>
      <c r="H25" s="128"/>
      <c r="I25" s="129"/>
    </row>
    <row r="26" spans="1:12" x14ac:dyDescent="0.45">
      <c r="A26" s="125"/>
      <c r="B26" s="420"/>
      <c r="C26" s="421"/>
      <c r="D26" s="421"/>
      <c r="E26" s="422"/>
      <c r="F26" s="115"/>
      <c r="G26" s="100"/>
      <c r="H26" s="128"/>
      <c r="I26" s="129"/>
    </row>
    <row r="27" spans="1:12" x14ac:dyDescent="0.45">
      <c r="A27" s="125"/>
      <c r="B27" s="420"/>
      <c r="C27" s="421"/>
      <c r="D27" s="421"/>
      <c r="E27" s="422"/>
      <c r="F27" s="115"/>
      <c r="G27" s="100"/>
      <c r="H27" s="128"/>
      <c r="I27" s="129"/>
    </row>
    <row r="28" spans="1:12" x14ac:dyDescent="0.45">
      <c r="A28" s="125"/>
      <c r="B28" s="420"/>
      <c r="C28" s="421"/>
      <c r="D28" s="421"/>
      <c r="E28" s="422"/>
      <c r="F28" s="115"/>
      <c r="G28" s="100"/>
      <c r="H28" s="128"/>
      <c r="I28" s="129"/>
    </row>
    <row r="29" spans="1:12" x14ac:dyDescent="0.45">
      <c r="A29" s="125"/>
      <c r="B29" s="406"/>
      <c r="C29" s="395"/>
      <c r="D29" s="395"/>
      <c r="E29" s="407"/>
      <c r="F29" s="115"/>
      <c r="G29" s="100"/>
      <c r="H29" s="128"/>
      <c r="I29" s="129"/>
    </row>
    <row r="30" spans="1:12" x14ac:dyDescent="0.45">
      <c r="A30" s="125"/>
      <c r="B30" s="406"/>
      <c r="C30" s="395"/>
      <c r="D30" s="395"/>
      <c r="E30" s="407"/>
      <c r="F30" s="115"/>
      <c r="G30" s="100"/>
      <c r="H30" s="128"/>
      <c r="I30" s="129"/>
    </row>
    <row r="31" spans="1:12" x14ac:dyDescent="0.45">
      <c r="A31" s="125"/>
      <c r="B31" s="423"/>
      <c r="C31" s="424"/>
      <c r="D31" s="424"/>
      <c r="E31" s="425"/>
      <c r="F31" s="117"/>
      <c r="G31" s="103"/>
      <c r="H31" s="128"/>
      <c r="I31" s="129"/>
      <c r="L31" s="130"/>
    </row>
    <row r="32" spans="1:12" x14ac:dyDescent="0.45">
      <c r="A32" s="408" t="s">
        <v>100</v>
      </c>
      <c r="B32" s="404"/>
      <c r="C32" s="404"/>
      <c r="D32" s="404"/>
      <c r="E32" s="404"/>
      <c r="F32" s="404"/>
      <c r="G32" s="404"/>
      <c r="H32" s="405"/>
      <c r="I32" s="131">
        <f>SUM(I24:I31)</f>
        <v>0</v>
      </c>
    </row>
    <row r="33" spans="1:9" x14ac:dyDescent="0.45">
      <c r="A33" s="414" t="s">
        <v>101</v>
      </c>
      <c r="B33" s="415"/>
      <c r="C33" s="415"/>
      <c r="D33" s="415"/>
      <c r="E33" s="415"/>
      <c r="F33" s="415"/>
      <c r="G33" s="415"/>
      <c r="H33" s="415"/>
      <c r="I33" s="416"/>
    </row>
    <row r="34" spans="1:9" x14ac:dyDescent="0.45">
      <c r="A34" s="120" t="s">
        <v>102</v>
      </c>
      <c r="B34" s="412" t="s">
        <v>103</v>
      </c>
      <c r="C34" s="458"/>
      <c r="D34" s="413"/>
      <c r="E34" s="412" t="s">
        <v>91</v>
      </c>
      <c r="F34" s="413"/>
      <c r="G34" s="122" t="s">
        <v>93</v>
      </c>
      <c r="H34" s="123" t="s">
        <v>94</v>
      </c>
      <c r="I34" s="124" t="s">
        <v>95</v>
      </c>
    </row>
    <row r="35" spans="1:9" x14ac:dyDescent="0.45">
      <c r="A35" s="125">
        <v>1</v>
      </c>
      <c r="B35" s="449" t="s">
        <v>104</v>
      </c>
      <c r="C35" s="450"/>
      <c r="D35" s="451"/>
      <c r="E35" s="437" t="s">
        <v>105</v>
      </c>
      <c r="F35" s="439"/>
      <c r="G35" s="157">
        <v>2.5</v>
      </c>
      <c r="H35" s="155">
        <v>450</v>
      </c>
      <c r="I35" s="132">
        <f>SUM(G35*H35)</f>
        <v>1125</v>
      </c>
    </row>
    <row r="36" spans="1:9" x14ac:dyDescent="0.45">
      <c r="A36" s="125">
        <v>2</v>
      </c>
      <c r="B36" s="426" t="s">
        <v>106</v>
      </c>
      <c r="C36" s="427"/>
      <c r="D36" s="428"/>
      <c r="E36" s="406" t="s">
        <v>105</v>
      </c>
      <c r="F36" s="407"/>
      <c r="G36" s="126"/>
      <c r="H36" s="156">
        <v>350</v>
      </c>
      <c r="I36" s="129">
        <f t="shared" ref="I36:I40" si="1">SUM(G36*H36)</f>
        <v>0</v>
      </c>
    </row>
    <row r="37" spans="1:9" x14ac:dyDescent="0.45">
      <c r="A37" s="125">
        <v>3</v>
      </c>
      <c r="B37" s="426" t="s">
        <v>107</v>
      </c>
      <c r="C37" s="427"/>
      <c r="D37" s="428"/>
      <c r="E37" s="406" t="s">
        <v>105</v>
      </c>
      <c r="F37" s="407"/>
      <c r="G37" s="126"/>
      <c r="H37" s="156">
        <v>300</v>
      </c>
      <c r="I37" s="129">
        <f t="shared" si="1"/>
        <v>0</v>
      </c>
    </row>
    <row r="38" spans="1:9" x14ac:dyDescent="0.45">
      <c r="A38" s="125">
        <v>4</v>
      </c>
      <c r="B38" s="426" t="s">
        <v>108</v>
      </c>
      <c r="C38" s="427"/>
      <c r="D38" s="428"/>
      <c r="E38" s="406" t="s">
        <v>105</v>
      </c>
      <c r="F38" s="407"/>
      <c r="G38" s="126">
        <v>2.5</v>
      </c>
      <c r="H38" s="156">
        <v>200</v>
      </c>
      <c r="I38" s="129">
        <f t="shared" si="1"/>
        <v>500</v>
      </c>
    </row>
    <row r="39" spans="1:9" x14ac:dyDescent="0.45">
      <c r="A39" s="125">
        <v>5</v>
      </c>
      <c r="B39" s="426" t="s">
        <v>109</v>
      </c>
      <c r="C39" s="427"/>
      <c r="D39" s="428"/>
      <c r="E39" s="406" t="s">
        <v>105</v>
      </c>
      <c r="F39" s="407"/>
      <c r="G39" s="126"/>
      <c r="H39" s="158">
        <v>200</v>
      </c>
      <c r="I39" s="129">
        <f t="shared" si="1"/>
        <v>0</v>
      </c>
    </row>
    <row r="40" spans="1:9" x14ac:dyDescent="0.45">
      <c r="A40" s="125">
        <v>6</v>
      </c>
      <c r="B40" s="426" t="s">
        <v>41</v>
      </c>
      <c r="C40" s="427"/>
      <c r="D40" s="428"/>
      <c r="E40" s="406" t="s">
        <v>105</v>
      </c>
      <c r="F40" s="407"/>
      <c r="G40" s="126"/>
      <c r="H40" s="158">
        <v>140</v>
      </c>
      <c r="I40" s="129">
        <f t="shared" si="1"/>
        <v>0</v>
      </c>
    </row>
    <row r="41" spans="1:9" x14ac:dyDescent="0.45">
      <c r="A41" s="125"/>
      <c r="B41" s="426"/>
      <c r="C41" s="427"/>
      <c r="D41" s="428"/>
      <c r="E41" s="133"/>
      <c r="F41" s="100"/>
      <c r="G41" s="100"/>
      <c r="H41" s="116"/>
      <c r="I41" s="129"/>
    </row>
    <row r="42" spans="1:9" x14ac:dyDescent="0.45">
      <c r="A42" s="114"/>
      <c r="B42" s="426"/>
      <c r="C42" s="427"/>
      <c r="D42" s="428"/>
      <c r="F42" s="100"/>
      <c r="G42" s="100"/>
      <c r="H42" s="116"/>
      <c r="I42" s="129"/>
    </row>
    <row r="43" spans="1:9" x14ac:dyDescent="0.45">
      <c r="A43" s="134"/>
      <c r="B43" s="455"/>
      <c r="C43" s="456"/>
      <c r="D43" s="457"/>
      <c r="E43" s="102"/>
      <c r="F43" s="103"/>
      <c r="G43" s="100"/>
      <c r="H43" s="118"/>
      <c r="I43" s="129"/>
    </row>
    <row r="44" spans="1:9" x14ac:dyDescent="0.45">
      <c r="A44" s="408" t="s">
        <v>110</v>
      </c>
      <c r="B44" s="404"/>
      <c r="C44" s="404"/>
      <c r="D44" s="404"/>
      <c r="E44" s="404"/>
      <c r="F44" s="404"/>
      <c r="G44" s="404"/>
      <c r="H44" s="405"/>
      <c r="I44" s="135">
        <f>SUM(I35:I43)</f>
        <v>1625</v>
      </c>
    </row>
    <row r="45" spans="1:9" x14ac:dyDescent="0.45">
      <c r="A45" s="414" t="s">
        <v>111</v>
      </c>
      <c r="B45" s="415"/>
      <c r="C45" s="415"/>
      <c r="D45" s="415"/>
      <c r="E45" s="415"/>
      <c r="F45" s="415"/>
      <c r="G45" s="415"/>
      <c r="H45" s="415"/>
      <c r="I45" s="416"/>
    </row>
    <row r="46" spans="1:9" x14ac:dyDescent="0.45">
      <c r="A46" s="120" t="s">
        <v>112</v>
      </c>
      <c r="B46" s="412" t="s">
        <v>113</v>
      </c>
      <c r="C46" s="458"/>
      <c r="D46" s="413"/>
      <c r="E46" s="412" t="s">
        <v>114</v>
      </c>
      <c r="F46" s="413"/>
      <c r="G46" s="136" t="s">
        <v>115</v>
      </c>
      <c r="H46" s="136" t="s">
        <v>94</v>
      </c>
      <c r="I46" s="137" t="s">
        <v>95</v>
      </c>
    </row>
    <row r="47" spans="1:9" x14ac:dyDescent="0.45">
      <c r="A47" s="125">
        <v>1</v>
      </c>
      <c r="B47" s="417" t="s">
        <v>145</v>
      </c>
      <c r="C47" s="418"/>
      <c r="D47" s="419"/>
      <c r="E47" s="437"/>
      <c r="F47" s="439"/>
      <c r="G47" s="126"/>
      <c r="H47" s="138"/>
      <c r="I47" s="129"/>
    </row>
    <row r="48" spans="1:9" x14ac:dyDescent="0.45">
      <c r="A48" s="125"/>
      <c r="B48" s="420" t="s">
        <v>123</v>
      </c>
      <c r="C48" s="421"/>
      <c r="D48" s="422"/>
      <c r="E48" s="406">
        <v>1</v>
      </c>
      <c r="F48" s="407"/>
      <c r="G48" s="126">
        <v>81.400000000000006</v>
      </c>
      <c r="H48" s="138">
        <v>5</v>
      </c>
      <c r="I48" s="129">
        <f>H48*G48</f>
        <v>407</v>
      </c>
    </row>
    <row r="49" spans="1:12" x14ac:dyDescent="0.45">
      <c r="A49" s="139"/>
      <c r="B49" s="423"/>
      <c r="C49" s="424"/>
      <c r="D49" s="425"/>
      <c r="E49" s="440"/>
      <c r="F49" s="442"/>
      <c r="G49" s="126"/>
      <c r="H49" s="138"/>
      <c r="I49" s="129"/>
    </row>
    <row r="50" spans="1:12" x14ac:dyDescent="0.45">
      <c r="A50" s="404" t="s">
        <v>116</v>
      </c>
      <c r="B50" s="404"/>
      <c r="C50" s="404"/>
      <c r="D50" s="404"/>
      <c r="E50" s="404"/>
      <c r="F50" s="404"/>
      <c r="G50" s="404"/>
      <c r="H50" s="405"/>
      <c r="I50" s="140">
        <f>SUM(I47:I49)</f>
        <v>407</v>
      </c>
    </row>
    <row r="51" spans="1:12" x14ac:dyDescent="0.45">
      <c r="A51" s="141"/>
      <c r="B51" s="142"/>
      <c r="C51" s="142"/>
      <c r="D51" s="142"/>
      <c r="E51" s="142"/>
      <c r="F51" s="143"/>
      <c r="G51" s="144"/>
      <c r="H51" s="144"/>
      <c r="I51" s="145"/>
      <c r="L51" s="97"/>
    </row>
    <row r="52" spans="1:12" x14ac:dyDescent="0.45">
      <c r="A52" s="452"/>
      <c r="B52" s="453"/>
      <c r="C52" s="453"/>
      <c r="D52" s="453"/>
      <c r="E52" s="453"/>
      <c r="F52" s="146"/>
      <c r="G52" s="454" t="s">
        <v>117</v>
      </c>
      <c r="H52" s="453"/>
      <c r="I52" s="147">
        <f>I50+I44+I32+I21</f>
        <v>2032</v>
      </c>
    </row>
    <row r="53" spans="1:12" x14ac:dyDescent="0.45">
      <c r="A53" s="452"/>
      <c r="B53" s="453"/>
      <c r="C53" s="453"/>
      <c r="D53" s="453"/>
      <c r="E53" s="453"/>
      <c r="F53" s="100"/>
      <c r="G53" s="148"/>
      <c r="H53" s="149"/>
      <c r="I53" s="150"/>
    </row>
    <row r="54" spans="1:12" ht="14.65" thickBot="1" x14ac:dyDescent="0.5">
      <c r="A54" s="452"/>
      <c r="B54" s="453"/>
      <c r="C54" s="453"/>
      <c r="D54" s="453"/>
      <c r="E54" s="453"/>
      <c r="F54" s="100"/>
      <c r="G54" s="402" t="s">
        <v>160</v>
      </c>
      <c r="H54" s="403"/>
      <c r="I54" s="159">
        <f>I52+I53</f>
        <v>2032</v>
      </c>
    </row>
    <row r="55" spans="1:12" ht="15" thickTop="1" thickBot="1" x14ac:dyDescent="0.5">
      <c r="A55" s="151"/>
      <c r="B55" s="152"/>
      <c r="C55" s="459"/>
      <c r="D55" s="460"/>
      <c r="E55" s="460"/>
      <c r="F55" s="460"/>
      <c r="G55" s="153"/>
      <c r="H55" s="153"/>
      <c r="I55" s="154"/>
    </row>
    <row r="57" spans="1:12" x14ac:dyDescent="0.45">
      <c r="A57" s="97"/>
      <c r="B57" s="97"/>
    </row>
  </sheetData>
  <mergeCells count="67">
    <mergeCell ref="F11:G11"/>
    <mergeCell ref="H11:I11"/>
    <mergeCell ref="A9:E9"/>
    <mergeCell ref="F9:G9"/>
    <mergeCell ref="H9:I9"/>
    <mergeCell ref="F10:G10"/>
    <mergeCell ref="H10:I10"/>
    <mergeCell ref="A21:H21"/>
    <mergeCell ref="F12:G12"/>
    <mergeCell ref="H12:I12"/>
    <mergeCell ref="F13:G13"/>
    <mergeCell ref="H13:I13"/>
    <mergeCell ref="F14:G14"/>
    <mergeCell ref="H14:I14"/>
    <mergeCell ref="A15:I15"/>
    <mergeCell ref="A16:I16"/>
    <mergeCell ref="B18:D18"/>
    <mergeCell ref="B19:D19"/>
    <mergeCell ref="B20:D20"/>
    <mergeCell ref="B34:D34"/>
    <mergeCell ref="E34:F34"/>
    <mergeCell ref="A22:I22"/>
    <mergeCell ref="B24:E24"/>
    <mergeCell ref="B25:E25"/>
    <mergeCell ref="B26:E26"/>
    <mergeCell ref="B27:E27"/>
    <mergeCell ref="B28:E28"/>
    <mergeCell ref="B29:E29"/>
    <mergeCell ref="B30:E30"/>
    <mergeCell ref="B31:E31"/>
    <mergeCell ref="A32:H32"/>
    <mergeCell ref="A33:I33"/>
    <mergeCell ref="B35:D35"/>
    <mergeCell ref="E35:F35"/>
    <mergeCell ref="B36:D36"/>
    <mergeCell ref="E36:F36"/>
    <mergeCell ref="B37:D37"/>
    <mergeCell ref="E37:F37"/>
    <mergeCell ref="B46:D46"/>
    <mergeCell ref="E46:F46"/>
    <mergeCell ref="B38:D38"/>
    <mergeCell ref="E38:F38"/>
    <mergeCell ref="B39:D39"/>
    <mergeCell ref="E39:F39"/>
    <mergeCell ref="B40:D40"/>
    <mergeCell ref="E40:F40"/>
    <mergeCell ref="B41:D41"/>
    <mergeCell ref="B42:D42"/>
    <mergeCell ref="B43:D43"/>
    <mergeCell ref="A44:H44"/>
    <mergeCell ref="A45:I45"/>
    <mergeCell ref="B47:D47"/>
    <mergeCell ref="E47:F47"/>
    <mergeCell ref="B48:D48"/>
    <mergeCell ref="E48:F48"/>
    <mergeCell ref="B49:D49"/>
    <mergeCell ref="E49:F49"/>
    <mergeCell ref="A54:B54"/>
    <mergeCell ref="C54:E54"/>
    <mergeCell ref="C55:F55"/>
    <mergeCell ref="A50:H50"/>
    <mergeCell ref="A52:B52"/>
    <mergeCell ref="C52:E52"/>
    <mergeCell ref="G52:H52"/>
    <mergeCell ref="A53:B53"/>
    <mergeCell ref="C53:E53"/>
    <mergeCell ref="G54:H54"/>
  </mergeCells>
  <pageMargins left="0.70866141732283472" right="0.70866141732283472" top="0.74803149606299213" bottom="0.74803149606299213" header="0.31496062992125984" footer="0.31496062992125984"/>
  <pageSetup paperSize="9" scale="84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M57"/>
  <sheetViews>
    <sheetView view="pageBreakPreview" topLeftCell="A16" zoomScale="60" zoomScaleNormal="100" workbookViewId="0">
      <selection activeCell="A45" sqref="A45"/>
    </sheetView>
  </sheetViews>
  <sheetFormatPr defaultRowHeight="14.25" x14ac:dyDescent="0.45"/>
  <cols>
    <col min="1" max="1" width="12" bestFit="1" customWidth="1"/>
    <col min="4" max="4" width="14.53125" customWidth="1"/>
    <col min="6" max="6" width="8.86328125" customWidth="1"/>
    <col min="7" max="7" width="11" customWidth="1"/>
    <col min="8" max="8" width="14.1328125" customWidth="1"/>
    <col min="9" max="9" width="16.46484375" customWidth="1"/>
  </cols>
  <sheetData>
    <row r="1" spans="1:13" x14ac:dyDescent="0.45">
      <c r="A1" s="92"/>
      <c r="B1" s="93"/>
      <c r="C1" s="93"/>
      <c r="D1" s="93"/>
      <c r="E1" s="93"/>
      <c r="F1" s="93"/>
      <c r="G1" s="93"/>
      <c r="H1" s="93"/>
      <c r="I1" s="94"/>
    </row>
    <row r="2" spans="1:13" x14ac:dyDescent="0.45">
      <c r="A2" s="95"/>
      <c r="I2" s="96"/>
    </row>
    <row r="3" spans="1:13" x14ac:dyDescent="0.45">
      <c r="A3" s="95"/>
      <c r="I3" s="96"/>
    </row>
    <row r="4" spans="1:13" x14ac:dyDescent="0.45">
      <c r="A4" s="95"/>
      <c r="I4" s="96"/>
    </row>
    <row r="5" spans="1:13" x14ac:dyDescent="0.45">
      <c r="A5" s="95"/>
      <c r="I5" s="96"/>
    </row>
    <row r="6" spans="1:13" x14ac:dyDescent="0.45">
      <c r="A6" s="95"/>
      <c r="I6" s="96"/>
    </row>
    <row r="7" spans="1:13" x14ac:dyDescent="0.45">
      <c r="A7" s="95"/>
      <c r="I7" s="96"/>
    </row>
    <row r="8" spans="1:13" x14ac:dyDescent="0.45">
      <c r="A8" s="95"/>
      <c r="H8" s="97"/>
      <c r="I8" s="98"/>
    </row>
    <row r="9" spans="1:13" x14ac:dyDescent="0.45">
      <c r="A9" s="414" t="s">
        <v>167</v>
      </c>
      <c r="B9" s="415"/>
      <c r="C9" s="415"/>
      <c r="D9" s="415"/>
      <c r="E9" s="429"/>
      <c r="F9" s="430" t="s">
        <v>166</v>
      </c>
      <c r="G9" s="431"/>
      <c r="H9" s="432">
        <v>9</v>
      </c>
      <c r="I9" s="433"/>
    </row>
    <row r="10" spans="1:13" x14ac:dyDescent="0.45">
      <c r="A10" s="99" t="s">
        <v>77</v>
      </c>
      <c r="B10" s="97"/>
      <c r="E10" s="100"/>
      <c r="F10" s="430" t="s">
        <v>78</v>
      </c>
      <c r="G10" s="431"/>
      <c r="H10" s="434">
        <v>43618</v>
      </c>
      <c r="I10" s="435"/>
    </row>
    <row r="11" spans="1:13" x14ac:dyDescent="0.45">
      <c r="A11" s="99" t="s">
        <v>79</v>
      </c>
      <c r="B11" s="97"/>
      <c r="E11" s="100"/>
      <c r="F11" s="430" t="s">
        <v>80</v>
      </c>
      <c r="G11" s="431"/>
      <c r="H11" s="436" t="s">
        <v>124</v>
      </c>
      <c r="I11" s="435"/>
    </row>
    <row r="12" spans="1:13" x14ac:dyDescent="0.45">
      <c r="A12" s="99" t="s">
        <v>81</v>
      </c>
      <c r="B12" s="97"/>
      <c r="E12" s="100"/>
      <c r="F12" s="430" t="s">
        <v>82</v>
      </c>
      <c r="G12" s="431"/>
      <c r="H12" s="436">
        <v>42608</v>
      </c>
      <c r="I12" s="435"/>
    </row>
    <row r="13" spans="1:13" x14ac:dyDescent="0.45">
      <c r="A13" s="99" t="s">
        <v>83</v>
      </c>
      <c r="B13" s="97"/>
      <c r="E13" s="100"/>
      <c r="F13" s="430" t="s">
        <v>84</v>
      </c>
      <c r="G13" s="431"/>
      <c r="H13" s="436" t="s">
        <v>118</v>
      </c>
      <c r="I13" s="435"/>
      <c r="M13" t="s">
        <v>85</v>
      </c>
    </row>
    <row r="14" spans="1:13" x14ac:dyDescent="0.45">
      <c r="A14" s="101"/>
      <c r="B14" s="102"/>
      <c r="C14" s="102"/>
      <c r="D14" s="102"/>
      <c r="E14" s="103"/>
      <c r="F14" s="430" t="s">
        <v>86</v>
      </c>
      <c r="G14" s="431"/>
      <c r="H14" s="436" t="s">
        <v>87</v>
      </c>
      <c r="I14" s="435"/>
    </row>
    <row r="15" spans="1:13" x14ac:dyDescent="0.45">
      <c r="A15" s="443" t="s">
        <v>163</v>
      </c>
      <c r="B15" s="444"/>
      <c r="C15" s="444"/>
      <c r="D15" s="444"/>
      <c r="E15" s="444"/>
      <c r="F15" s="444"/>
      <c r="G15" s="444"/>
      <c r="H15" s="444"/>
      <c r="I15" s="445"/>
    </row>
    <row r="16" spans="1:13" ht="14.65" thickBot="1" x14ac:dyDescent="0.5">
      <c r="A16" s="446" t="s">
        <v>88</v>
      </c>
      <c r="B16" s="447"/>
      <c r="C16" s="447"/>
      <c r="D16" s="447"/>
      <c r="E16" s="447"/>
      <c r="F16" s="447"/>
      <c r="G16" s="447"/>
      <c r="H16" s="447"/>
      <c r="I16" s="448"/>
    </row>
    <row r="17" spans="1:12" x14ac:dyDescent="0.45">
      <c r="A17" s="104" t="s">
        <v>89</v>
      </c>
      <c r="B17" s="105" t="s">
        <v>90</v>
      </c>
      <c r="C17" s="105"/>
      <c r="D17" s="106"/>
      <c r="E17" s="107" t="s">
        <v>91</v>
      </c>
      <c r="F17" s="107" t="s">
        <v>92</v>
      </c>
      <c r="G17" s="107" t="s">
        <v>93</v>
      </c>
      <c r="H17" s="107" t="s">
        <v>94</v>
      </c>
      <c r="I17" s="108" t="s">
        <v>95</v>
      </c>
    </row>
    <row r="18" spans="1:12" x14ac:dyDescent="0.45">
      <c r="A18" s="109"/>
      <c r="B18" s="437"/>
      <c r="C18" s="438"/>
      <c r="D18" s="439"/>
      <c r="E18" s="110"/>
      <c r="F18" s="111"/>
      <c r="G18" s="110"/>
      <c r="H18" s="112"/>
      <c r="I18" s="113">
        <f>SUM(G18*H18)</f>
        <v>0</v>
      </c>
    </row>
    <row r="19" spans="1:12" x14ac:dyDescent="0.45">
      <c r="A19" s="114"/>
      <c r="B19" s="406"/>
      <c r="C19" s="395"/>
      <c r="D19" s="407"/>
      <c r="E19" s="115"/>
      <c r="F19" s="100"/>
      <c r="G19" s="115"/>
      <c r="H19" s="116"/>
      <c r="I19" s="113">
        <f t="shared" ref="I19:I20" si="0">SUM(G19*H19)</f>
        <v>0</v>
      </c>
    </row>
    <row r="20" spans="1:12" x14ac:dyDescent="0.45">
      <c r="A20" s="114"/>
      <c r="B20" s="440"/>
      <c r="C20" s="441"/>
      <c r="D20" s="442"/>
      <c r="E20" s="115"/>
      <c r="F20" s="100"/>
      <c r="G20" s="117"/>
      <c r="H20" s="118"/>
      <c r="I20" s="119">
        <f t="shared" si="0"/>
        <v>0</v>
      </c>
    </row>
    <row r="21" spans="1:12" x14ac:dyDescent="0.45">
      <c r="A21" s="408" t="s">
        <v>96</v>
      </c>
      <c r="B21" s="404"/>
      <c r="C21" s="404"/>
      <c r="D21" s="404"/>
      <c r="E21" s="404"/>
      <c r="F21" s="404"/>
      <c r="G21" s="404"/>
      <c r="H21" s="405"/>
      <c r="I21" s="113">
        <f>SUM(I18:I20)</f>
        <v>0</v>
      </c>
    </row>
    <row r="22" spans="1:12" x14ac:dyDescent="0.45">
      <c r="A22" s="414" t="s">
        <v>97</v>
      </c>
      <c r="B22" s="415"/>
      <c r="C22" s="415"/>
      <c r="D22" s="415"/>
      <c r="E22" s="415"/>
      <c r="F22" s="415"/>
      <c r="G22" s="415"/>
      <c r="H22" s="415"/>
      <c r="I22" s="416"/>
    </row>
    <row r="23" spans="1:12" x14ac:dyDescent="0.45">
      <c r="A23" s="120" t="s">
        <v>98</v>
      </c>
      <c r="B23" s="121" t="s">
        <v>90</v>
      </c>
      <c r="C23" s="121"/>
      <c r="D23" s="121"/>
      <c r="E23" s="122"/>
      <c r="F23" s="165" t="s">
        <v>93</v>
      </c>
      <c r="G23" s="122" t="s">
        <v>164</v>
      </c>
      <c r="H23" s="123" t="s">
        <v>94</v>
      </c>
      <c r="I23" s="124" t="s">
        <v>95</v>
      </c>
    </row>
    <row r="24" spans="1:12" x14ac:dyDescent="0.45">
      <c r="A24" s="125">
        <v>1</v>
      </c>
      <c r="B24" s="417" t="s">
        <v>148</v>
      </c>
      <c r="C24" s="418"/>
      <c r="D24" s="418"/>
      <c r="E24" s="419"/>
      <c r="F24" s="157">
        <v>1</v>
      </c>
      <c r="G24" s="166">
        <v>0.15</v>
      </c>
      <c r="H24" s="128">
        <v>239.13</v>
      </c>
      <c r="I24" s="129">
        <f>H24*F24*1.15</f>
        <v>274.99949999999995</v>
      </c>
    </row>
    <row r="25" spans="1:12" x14ac:dyDescent="0.45">
      <c r="A25" s="125">
        <v>2</v>
      </c>
      <c r="B25" s="420" t="s">
        <v>149</v>
      </c>
      <c r="C25" s="421"/>
      <c r="D25" s="421"/>
      <c r="E25" s="422"/>
      <c r="F25" s="126">
        <v>1</v>
      </c>
      <c r="G25" s="162">
        <v>0.15</v>
      </c>
      <c r="H25" s="128">
        <v>52.17</v>
      </c>
      <c r="I25" s="129">
        <f>H25*F25*1.15</f>
        <v>59.9955</v>
      </c>
    </row>
    <row r="26" spans="1:12" x14ac:dyDescent="0.45">
      <c r="A26" s="125"/>
      <c r="B26" s="420"/>
      <c r="C26" s="421"/>
      <c r="D26" s="421"/>
      <c r="E26" s="422"/>
      <c r="F26" s="115"/>
      <c r="G26" s="161"/>
      <c r="H26" s="128"/>
      <c r="I26" s="129"/>
    </row>
    <row r="27" spans="1:12" x14ac:dyDescent="0.45">
      <c r="A27" s="125"/>
      <c r="B27" s="420"/>
      <c r="C27" s="421"/>
      <c r="D27" s="421"/>
      <c r="E27" s="422"/>
      <c r="F27" s="115"/>
      <c r="G27" s="161"/>
      <c r="H27" s="128"/>
      <c r="I27" s="129"/>
    </row>
    <row r="28" spans="1:12" x14ac:dyDescent="0.45">
      <c r="A28" s="125"/>
      <c r="B28" s="420"/>
      <c r="C28" s="421"/>
      <c r="D28" s="421"/>
      <c r="E28" s="422"/>
      <c r="F28" s="115"/>
      <c r="G28" s="161"/>
      <c r="H28" s="128"/>
      <c r="I28" s="129"/>
    </row>
    <row r="29" spans="1:12" x14ac:dyDescent="0.45">
      <c r="A29" s="125"/>
      <c r="B29" s="406"/>
      <c r="C29" s="395"/>
      <c r="D29" s="395"/>
      <c r="E29" s="407"/>
      <c r="F29" s="115"/>
      <c r="G29" s="161"/>
      <c r="H29" s="128"/>
      <c r="I29" s="129"/>
    </row>
    <row r="30" spans="1:12" x14ac:dyDescent="0.45">
      <c r="A30" s="125"/>
      <c r="B30" s="406"/>
      <c r="C30" s="395"/>
      <c r="D30" s="395"/>
      <c r="E30" s="407"/>
      <c r="F30" s="115"/>
      <c r="G30" s="100"/>
      <c r="H30" s="128"/>
      <c r="I30" s="129"/>
    </row>
    <row r="31" spans="1:12" x14ac:dyDescent="0.45">
      <c r="A31" s="125"/>
      <c r="B31" s="423"/>
      <c r="C31" s="424"/>
      <c r="D31" s="424"/>
      <c r="E31" s="425"/>
      <c r="F31" s="117"/>
      <c r="G31" s="163"/>
      <c r="H31" s="128"/>
      <c r="I31" s="129"/>
      <c r="L31" s="130"/>
    </row>
    <row r="32" spans="1:12" x14ac:dyDescent="0.45">
      <c r="A32" s="408" t="s">
        <v>100</v>
      </c>
      <c r="B32" s="404"/>
      <c r="C32" s="404"/>
      <c r="D32" s="404"/>
      <c r="E32" s="404"/>
      <c r="F32" s="404"/>
      <c r="G32" s="404"/>
      <c r="H32" s="405"/>
      <c r="I32" s="131">
        <f>SUM(I24:I31)</f>
        <v>334.99499999999995</v>
      </c>
    </row>
    <row r="33" spans="1:9" x14ac:dyDescent="0.45">
      <c r="A33" s="414" t="s">
        <v>101</v>
      </c>
      <c r="B33" s="415"/>
      <c r="C33" s="415"/>
      <c r="D33" s="415"/>
      <c r="E33" s="415"/>
      <c r="F33" s="415"/>
      <c r="G33" s="415"/>
      <c r="H33" s="415"/>
      <c r="I33" s="416"/>
    </row>
    <row r="34" spans="1:9" x14ac:dyDescent="0.45">
      <c r="A34" s="120" t="s">
        <v>102</v>
      </c>
      <c r="B34" s="412" t="s">
        <v>103</v>
      </c>
      <c r="C34" s="458"/>
      <c r="D34" s="413"/>
      <c r="E34" s="412" t="s">
        <v>91</v>
      </c>
      <c r="F34" s="413"/>
      <c r="G34" s="122" t="s">
        <v>93</v>
      </c>
      <c r="H34" s="123" t="s">
        <v>94</v>
      </c>
      <c r="I34" s="124" t="s">
        <v>95</v>
      </c>
    </row>
    <row r="35" spans="1:9" x14ac:dyDescent="0.45">
      <c r="A35" s="125">
        <v>1</v>
      </c>
      <c r="B35" s="449" t="s">
        <v>104</v>
      </c>
      <c r="C35" s="450"/>
      <c r="D35" s="451"/>
      <c r="E35" s="437" t="s">
        <v>105</v>
      </c>
      <c r="F35" s="439"/>
      <c r="G35" s="157">
        <v>2</v>
      </c>
      <c r="H35" s="155">
        <v>450</v>
      </c>
      <c r="I35" s="132">
        <f>SUM(G35*H35)</f>
        <v>900</v>
      </c>
    </row>
    <row r="36" spans="1:9" x14ac:dyDescent="0.45">
      <c r="A36" s="125">
        <v>2</v>
      </c>
      <c r="B36" s="426" t="s">
        <v>106</v>
      </c>
      <c r="C36" s="427"/>
      <c r="D36" s="428"/>
      <c r="E36" s="406" t="s">
        <v>105</v>
      </c>
      <c r="F36" s="407"/>
      <c r="G36" s="126"/>
      <c r="H36" s="156">
        <v>350</v>
      </c>
      <c r="I36" s="129">
        <f t="shared" ref="I36:I40" si="1">SUM(G36*H36)</f>
        <v>0</v>
      </c>
    </row>
    <row r="37" spans="1:9" x14ac:dyDescent="0.45">
      <c r="A37" s="125">
        <v>3</v>
      </c>
      <c r="B37" s="426" t="s">
        <v>107</v>
      </c>
      <c r="C37" s="427"/>
      <c r="D37" s="428"/>
      <c r="E37" s="406" t="s">
        <v>105</v>
      </c>
      <c r="F37" s="407"/>
      <c r="G37" s="126"/>
      <c r="H37" s="156">
        <v>300</v>
      </c>
      <c r="I37" s="129">
        <f t="shared" si="1"/>
        <v>0</v>
      </c>
    </row>
    <row r="38" spans="1:9" x14ac:dyDescent="0.45">
      <c r="A38" s="125">
        <v>4</v>
      </c>
      <c r="B38" s="426" t="s">
        <v>108</v>
      </c>
      <c r="C38" s="427"/>
      <c r="D38" s="428"/>
      <c r="E38" s="406" t="s">
        <v>105</v>
      </c>
      <c r="F38" s="407"/>
      <c r="G38" s="126">
        <v>2</v>
      </c>
      <c r="H38" s="156">
        <v>200</v>
      </c>
      <c r="I38" s="129">
        <f t="shared" si="1"/>
        <v>400</v>
      </c>
    </row>
    <row r="39" spans="1:9" x14ac:dyDescent="0.45">
      <c r="A39" s="125">
        <v>5</v>
      </c>
      <c r="B39" s="426" t="s">
        <v>109</v>
      </c>
      <c r="C39" s="427"/>
      <c r="D39" s="428"/>
      <c r="E39" s="406" t="s">
        <v>105</v>
      </c>
      <c r="F39" s="407"/>
      <c r="G39" s="126"/>
      <c r="H39" s="158">
        <v>200</v>
      </c>
      <c r="I39" s="129">
        <f t="shared" si="1"/>
        <v>0</v>
      </c>
    </row>
    <row r="40" spans="1:9" x14ac:dyDescent="0.45">
      <c r="A40" s="125">
        <v>6</v>
      </c>
      <c r="B40" s="426" t="s">
        <v>41</v>
      </c>
      <c r="C40" s="427"/>
      <c r="D40" s="428"/>
      <c r="E40" s="406" t="s">
        <v>105</v>
      </c>
      <c r="F40" s="407"/>
      <c r="G40" s="126"/>
      <c r="H40" s="158">
        <v>140</v>
      </c>
      <c r="I40" s="129">
        <f t="shared" si="1"/>
        <v>0</v>
      </c>
    </row>
    <row r="41" spans="1:9" x14ac:dyDescent="0.45">
      <c r="A41" s="125"/>
      <c r="B41" s="426"/>
      <c r="C41" s="427"/>
      <c r="D41" s="428"/>
      <c r="E41" s="133"/>
      <c r="F41" s="100"/>
      <c r="G41" s="100"/>
      <c r="H41" s="116"/>
      <c r="I41" s="129"/>
    </row>
    <row r="42" spans="1:9" x14ac:dyDescent="0.45">
      <c r="A42" s="114"/>
      <c r="B42" s="426"/>
      <c r="C42" s="427"/>
      <c r="D42" s="428"/>
      <c r="F42" s="100"/>
      <c r="G42" s="100"/>
      <c r="H42" s="116"/>
      <c r="I42" s="129"/>
    </row>
    <row r="43" spans="1:9" x14ac:dyDescent="0.45">
      <c r="A43" s="134"/>
      <c r="B43" s="455"/>
      <c r="C43" s="456"/>
      <c r="D43" s="457"/>
      <c r="E43" s="102"/>
      <c r="F43" s="103"/>
      <c r="G43" s="100"/>
      <c r="H43" s="118"/>
      <c r="I43" s="129"/>
    </row>
    <row r="44" spans="1:9" x14ac:dyDescent="0.45">
      <c r="A44" s="408" t="s">
        <v>110</v>
      </c>
      <c r="B44" s="404"/>
      <c r="C44" s="404"/>
      <c r="D44" s="404"/>
      <c r="E44" s="404"/>
      <c r="F44" s="404"/>
      <c r="G44" s="404"/>
      <c r="H44" s="405"/>
      <c r="I44" s="135">
        <f>SUM(I35:I43)</f>
        <v>1300</v>
      </c>
    </row>
    <row r="45" spans="1:9" x14ac:dyDescent="0.45">
      <c r="A45" s="414" t="s">
        <v>111</v>
      </c>
      <c r="B45" s="415"/>
      <c r="C45" s="415"/>
      <c r="D45" s="415"/>
      <c r="E45" s="415"/>
      <c r="F45" s="415"/>
      <c r="G45" s="415"/>
      <c r="H45" s="415"/>
      <c r="I45" s="416"/>
    </row>
    <row r="46" spans="1:9" x14ac:dyDescent="0.45">
      <c r="A46" s="120" t="s">
        <v>112</v>
      </c>
      <c r="B46" s="412" t="s">
        <v>113</v>
      </c>
      <c r="C46" s="458"/>
      <c r="D46" s="413"/>
      <c r="E46" s="412" t="s">
        <v>114</v>
      </c>
      <c r="F46" s="413"/>
      <c r="G46" s="136" t="s">
        <v>115</v>
      </c>
      <c r="H46" s="136" t="s">
        <v>94</v>
      </c>
      <c r="I46" s="137" t="s">
        <v>95</v>
      </c>
    </row>
    <row r="47" spans="1:9" x14ac:dyDescent="0.45">
      <c r="A47" s="125">
        <v>1</v>
      </c>
      <c r="B47" s="417" t="s">
        <v>146</v>
      </c>
      <c r="C47" s="418"/>
      <c r="D47" s="419"/>
      <c r="E47" s="437"/>
      <c r="F47" s="439"/>
      <c r="G47" s="126"/>
      <c r="H47" s="138"/>
      <c r="I47" s="129"/>
    </row>
    <row r="48" spans="1:9" x14ac:dyDescent="0.45">
      <c r="A48" s="125"/>
      <c r="B48" s="420" t="s">
        <v>147</v>
      </c>
      <c r="C48" s="421"/>
      <c r="D48" s="422"/>
      <c r="E48" s="406">
        <v>1</v>
      </c>
      <c r="F48" s="407"/>
      <c r="G48" s="126">
        <v>47</v>
      </c>
      <c r="H48" s="138">
        <v>5</v>
      </c>
      <c r="I48" s="129">
        <f>H48*G48</f>
        <v>235</v>
      </c>
    </row>
    <row r="49" spans="1:12" x14ac:dyDescent="0.45">
      <c r="A49" s="139"/>
      <c r="B49" s="423"/>
      <c r="C49" s="424"/>
      <c r="D49" s="425"/>
      <c r="E49" s="440"/>
      <c r="F49" s="442"/>
      <c r="G49" s="126"/>
      <c r="H49" s="138"/>
      <c r="I49" s="129"/>
    </row>
    <row r="50" spans="1:12" x14ac:dyDescent="0.45">
      <c r="A50" s="404" t="s">
        <v>116</v>
      </c>
      <c r="B50" s="404"/>
      <c r="C50" s="404"/>
      <c r="D50" s="404"/>
      <c r="E50" s="404"/>
      <c r="F50" s="404"/>
      <c r="G50" s="404"/>
      <c r="H50" s="405"/>
      <c r="I50" s="140">
        <f>SUM(I47:I49)</f>
        <v>235</v>
      </c>
    </row>
    <row r="51" spans="1:12" x14ac:dyDescent="0.45">
      <c r="A51" s="141"/>
      <c r="B51" s="142"/>
      <c r="C51" s="142"/>
      <c r="D51" s="142"/>
      <c r="E51" s="142"/>
      <c r="F51" s="143"/>
      <c r="G51" s="144"/>
      <c r="H51" s="144"/>
      <c r="I51" s="145"/>
      <c r="L51" s="97"/>
    </row>
    <row r="52" spans="1:12" x14ac:dyDescent="0.45">
      <c r="A52" s="452"/>
      <c r="B52" s="453"/>
      <c r="C52" s="453"/>
      <c r="D52" s="453"/>
      <c r="E52" s="453"/>
      <c r="F52" s="146"/>
      <c r="G52" s="454" t="s">
        <v>117</v>
      </c>
      <c r="H52" s="453"/>
      <c r="I52" s="147">
        <f>I50+I44+I32+I21</f>
        <v>1869.9949999999999</v>
      </c>
    </row>
    <row r="53" spans="1:12" x14ac:dyDescent="0.45">
      <c r="A53" s="452"/>
      <c r="B53" s="453"/>
      <c r="C53" s="453"/>
      <c r="D53" s="453"/>
      <c r="E53" s="453"/>
      <c r="F53" s="100"/>
      <c r="G53" s="148"/>
      <c r="H53" s="149"/>
      <c r="I53" s="150"/>
    </row>
    <row r="54" spans="1:12" ht="14.65" thickBot="1" x14ac:dyDescent="0.5">
      <c r="A54" s="452"/>
      <c r="B54" s="453"/>
      <c r="C54" s="453"/>
      <c r="D54" s="453"/>
      <c r="E54" s="453"/>
      <c r="F54" s="100"/>
      <c r="G54" s="402" t="s">
        <v>160</v>
      </c>
      <c r="H54" s="403"/>
      <c r="I54" s="159">
        <f>I52+I53</f>
        <v>1869.9949999999999</v>
      </c>
    </row>
    <row r="55" spans="1:12" ht="15" thickTop="1" thickBot="1" x14ac:dyDescent="0.5">
      <c r="A55" s="151"/>
      <c r="B55" s="152"/>
      <c r="C55" s="459"/>
      <c r="D55" s="460"/>
      <c r="E55" s="460"/>
      <c r="F55" s="460"/>
      <c r="G55" s="153"/>
      <c r="H55" s="153"/>
      <c r="I55" s="154"/>
    </row>
    <row r="57" spans="1:12" x14ac:dyDescent="0.45">
      <c r="A57" s="97"/>
      <c r="B57" s="97"/>
    </row>
  </sheetData>
  <mergeCells count="67">
    <mergeCell ref="F11:G11"/>
    <mergeCell ref="H11:I11"/>
    <mergeCell ref="A9:E9"/>
    <mergeCell ref="F9:G9"/>
    <mergeCell ref="H9:I9"/>
    <mergeCell ref="F10:G10"/>
    <mergeCell ref="H10:I10"/>
    <mergeCell ref="A21:H21"/>
    <mergeCell ref="F12:G12"/>
    <mergeCell ref="H12:I12"/>
    <mergeCell ref="F13:G13"/>
    <mergeCell ref="H13:I13"/>
    <mergeCell ref="F14:G14"/>
    <mergeCell ref="H14:I14"/>
    <mergeCell ref="A15:I15"/>
    <mergeCell ref="A16:I16"/>
    <mergeCell ref="B18:D18"/>
    <mergeCell ref="B19:D19"/>
    <mergeCell ref="B20:D20"/>
    <mergeCell ref="B34:D34"/>
    <mergeCell ref="E34:F34"/>
    <mergeCell ref="A22:I22"/>
    <mergeCell ref="B24:E24"/>
    <mergeCell ref="B25:E25"/>
    <mergeCell ref="B26:E26"/>
    <mergeCell ref="B27:E27"/>
    <mergeCell ref="B28:E28"/>
    <mergeCell ref="B29:E29"/>
    <mergeCell ref="B30:E30"/>
    <mergeCell ref="B31:E31"/>
    <mergeCell ref="A32:H32"/>
    <mergeCell ref="A33:I33"/>
    <mergeCell ref="B35:D35"/>
    <mergeCell ref="E35:F35"/>
    <mergeCell ref="B36:D36"/>
    <mergeCell ref="E36:F36"/>
    <mergeCell ref="B37:D37"/>
    <mergeCell ref="E37:F37"/>
    <mergeCell ref="B46:D46"/>
    <mergeCell ref="E46:F46"/>
    <mergeCell ref="B38:D38"/>
    <mergeCell ref="E38:F38"/>
    <mergeCell ref="B39:D39"/>
    <mergeCell ref="E39:F39"/>
    <mergeCell ref="B40:D40"/>
    <mergeCell ref="E40:F40"/>
    <mergeCell ref="B41:D41"/>
    <mergeCell ref="B42:D42"/>
    <mergeCell ref="B43:D43"/>
    <mergeCell ref="A44:H44"/>
    <mergeCell ref="A45:I45"/>
    <mergeCell ref="B47:D47"/>
    <mergeCell ref="E47:F47"/>
    <mergeCell ref="B48:D48"/>
    <mergeCell ref="E48:F48"/>
    <mergeCell ref="B49:D49"/>
    <mergeCell ref="E49:F49"/>
    <mergeCell ref="A54:B54"/>
    <mergeCell ref="C54:E54"/>
    <mergeCell ref="C55:F55"/>
    <mergeCell ref="A50:H50"/>
    <mergeCell ref="A52:B52"/>
    <mergeCell ref="C52:E52"/>
    <mergeCell ref="G52:H52"/>
    <mergeCell ref="A53:B53"/>
    <mergeCell ref="C53:E53"/>
    <mergeCell ref="G54:H54"/>
  </mergeCells>
  <pageMargins left="0.70866141732283472" right="0.70866141732283472" top="0.74803149606299213" bottom="0.74803149606299213" header="0.31496062992125984" footer="0.31496062992125984"/>
  <pageSetup paperSize="9" scale="84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M57"/>
  <sheetViews>
    <sheetView view="pageBreakPreview" zoomScale="60" zoomScaleNormal="100" workbookViewId="0">
      <selection activeCell="A45" sqref="A45"/>
    </sheetView>
  </sheetViews>
  <sheetFormatPr defaultRowHeight="14.25" x14ac:dyDescent="0.45"/>
  <cols>
    <col min="1" max="1" width="12" bestFit="1" customWidth="1"/>
    <col min="4" max="4" width="14.53125" customWidth="1"/>
    <col min="6" max="6" width="8.86328125" customWidth="1"/>
    <col min="7" max="7" width="11" customWidth="1"/>
    <col min="8" max="8" width="14.1328125" customWidth="1"/>
    <col min="9" max="9" width="18.33203125" customWidth="1"/>
  </cols>
  <sheetData>
    <row r="1" spans="1:13" x14ac:dyDescent="0.45">
      <c r="A1" s="92"/>
      <c r="B1" s="93"/>
      <c r="C1" s="93"/>
      <c r="D1" s="93"/>
      <c r="E1" s="93"/>
      <c r="F1" s="93"/>
      <c r="G1" s="93"/>
      <c r="H1" s="93"/>
      <c r="I1" s="94"/>
    </row>
    <row r="2" spans="1:13" x14ac:dyDescent="0.45">
      <c r="A2" s="95"/>
      <c r="I2" s="96"/>
    </row>
    <row r="3" spans="1:13" x14ac:dyDescent="0.45">
      <c r="A3" s="95"/>
      <c r="I3" s="96"/>
    </row>
    <row r="4" spans="1:13" x14ac:dyDescent="0.45">
      <c r="A4" s="95"/>
      <c r="I4" s="96"/>
    </row>
    <row r="5" spans="1:13" x14ac:dyDescent="0.45">
      <c r="A5" s="95"/>
      <c r="I5" s="96"/>
    </row>
    <row r="6" spans="1:13" x14ac:dyDescent="0.45">
      <c r="A6" s="95"/>
      <c r="I6" s="96"/>
    </row>
    <row r="7" spans="1:13" x14ac:dyDescent="0.45">
      <c r="A7" s="95"/>
      <c r="I7" s="96"/>
    </row>
    <row r="8" spans="1:13" x14ac:dyDescent="0.45">
      <c r="A8" s="95"/>
      <c r="H8" s="97"/>
      <c r="I8" s="98"/>
    </row>
    <row r="9" spans="1:13" x14ac:dyDescent="0.45">
      <c r="A9" s="414" t="s">
        <v>167</v>
      </c>
      <c r="B9" s="415"/>
      <c r="C9" s="415"/>
      <c r="D9" s="415"/>
      <c r="E9" s="429"/>
      <c r="F9" s="430" t="s">
        <v>166</v>
      </c>
      <c r="G9" s="431"/>
      <c r="H9" s="432">
        <v>10</v>
      </c>
      <c r="I9" s="433"/>
    </row>
    <row r="10" spans="1:13" x14ac:dyDescent="0.45">
      <c r="A10" s="99" t="s">
        <v>77</v>
      </c>
      <c r="B10" s="97"/>
      <c r="E10" s="100"/>
      <c r="F10" s="430" t="s">
        <v>78</v>
      </c>
      <c r="G10" s="431"/>
      <c r="H10" s="434">
        <v>43619</v>
      </c>
      <c r="I10" s="435"/>
    </row>
    <row r="11" spans="1:13" x14ac:dyDescent="0.45">
      <c r="A11" s="99" t="s">
        <v>79</v>
      </c>
      <c r="B11" s="97"/>
      <c r="E11" s="100"/>
      <c r="F11" s="430" t="s">
        <v>80</v>
      </c>
      <c r="G11" s="431"/>
      <c r="H11" s="436" t="s">
        <v>150</v>
      </c>
      <c r="I11" s="435"/>
    </row>
    <row r="12" spans="1:13" x14ac:dyDescent="0.45">
      <c r="A12" s="99" t="s">
        <v>81</v>
      </c>
      <c r="B12" s="97"/>
      <c r="E12" s="100"/>
      <c r="F12" s="430" t="s">
        <v>82</v>
      </c>
      <c r="G12" s="431"/>
      <c r="H12" s="436">
        <v>42600</v>
      </c>
      <c r="I12" s="435"/>
    </row>
    <row r="13" spans="1:13" x14ac:dyDescent="0.45">
      <c r="A13" s="99" t="s">
        <v>83</v>
      </c>
      <c r="B13" s="97"/>
      <c r="E13" s="100"/>
      <c r="F13" s="430" t="s">
        <v>84</v>
      </c>
      <c r="G13" s="431"/>
      <c r="H13" s="436" t="s">
        <v>118</v>
      </c>
      <c r="I13" s="435"/>
      <c r="M13" t="s">
        <v>85</v>
      </c>
    </row>
    <row r="14" spans="1:13" x14ac:dyDescent="0.45">
      <c r="A14" s="101"/>
      <c r="B14" s="102"/>
      <c r="C14" s="102"/>
      <c r="D14" s="102"/>
      <c r="E14" s="103"/>
      <c r="F14" s="430" t="s">
        <v>86</v>
      </c>
      <c r="G14" s="431"/>
      <c r="H14" s="436" t="s">
        <v>87</v>
      </c>
      <c r="I14" s="435"/>
    </row>
    <row r="15" spans="1:13" x14ac:dyDescent="0.45">
      <c r="A15" s="443" t="s">
        <v>151</v>
      </c>
      <c r="B15" s="444"/>
      <c r="C15" s="444"/>
      <c r="D15" s="444"/>
      <c r="E15" s="444"/>
      <c r="F15" s="444"/>
      <c r="G15" s="444"/>
      <c r="H15" s="444"/>
      <c r="I15" s="445"/>
    </row>
    <row r="16" spans="1:13" ht="14.65" thickBot="1" x14ac:dyDescent="0.5">
      <c r="A16" s="446" t="s">
        <v>88</v>
      </c>
      <c r="B16" s="447"/>
      <c r="C16" s="447"/>
      <c r="D16" s="447"/>
      <c r="E16" s="447"/>
      <c r="F16" s="447"/>
      <c r="G16" s="447"/>
      <c r="H16" s="447"/>
      <c r="I16" s="448"/>
    </row>
    <row r="17" spans="1:12" x14ac:dyDescent="0.45">
      <c r="A17" s="104" t="s">
        <v>89</v>
      </c>
      <c r="B17" s="105" t="s">
        <v>90</v>
      </c>
      <c r="C17" s="105"/>
      <c r="D17" s="106"/>
      <c r="E17" s="107" t="s">
        <v>91</v>
      </c>
      <c r="F17" s="107" t="s">
        <v>92</v>
      </c>
      <c r="G17" s="107" t="s">
        <v>93</v>
      </c>
      <c r="H17" s="107" t="s">
        <v>94</v>
      </c>
      <c r="I17" s="108" t="s">
        <v>95</v>
      </c>
    </row>
    <row r="18" spans="1:12" x14ac:dyDescent="0.45">
      <c r="A18" s="109"/>
      <c r="B18" s="437"/>
      <c r="C18" s="438"/>
      <c r="D18" s="439"/>
      <c r="E18" s="110"/>
      <c r="F18" s="111"/>
      <c r="G18" s="110"/>
      <c r="H18" s="112"/>
      <c r="I18" s="113">
        <f>SUM(G18*H18)</f>
        <v>0</v>
      </c>
    </row>
    <row r="19" spans="1:12" x14ac:dyDescent="0.45">
      <c r="A19" s="114"/>
      <c r="B19" s="406"/>
      <c r="C19" s="395"/>
      <c r="D19" s="407"/>
      <c r="E19" s="115"/>
      <c r="F19" s="100"/>
      <c r="G19" s="115"/>
      <c r="H19" s="116"/>
      <c r="I19" s="113">
        <f t="shared" ref="I19:I20" si="0">SUM(G19*H19)</f>
        <v>0</v>
      </c>
    </row>
    <row r="20" spans="1:12" x14ac:dyDescent="0.45">
      <c r="A20" s="114"/>
      <c r="B20" s="440"/>
      <c r="C20" s="441"/>
      <c r="D20" s="442"/>
      <c r="E20" s="115"/>
      <c r="F20" s="100"/>
      <c r="G20" s="117"/>
      <c r="H20" s="118"/>
      <c r="I20" s="119">
        <f t="shared" si="0"/>
        <v>0</v>
      </c>
    </row>
    <row r="21" spans="1:12" x14ac:dyDescent="0.45">
      <c r="A21" s="408" t="s">
        <v>96</v>
      </c>
      <c r="B21" s="404"/>
      <c r="C21" s="404"/>
      <c r="D21" s="404"/>
      <c r="E21" s="404"/>
      <c r="F21" s="404"/>
      <c r="G21" s="404"/>
      <c r="H21" s="405"/>
      <c r="I21" s="113">
        <f>SUM(I18:I20)</f>
        <v>0</v>
      </c>
    </row>
    <row r="22" spans="1:12" x14ac:dyDescent="0.45">
      <c r="A22" s="414" t="s">
        <v>97</v>
      </c>
      <c r="B22" s="415"/>
      <c r="C22" s="415"/>
      <c r="D22" s="415"/>
      <c r="E22" s="415"/>
      <c r="F22" s="415"/>
      <c r="G22" s="415"/>
      <c r="H22" s="415"/>
      <c r="I22" s="416"/>
    </row>
    <row r="23" spans="1:12" x14ac:dyDescent="0.45">
      <c r="A23" s="120" t="s">
        <v>98</v>
      </c>
      <c r="B23" s="412" t="s">
        <v>90</v>
      </c>
      <c r="C23" s="458"/>
      <c r="D23" s="458"/>
      <c r="E23" s="413"/>
      <c r="F23" s="165" t="s">
        <v>93</v>
      </c>
      <c r="G23" s="122" t="s">
        <v>165</v>
      </c>
      <c r="H23" s="123" t="s">
        <v>94</v>
      </c>
      <c r="I23" s="124" t="s">
        <v>95</v>
      </c>
    </row>
    <row r="24" spans="1:12" x14ac:dyDescent="0.45">
      <c r="A24" s="125">
        <v>1</v>
      </c>
      <c r="B24" s="417" t="s">
        <v>152</v>
      </c>
      <c r="C24" s="418"/>
      <c r="D24" s="418"/>
      <c r="E24" s="419"/>
      <c r="F24" s="157">
        <v>4</v>
      </c>
      <c r="G24" s="166">
        <v>0.15</v>
      </c>
      <c r="H24" s="179">
        <v>3346</v>
      </c>
      <c r="I24" s="129">
        <f>H24*F24*1.15</f>
        <v>15391.599999999999</v>
      </c>
    </row>
    <row r="25" spans="1:12" x14ac:dyDescent="0.45">
      <c r="A25" s="125">
        <v>2</v>
      </c>
      <c r="B25" s="420" t="s">
        <v>153</v>
      </c>
      <c r="C25" s="421"/>
      <c r="D25" s="421"/>
      <c r="E25" s="422"/>
      <c r="F25" s="126">
        <v>4</v>
      </c>
      <c r="G25" s="127">
        <v>0.15</v>
      </c>
      <c r="H25" s="179">
        <v>2213</v>
      </c>
      <c r="I25" s="129">
        <f>H25*F25*1.15</f>
        <v>10179.799999999999</v>
      </c>
    </row>
    <row r="26" spans="1:12" x14ac:dyDescent="0.45">
      <c r="A26" s="125"/>
      <c r="B26" s="420"/>
      <c r="C26" s="421"/>
      <c r="D26" s="421"/>
      <c r="E26" s="422"/>
      <c r="F26" s="126"/>
      <c r="G26" s="161"/>
      <c r="H26" s="128"/>
      <c r="I26" s="129"/>
    </row>
    <row r="27" spans="1:12" x14ac:dyDescent="0.45">
      <c r="A27" s="125"/>
      <c r="B27" s="420"/>
      <c r="C27" s="421"/>
      <c r="D27" s="421"/>
      <c r="E27" s="422"/>
      <c r="F27" s="126"/>
      <c r="G27" s="161"/>
      <c r="H27" s="128"/>
      <c r="I27" s="129"/>
    </row>
    <row r="28" spans="1:12" x14ac:dyDescent="0.45">
      <c r="A28" s="125"/>
      <c r="B28" s="420"/>
      <c r="C28" s="421"/>
      <c r="D28" s="421"/>
      <c r="E28" s="422"/>
      <c r="F28" s="126"/>
      <c r="G28" s="161"/>
      <c r="H28" s="128"/>
      <c r="I28" s="129"/>
    </row>
    <row r="29" spans="1:12" x14ac:dyDescent="0.45">
      <c r="A29" s="125"/>
      <c r="B29" s="406"/>
      <c r="C29" s="395"/>
      <c r="D29" s="395"/>
      <c r="E29" s="407"/>
      <c r="F29" s="115"/>
      <c r="G29" s="162"/>
      <c r="H29" s="128"/>
      <c r="I29" s="129"/>
    </row>
    <row r="30" spans="1:12" x14ac:dyDescent="0.45">
      <c r="A30" s="125"/>
      <c r="B30" s="406"/>
      <c r="C30" s="395"/>
      <c r="D30" s="395"/>
      <c r="E30" s="407"/>
      <c r="F30" s="115"/>
      <c r="G30" s="162"/>
      <c r="H30" s="128"/>
      <c r="I30" s="129"/>
    </row>
    <row r="31" spans="1:12" x14ac:dyDescent="0.45">
      <c r="A31" s="125"/>
      <c r="B31" s="423"/>
      <c r="C31" s="424"/>
      <c r="D31" s="424"/>
      <c r="E31" s="425"/>
      <c r="F31" s="160"/>
      <c r="G31" s="162"/>
      <c r="H31" s="128"/>
      <c r="I31" s="129"/>
      <c r="L31" s="130"/>
    </row>
    <row r="32" spans="1:12" x14ac:dyDescent="0.45">
      <c r="A32" s="408" t="s">
        <v>100</v>
      </c>
      <c r="B32" s="404"/>
      <c r="C32" s="404"/>
      <c r="D32" s="404"/>
      <c r="E32" s="404"/>
      <c r="F32" s="404"/>
      <c r="G32" s="404"/>
      <c r="H32" s="405"/>
      <c r="I32" s="131">
        <f>SUM(I24:I31)</f>
        <v>25571.399999999998</v>
      </c>
    </row>
    <row r="33" spans="1:9" x14ac:dyDescent="0.45">
      <c r="A33" s="414" t="s">
        <v>101</v>
      </c>
      <c r="B33" s="415"/>
      <c r="C33" s="415"/>
      <c r="D33" s="415"/>
      <c r="E33" s="415"/>
      <c r="F33" s="415"/>
      <c r="G33" s="415"/>
      <c r="H33" s="415"/>
      <c r="I33" s="416"/>
    </row>
    <row r="34" spans="1:9" x14ac:dyDescent="0.45">
      <c r="A34" s="120" t="s">
        <v>102</v>
      </c>
      <c r="B34" s="412" t="s">
        <v>103</v>
      </c>
      <c r="C34" s="458"/>
      <c r="D34" s="413"/>
      <c r="E34" s="412" t="s">
        <v>91</v>
      </c>
      <c r="F34" s="413"/>
      <c r="G34" s="122" t="s">
        <v>93</v>
      </c>
      <c r="H34" s="123" t="s">
        <v>94</v>
      </c>
      <c r="I34" s="124" t="s">
        <v>95</v>
      </c>
    </row>
    <row r="35" spans="1:9" x14ac:dyDescent="0.45">
      <c r="A35" s="125">
        <v>1</v>
      </c>
      <c r="B35" s="449" t="s">
        <v>104</v>
      </c>
      <c r="C35" s="450"/>
      <c r="D35" s="451"/>
      <c r="E35" s="437" t="s">
        <v>105</v>
      </c>
      <c r="F35" s="439"/>
      <c r="G35" s="157">
        <v>4</v>
      </c>
      <c r="H35" s="155">
        <v>450</v>
      </c>
      <c r="I35" s="132">
        <f>SUM(G35*H35)</f>
        <v>1800</v>
      </c>
    </row>
    <row r="36" spans="1:9" x14ac:dyDescent="0.45">
      <c r="A36" s="125">
        <v>2</v>
      </c>
      <c r="B36" s="426" t="s">
        <v>106</v>
      </c>
      <c r="C36" s="427"/>
      <c r="D36" s="428"/>
      <c r="E36" s="406" t="s">
        <v>105</v>
      </c>
      <c r="F36" s="407"/>
      <c r="G36" s="126"/>
      <c r="H36" s="156">
        <v>350</v>
      </c>
      <c r="I36" s="129">
        <f t="shared" ref="I36:I40" si="1">SUM(G36*H36)</f>
        <v>0</v>
      </c>
    </row>
    <row r="37" spans="1:9" x14ac:dyDescent="0.45">
      <c r="A37" s="125">
        <v>3</v>
      </c>
      <c r="B37" s="426" t="s">
        <v>107</v>
      </c>
      <c r="C37" s="427"/>
      <c r="D37" s="428"/>
      <c r="E37" s="406" t="s">
        <v>105</v>
      </c>
      <c r="F37" s="407"/>
      <c r="G37" s="126"/>
      <c r="H37" s="156">
        <v>300</v>
      </c>
      <c r="I37" s="129">
        <f t="shared" si="1"/>
        <v>0</v>
      </c>
    </row>
    <row r="38" spans="1:9" x14ac:dyDescent="0.45">
      <c r="A38" s="125">
        <v>4</v>
      </c>
      <c r="B38" s="426" t="s">
        <v>108</v>
      </c>
      <c r="C38" s="427"/>
      <c r="D38" s="428"/>
      <c r="E38" s="406" t="s">
        <v>105</v>
      </c>
      <c r="F38" s="407"/>
      <c r="G38" s="126">
        <v>4</v>
      </c>
      <c r="H38" s="156">
        <v>200</v>
      </c>
      <c r="I38" s="129">
        <f t="shared" si="1"/>
        <v>800</v>
      </c>
    </row>
    <row r="39" spans="1:9" x14ac:dyDescent="0.45">
      <c r="A39" s="125">
        <v>5</v>
      </c>
      <c r="B39" s="426" t="s">
        <v>109</v>
      </c>
      <c r="C39" s="427"/>
      <c r="D39" s="428"/>
      <c r="E39" s="406" t="s">
        <v>105</v>
      </c>
      <c r="F39" s="407"/>
      <c r="G39" s="126"/>
      <c r="H39" s="158">
        <v>200</v>
      </c>
      <c r="I39" s="129">
        <f t="shared" si="1"/>
        <v>0</v>
      </c>
    </row>
    <row r="40" spans="1:9" x14ac:dyDescent="0.45">
      <c r="A40" s="125">
        <v>6</v>
      </c>
      <c r="B40" s="426" t="s">
        <v>41</v>
      </c>
      <c r="C40" s="427"/>
      <c r="D40" s="428"/>
      <c r="E40" s="406" t="s">
        <v>105</v>
      </c>
      <c r="F40" s="407"/>
      <c r="G40" s="126"/>
      <c r="H40" s="158">
        <v>140</v>
      </c>
      <c r="I40" s="129">
        <f t="shared" si="1"/>
        <v>0</v>
      </c>
    </row>
    <row r="41" spans="1:9" x14ac:dyDescent="0.45">
      <c r="A41" s="125"/>
      <c r="B41" s="426"/>
      <c r="C41" s="427"/>
      <c r="D41" s="428"/>
      <c r="E41" s="133"/>
      <c r="F41" s="100"/>
      <c r="G41" s="100"/>
      <c r="H41" s="116"/>
      <c r="I41" s="129"/>
    </row>
    <row r="42" spans="1:9" x14ac:dyDescent="0.45">
      <c r="A42" s="114"/>
      <c r="B42" s="426"/>
      <c r="C42" s="427"/>
      <c r="D42" s="428"/>
      <c r="F42" s="100"/>
      <c r="G42" s="100"/>
      <c r="H42" s="116"/>
      <c r="I42" s="129"/>
    </row>
    <row r="43" spans="1:9" x14ac:dyDescent="0.45">
      <c r="A43" s="134"/>
      <c r="B43" s="455"/>
      <c r="C43" s="456"/>
      <c r="D43" s="457"/>
      <c r="E43" s="102"/>
      <c r="F43" s="103"/>
      <c r="G43" s="100"/>
      <c r="H43" s="118"/>
      <c r="I43" s="129"/>
    </row>
    <row r="44" spans="1:9" x14ac:dyDescent="0.45">
      <c r="A44" s="408" t="s">
        <v>110</v>
      </c>
      <c r="B44" s="404"/>
      <c r="C44" s="404"/>
      <c r="D44" s="404"/>
      <c r="E44" s="404"/>
      <c r="F44" s="404"/>
      <c r="G44" s="404"/>
      <c r="H44" s="405"/>
      <c r="I44" s="135">
        <f>SUM(I35:I43)</f>
        <v>2600</v>
      </c>
    </row>
    <row r="45" spans="1:9" x14ac:dyDescent="0.45">
      <c r="A45" s="414" t="s">
        <v>111</v>
      </c>
      <c r="B45" s="415"/>
      <c r="C45" s="415"/>
      <c r="D45" s="415"/>
      <c r="E45" s="415"/>
      <c r="F45" s="415"/>
      <c r="G45" s="415"/>
      <c r="H45" s="415"/>
      <c r="I45" s="416"/>
    </row>
    <row r="46" spans="1:9" x14ac:dyDescent="0.45">
      <c r="A46" s="120" t="s">
        <v>112</v>
      </c>
      <c r="B46" s="412" t="s">
        <v>113</v>
      </c>
      <c r="C46" s="458"/>
      <c r="D46" s="413"/>
      <c r="E46" s="412" t="s">
        <v>114</v>
      </c>
      <c r="F46" s="413"/>
      <c r="G46" s="136" t="s">
        <v>115</v>
      </c>
      <c r="H46" s="136" t="s">
        <v>94</v>
      </c>
      <c r="I46" s="137" t="s">
        <v>95</v>
      </c>
    </row>
    <row r="47" spans="1:9" x14ac:dyDescent="0.45">
      <c r="A47" s="125">
        <v>1</v>
      </c>
      <c r="B47" s="417" t="s">
        <v>154</v>
      </c>
      <c r="C47" s="418"/>
      <c r="D47" s="419"/>
      <c r="E47" s="437"/>
      <c r="F47" s="439"/>
      <c r="G47" s="126"/>
      <c r="H47" s="138"/>
      <c r="I47" s="129"/>
    </row>
    <row r="48" spans="1:9" x14ac:dyDescent="0.45">
      <c r="A48" s="125"/>
      <c r="B48" s="420" t="s">
        <v>168</v>
      </c>
      <c r="C48" s="421"/>
      <c r="D48" s="422"/>
      <c r="E48" s="406">
        <v>1</v>
      </c>
      <c r="F48" s="407"/>
      <c r="G48" s="126">
        <v>23</v>
      </c>
      <c r="H48" s="138">
        <v>5</v>
      </c>
      <c r="I48" s="129">
        <f>H48*G48</f>
        <v>115</v>
      </c>
    </row>
    <row r="49" spans="1:12" x14ac:dyDescent="0.45">
      <c r="A49" s="139"/>
      <c r="B49" s="423"/>
      <c r="C49" s="424"/>
      <c r="D49" s="425"/>
      <c r="E49" s="440"/>
      <c r="F49" s="442"/>
      <c r="G49" s="126"/>
      <c r="H49" s="138"/>
      <c r="I49" s="129"/>
    </row>
    <row r="50" spans="1:12" x14ac:dyDescent="0.45">
      <c r="A50" s="408" t="s">
        <v>116</v>
      </c>
      <c r="B50" s="404"/>
      <c r="C50" s="404"/>
      <c r="D50" s="404"/>
      <c r="E50" s="404"/>
      <c r="F50" s="404"/>
      <c r="G50" s="404"/>
      <c r="H50" s="405"/>
      <c r="I50" s="140">
        <f>SUM(I47:I49)</f>
        <v>115</v>
      </c>
    </row>
    <row r="51" spans="1:12" x14ac:dyDescent="0.45">
      <c r="A51" s="141"/>
      <c r="B51" s="142"/>
      <c r="C51" s="142"/>
      <c r="D51" s="142"/>
      <c r="E51" s="142"/>
      <c r="F51" s="143"/>
      <c r="G51" s="144"/>
      <c r="H51" s="144"/>
      <c r="I51" s="145"/>
      <c r="L51" s="97"/>
    </row>
    <row r="52" spans="1:12" x14ac:dyDescent="0.45">
      <c r="A52" s="452"/>
      <c r="B52" s="453"/>
      <c r="C52" s="453"/>
      <c r="D52" s="453"/>
      <c r="E52" s="453"/>
      <c r="F52" s="146"/>
      <c r="G52" s="454" t="s">
        <v>117</v>
      </c>
      <c r="H52" s="453"/>
      <c r="I52" s="147">
        <f>I50+I44+I32+I21</f>
        <v>28286.399999999998</v>
      </c>
    </row>
    <row r="53" spans="1:12" x14ac:dyDescent="0.45">
      <c r="A53" s="452"/>
      <c r="B53" s="453"/>
      <c r="C53" s="453"/>
      <c r="D53" s="453"/>
      <c r="E53" s="453"/>
      <c r="F53" s="100"/>
      <c r="G53" s="148"/>
      <c r="H53" s="149"/>
      <c r="I53" s="150"/>
    </row>
    <row r="54" spans="1:12" ht="14.65" thickBot="1" x14ac:dyDescent="0.5">
      <c r="A54" s="452"/>
      <c r="B54" s="453"/>
      <c r="C54" s="453"/>
      <c r="D54" s="453"/>
      <c r="E54" s="453"/>
      <c r="F54" s="100"/>
      <c r="G54" s="402" t="s">
        <v>160</v>
      </c>
      <c r="H54" s="403"/>
      <c r="I54" s="159">
        <f>I52+I53</f>
        <v>28286.399999999998</v>
      </c>
    </row>
    <row r="55" spans="1:12" ht="15" thickTop="1" thickBot="1" x14ac:dyDescent="0.5">
      <c r="A55" s="151"/>
      <c r="B55" s="152"/>
      <c r="C55" s="459"/>
      <c r="D55" s="460"/>
      <c r="E55" s="460"/>
      <c r="F55" s="460"/>
      <c r="G55" s="153"/>
      <c r="H55" s="153"/>
      <c r="I55" s="154"/>
    </row>
    <row r="57" spans="1:12" x14ac:dyDescent="0.45">
      <c r="A57" s="97"/>
      <c r="B57" s="97"/>
    </row>
  </sheetData>
  <mergeCells count="68">
    <mergeCell ref="B23:E23"/>
    <mergeCell ref="F11:G11"/>
    <mergeCell ref="H11:I11"/>
    <mergeCell ref="A9:E9"/>
    <mergeCell ref="F9:G9"/>
    <mergeCell ref="H9:I9"/>
    <mergeCell ref="F10:G10"/>
    <mergeCell ref="H10:I10"/>
    <mergeCell ref="A21:H21"/>
    <mergeCell ref="F12:G12"/>
    <mergeCell ref="H12:I12"/>
    <mergeCell ref="F13:G13"/>
    <mergeCell ref="H13:I13"/>
    <mergeCell ref="F14:G14"/>
    <mergeCell ref="H14:I14"/>
    <mergeCell ref="A15:I15"/>
    <mergeCell ref="A16:I16"/>
    <mergeCell ref="B18:D18"/>
    <mergeCell ref="B19:D19"/>
    <mergeCell ref="B20:D20"/>
    <mergeCell ref="B34:D34"/>
    <mergeCell ref="E34:F34"/>
    <mergeCell ref="A22:I22"/>
    <mergeCell ref="B24:E24"/>
    <mergeCell ref="B25:E25"/>
    <mergeCell ref="B26:E26"/>
    <mergeCell ref="B27:E27"/>
    <mergeCell ref="B28:E28"/>
    <mergeCell ref="B29:E29"/>
    <mergeCell ref="B30:E30"/>
    <mergeCell ref="B31:E31"/>
    <mergeCell ref="A32:H32"/>
    <mergeCell ref="A33:I33"/>
    <mergeCell ref="B43:D43"/>
    <mergeCell ref="A44:H44"/>
    <mergeCell ref="A45:I45"/>
    <mergeCell ref="B35:D35"/>
    <mergeCell ref="E35:F35"/>
    <mergeCell ref="B36:D36"/>
    <mergeCell ref="E36:F36"/>
    <mergeCell ref="B37:D37"/>
    <mergeCell ref="E37:F37"/>
    <mergeCell ref="E39:F39"/>
    <mergeCell ref="B40:D40"/>
    <mergeCell ref="E40:F40"/>
    <mergeCell ref="B41:D41"/>
    <mergeCell ref="B42:D42"/>
    <mergeCell ref="C55:F55"/>
    <mergeCell ref="A50:H50"/>
    <mergeCell ref="A52:B52"/>
    <mergeCell ref="C52:E52"/>
    <mergeCell ref="G52:H52"/>
    <mergeCell ref="A53:B53"/>
    <mergeCell ref="C53:E53"/>
    <mergeCell ref="G54:H54"/>
    <mergeCell ref="A54:B54"/>
    <mergeCell ref="C54:E54"/>
    <mergeCell ref="B47:D47"/>
    <mergeCell ref="E47:F47"/>
    <mergeCell ref="B48:D48"/>
    <mergeCell ref="E48:F48"/>
    <mergeCell ref="B49:D49"/>
    <mergeCell ref="E49:F49"/>
    <mergeCell ref="B46:D46"/>
    <mergeCell ref="E46:F46"/>
    <mergeCell ref="B38:D38"/>
    <mergeCell ref="E38:F38"/>
    <mergeCell ref="B39:D39"/>
  </mergeCells>
  <pageMargins left="0.70866141732283472" right="0.70866141732283472" top="0.74803149606299213" bottom="0.74803149606299213" header="0.31496062992125984" footer="0.31496062992125984"/>
  <pageSetup paperSize="9" scale="82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M59"/>
  <sheetViews>
    <sheetView topLeftCell="A16" workbookViewId="0">
      <selection activeCell="A45" sqref="A45"/>
    </sheetView>
  </sheetViews>
  <sheetFormatPr defaultRowHeight="14.25" x14ac:dyDescent="0.45"/>
  <cols>
    <col min="1" max="1" width="12" bestFit="1" customWidth="1"/>
    <col min="4" max="4" width="14.53125" customWidth="1"/>
    <col min="6" max="6" width="8.86328125" customWidth="1"/>
    <col min="7" max="7" width="11" customWidth="1"/>
    <col min="8" max="8" width="14.1328125" customWidth="1"/>
    <col min="9" max="9" width="18.33203125" customWidth="1"/>
  </cols>
  <sheetData>
    <row r="1" spans="1:13" x14ac:dyDescent="0.45">
      <c r="A1" s="92"/>
      <c r="B1" s="93"/>
      <c r="C1" s="93"/>
      <c r="D1" s="93"/>
      <c r="E1" s="93"/>
      <c r="F1" s="93"/>
      <c r="G1" s="93"/>
      <c r="H1" s="93"/>
      <c r="I1" s="94"/>
    </row>
    <row r="2" spans="1:13" x14ac:dyDescent="0.45">
      <c r="A2" s="95"/>
      <c r="I2" s="96"/>
    </row>
    <row r="3" spans="1:13" x14ac:dyDescent="0.45">
      <c r="A3" s="95"/>
      <c r="I3" s="96"/>
    </row>
    <row r="4" spans="1:13" x14ac:dyDescent="0.45">
      <c r="A4" s="95"/>
      <c r="I4" s="96"/>
    </row>
    <row r="5" spans="1:13" x14ac:dyDescent="0.45">
      <c r="A5" s="95"/>
      <c r="I5" s="96"/>
    </row>
    <row r="6" spans="1:13" x14ac:dyDescent="0.45">
      <c r="A6" s="95"/>
      <c r="I6" s="96"/>
    </row>
    <row r="7" spans="1:13" x14ac:dyDescent="0.45">
      <c r="A7" s="95"/>
      <c r="I7" s="96"/>
      <c r="L7" t="s">
        <v>85</v>
      </c>
    </row>
    <row r="8" spans="1:13" x14ac:dyDescent="0.45">
      <c r="A8" s="95"/>
      <c r="H8" s="97"/>
      <c r="I8" s="98"/>
    </row>
    <row r="9" spans="1:13" x14ac:dyDescent="0.45">
      <c r="A9" s="414" t="s">
        <v>167</v>
      </c>
      <c r="B9" s="415"/>
      <c r="C9" s="415"/>
      <c r="D9" s="415"/>
      <c r="E9" s="429"/>
      <c r="F9" s="430" t="s">
        <v>166</v>
      </c>
      <c r="G9" s="431"/>
      <c r="H9" s="432">
        <v>11</v>
      </c>
      <c r="I9" s="433"/>
    </row>
    <row r="10" spans="1:13" x14ac:dyDescent="0.45">
      <c r="A10" s="99" t="s">
        <v>77</v>
      </c>
      <c r="B10" s="97"/>
      <c r="E10" s="100"/>
      <c r="F10" s="430" t="s">
        <v>78</v>
      </c>
      <c r="G10" s="431"/>
      <c r="H10" s="434" t="s">
        <v>173</v>
      </c>
      <c r="I10" s="435"/>
    </row>
    <row r="11" spans="1:13" x14ac:dyDescent="0.45">
      <c r="A11" s="99" t="s">
        <v>79</v>
      </c>
      <c r="B11" s="97"/>
      <c r="E11" s="100"/>
      <c r="F11" s="430" t="s">
        <v>80</v>
      </c>
      <c r="G11" s="431"/>
      <c r="H11" s="436" t="s">
        <v>119</v>
      </c>
      <c r="I11" s="435"/>
    </row>
    <row r="12" spans="1:13" x14ac:dyDescent="0.45">
      <c r="A12" s="99" t="s">
        <v>81</v>
      </c>
      <c r="B12" s="97"/>
      <c r="E12" s="100"/>
      <c r="F12" s="430" t="s">
        <v>82</v>
      </c>
      <c r="G12" s="431"/>
      <c r="H12" s="436">
        <v>43269</v>
      </c>
      <c r="I12" s="435"/>
    </row>
    <row r="13" spans="1:13" x14ac:dyDescent="0.45">
      <c r="A13" s="99" t="s">
        <v>83</v>
      </c>
      <c r="B13" s="97"/>
      <c r="E13" s="100"/>
      <c r="F13" s="467" t="s">
        <v>84</v>
      </c>
      <c r="G13" s="405"/>
      <c r="H13" s="468" t="s">
        <v>174</v>
      </c>
      <c r="I13" s="469"/>
    </row>
    <row r="14" spans="1:13" x14ac:dyDescent="0.45">
      <c r="A14" s="99"/>
      <c r="B14" s="97"/>
      <c r="E14" s="100"/>
      <c r="F14" s="430" t="s">
        <v>86</v>
      </c>
      <c r="G14" s="431"/>
      <c r="H14" s="436" t="s">
        <v>87</v>
      </c>
      <c r="I14" s="435"/>
      <c r="M14" t="s">
        <v>85</v>
      </c>
    </row>
    <row r="15" spans="1:13" x14ac:dyDescent="0.45">
      <c r="A15" s="443" t="s">
        <v>175</v>
      </c>
      <c r="B15" s="444"/>
      <c r="C15" s="444"/>
      <c r="D15" s="444"/>
      <c r="E15" s="444"/>
      <c r="F15" s="444"/>
      <c r="G15" s="444"/>
      <c r="H15" s="444"/>
      <c r="I15" s="445"/>
    </row>
    <row r="16" spans="1:13" ht="14.65" thickBot="1" x14ac:dyDescent="0.5">
      <c r="A16" s="446" t="s">
        <v>88</v>
      </c>
      <c r="B16" s="447"/>
      <c r="C16" s="447"/>
      <c r="D16" s="447"/>
      <c r="E16" s="447"/>
      <c r="F16" s="447"/>
      <c r="G16" s="447"/>
      <c r="H16" s="447"/>
      <c r="I16" s="448"/>
    </row>
    <row r="17" spans="1:12" x14ac:dyDescent="0.45">
      <c r="A17" s="104" t="s">
        <v>89</v>
      </c>
      <c r="B17" s="105" t="s">
        <v>176</v>
      </c>
      <c r="C17" s="105"/>
      <c r="D17" s="106"/>
      <c r="E17" s="107" t="s">
        <v>91</v>
      </c>
      <c r="F17" s="107" t="s">
        <v>92</v>
      </c>
      <c r="G17" s="107" t="s">
        <v>93</v>
      </c>
      <c r="H17" s="107" t="s">
        <v>94</v>
      </c>
      <c r="I17" s="108" t="s">
        <v>95</v>
      </c>
    </row>
    <row r="18" spans="1:12" x14ac:dyDescent="0.45">
      <c r="A18" s="109"/>
      <c r="B18" s="437"/>
      <c r="C18" s="438"/>
      <c r="D18" s="439"/>
      <c r="E18" s="110"/>
      <c r="F18" s="111"/>
      <c r="G18" s="110"/>
      <c r="H18" s="112"/>
      <c r="I18" s="113">
        <f>SUM(G18*H18)</f>
        <v>0</v>
      </c>
    </row>
    <row r="19" spans="1:12" x14ac:dyDescent="0.45">
      <c r="A19" s="114"/>
      <c r="B19" s="406"/>
      <c r="C19" s="395"/>
      <c r="D19" s="407"/>
      <c r="E19" s="115"/>
      <c r="F19" s="100"/>
      <c r="G19" s="115"/>
      <c r="H19" s="116"/>
      <c r="I19" s="113">
        <f t="shared" ref="I19:I20" si="0">SUM(G19*H19)</f>
        <v>0</v>
      </c>
    </row>
    <row r="20" spans="1:12" x14ac:dyDescent="0.45">
      <c r="A20" s="114"/>
      <c r="B20" s="440"/>
      <c r="C20" s="441"/>
      <c r="D20" s="442"/>
      <c r="E20" s="115"/>
      <c r="F20" s="100"/>
      <c r="G20" s="117"/>
      <c r="H20" s="118"/>
      <c r="I20" s="119">
        <f t="shared" si="0"/>
        <v>0</v>
      </c>
    </row>
    <row r="21" spans="1:12" x14ac:dyDescent="0.45">
      <c r="A21" s="408" t="s">
        <v>96</v>
      </c>
      <c r="B21" s="404"/>
      <c r="C21" s="404"/>
      <c r="D21" s="404"/>
      <c r="E21" s="404"/>
      <c r="F21" s="404"/>
      <c r="G21" s="404"/>
      <c r="H21" s="405"/>
      <c r="I21" s="113">
        <f>SUM(I18:I20)</f>
        <v>0</v>
      </c>
    </row>
    <row r="22" spans="1:12" x14ac:dyDescent="0.45">
      <c r="A22" s="414" t="s">
        <v>97</v>
      </c>
      <c r="B22" s="415"/>
      <c r="C22" s="415"/>
      <c r="D22" s="415"/>
      <c r="E22" s="415"/>
      <c r="F22" s="415"/>
      <c r="G22" s="415"/>
      <c r="H22" s="415"/>
      <c r="I22" s="416"/>
    </row>
    <row r="23" spans="1:12" x14ac:dyDescent="0.45">
      <c r="A23" s="120" t="s">
        <v>98</v>
      </c>
      <c r="B23" s="412" t="s">
        <v>176</v>
      </c>
      <c r="C23" s="458"/>
      <c r="D23" s="458"/>
      <c r="E23" s="458"/>
      <c r="F23" s="122"/>
      <c r="G23" s="180" t="s">
        <v>93</v>
      </c>
      <c r="H23" s="136" t="s">
        <v>94</v>
      </c>
      <c r="I23" s="137" t="s">
        <v>95</v>
      </c>
    </row>
    <row r="24" spans="1:12" x14ac:dyDescent="0.45">
      <c r="A24" s="125"/>
      <c r="B24" s="417"/>
      <c r="C24" s="418"/>
      <c r="D24" s="418"/>
      <c r="E24" s="418"/>
      <c r="F24" s="183"/>
      <c r="G24" s="183"/>
      <c r="H24" s="184"/>
      <c r="I24" s="129"/>
    </row>
    <row r="25" spans="1:12" x14ac:dyDescent="0.45">
      <c r="A25" s="125"/>
      <c r="B25" s="420"/>
      <c r="C25" s="421"/>
      <c r="D25" s="421"/>
      <c r="E25" s="421"/>
      <c r="F25" s="161"/>
      <c r="G25" s="126"/>
      <c r="H25" s="184"/>
      <c r="I25" s="129"/>
    </row>
    <row r="26" spans="1:12" x14ac:dyDescent="0.45">
      <c r="A26" s="125"/>
      <c r="B26" s="420"/>
      <c r="C26" s="421"/>
      <c r="D26" s="421"/>
      <c r="E26" s="421"/>
      <c r="F26" s="161"/>
      <c r="G26" s="161"/>
      <c r="H26" s="184"/>
      <c r="I26" s="129"/>
    </row>
    <row r="27" spans="1:12" x14ac:dyDescent="0.45">
      <c r="A27" s="125"/>
      <c r="B27" s="420"/>
      <c r="C27" s="421"/>
      <c r="D27" s="421"/>
      <c r="E27" s="421"/>
      <c r="F27" s="161"/>
      <c r="G27" s="161"/>
      <c r="H27" s="184"/>
      <c r="I27" s="129"/>
    </row>
    <row r="28" spans="1:12" x14ac:dyDescent="0.45">
      <c r="A28" s="125"/>
      <c r="B28" s="420"/>
      <c r="C28" s="421"/>
      <c r="D28" s="421"/>
      <c r="E28" s="421"/>
      <c r="F28" s="161"/>
      <c r="G28" s="161"/>
      <c r="H28" s="184"/>
      <c r="I28" s="129"/>
    </row>
    <row r="29" spans="1:12" x14ac:dyDescent="0.45">
      <c r="A29" s="125"/>
      <c r="B29" s="406"/>
      <c r="C29" s="395"/>
      <c r="D29" s="395"/>
      <c r="E29" s="395"/>
      <c r="F29" s="100"/>
      <c r="G29" s="162"/>
      <c r="H29" s="184"/>
      <c r="I29" s="129"/>
    </row>
    <row r="30" spans="1:12" x14ac:dyDescent="0.45">
      <c r="A30" s="125"/>
      <c r="B30" s="406"/>
      <c r="C30" s="395"/>
      <c r="D30" s="395"/>
      <c r="E30" s="395"/>
      <c r="F30" s="100"/>
      <c r="G30" s="162"/>
      <c r="H30" s="184"/>
      <c r="I30" s="129"/>
    </row>
    <row r="31" spans="1:12" x14ac:dyDescent="0.45">
      <c r="A31" s="125"/>
      <c r="B31" s="423"/>
      <c r="C31" s="424"/>
      <c r="D31" s="424"/>
      <c r="E31" s="424"/>
      <c r="F31" s="103"/>
      <c r="G31" s="162"/>
      <c r="H31" s="128"/>
      <c r="I31" s="129"/>
      <c r="L31" s="130"/>
    </row>
    <row r="32" spans="1:12" x14ac:dyDescent="0.45">
      <c r="A32" s="467" t="s">
        <v>177</v>
      </c>
      <c r="B32" s="404"/>
      <c r="C32" s="404"/>
      <c r="D32" s="404"/>
      <c r="E32" s="404"/>
      <c r="F32" s="404"/>
      <c r="G32" s="404"/>
      <c r="H32" s="405"/>
      <c r="I32" s="185">
        <f>SUM(I24:I31)</f>
        <v>0</v>
      </c>
      <c r="L32" s="130"/>
    </row>
    <row r="33" spans="1:12" x14ac:dyDescent="0.45">
      <c r="A33" s="408" t="s">
        <v>178</v>
      </c>
      <c r="B33" s="404"/>
      <c r="C33" s="404"/>
      <c r="D33" s="404"/>
      <c r="E33" s="404"/>
      <c r="F33" s="404"/>
      <c r="G33" s="404"/>
      <c r="H33" s="405"/>
      <c r="I33" s="186">
        <f>I32*0.15</f>
        <v>0</v>
      </c>
      <c r="L33" s="130"/>
    </row>
    <row r="34" spans="1:12" x14ac:dyDescent="0.45">
      <c r="A34" s="408" t="s">
        <v>179</v>
      </c>
      <c r="B34" s="404"/>
      <c r="C34" s="404"/>
      <c r="D34" s="404"/>
      <c r="E34" s="404"/>
      <c r="F34" s="404"/>
      <c r="G34" s="404"/>
      <c r="H34" s="405"/>
      <c r="I34" s="131">
        <f>I32+I33</f>
        <v>0</v>
      </c>
    </row>
    <row r="35" spans="1:12" x14ac:dyDescent="0.45">
      <c r="A35" s="414" t="s">
        <v>101</v>
      </c>
      <c r="B35" s="415"/>
      <c r="C35" s="415"/>
      <c r="D35" s="415"/>
      <c r="E35" s="415"/>
      <c r="F35" s="415"/>
      <c r="G35" s="415"/>
      <c r="H35" s="415"/>
      <c r="I35" s="416"/>
    </row>
    <row r="36" spans="1:12" x14ac:dyDescent="0.45">
      <c r="A36" s="120" t="s">
        <v>102</v>
      </c>
      <c r="B36" s="412" t="s">
        <v>103</v>
      </c>
      <c r="C36" s="458"/>
      <c r="D36" s="413"/>
      <c r="E36" s="412" t="s">
        <v>91</v>
      </c>
      <c r="F36" s="413"/>
      <c r="G36" s="164" t="s">
        <v>93</v>
      </c>
      <c r="H36" s="136" t="s">
        <v>94</v>
      </c>
      <c r="I36" s="137" t="s">
        <v>95</v>
      </c>
    </row>
    <row r="37" spans="1:12" x14ac:dyDescent="0.45">
      <c r="A37" s="125">
        <v>1</v>
      </c>
      <c r="B37" s="449" t="s">
        <v>104</v>
      </c>
      <c r="C37" s="450"/>
      <c r="D37" s="451"/>
      <c r="E37" s="437" t="s">
        <v>105</v>
      </c>
      <c r="F37" s="439"/>
      <c r="G37" s="157">
        <v>2</v>
      </c>
      <c r="H37" s="155">
        <v>450</v>
      </c>
      <c r="I37" s="132">
        <f>SUM(G37*H37)</f>
        <v>900</v>
      </c>
    </row>
    <row r="38" spans="1:12" x14ac:dyDescent="0.45">
      <c r="A38" s="125">
        <v>2</v>
      </c>
      <c r="B38" s="426" t="s">
        <v>106</v>
      </c>
      <c r="C38" s="427"/>
      <c r="D38" s="428"/>
      <c r="E38" s="406" t="s">
        <v>105</v>
      </c>
      <c r="F38" s="407"/>
      <c r="G38" s="126"/>
      <c r="H38" s="156">
        <v>350</v>
      </c>
      <c r="I38" s="129">
        <f t="shared" ref="I38:I42" si="1">SUM(G38*H38)</f>
        <v>0</v>
      </c>
    </row>
    <row r="39" spans="1:12" x14ac:dyDescent="0.45">
      <c r="A39" s="125">
        <v>3</v>
      </c>
      <c r="B39" s="426" t="s">
        <v>107</v>
      </c>
      <c r="C39" s="427"/>
      <c r="D39" s="428"/>
      <c r="E39" s="406" t="s">
        <v>105</v>
      </c>
      <c r="F39" s="407"/>
      <c r="G39" s="126"/>
      <c r="H39" s="156">
        <v>300</v>
      </c>
      <c r="I39" s="129">
        <f t="shared" si="1"/>
        <v>0</v>
      </c>
    </row>
    <row r="40" spans="1:12" x14ac:dyDescent="0.45">
      <c r="A40" s="125">
        <v>4</v>
      </c>
      <c r="B40" s="426" t="s">
        <v>108</v>
      </c>
      <c r="C40" s="427"/>
      <c r="D40" s="428"/>
      <c r="E40" s="406" t="s">
        <v>105</v>
      </c>
      <c r="F40" s="407"/>
      <c r="G40" s="126">
        <v>2</v>
      </c>
      <c r="H40" s="156">
        <v>200</v>
      </c>
      <c r="I40" s="129">
        <f t="shared" si="1"/>
        <v>400</v>
      </c>
    </row>
    <row r="41" spans="1:12" x14ac:dyDescent="0.45">
      <c r="A41" s="125">
        <v>5</v>
      </c>
      <c r="B41" s="426" t="s">
        <v>109</v>
      </c>
      <c r="C41" s="427"/>
      <c r="D41" s="428"/>
      <c r="E41" s="406" t="s">
        <v>105</v>
      </c>
      <c r="F41" s="407"/>
      <c r="G41" s="126"/>
      <c r="H41" s="158">
        <v>200</v>
      </c>
      <c r="I41" s="129">
        <f t="shared" si="1"/>
        <v>0</v>
      </c>
    </row>
    <row r="42" spans="1:12" x14ac:dyDescent="0.45">
      <c r="A42" s="125">
        <v>6</v>
      </c>
      <c r="B42" s="426" t="s">
        <v>41</v>
      </c>
      <c r="C42" s="427"/>
      <c r="D42" s="428"/>
      <c r="E42" s="406" t="s">
        <v>105</v>
      </c>
      <c r="F42" s="407"/>
      <c r="G42" s="126"/>
      <c r="H42" s="158">
        <v>140</v>
      </c>
      <c r="I42" s="129">
        <f t="shared" si="1"/>
        <v>0</v>
      </c>
    </row>
    <row r="43" spans="1:12" x14ac:dyDescent="0.45">
      <c r="A43" s="125"/>
      <c r="B43" s="426"/>
      <c r="C43" s="427"/>
      <c r="D43" s="428"/>
      <c r="E43" s="133"/>
      <c r="F43" s="100"/>
      <c r="G43" s="100"/>
      <c r="H43" s="116"/>
      <c r="I43" s="129"/>
    </row>
    <row r="44" spans="1:12" x14ac:dyDescent="0.45">
      <c r="A44" s="114"/>
      <c r="B44" s="426"/>
      <c r="C44" s="427"/>
      <c r="D44" s="428"/>
      <c r="F44" s="100"/>
      <c r="G44" s="100"/>
      <c r="H44" s="116"/>
      <c r="I44" s="129"/>
    </row>
    <row r="45" spans="1:12" x14ac:dyDescent="0.45">
      <c r="A45" s="134"/>
      <c r="B45" s="455"/>
      <c r="C45" s="456"/>
      <c r="D45" s="457"/>
      <c r="E45" s="102"/>
      <c r="F45" s="103"/>
      <c r="G45" s="100"/>
      <c r="H45" s="118"/>
      <c r="I45" s="129"/>
    </row>
    <row r="46" spans="1:12" x14ac:dyDescent="0.45">
      <c r="A46" s="408" t="s">
        <v>110</v>
      </c>
      <c r="B46" s="404"/>
      <c r="C46" s="404"/>
      <c r="D46" s="404"/>
      <c r="E46" s="404"/>
      <c r="F46" s="404"/>
      <c r="G46" s="404"/>
      <c r="H46" s="405"/>
      <c r="I46" s="135">
        <f>SUM(I37:I45)</f>
        <v>1300</v>
      </c>
    </row>
    <row r="47" spans="1:12" x14ac:dyDescent="0.45">
      <c r="A47" s="414" t="s">
        <v>111</v>
      </c>
      <c r="B47" s="415"/>
      <c r="C47" s="415"/>
      <c r="D47" s="415"/>
      <c r="E47" s="415"/>
      <c r="F47" s="415"/>
      <c r="G47" s="415"/>
      <c r="H47" s="415"/>
      <c r="I47" s="416"/>
    </row>
    <row r="48" spans="1:12" x14ac:dyDescent="0.45">
      <c r="A48" s="120" t="s">
        <v>112</v>
      </c>
      <c r="B48" s="412" t="s">
        <v>113</v>
      </c>
      <c r="C48" s="458"/>
      <c r="D48" s="413"/>
      <c r="E48" s="412" t="s">
        <v>114</v>
      </c>
      <c r="F48" s="413"/>
      <c r="G48" s="136" t="s">
        <v>115</v>
      </c>
      <c r="H48" s="136" t="s">
        <v>94</v>
      </c>
      <c r="I48" s="137" t="s">
        <v>95</v>
      </c>
    </row>
    <row r="49" spans="1:12" x14ac:dyDescent="0.45">
      <c r="A49" s="125">
        <v>1</v>
      </c>
      <c r="B49" s="417" t="s">
        <v>180</v>
      </c>
      <c r="C49" s="418"/>
      <c r="D49" s="419"/>
      <c r="E49" s="437"/>
      <c r="F49" s="439"/>
      <c r="G49" s="126"/>
      <c r="H49" s="138"/>
      <c r="I49" s="129"/>
    </row>
    <row r="50" spans="1:12" x14ac:dyDescent="0.45">
      <c r="A50" s="125"/>
      <c r="B50" s="420" t="s">
        <v>123</v>
      </c>
      <c r="C50" s="421"/>
      <c r="D50" s="422"/>
      <c r="E50" s="406">
        <v>1</v>
      </c>
      <c r="F50" s="407"/>
      <c r="G50" s="126">
        <v>77.400000000000006</v>
      </c>
      <c r="H50" s="138">
        <v>5</v>
      </c>
      <c r="I50" s="129">
        <f>H50*G50</f>
        <v>387</v>
      </c>
    </row>
    <row r="51" spans="1:12" x14ac:dyDescent="0.45">
      <c r="A51" s="139"/>
      <c r="B51" s="423"/>
      <c r="C51" s="424"/>
      <c r="D51" s="425"/>
      <c r="E51" s="440"/>
      <c r="F51" s="442"/>
      <c r="G51" s="126"/>
      <c r="H51" s="138"/>
      <c r="I51" s="129"/>
    </row>
    <row r="52" spans="1:12" x14ac:dyDescent="0.45">
      <c r="A52" s="408" t="s">
        <v>116</v>
      </c>
      <c r="B52" s="404"/>
      <c r="C52" s="404"/>
      <c r="D52" s="404"/>
      <c r="E52" s="404"/>
      <c r="F52" s="404"/>
      <c r="G52" s="404"/>
      <c r="H52" s="405"/>
      <c r="I52" s="140">
        <f>SUM(I49:I51)</f>
        <v>387</v>
      </c>
    </row>
    <row r="53" spans="1:12" x14ac:dyDescent="0.45">
      <c r="A53" s="141"/>
      <c r="B53" s="142"/>
      <c r="C53" s="142"/>
      <c r="D53" s="142"/>
      <c r="E53" s="142"/>
      <c r="F53" s="143"/>
      <c r="G53" s="144"/>
      <c r="H53" s="144"/>
      <c r="I53" s="145"/>
      <c r="L53" s="97"/>
    </row>
    <row r="54" spans="1:12" x14ac:dyDescent="0.45">
      <c r="A54" s="452"/>
      <c r="B54" s="453"/>
      <c r="C54" s="453"/>
      <c r="D54" s="453"/>
      <c r="E54" s="453"/>
      <c r="F54" s="146"/>
      <c r="G54" s="454" t="s">
        <v>117</v>
      </c>
      <c r="H54" s="453"/>
      <c r="I54" s="147">
        <f>I52+I46+I34</f>
        <v>1687</v>
      </c>
    </row>
    <row r="55" spans="1:12" x14ac:dyDescent="0.45">
      <c r="A55" s="452"/>
      <c r="B55" s="453"/>
      <c r="C55" s="453"/>
      <c r="D55" s="453"/>
      <c r="E55" s="453"/>
      <c r="F55" s="100"/>
      <c r="G55" s="148"/>
      <c r="H55" s="149"/>
      <c r="I55" s="150"/>
    </row>
    <row r="56" spans="1:12" ht="14.65" thickBot="1" x14ac:dyDescent="0.5">
      <c r="A56" s="452"/>
      <c r="B56" s="453"/>
      <c r="C56" s="453"/>
      <c r="D56" s="453"/>
      <c r="E56" s="453"/>
      <c r="F56" s="100"/>
      <c r="G56" s="402" t="s">
        <v>160</v>
      </c>
      <c r="H56" s="403"/>
      <c r="I56" s="159">
        <f>I54+I55</f>
        <v>1687</v>
      </c>
    </row>
    <row r="57" spans="1:12" ht="15" thickTop="1" thickBot="1" x14ac:dyDescent="0.5">
      <c r="A57" s="151"/>
      <c r="B57" s="152"/>
      <c r="C57" s="459"/>
      <c r="D57" s="460"/>
      <c r="E57" s="460"/>
      <c r="F57" s="460"/>
      <c r="G57" s="153"/>
      <c r="H57" s="153"/>
      <c r="I57" s="154"/>
    </row>
    <row r="59" spans="1:12" x14ac:dyDescent="0.45">
      <c r="A59" s="97"/>
      <c r="B59" s="97"/>
    </row>
  </sheetData>
  <mergeCells count="70">
    <mergeCell ref="F11:G11"/>
    <mergeCell ref="H11:I11"/>
    <mergeCell ref="A9:E9"/>
    <mergeCell ref="F9:G9"/>
    <mergeCell ref="H9:I9"/>
    <mergeCell ref="F10:G10"/>
    <mergeCell ref="H10:I10"/>
    <mergeCell ref="A21:H21"/>
    <mergeCell ref="F12:G12"/>
    <mergeCell ref="H12:I12"/>
    <mergeCell ref="F13:G13"/>
    <mergeCell ref="H13:I13"/>
    <mergeCell ref="F14:G14"/>
    <mergeCell ref="H14:I14"/>
    <mergeCell ref="A15:I15"/>
    <mergeCell ref="A16:I16"/>
    <mergeCell ref="B18:D18"/>
    <mergeCell ref="B19:D19"/>
    <mergeCell ref="B20:D20"/>
    <mergeCell ref="A33:H33"/>
    <mergeCell ref="A22:I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A32:H32"/>
    <mergeCell ref="A34:H34"/>
    <mergeCell ref="A35:I35"/>
    <mergeCell ref="B36:D36"/>
    <mergeCell ref="E36:F36"/>
    <mergeCell ref="B37:D37"/>
    <mergeCell ref="E37:F37"/>
    <mergeCell ref="B38:D38"/>
    <mergeCell ref="E38:F38"/>
    <mergeCell ref="B39:D39"/>
    <mergeCell ref="E39:F39"/>
    <mergeCell ref="B40:D40"/>
    <mergeCell ref="E40:F40"/>
    <mergeCell ref="B49:D49"/>
    <mergeCell ref="E49:F49"/>
    <mergeCell ref="B41:D41"/>
    <mergeCell ref="E41:F41"/>
    <mergeCell ref="B42:D42"/>
    <mergeCell ref="E42:F42"/>
    <mergeCell ref="B43:D43"/>
    <mergeCell ref="B44:D44"/>
    <mergeCell ref="B45:D45"/>
    <mergeCell ref="A46:H46"/>
    <mergeCell ref="A47:I47"/>
    <mergeCell ref="B48:D48"/>
    <mergeCell ref="E48:F48"/>
    <mergeCell ref="C57:F57"/>
    <mergeCell ref="B50:D50"/>
    <mergeCell ref="E50:F50"/>
    <mergeCell ref="B51:D51"/>
    <mergeCell ref="E51:F51"/>
    <mergeCell ref="A52:H52"/>
    <mergeCell ref="A54:B54"/>
    <mergeCell ref="C54:E54"/>
    <mergeCell ref="G54:H54"/>
    <mergeCell ref="A55:B55"/>
    <mergeCell ref="C55:E55"/>
    <mergeCell ref="A56:B56"/>
    <mergeCell ref="C56:E56"/>
    <mergeCell ref="G56:H56"/>
  </mergeCells>
  <pageMargins left="0.7" right="0.7" top="0.75" bottom="0.75" header="0.3" footer="0.3"/>
  <pageSetup scale="80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M59"/>
  <sheetViews>
    <sheetView topLeftCell="A25" workbookViewId="0">
      <selection activeCell="A45" sqref="A45"/>
    </sheetView>
  </sheetViews>
  <sheetFormatPr defaultRowHeight="14.25" x14ac:dyDescent="0.45"/>
  <cols>
    <col min="1" max="1" width="12" bestFit="1" customWidth="1"/>
    <col min="4" max="4" width="14.53125" customWidth="1"/>
    <col min="6" max="6" width="8.86328125" customWidth="1"/>
    <col min="7" max="7" width="11" customWidth="1"/>
    <col min="8" max="8" width="14.1328125" customWidth="1"/>
    <col min="9" max="9" width="18.33203125" customWidth="1"/>
  </cols>
  <sheetData>
    <row r="1" spans="1:13" x14ac:dyDescent="0.45">
      <c r="A1" s="92"/>
      <c r="B1" s="93"/>
      <c r="C1" s="93"/>
      <c r="D1" s="93"/>
      <c r="E1" s="93"/>
      <c r="F1" s="93"/>
      <c r="G1" s="93"/>
      <c r="H1" s="93"/>
      <c r="I1" s="94"/>
    </row>
    <row r="2" spans="1:13" x14ac:dyDescent="0.45">
      <c r="A2" s="95"/>
      <c r="I2" s="96"/>
    </row>
    <row r="3" spans="1:13" x14ac:dyDescent="0.45">
      <c r="A3" s="95"/>
      <c r="I3" s="96"/>
    </row>
    <row r="4" spans="1:13" x14ac:dyDescent="0.45">
      <c r="A4" s="95"/>
      <c r="I4" s="96"/>
    </row>
    <row r="5" spans="1:13" x14ac:dyDescent="0.45">
      <c r="A5" s="95"/>
      <c r="I5" s="96"/>
    </row>
    <row r="6" spans="1:13" x14ac:dyDescent="0.45">
      <c r="A6" s="95"/>
      <c r="I6" s="96"/>
    </row>
    <row r="7" spans="1:13" x14ac:dyDescent="0.45">
      <c r="A7" s="95"/>
      <c r="I7" s="96"/>
    </row>
    <row r="8" spans="1:13" x14ac:dyDescent="0.45">
      <c r="A8" s="95"/>
      <c r="H8" s="97"/>
      <c r="I8" s="98"/>
    </row>
    <row r="9" spans="1:13" x14ac:dyDescent="0.45">
      <c r="A9" s="414" t="s">
        <v>167</v>
      </c>
      <c r="B9" s="415"/>
      <c r="C9" s="415"/>
      <c r="D9" s="415"/>
      <c r="E9" s="429"/>
      <c r="F9" s="430" t="s">
        <v>166</v>
      </c>
      <c r="G9" s="431"/>
      <c r="H9" s="432">
        <v>12</v>
      </c>
      <c r="I9" s="433"/>
    </row>
    <row r="10" spans="1:13" x14ac:dyDescent="0.45">
      <c r="A10" s="99" t="s">
        <v>77</v>
      </c>
      <c r="B10" s="97"/>
      <c r="E10" s="100"/>
      <c r="F10" s="430" t="s">
        <v>78</v>
      </c>
      <c r="G10" s="431"/>
      <c r="H10" s="434" t="s">
        <v>181</v>
      </c>
      <c r="I10" s="435"/>
    </row>
    <row r="11" spans="1:13" x14ac:dyDescent="0.45">
      <c r="A11" s="99" t="s">
        <v>79</v>
      </c>
      <c r="B11" s="97"/>
      <c r="E11" s="100"/>
      <c r="F11" s="430" t="s">
        <v>80</v>
      </c>
      <c r="G11" s="431"/>
      <c r="H11" s="436" t="s">
        <v>65</v>
      </c>
      <c r="I11" s="435"/>
    </row>
    <row r="12" spans="1:13" x14ac:dyDescent="0.45">
      <c r="A12" s="99" t="s">
        <v>81</v>
      </c>
      <c r="B12" s="97"/>
      <c r="E12" s="100"/>
      <c r="F12" s="430" t="s">
        <v>82</v>
      </c>
      <c r="G12" s="431"/>
      <c r="H12" s="436">
        <v>43444</v>
      </c>
      <c r="I12" s="435"/>
    </row>
    <row r="13" spans="1:13" x14ac:dyDescent="0.45">
      <c r="A13" s="99" t="s">
        <v>83</v>
      </c>
      <c r="B13" s="97"/>
      <c r="E13" s="100"/>
      <c r="F13" s="181" t="s">
        <v>84</v>
      </c>
      <c r="G13" s="182"/>
      <c r="H13" s="468" t="s">
        <v>118</v>
      </c>
      <c r="I13" s="469"/>
    </row>
    <row r="14" spans="1:13" x14ac:dyDescent="0.45">
      <c r="A14" s="99"/>
      <c r="B14" s="97"/>
      <c r="E14" s="100"/>
      <c r="F14" s="430" t="s">
        <v>86</v>
      </c>
      <c r="G14" s="431"/>
      <c r="H14" s="436" t="s">
        <v>87</v>
      </c>
      <c r="I14" s="435"/>
      <c r="M14" t="s">
        <v>85</v>
      </c>
    </row>
    <row r="15" spans="1:13" x14ac:dyDescent="0.45">
      <c r="A15" s="443" t="s">
        <v>182</v>
      </c>
      <c r="B15" s="444"/>
      <c r="C15" s="444"/>
      <c r="D15" s="444"/>
      <c r="E15" s="444"/>
      <c r="F15" s="444"/>
      <c r="G15" s="444"/>
      <c r="H15" s="444"/>
      <c r="I15" s="445"/>
    </row>
    <row r="16" spans="1:13" ht="14.65" thickBot="1" x14ac:dyDescent="0.5">
      <c r="A16" s="446" t="s">
        <v>88</v>
      </c>
      <c r="B16" s="447"/>
      <c r="C16" s="447"/>
      <c r="D16" s="447"/>
      <c r="E16" s="447"/>
      <c r="F16" s="447"/>
      <c r="G16" s="447"/>
      <c r="H16" s="447"/>
      <c r="I16" s="448"/>
    </row>
    <row r="17" spans="1:12" x14ac:dyDescent="0.45">
      <c r="A17" s="104" t="s">
        <v>89</v>
      </c>
      <c r="B17" s="105" t="s">
        <v>176</v>
      </c>
      <c r="C17" s="105"/>
      <c r="D17" s="106"/>
      <c r="E17" s="107" t="s">
        <v>91</v>
      </c>
      <c r="F17" s="107" t="s">
        <v>92</v>
      </c>
      <c r="G17" s="107" t="s">
        <v>93</v>
      </c>
      <c r="H17" s="107" t="s">
        <v>94</v>
      </c>
      <c r="I17" s="108" t="s">
        <v>95</v>
      </c>
    </row>
    <row r="18" spans="1:12" x14ac:dyDescent="0.45">
      <c r="A18" s="109"/>
      <c r="B18" s="437"/>
      <c r="C18" s="438"/>
      <c r="D18" s="439"/>
      <c r="E18" s="110"/>
      <c r="F18" s="111"/>
      <c r="G18" s="110"/>
      <c r="H18" s="112"/>
      <c r="I18" s="113">
        <f>SUM(G18*H18)</f>
        <v>0</v>
      </c>
    </row>
    <row r="19" spans="1:12" x14ac:dyDescent="0.45">
      <c r="A19" s="114"/>
      <c r="B19" s="406"/>
      <c r="C19" s="395"/>
      <c r="D19" s="407"/>
      <c r="E19" s="115"/>
      <c r="F19" s="100"/>
      <c r="G19" s="115"/>
      <c r="H19" s="116"/>
      <c r="I19" s="113">
        <f t="shared" ref="I19:I20" si="0">SUM(G19*H19)</f>
        <v>0</v>
      </c>
    </row>
    <row r="20" spans="1:12" x14ac:dyDescent="0.45">
      <c r="A20" s="114"/>
      <c r="B20" s="440"/>
      <c r="C20" s="441"/>
      <c r="D20" s="442"/>
      <c r="E20" s="115"/>
      <c r="F20" s="100"/>
      <c r="G20" s="117"/>
      <c r="H20" s="118"/>
      <c r="I20" s="119">
        <f t="shared" si="0"/>
        <v>0</v>
      </c>
    </row>
    <row r="21" spans="1:12" x14ac:dyDescent="0.45">
      <c r="A21" s="408" t="s">
        <v>96</v>
      </c>
      <c r="B21" s="404"/>
      <c r="C21" s="404"/>
      <c r="D21" s="404"/>
      <c r="E21" s="404"/>
      <c r="F21" s="404"/>
      <c r="G21" s="404"/>
      <c r="H21" s="405"/>
      <c r="I21" s="113">
        <f>SUM(I18:I20)</f>
        <v>0</v>
      </c>
    </row>
    <row r="22" spans="1:12" x14ac:dyDescent="0.45">
      <c r="A22" s="414" t="s">
        <v>97</v>
      </c>
      <c r="B22" s="415"/>
      <c r="C22" s="415"/>
      <c r="D22" s="415"/>
      <c r="E22" s="415"/>
      <c r="F22" s="415"/>
      <c r="G22" s="415"/>
      <c r="H22" s="415"/>
      <c r="I22" s="416"/>
    </row>
    <row r="23" spans="1:12" x14ac:dyDescent="0.45">
      <c r="A23" s="120" t="s">
        <v>98</v>
      </c>
      <c r="B23" s="412" t="s">
        <v>176</v>
      </c>
      <c r="C23" s="458"/>
      <c r="D23" s="458"/>
      <c r="E23" s="458"/>
      <c r="F23" s="122"/>
      <c r="G23" s="180" t="s">
        <v>93</v>
      </c>
      <c r="H23" s="136" t="s">
        <v>94</v>
      </c>
      <c r="I23" s="137" t="s">
        <v>95</v>
      </c>
    </row>
    <row r="24" spans="1:12" x14ac:dyDescent="0.45">
      <c r="A24" s="125">
        <v>1</v>
      </c>
      <c r="B24" s="417" t="s">
        <v>183</v>
      </c>
      <c r="C24" s="418"/>
      <c r="D24" s="418"/>
      <c r="E24" s="418"/>
      <c r="F24" s="183"/>
      <c r="G24" s="183">
        <v>1</v>
      </c>
      <c r="H24" s="184">
        <v>172.17</v>
      </c>
      <c r="I24" s="129">
        <f>H24*G24</f>
        <v>172.17</v>
      </c>
    </row>
    <row r="25" spans="1:12" x14ac:dyDescent="0.45">
      <c r="A25" s="125">
        <v>2</v>
      </c>
      <c r="B25" s="420" t="s">
        <v>184</v>
      </c>
      <c r="C25" s="421"/>
      <c r="D25" s="421"/>
      <c r="E25" s="421"/>
      <c r="F25" s="161"/>
      <c r="G25" s="126">
        <v>1</v>
      </c>
      <c r="H25" s="184">
        <v>665.1</v>
      </c>
      <c r="I25" s="129">
        <f>H25*G25</f>
        <v>665.1</v>
      </c>
    </row>
    <row r="26" spans="1:12" x14ac:dyDescent="0.45">
      <c r="A26" s="125"/>
      <c r="B26" s="420"/>
      <c r="C26" s="421"/>
      <c r="D26" s="421"/>
      <c r="E26" s="421"/>
      <c r="F26" s="161"/>
      <c r="G26" s="161"/>
      <c r="H26" s="184"/>
      <c r="I26" s="129"/>
    </row>
    <row r="27" spans="1:12" x14ac:dyDescent="0.45">
      <c r="A27" s="125"/>
      <c r="B27" s="420"/>
      <c r="C27" s="421"/>
      <c r="D27" s="421"/>
      <c r="E27" s="421"/>
      <c r="F27" s="161"/>
      <c r="G27" s="161"/>
      <c r="H27" s="184"/>
      <c r="I27" s="129"/>
    </row>
    <row r="28" spans="1:12" x14ac:dyDescent="0.45">
      <c r="A28" s="125"/>
      <c r="B28" s="420"/>
      <c r="C28" s="421"/>
      <c r="D28" s="421"/>
      <c r="E28" s="421"/>
      <c r="F28" s="161"/>
      <c r="G28" s="161"/>
      <c r="H28" s="184"/>
      <c r="I28" s="129"/>
    </row>
    <row r="29" spans="1:12" x14ac:dyDescent="0.45">
      <c r="A29" s="125"/>
      <c r="B29" s="406"/>
      <c r="C29" s="395"/>
      <c r="D29" s="395"/>
      <c r="E29" s="395"/>
      <c r="F29" s="100"/>
      <c r="G29" s="162"/>
      <c r="H29" s="184"/>
      <c r="I29" s="129"/>
    </row>
    <row r="30" spans="1:12" x14ac:dyDescent="0.45">
      <c r="A30" s="125"/>
      <c r="B30" s="406"/>
      <c r="C30" s="395"/>
      <c r="D30" s="395"/>
      <c r="E30" s="395"/>
      <c r="F30" s="100"/>
      <c r="G30" s="162"/>
      <c r="H30" s="184"/>
      <c r="I30" s="129"/>
    </row>
    <row r="31" spans="1:12" x14ac:dyDescent="0.45">
      <c r="A31" s="125"/>
      <c r="B31" s="423"/>
      <c r="C31" s="424"/>
      <c r="D31" s="424"/>
      <c r="E31" s="424"/>
      <c r="F31" s="103"/>
      <c r="G31" s="162"/>
      <c r="H31" s="128"/>
      <c r="I31" s="129"/>
      <c r="L31" s="130"/>
    </row>
    <row r="32" spans="1:12" x14ac:dyDescent="0.45">
      <c r="A32" s="467" t="s">
        <v>177</v>
      </c>
      <c r="B32" s="404"/>
      <c r="C32" s="404"/>
      <c r="D32" s="404"/>
      <c r="E32" s="404"/>
      <c r="F32" s="404"/>
      <c r="G32" s="404"/>
      <c r="H32" s="405"/>
      <c r="I32" s="185">
        <f>SUM(I24:I31)</f>
        <v>837.27</v>
      </c>
      <c r="L32" s="130"/>
    </row>
    <row r="33" spans="1:12" x14ac:dyDescent="0.45">
      <c r="A33" s="408" t="s">
        <v>178</v>
      </c>
      <c r="B33" s="404"/>
      <c r="C33" s="404"/>
      <c r="D33" s="404"/>
      <c r="E33" s="404"/>
      <c r="F33" s="404"/>
      <c r="G33" s="404"/>
      <c r="H33" s="405"/>
      <c r="I33" s="186">
        <f>I32*0.15</f>
        <v>125.59049999999999</v>
      </c>
      <c r="L33" s="130"/>
    </row>
    <row r="34" spans="1:12" x14ac:dyDescent="0.45">
      <c r="A34" s="408" t="s">
        <v>179</v>
      </c>
      <c r="B34" s="404"/>
      <c r="C34" s="404"/>
      <c r="D34" s="404"/>
      <c r="E34" s="404"/>
      <c r="F34" s="404"/>
      <c r="G34" s="404"/>
      <c r="H34" s="405"/>
      <c r="I34" s="131">
        <f>I32+I33</f>
        <v>962.8605</v>
      </c>
    </row>
    <row r="35" spans="1:12" x14ac:dyDescent="0.45">
      <c r="A35" s="414" t="s">
        <v>101</v>
      </c>
      <c r="B35" s="415"/>
      <c r="C35" s="415"/>
      <c r="D35" s="415"/>
      <c r="E35" s="415"/>
      <c r="F35" s="415"/>
      <c r="G35" s="415"/>
      <c r="H35" s="415"/>
      <c r="I35" s="416"/>
    </row>
    <row r="36" spans="1:12" x14ac:dyDescent="0.45">
      <c r="A36" s="120" t="s">
        <v>102</v>
      </c>
      <c r="B36" s="412" t="s">
        <v>103</v>
      </c>
      <c r="C36" s="458"/>
      <c r="D36" s="413"/>
      <c r="E36" s="412" t="s">
        <v>91</v>
      </c>
      <c r="F36" s="413"/>
      <c r="G36" s="164" t="s">
        <v>93</v>
      </c>
      <c r="H36" s="136" t="s">
        <v>94</v>
      </c>
      <c r="I36" s="137" t="s">
        <v>95</v>
      </c>
    </row>
    <row r="37" spans="1:12" x14ac:dyDescent="0.45">
      <c r="A37" s="125">
        <v>1</v>
      </c>
      <c r="B37" s="449" t="s">
        <v>104</v>
      </c>
      <c r="C37" s="450"/>
      <c r="D37" s="451"/>
      <c r="E37" s="437" t="s">
        <v>105</v>
      </c>
      <c r="F37" s="439"/>
      <c r="G37" s="157">
        <v>9</v>
      </c>
      <c r="H37" s="155">
        <v>450</v>
      </c>
      <c r="I37" s="132">
        <f>SUM(G37*H37)</f>
        <v>4050</v>
      </c>
    </row>
    <row r="38" spans="1:12" x14ac:dyDescent="0.45">
      <c r="A38" s="125">
        <v>2</v>
      </c>
      <c r="B38" s="426" t="s">
        <v>106</v>
      </c>
      <c r="C38" s="427"/>
      <c r="D38" s="428"/>
      <c r="E38" s="406" t="s">
        <v>105</v>
      </c>
      <c r="F38" s="407"/>
      <c r="G38" s="126"/>
      <c r="H38" s="156">
        <v>350</v>
      </c>
      <c r="I38" s="129">
        <f t="shared" ref="I38:I42" si="1">SUM(G38*H38)</f>
        <v>0</v>
      </c>
    </row>
    <row r="39" spans="1:12" x14ac:dyDescent="0.45">
      <c r="A39" s="125">
        <v>3</v>
      </c>
      <c r="B39" s="426" t="s">
        <v>107</v>
      </c>
      <c r="C39" s="427"/>
      <c r="D39" s="428"/>
      <c r="E39" s="406" t="s">
        <v>105</v>
      </c>
      <c r="F39" s="407"/>
      <c r="G39" s="126"/>
      <c r="H39" s="156">
        <v>300</v>
      </c>
      <c r="I39" s="129">
        <f t="shared" si="1"/>
        <v>0</v>
      </c>
    </row>
    <row r="40" spans="1:12" x14ac:dyDescent="0.45">
      <c r="A40" s="125">
        <v>4</v>
      </c>
      <c r="B40" s="426" t="s">
        <v>108</v>
      </c>
      <c r="C40" s="427"/>
      <c r="D40" s="428"/>
      <c r="E40" s="406" t="s">
        <v>105</v>
      </c>
      <c r="F40" s="407"/>
      <c r="G40" s="126">
        <v>9</v>
      </c>
      <c r="H40" s="156">
        <v>200</v>
      </c>
      <c r="I40" s="129">
        <f t="shared" si="1"/>
        <v>1800</v>
      </c>
    </row>
    <row r="41" spans="1:12" x14ac:dyDescent="0.45">
      <c r="A41" s="125">
        <v>5</v>
      </c>
      <c r="B41" s="426" t="s">
        <v>109</v>
      </c>
      <c r="C41" s="427"/>
      <c r="D41" s="428"/>
      <c r="E41" s="406" t="s">
        <v>105</v>
      </c>
      <c r="F41" s="407"/>
      <c r="G41" s="126"/>
      <c r="H41" s="158">
        <v>200</v>
      </c>
      <c r="I41" s="129">
        <f t="shared" si="1"/>
        <v>0</v>
      </c>
    </row>
    <row r="42" spans="1:12" x14ac:dyDescent="0.45">
      <c r="A42" s="125">
        <v>6</v>
      </c>
      <c r="B42" s="426" t="s">
        <v>41</v>
      </c>
      <c r="C42" s="427"/>
      <c r="D42" s="428"/>
      <c r="E42" s="406" t="s">
        <v>105</v>
      </c>
      <c r="F42" s="407"/>
      <c r="G42" s="126"/>
      <c r="H42" s="158">
        <v>140</v>
      </c>
      <c r="I42" s="129">
        <f t="shared" si="1"/>
        <v>0</v>
      </c>
    </row>
    <row r="43" spans="1:12" x14ac:dyDescent="0.45">
      <c r="A43" s="125"/>
      <c r="B43" s="426"/>
      <c r="C43" s="427"/>
      <c r="D43" s="428"/>
      <c r="E43" s="133"/>
      <c r="F43" s="100"/>
      <c r="G43" s="100"/>
      <c r="H43" s="116"/>
      <c r="I43" s="129"/>
    </row>
    <row r="44" spans="1:12" x14ac:dyDescent="0.45">
      <c r="A44" s="114"/>
      <c r="B44" s="426"/>
      <c r="C44" s="427"/>
      <c r="D44" s="428"/>
      <c r="F44" s="100"/>
      <c r="G44" s="100"/>
      <c r="H44" s="116"/>
      <c r="I44" s="129"/>
    </row>
    <row r="45" spans="1:12" x14ac:dyDescent="0.45">
      <c r="A45" s="134"/>
      <c r="B45" s="455"/>
      <c r="C45" s="456"/>
      <c r="D45" s="457"/>
      <c r="E45" s="102"/>
      <c r="F45" s="103"/>
      <c r="G45" s="100"/>
      <c r="H45" s="118"/>
      <c r="I45" s="129"/>
    </row>
    <row r="46" spans="1:12" x14ac:dyDescent="0.45">
      <c r="A46" s="408" t="s">
        <v>110</v>
      </c>
      <c r="B46" s="404"/>
      <c r="C46" s="404"/>
      <c r="D46" s="404"/>
      <c r="E46" s="404"/>
      <c r="F46" s="404"/>
      <c r="G46" s="404"/>
      <c r="H46" s="405"/>
      <c r="I46" s="135">
        <f>SUM(I37:I45)</f>
        <v>5850</v>
      </c>
    </row>
    <row r="47" spans="1:12" x14ac:dyDescent="0.45">
      <c r="A47" s="414" t="s">
        <v>111</v>
      </c>
      <c r="B47" s="415"/>
      <c r="C47" s="415"/>
      <c r="D47" s="415"/>
      <c r="E47" s="415"/>
      <c r="F47" s="415"/>
      <c r="G47" s="415"/>
      <c r="H47" s="415"/>
      <c r="I47" s="416"/>
    </row>
    <row r="48" spans="1:12" x14ac:dyDescent="0.45">
      <c r="A48" s="120" t="s">
        <v>112</v>
      </c>
      <c r="B48" s="412" t="s">
        <v>113</v>
      </c>
      <c r="C48" s="458"/>
      <c r="D48" s="413"/>
      <c r="E48" s="412" t="s">
        <v>114</v>
      </c>
      <c r="F48" s="413"/>
      <c r="G48" s="136" t="s">
        <v>115</v>
      </c>
      <c r="H48" s="136" t="s">
        <v>94</v>
      </c>
      <c r="I48" s="137" t="s">
        <v>95</v>
      </c>
    </row>
    <row r="49" spans="1:12" x14ac:dyDescent="0.45">
      <c r="A49" s="125">
        <v>1</v>
      </c>
      <c r="B49" s="417" t="s">
        <v>185</v>
      </c>
      <c r="C49" s="418"/>
      <c r="D49" s="419"/>
      <c r="E49" s="437"/>
      <c r="F49" s="439"/>
      <c r="G49" s="126"/>
      <c r="H49" s="138"/>
      <c r="I49" s="129"/>
    </row>
    <row r="50" spans="1:12" x14ac:dyDescent="0.45">
      <c r="A50" s="125"/>
      <c r="B50" s="420" t="s">
        <v>186</v>
      </c>
      <c r="C50" s="421"/>
      <c r="D50" s="422"/>
      <c r="E50" s="406">
        <v>1</v>
      </c>
      <c r="F50" s="407"/>
      <c r="G50" s="126">
        <v>73.599999999999994</v>
      </c>
      <c r="H50" s="138">
        <v>5</v>
      </c>
      <c r="I50" s="129">
        <f>H50*G50</f>
        <v>368</v>
      </c>
    </row>
    <row r="51" spans="1:12" x14ac:dyDescent="0.45">
      <c r="A51" s="139"/>
      <c r="B51" s="423"/>
      <c r="C51" s="424"/>
      <c r="D51" s="425"/>
      <c r="E51" s="440"/>
      <c r="F51" s="442"/>
      <c r="G51" s="126"/>
      <c r="H51" s="138"/>
      <c r="I51" s="129"/>
    </row>
    <row r="52" spans="1:12" x14ac:dyDescent="0.45">
      <c r="A52" s="408" t="s">
        <v>116</v>
      </c>
      <c r="B52" s="404"/>
      <c r="C52" s="404"/>
      <c r="D52" s="404"/>
      <c r="E52" s="404"/>
      <c r="F52" s="404"/>
      <c r="G52" s="404"/>
      <c r="H52" s="405"/>
      <c r="I52" s="140">
        <f>SUM(I49:I51)</f>
        <v>368</v>
      </c>
    </row>
    <row r="53" spans="1:12" x14ac:dyDescent="0.45">
      <c r="A53" s="141"/>
      <c r="B53" s="142"/>
      <c r="C53" s="142"/>
      <c r="D53" s="142"/>
      <c r="E53" s="142"/>
      <c r="F53" s="143"/>
      <c r="G53" s="144"/>
      <c r="H53" s="144"/>
      <c r="I53" s="145"/>
      <c r="L53" s="97"/>
    </row>
    <row r="54" spans="1:12" x14ac:dyDescent="0.45">
      <c r="A54" s="452"/>
      <c r="B54" s="453"/>
      <c r="C54" s="453"/>
      <c r="D54" s="453"/>
      <c r="E54" s="453"/>
      <c r="F54" s="146"/>
      <c r="G54" s="454" t="s">
        <v>117</v>
      </c>
      <c r="H54" s="453"/>
      <c r="I54" s="147">
        <f>I52+I46+I34+I21</f>
        <v>7180.8604999999998</v>
      </c>
    </row>
    <row r="55" spans="1:12" x14ac:dyDescent="0.45">
      <c r="A55" s="452"/>
      <c r="B55" s="453"/>
      <c r="C55" s="453"/>
      <c r="D55" s="453"/>
      <c r="E55" s="453"/>
      <c r="F55" s="100"/>
      <c r="G55" s="148"/>
      <c r="H55" s="149"/>
      <c r="I55" s="150"/>
    </row>
    <row r="56" spans="1:12" ht="14.65" thickBot="1" x14ac:dyDescent="0.5">
      <c r="A56" s="452"/>
      <c r="B56" s="453"/>
      <c r="C56" s="453"/>
      <c r="D56" s="453"/>
      <c r="E56" s="453"/>
      <c r="F56" s="100"/>
      <c r="G56" s="402" t="s">
        <v>160</v>
      </c>
      <c r="H56" s="403"/>
      <c r="I56" s="159">
        <f>I54+I55</f>
        <v>7180.8604999999998</v>
      </c>
    </row>
    <row r="57" spans="1:12" ht="15" thickTop="1" thickBot="1" x14ac:dyDescent="0.5">
      <c r="A57" s="151"/>
      <c r="B57" s="152"/>
      <c r="C57" s="459"/>
      <c r="D57" s="460"/>
      <c r="E57" s="460"/>
      <c r="F57" s="460"/>
      <c r="G57" s="153"/>
      <c r="H57" s="153"/>
      <c r="I57" s="154"/>
    </row>
    <row r="59" spans="1:12" x14ac:dyDescent="0.45">
      <c r="A59" s="97"/>
      <c r="B59" s="97"/>
    </row>
  </sheetData>
  <mergeCells count="69">
    <mergeCell ref="F11:G11"/>
    <mergeCell ref="H11:I11"/>
    <mergeCell ref="A9:E9"/>
    <mergeCell ref="F9:G9"/>
    <mergeCell ref="H9:I9"/>
    <mergeCell ref="F10:G10"/>
    <mergeCell ref="H10:I10"/>
    <mergeCell ref="B23:E23"/>
    <mergeCell ref="F12:G12"/>
    <mergeCell ref="H12:I12"/>
    <mergeCell ref="F14:G14"/>
    <mergeCell ref="H14:I14"/>
    <mergeCell ref="A15:I15"/>
    <mergeCell ref="A16:I16"/>
    <mergeCell ref="B18:D18"/>
    <mergeCell ref="B19:D19"/>
    <mergeCell ref="B20:D20"/>
    <mergeCell ref="A21:H21"/>
    <mergeCell ref="A22:I22"/>
    <mergeCell ref="H13:I13"/>
    <mergeCell ref="A35:I35"/>
    <mergeCell ref="B24:E24"/>
    <mergeCell ref="B25:E25"/>
    <mergeCell ref="B26:E26"/>
    <mergeCell ref="B27:E27"/>
    <mergeCell ref="B28:E28"/>
    <mergeCell ref="B29:E29"/>
    <mergeCell ref="B30:E30"/>
    <mergeCell ref="B31:E31"/>
    <mergeCell ref="A32:H32"/>
    <mergeCell ref="A33:H33"/>
    <mergeCell ref="A34:H34"/>
    <mergeCell ref="B36:D36"/>
    <mergeCell ref="E36:F36"/>
    <mergeCell ref="B37:D37"/>
    <mergeCell ref="E37:F37"/>
    <mergeCell ref="B38:D38"/>
    <mergeCell ref="E38:F38"/>
    <mergeCell ref="B39:D39"/>
    <mergeCell ref="E39:F39"/>
    <mergeCell ref="B40:D40"/>
    <mergeCell ref="E40:F40"/>
    <mergeCell ref="B41:D41"/>
    <mergeCell ref="E41:F41"/>
    <mergeCell ref="B50:D50"/>
    <mergeCell ref="E50:F50"/>
    <mergeCell ref="B42:D42"/>
    <mergeCell ref="E42:F42"/>
    <mergeCell ref="B43:D43"/>
    <mergeCell ref="B44:D44"/>
    <mergeCell ref="B45:D45"/>
    <mergeCell ref="A46:H46"/>
    <mergeCell ref="A47:I47"/>
    <mergeCell ref="B48:D48"/>
    <mergeCell ref="E48:F48"/>
    <mergeCell ref="B49:D49"/>
    <mergeCell ref="E49:F49"/>
    <mergeCell ref="C57:F57"/>
    <mergeCell ref="B51:D51"/>
    <mergeCell ref="E51:F51"/>
    <mergeCell ref="A52:H52"/>
    <mergeCell ref="A54:B54"/>
    <mergeCell ref="C54:E54"/>
    <mergeCell ref="G54:H54"/>
    <mergeCell ref="A55:B55"/>
    <mergeCell ref="C55:E55"/>
    <mergeCell ref="A56:B56"/>
    <mergeCell ref="C56:E56"/>
    <mergeCell ref="G56:H56"/>
  </mergeCells>
  <pageMargins left="0.7" right="0.7" top="0.75" bottom="0.75" header="0.3" footer="0.3"/>
  <pageSetup scale="80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M59"/>
  <sheetViews>
    <sheetView topLeftCell="A16" workbookViewId="0">
      <selection activeCell="A45" sqref="A45"/>
    </sheetView>
  </sheetViews>
  <sheetFormatPr defaultRowHeight="14.25" x14ac:dyDescent="0.45"/>
  <cols>
    <col min="1" max="1" width="12" bestFit="1" customWidth="1"/>
    <col min="4" max="4" width="20.6640625" customWidth="1"/>
    <col min="6" max="6" width="8.86328125" customWidth="1"/>
    <col min="7" max="7" width="11" customWidth="1"/>
    <col min="8" max="8" width="14.1328125" customWidth="1"/>
    <col min="9" max="9" width="18.33203125" customWidth="1"/>
  </cols>
  <sheetData>
    <row r="1" spans="1:13" x14ac:dyDescent="0.45">
      <c r="A1" s="92"/>
      <c r="B1" s="93"/>
      <c r="C1" s="93"/>
      <c r="D1" s="93"/>
      <c r="E1" s="93"/>
      <c r="F1" s="93"/>
      <c r="G1" s="93"/>
      <c r="H1" s="93"/>
      <c r="I1" s="94"/>
    </row>
    <row r="2" spans="1:13" x14ac:dyDescent="0.45">
      <c r="A2" s="95"/>
      <c r="I2" s="96"/>
    </row>
    <row r="3" spans="1:13" x14ac:dyDescent="0.45">
      <c r="A3" s="95"/>
      <c r="I3" s="96"/>
    </row>
    <row r="4" spans="1:13" x14ac:dyDescent="0.45">
      <c r="A4" s="95"/>
      <c r="I4" s="96"/>
    </row>
    <row r="5" spans="1:13" x14ac:dyDescent="0.45">
      <c r="A5" s="95"/>
      <c r="I5" s="96"/>
    </row>
    <row r="6" spans="1:13" x14ac:dyDescent="0.45">
      <c r="A6" s="95"/>
      <c r="I6" s="96"/>
    </row>
    <row r="7" spans="1:13" x14ac:dyDescent="0.45">
      <c r="A7" s="95"/>
      <c r="I7" s="96"/>
    </row>
    <row r="8" spans="1:13" x14ac:dyDescent="0.45">
      <c r="A8" s="95"/>
      <c r="H8" s="97"/>
      <c r="I8" s="98"/>
    </row>
    <row r="9" spans="1:13" x14ac:dyDescent="0.45">
      <c r="A9" s="414" t="s">
        <v>167</v>
      </c>
      <c r="B9" s="415"/>
      <c r="C9" s="415"/>
      <c r="D9" s="415"/>
      <c r="E9" s="429"/>
      <c r="F9" s="430" t="s">
        <v>166</v>
      </c>
      <c r="G9" s="431"/>
      <c r="H9" s="432">
        <v>13</v>
      </c>
      <c r="I9" s="433"/>
    </row>
    <row r="10" spans="1:13" x14ac:dyDescent="0.45">
      <c r="A10" s="99" t="s">
        <v>77</v>
      </c>
      <c r="B10" s="97"/>
      <c r="D10" s="187"/>
      <c r="E10" s="100"/>
      <c r="F10" s="430" t="s">
        <v>78</v>
      </c>
      <c r="G10" s="431"/>
      <c r="H10" s="434" t="s">
        <v>187</v>
      </c>
      <c r="I10" s="435"/>
    </row>
    <row r="11" spans="1:13" x14ac:dyDescent="0.45">
      <c r="A11" s="99" t="s">
        <v>79</v>
      </c>
      <c r="B11" s="97"/>
      <c r="E11" s="100"/>
      <c r="F11" s="430" t="s">
        <v>80</v>
      </c>
      <c r="G11" s="431"/>
      <c r="H11" s="436" t="s">
        <v>188</v>
      </c>
      <c r="I11" s="435"/>
    </row>
    <row r="12" spans="1:13" x14ac:dyDescent="0.45">
      <c r="A12" s="99" t="s">
        <v>81</v>
      </c>
      <c r="B12" s="97"/>
      <c r="E12" s="100"/>
      <c r="F12" s="430" t="s">
        <v>82</v>
      </c>
      <c r="G12" s="431"/>
      <c r="H12" s="436">
        <v>43856</v>
      </c>
      <c r="I12" s="435"/>
    </row>
    <row r="13" spans="1:13" x14ac:dyDescent="0.45">
      <c r="A13" s="99" t="s">
        <v>83</v>
      </c>
      <c r="B13" s="97"/>
      <c r="E13" s="100"/>
      <c r="F13" s="181" t="s">
        <v>84</v>
      </c>
      <c r="G13" s="182"/>
      <c r="H13" s="468" t="s">
        <v>118</v>
      </c>
      <c r="I13" s="469"/>
    </row>
    <row r="14" spans="1:13" x14ac:dyDescent="0.45">
      <c r="A14" s="99"/>
      <c r="B14" s="97"/>
      <c r="E14" s="100"/>
      <c r="F14" s="430" t="s">
        <v>86</v>
      </c>
      <c r="G14" s="431"/>
      <c r="H14" s="436" t="s">
        <v>87</v>
      </c>
      <c r="I14" s="435"/>
      <c r="M14" t="s">
        <v>85</v>
      </c>
    </row>
    <row r="15" spans="1:13" x14ac:dyDescent="0.45">
      <c r="A15" s="443" t="s">
        <v>221</v>
      </c>
      <c r="B15" s="444"/>
      <c r="C15" s="444"/>
      <c r="D15" s="444"/>
      <c r="E15" s="444"/>
      <c r="F15" s="444"/>
      <c r="G15" s="444"/>
      <c r="H15" s="444"/>
      <c r="I15" s="445"/>
    </row>
    <row r="16" spans="1:13" ht="14.65" thickBot="1" x14ac:dyDescent="0.5">
      <c r="A16" s="446" t="s">
        <v>88</v>
      </c>
      <c r="B16" s="447"/>
      <c r="C16" s="447"/>
      <c r="D16" s="447"/>
      <c r="E16" s="447"/>
      <c r="F16" s="447"/>
      <c r="G16" s="447"/>
      <c r="H16" s="447"/>
      <c r="I16" s="448"/>
    </row>
    <row r="17" spans="1:12" x14ac:dyDescent="0.45">
      <c r="A17" s="104" t="s">
        <v>89</v>
      </c>
      <c r="B17" s="105" t="s">
        <v>176</v>
      </c>
      <c r="C17" s="105"/>
      <c r="D17" s="106"/>
      <c r="E17" s="107" t="s">
        <v>91</v>
      </c>
      <c r="F17" s="107" t="s">
        <v>92</v>
      </c>
      <c r="G17" s="107" t="s">
        <v>93</v>
      </c>
      <c r="H17" s="107" t="s">
        <v>94</v>
      </c>
      <c r="I17" s="108" t="s">
        <v>95</v>
      </c>
    </row>
    <row r="18" spans="1:12" x14ac:dyDescent="0.45">
      <c r="A18" s="109"/>
      <c r="B18" s="437"/>
      <c r="C18" s="438"/>
      <c r="D18" s="439"/>
      <c r="E18" s="110"/>
      <c r="F18" s="111"/>
      <c r="G18" s="110"/>
      <c r="H18" s="112"/>
      <c r="I18" s="113">
        <f>SUM(G18*H18)</f>
        <v>0</v>
      </c>
    </row>
    <row r="19" spans="1:12" x14ac:dyDescent="0.45">
      <c r="A19" s="114"/>
      <c r="B19" s="406"/>
      <c r="C19" s="395"/>
      <c r="D19" s="407"/>
      <c r="E19" s="115"/>
      <c r="F19" s="100"/>
      <c r="G19" s="115"/>
      <c r="H19" s="116"/>
      <c r="I19" s="113">
        <f t="shared" ref="I19:I20" si="0">SUM(G19*H19)</f>
        <v>0</v>
      </c>
    </row>
    <row r="20" spans="1:12" x14ac:dyDescent="0.45">
      <c r="A20" s="114"/>
      <c r="B20" s="440"/>
      <c r="C20" s="441"/>
      <c r="D20" s="442"/>
      <c r="E20" s="115"/>
      <c r="F20" s="100"/>
      <c r="G20" s="117"/>
      <c r="H20" s="118"/>
      <c r="I20" s="119">
        <f t="shared" si="0"/>
        <v>0</v>
      </c>
    </row>
    <row r="21" spans="1:12" x14ac:dyDescent="0.45">
      <c r="A21" s="408" t="s">
        <v>96</v>
      </c>
      <c r="B21" s="404"/>
      <c r="C21" s="404"/>
      <c r="D21" s="404"/>
      <c r="E21" s="404"/>
      <c r="F21" s="404"/>
      <c r="G21" s="404"/>
      <c r="H21" s="405"/>
      <c r="I21" s="113">
        <f>SUM(I18:I20)</f>
        <v>0</v>
      </c>
    </row>
    <row r="22" spans="1:12" x14ac:dyDescent="0.45">
      <c r="A22" s="414" t="s">
        <v>97</v>
      </c>
      <c r="B22" s="415"/>
      <c r="C22" s="415"/>
      <c r="D22" s="415"/>
      <c r="E22" s="415"/>
      <c r="F22" s="415"/>
      <c r="G22" s="415"/>
      <c r="H22" s="415"/>
      <c r="I22" s="416"/>
    </row>
    <row r="23" spans="1:12" x14ac:dyDescent="0.45">
      <c r="A23" s="120" t="s">
        <v>98</v>
      </c>
      <c r="B23" s="412" t="s">
        <v>176</v>
      </c>
      <c r="C23" s="458"/>
      <c r="D23" s="458"/>
      <c r="E23" s="458"/>
      <c r="F23" s="122"/>
      <c r="G23" s="180" t="s">
        <v>93</v>
      </c>
      <c r="H23" s="136" t="s">
        <v>94</v>
      </c>
      <c r="I23" s="137" t="s">
        <v>95</v>
      </c>
    </row>
    <row r="24" spans="1:12" x14ac:dyDescent="0.45">
      <c r="A24" s="125">
        <v>1</v>
      </c>
      <c r="B24" s="417" t="s">
        <v>189</v>
      </c>
      <c r="C24" s="418"/>
      <c r="D24" s="418"/>
      <c r="E24" s="418"/>
      <c r="F24" s="183"/>
      <c r="G24" s="183">
        <v>1</v>
      </c>
      <c r="H24" s="184">
        <v>110</v>
      </c>
      <c r="I24" s="129">
        <f>H24*G24</f>
        <v>110</v>
      </c>
    </row>
    <row r="25" spans="1:12" x14ac:dyDescent="0.45">
      <c r="A25" s="125"/>
      <c r="B25" s="420"/>
      <c r="C25" s="421"/>
      <c r="D25" s="421"/>
      <c r="E25" s="421"/>
      <c r="F25" s="161"/>
      <c r="G25" s="126"/>
      <c r="H25" s="184"/>
      <c r="I25" s="129"/>
    </row>
    <row r="26" spans="1:12" x14ac:dyDescent="0.45">
      <c r="A26" s="125"/>
      <c r="B26" s="420"/>
      <c r="C26" s="421"/>
      <c r="D26" s="421"/>
      <c r="E26" s="421"/>
      <c r="F26" s="161"/>
      <c r="G26" s="161"/>
      <c r="H26" s="184"/>
      <c r="I26" s="129"/>
    </row>
    <row r="27" spans="1:12" x14ac:dyDescent="0.45">
      <c r="A27" s="125"/>
      <c r="B27" s="420"/>
      <c r="C27" s="421"/>
      <c r="D27" s="421"/>
      <c r="E27" s="421"/>
      <c r="F27" s="161"/>
      <c r="G27" s="161"/>
      <c r="H27" s="184"/>
      <c r="I27" s="129"/>
    </row>
    <row r="28" spans="1:12" x14ac:dyDescent="0.45">
      <c r="A28" s="125"/>
      <c r="B28" s="420"/>
      <c r="C28" s="421"/>
      <c r="D28" s="421"/>
      <c r="E28" s="421"/>
      <c r="F28" s="161"/>
      <c r="G28" s="161"/>
      <c r="H28" s="184"/>
      <c r="I28" s="129"/>
    </row>
    <row r="29" spans="1:12" x14ac:dyDescent="0.45">
      <c r="A29" s="125"/>
      <c r="B29" s="406"/>
      <c r="C29" s="395"/>
      <c r="D29" s="395"/>
      <c r="E29" s="395"/>
      <c r="F29" s="100"/>
      <c r="G29" s="162"/>
      <c r="H29" s="184"/>
      <c r="I29" s="129"/>
    </row>
    <row r="30" spans="1:12" x14ac:dyDescent="0.45">
      <c r="A30" s="125"/>
      <c r="B30" s="406"/>
      <c r="C30" s="395"/>
      <c r="D30" s="395"/>
      <c r="E30" s="395"/>
      <c r="F30" s="100"/>
      <c r="G30" s="162"/>
      <c r="H30" s="184"/>
      <c r="I30" s="129"/>
    </row>
    <row r="31" spans="1:12" x14ac:dyDescent="0.45">
      <c r="A31" s="125"/>
      <c r="B31" s="423"/>
      <c r="C31" s="424"/>
      <c r="D31" s="424"/>
      <c r="E31" s="424"/>
      <c r="F31" s="103"/>
      <c r="G31" s="162"/>
      <c r="H31" s="128"/>
      <c r="I31" s="129"/>
      <c r="L31" s="130"/>
    </row>
    <row r="32" spans="1:12" x14ac:dyDescent="0.45">
      <c r="A32" s="467" t="s">
        <v>177</v>
      </c>
      <c r="B32" s="404"/>
      <c r="C32" s="404"/>
      <c r="D32" s="404"/>
      <c r="E32" s="404"/>
      <c r="F32" s="404"/>
      <c r="G32" s="404"/>
      <c r="H32" s="405"/>
      <c r="I32" s="185">
        <f>SUM(I24:I31)</f>
        <v>110</v>
      </c>
      <c r="L32" s="130"/>
    </row>
    <row r="33" spans="1:12" x14ac:dyDescent="0.45">
      <c r="A33" s="408" t="s">
        <v>178</v>
      </c>
      <c r="B33" s="404"/>
      <c r="C33" s="404"/>
      <c r="D33" s="404"/>
      <c r="E33" s="404"/>
      <c r="F33" s="404"/>
      <c r="G33" s="404"/>
      <c r="H33" s="405"/>
      <c r="I33" s="186">
        <f>I32*0.15</f>
        <v>16.5</v>
      </c>
      <c r="L33" s="130"/>
    </row>
    <row r="34" spans="1:12" x14ac:dyDescent="0.45">
      <c r="A34" s="408" t="s">
        <v>179</v>
      </c>
      <c r="B34" s="404"/>
      <c r="C34" s="404"/>
      <c r="D34" s="404"/>
      <c r="E34" s="404"/>
      <c r="F34" s="404"/>
      <c r="G34" s="404"/>
      <c r="H34" s="405"/>
      <c r="I34" s="131">
        <f>I32+I33</f>
        <v>126.5</v>
      </c>
    </row>
    <row r="35" spans="1:12" x14ac:dyDescent="0.45">
      <c r="A35" s="414" t="s">
        <v>101</v>
      </c>
      <c r="B35" s="415"/>
      <c r="C35" s="415"/>
      <c r="D35" s="415"/>
      <c r="E35" s="415"/>
      <c r="F35" s="415"/>
      <c r="G35" s="415"/>
      <c r="H35" s="415"/>
      <c r="I35" s="416"/>
    </row>
    <row r="36" spans="1:12" x14ac:dyDescent="0.45">
      <c r="A36" s="120" t="s">
        <v>102</v>
      </c>
      <c r="B36" s="412" t="s">
        <v>103</v>
      </c>
      <c r="C36" s="458"/>
      <c r="D36" s="413"/>
      <c r="E36" s="412" t="s">
        <v>91</v>
      </c>
      <c r="F36" s="413"/>
      <c r="G36" s="164" t="s">
        <v>93</v>
      </c>
      <c r="H36" s="136" t="s">
        <v>94</v>
      </c>
      <c r="I36" s="137" t="s">
        <v>95</v>
      </c>
    </row>
    <row r="37" spans="1:12" x14ac:dyDescent="0.45">
      <c r="A37" s="125">
        <v>1</v>
      </c>
      <c r="B37" s="449" t="s">
        <v>104</v>
      </c>
      <c r="C37" s="450"/>
      <c r="D37" s="451"/>
      <c r="E37" s="437" t="s">
        <v>105</v>
      </c>
      <c r="F37" s="439"/>
      <c r="G37" s="157">
        <v>2</v>
      </c>
      <c r="H37" s="155">
        <v>450</v>
      </c>
      <c r="I37" s="132">
        <f>SUM(G37*H37)</f>
        <v>900</v>
      </c>
    </row>
    <row r="38" spans="1:12" x14ac:dyDescent="0.45">
      <c r="A38" s="125">
        <v>2</v>
      </c>
      <c r="B38" s="426" t="s">
        <v>106</v>
      </c>
      <c r="C38" s="427"/>
      <c r="D38" s="428"/>
      <c r="E38" s="406" t="s">
        <v>105</v>
      </c>
      <c r="F38" s="407"/>
      <c r="G38" s="126"/>
      <c r="H38" s="156">
        <v>350</v>
      </c>
      <c r="I38" s="129">
        <f t="shared" ref="I38:I42" si="1">SUM(G38*H38)</f>
        <v>0</v>
      </c>
    </row>
    <row r="39" spans="1:12" x14ac:dyDescent="0.45">
      <c r="A39" s="125">
        <v>3</v>
      </c>
      <c r="B39" s="426" t="s">
        <v>107</v>
      </c>
      <c r="C39" s="427"/>
      <c r="D39" s="428"/>
      <c r="E39" s="406" t="s">
        <v>105</v>
      </c>
      <c r="F39" s="407"/>
      <c r="G39" s="126"/>
      <c r="H39" s="156">
        <v>300</v>
      </c>
      <c r="I39" s="129">
        <f t="shared" si="1"/>
        <v>0</v>
      </c>
    </row>
    <row r="40" spans="1:12" x14ac:dyDescent="0.45">
      <c r="A40" s="125">
        <v>4</v>
      </c>
      <c r="B40" s="426" t="s">
        <v>108</v>
      </c>
      <c r="C40" s="427"/>
      <c r="D40" s="428"/>
      <c r="E40" s="406" t="s">
        <v>105</v>
      </c>
      <c r="F40" s="407"/>
      <c r="G40" s="126">
        <v>2</v>
      </c>
      <c r="H40" s="156">
        <v>200</v>
      </c>
      <c r="I40" s="129">
        <f t="shared" si="1"/>
        <v>400</v>
      </c>
    </row>
    <row r="41" spans="1:12" x14ac:dyDescent="0.45">
      <c r="A41" s="125">
        <v>5</v>
      </c>
      <c r="B41" s="426" t="s">
        <v>109</v>
      </c>
      <c r="C41" s="427"/>
      <c r="D41" s="428"/>
      <c r="E41" s="406" t="s">
        <v>105</v>
      </c>
      <c r="F41" s="407"/>
      <c r="G41" s="126"/>
      <c r="H41" s="158">
        <v>200</v>
      </c>
      <c r="I41" s="129">
        <f t="shared" si="1"/>
        <v>0</v>
      </c>
    </row>
    <row r="42" spans="1:12" x14ac:dyDescent="0.45">
      <c r="A42" s="125">
        <v>6</v>
      </c>
      <c r="B42" s="426" t="s">
        <v>41</v>
      </c>
      <c r="C42" s="427"/>
      <c r="D42" s="428"/>
      <c r="E42" s="406" t="s">
        <v>105</v>
      </c>
      <c r="F42" s="407"/>
      <c r="G42" s="126"/>
      <c r="H42" s="158">
        <v>140</v>
      </c>
      <c r="I42" s="129">
        <f t="shared" si="1"/>
        <v>0</v>
      </c>
    </row>
    <row r="43" spans="1:12" x14ac:dyDescent="0.45">
      <c r="A43" s="125"/>
      <c r="B43" s="426"/>
      <c r="C43" s="427"/>
      <c r="D43" s="428"/>
      <c r="E43" s="133"/>
      <c r="F43" s="100"/>
      <c r="G43" s="100"/>
      <c r="H43" s="116"/>
      <c r="I43" s="129"/>
    </row>
    <row r="44" spans="1:12" x14ac:dyDescent="0.45">
      <c r="A44" s="114"/>
      <c r="B44" s="426"/>
      <c r="C44" s="427"/>
      <c r="D44" s="428"/>
      <c r="F44" s="100"/>
      <c r="G44" s="100"/>
      <c r="H44" s="116"/>
      <c r="I44" s="129"/>
    </row>
    <row r="45" spans="1:12" x14ac:dyDescent="0.45">
      <c r="A45" s="134"/>
      <c r="B45" s="455"/>
      <c r="C45" s="456"/>
      <c r="D45" s="457"/>
      <c r="E45" s="102"/>
      <c r="F45" s="103"/>
      <c r="G45" s="100"/>
      <c r="H45" s="118"/>
      <c r="I45" s="129"/>
    </row>
    <row r="46" spans="1:12" x14ac:dyDescent="0.45">
      <c r="A46" s="408" t="s">
        <v>110</v>
      </c>
      <c r="B46" s="404"/>
      <c r="C46" s="404"/>
      <c r="D46" s="404"/>
      <c r="E46" s="404"/>
      <c r="F46" s="404"/>
      <c r="G46" s="404"/>
      <c r="H46" s="405"/>
      <c r="I46" s="135">
        <f>SUM(I37:I45)</f>
        <v>1300</v>
      </c>
    </row>
    <row r="47" spans="1:12" x14ac:dyDescent="0.45">
      <c r="A47" s="414" t="s">
        <v>111</v>
      </c>
      <c r="B47" s="415"/>
      <c r="C47" s="415"/>
      <c r="D47" s="415"/>
      <c r="E47" s="415"/>
      <c r="F47" s="415"/>
      <c r="G47" s="415"/>
      <c r="H47" s="415"/>
      <c r="I47" s="416"/>
    </row>
    <row r="48" spans="1:12" x14ac:dyDescent="0.45">
      <c r="A48" s="120" t="s">
        <v>112</v>
      </c>
      <c r="B48" s="412" t="s">
        <v>113</v>
      </c>
      <c r="C48" s="458"/>
      <c r="D48" s="413"/>
      <c r="E48" s="412" t="s">
        <v>114</v>
      </c>
      <c r="F48" s="413"/>
      <c r="G48" s="136" t="s">
        <v>115</v>
      </c>
      <c r="H48" s="136" t="s">
        <v>94</v>
      </c>
      <c r="I48" s="137" t="s">
        <v>95</v>
      </c>
    </row>
    <row r="49" spans="1:12" x14ac:dyDescent="0.45">
      <c r="A49" s="125">
        <v>1</v>
      </c>
      <c r="B49" s="417" t="s">
        <v>190</v>
      </c>
      <c r="C49" s="418"/>
      <c r="D49" s="419"/>
      <c r="E49" s="437"/>
      <c r="F49" s="439"/>
      <c r="G49" s="126"/>
      <c r="H49" s="138"/>
      <c r="I49" s="129"/>
    </row>
    <row r="50" spans="1:12" x14ac:dyDescent="0.45">
      <c r="A50" s="125"/>
      <c r="B50" s="420" t="s">
        <v>132</v>
      </c>
      <c r="C50" s="421"/>
      <c r="D50" s="422"/>
      <c r="E50" s="406">
        <v>1</v>
      </c>
      <c r="F50" s="407"/>
      <c r="G50" s="126">
        <v>1.9</v>
      </c>
      <c r="H50" s="138">
        <v>5</v>
      </c>
      <c r="I50" s="129">
        <f>H50*G50</f>
        <v>9.5</v>
      </c>
    </row>
    <row r="51" spans="1:12" x14ac:dyDescent="0.45">
      <c r="A51" s="139"/>
      <c r="B51" s="423"/>
      <c r="C51" s="424"/>
      <c r="D51" s="425"/>
      <c r="E51" s="440"/>
      <c r="F51" s="442"/>
      <c r="G51" s="126"/>
      <c r="H51" s="138"/>
      <c r="I51" s="129"/>
    </row>
    <row r="52" spans="1:12" x14ac:dyDescent="0.45">
      <c r="A52" s="408" t="s">
        <v>116</v>
      </c>
      <c r="B52" s="404"/>
      <c r="C52" s="404"/>
      <c r="D52" s="404"/>
      <c r="E52" s="404"/>
      <c r="F52" s="404"/>
      <c r="G52" s="404"/>
      <c r="H52" s="405"/>
      <c r="I52" s="140">
        <f>SUM(I49:I51)</f>
        <v>9.5</v>
      </c>
    </row>
    <row r="53" spans="1:12" x14ac:dyDescent="0.45">
      <c r="A53" s="141"/>
      <c r="B53" s="142"/>
      <c r="C53" s="142"/>
      <c r="D53" s="142"/>
      <c r="E53" s="142"/>
      <c r="F53" s="143"/>
      <c r="G53" s="144"/>
      <c r="H53" s="144"/>
      <c r="I53" s="145"/>
      <c r="L53" s="97"/>
    </row>
    <row r="54" spans="1:12" x14ac:dyDescent="0.45">
      <c r="A54" s="452"/>
      <c r="B54" s="453"/>
      <c r="C54" s="453"/>
      <c r="D54" s="453"/>
      <c r="E54" s="453"/>
      <c r="F54" s="146"/>
      <c r="G54" s="454" t="s">
        <v>117</v>
      </c>
      <c r="H54" s="453"/>
      <c r="I54" s="147">
        <f>I52+I46+I34+I21</f>
        <v>1436</v>
      </c>
    </row>
    <row r="55" spans="1:12" x14ac:dyDescent="0.45">
      <c r="A55" s="452"/>
      <c r="B55" s="453"/>
      <c r="C55" s="453"/>
      <c r="D55" s="453"/>
      <c r="E55" s="453"/>
      <c r="F55" s="100"/>
      <c r="G55" s="148"/>
      <c r="H55" s="149"/>
      <c r="I55" s="150"/>
    </row>
    <row r="56" spans="1:12" ht="14.65" thickBot="1" x14ac:dyDescent="0.5">
      <c r="A56" s="452"/>
      <c r="B56" s="453"/>
      <c r="C56" s="453"/>
      <c r="D56" s="453"/>
      <c r="E56" s="453"/>
      <c r="F56" s="100"/>
      <c r="G56" s="402" t="s">
        <v>160</v>
      </c>
      <c r="H56" s="403"/>
      <c r="I56" s="159">
        <f>I54+I55</f>
        <v>1436</v>
      </c>
    </row>
    <row r="57" spans="1:12" ht="15" thickTop="1" thickBot="1" x14ac:dyDescent="0.5">
      <c r="A57" s="151"/>
      <c r="B57" s="152"/>
      <c r="C57" s="459"/>
      <c r="D57" s="460"/>
      <c r="E57" s="460"/>
      <c r="F57" s="460"/>
      <c r="G57" s="153"/>
      <c r="H57" s="153"/>
      <c r="I57" s="154"/>
    </row>
    <row r="59" spans="1:12" x14ac:dyDescent="0.45">
      <c r="A59" s="97"/>
      <c r="B59" s="97"/>
    </row>
  </sheetData>
  <mergeCells count="69">
    <mergeCell ref="F11:G11"/>
    <mergeCell ref="H11:I11"/>
    <mergeCell ref="A9:E9"/>
    <mergeCell ref="F9:G9"/>
    <mergeCell ref="H9:I9"/>
    <mergeCell ref="F10:G10"/>
    <mergeCell ref="H10:I10"/>
    <mergeCell ref="B23:E23"/>
    <mergeCell ref="F12:G12"/>
    <mergeCell ref="H12:I12"/>
    <mergeCell ref="F14:G14"/>
    <mergeCell ref="H14:I14"/>
    <mergeCell ref="A15:I15"/>
    <mergeCell ref="A16:I16"/>
    <mergeCell ref="B18:D18"/>
    <mergeCell ref="B19:D19"/>
    <mergeCell ref="B20:D20"/>
    <mergeCell ref="A21:H21"/>
    <mergeCell ref="A22:I22"/>
    <mergeCell ref="H13:I13"/>
    <mergeCell ref="A35:I35"/>
    <mergeCell ref="B24:E24"/>
    <mergeCell ref="B25:E25"/>
    <mergeCell ref="B26:E26"/>
    <mergeCell ref="B27:E27"/>
    <mergeCell ref="B28:E28"/>
    <mergeCell ref="B29:E29"/>
    <mergeCell ref="B30:E30"/>
    <mergeCell ref="B31:E31"/>
    <mergeCell ref="A32:H32"/>
    <mergeCell ref="A33:H33"/>
    <mergeCell ref="A34:H34"/>
    <mergeCell ref="B36:D36"/>
    <mergeCell ref="E36:F36"/>
    <mergeCell ref="B37:D37"/>
    <mergeCell ref="E37:F37"/>
    <mergeCell ref="B38:D38"/>
    <mergeCell ref="E38:F38"/>
    <mergeCell ref="B39:D39"/>
    <mergeCell ref="E39:F39"/>
    <mergeCell ref="B40:D40"/>
    <mergeCell ref="E40:F40"/>
    <mergeCell ref="B41:D41"/>
    <mergeCell ref="E41:F41"/>
    <mergeCell ref="B50:D50"/>
    <mergeCell ref="E50:F50"/>
    <mergeCell ref="B42:D42"/>
    <mergeCell ref="E42:F42"/>
    <mergeCell ref="B43:D43"/>
    <mergeCell ref="B44:D44"/>
    <mergeCell ref="B45:D45"/>
    <mergeCell ref="A46:H46"/>
    <mergeCell ref="A47:I47"/>
    <mergeCell ref="B48:D48"/>
    <mergeCell ref="E48:F48"/>
    <mergeCell ref="B49:D49"/>
    <mergeCell ref="E49:F49"/>
    <mergeCell ref="C57:F57"/>
    <mergeCell ref="B51:D51"/>
    <mergeCell ref="E51:F51"/>
    <mergeCell ref="A52:H52"/>
    <mergeCell ref="A54:B54"/>
    <mergeCell ref="C54:E54"/>
    <mergeCell ref="G54:H54"/>
    <mergeCell ref="A55:B55"/>
    <mergeCell ref="C55:E55"/>
    <mergeCell ref="A56:B56"/>
    <mergeCell ref="C56:E56"/>
    <mergeCell ref="G56:H56"/>
  </mergeCells>
  <pageMargins left="0.7" right="0.7" top="0.75" bottom="0.75" header="0.3" footer="0.3"/>
  <pageSetup scale="80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M59"/>
  <sheetViews>
    <sheetView topLeftCell="A28" workbookViewId="0">
      <selection activeCell="A45" sqref="A45"/>
    </sheetView>
  </sheetViews>
  <sheetFormatPr defaultRowHeight="14.25" x14ac:dyDescent="0.45"/>
  <cols>
    <col min="1" max="1" width="12" bestFit="1" customWidth="1"/>
    <col min="4" max="4" width="20.86328125" customWidth="1"/>
    <col min="6" max="6" width="8.86328125" customWidth="1"/>
    <col min="7" max="7" width="11" customWidth="1"/>
    <col min="8" max="8" width="14.1328125" customWidth="1"/>
    <col min="9" max="9" width="18.33203125" customWidth="1"/>
  </cols>
  <sheetData>
    <row r="1" spans="1:13" x14ac:dyDescent="0.45">
      <c r="A1" s="92"/>
      <c r="B1" s="93"/>
      <c r="C1" s="93"/>
      <c r="D1" s="93"/>
      <c r="E1" s="93"/>
      <c r="F1" s="93"/>
      <c r="G1" s="93"/>
      <c r="H1" s="93"/>
      <c r="I1" s="94"/>
    </row>
    <row r="2" spans="1:13" x14ac:dyDescent="0.45">
      <c r="A2" s="95"/>
      <c r="I2" s="96"/>
    </row>
    <row r="3" spans="1:13" x14ac:dyDescent="0.45">
      <c r="A3" s="95"/>
      <c r="I3" s="96"/>
    </row>
    <row r="4" spans="1:13" x14ac:dyDescent="0.45">
      <c r="A4" s="95"/>
      <c r="I4" s="96"/>
    </row>
    <row r="5" spans="1:13" x14ac:dyDescent="0.45">
      <c r="A5" s="95"/>
      <c r="I5" s="96"/>
    </row>
    <row r="6" spans="1:13" x14ac:dyDescent="0.45">
      <c r="A6" s="95"/>
      <c r="I6" s="96"/>
    </row>
    <row r="7" spans="1:13" x14ac:dyDescent="0.45">
      <c r="A7" s="95"/>
      <c r="I7" s="96"/>
    </row>
    <row r="8" spans="1:13" x14ac:dyDescent="0.45">
      <c r="A8" s="95"/>
      <c r="H8" s="97"/>
      <c r="I8" s="98"/>
    </row>
    <row r="9" spans="1:13" x14ac:dyDescent="0.45">
      <c r="A9" s="414" t="s">
        <v>167</v>
      </c>
      <c r="B9" s="415"/>
      <c r="C9" s="415"/>
      <c r="D9" s="415"/>
      <c r="E9" s="429"/>
      <c r="F9" s="430" t="s">
        <v>166</v>
      </c>
      <c r="G9" s="431"/>
      <c r="H9" s="432">
        <v>14</v>
      </c>
      <c r="I9" s="433"/>
    </row>
    <row r="10" spans="1:13" x14ac:dyDescent="0.45">
      <c r="A10" s="99" t="s">
        <v>77</v>
      </c>
      <c r="B10" s="97"/>
      <c r="E10" s="100"/>
      <c r="F10" s="430" t="s">
        <v>78</v>
      </c>
      <c r="G10" s="431"/>
      <c r="H10" s="434" t="s">
        <v>204</v>
      </c>
      <c r="I10" s="435"/>
    </row>
    <row r="11" spans="1:13" x14ac:dyDescent="0.45">
      <c r="A11" s="99" t="s">
        <v>79</v>
      </c>
      <c r="B11" s="97"/>
      <c r="E11" s="100"/>
      <c r="F11" s="430" t="s">
        <v>80</v>
      </c>
      <c r="G11" s="431"/>
      <c r="H11" s="436" t="s">
        <v>192</v>
      </c>
      <c r="I11" s="435"/>
    </row>
    <row r="12" spans="1:13" x14ac:dyDescent="0.45">
      <c r="A12" s="99" t="s">
        <v>81</v>
      </c>
      <c r="B12" s="97"/>
      <c r="E12" s="100"/>
      <c r="F12" s="430" t="s">
        <v>82</v>
      </c>
      <c r="G12" s="431"/>
      <c r="H12" s="436">
        <v>43167</v>
      </c>
      <c r="I12" s="435"/>
    </row>
    <row r="13" spans="1:13" x14ac:dyDescent="0.45">
      <c r="A13" s="99" t="s">
        <v>83</v>
      </c>
      <c r="B13" s="97"/>
      <c r="E13" s="100"/>
      <c r="F13" s="181" t="s">
        <v>84</v>
      </c>
      <c r="G13" s="182"/>
      <c r="H13" s="468" t="s">
        <v>118</v>
      </c>
      <c r="I13" s="469"/>
    </row>
    <row r="14" spans="1:13" x14ac:dyDescent="0.45">
      <c r="A14" s="99"/>
      <c r="B14" s="97"/>
      <c r="E14" s="100"/>
      <c r="F14" s="430" t="s">
        <v>86</v>
      </c>
      <c r="G14" s="431"/>
      <c r="H14" s="436" t="s">
        <v>87</v>
      </c>
      <c r="I14" s="435"/>
      <c r="M14" t="s">
        <v>85</v>
      </c>
    </row>
    <row r="15" spans="1:13" x14ac:dyDescent="0.45">
      <c r="A15" s="443" t="s">
        <v>193</v>
      </c>
      <c r="B15" s="444"/>
      <c r="C15" s="444"/>
      <c r="D15" s="444"/>
      <c r="E15" s="444"/>
      <c r="F15" s="444"/>
      <c r="G15" s="444"/>
      <c r="H15" s="444"/>
      <c r="I15" s="445"/>
    </row>
    <row r="16" spans="1:13" ht="14.65" thickBot="1" x14ac:dyDescent="0.5">
      <c r="A16" s="446" t="s">
        <v>88</v>
      </c>
      <c r="B16" s="447"/>
      <c r="C16" s="447"/>
      <c r="D16" s="447"/>
      <c r="E16" s="447"/>
      <c r="F16" s="447"/>
      <c r="G16" s="447"/>
      <c r="H16" s="447"/>
      <c r="I16" s="448"/>
    </row>
    <row r="17" spans="1:12" x14ac:dyDescent="0.45">
      <c r="A17" s="104" t="s">
        <v>89</v>
      </c>
      <c r="B17" s="105" t="s">
        <v>90</v>
      </c>
      <c r="C17" s="105"/>
      <c r="D17" s="106"/>
      <c r="E17" s="107" t="s">
        <v>91</v>
      </c>
      <c r="F17" s="107" t="s">
        <v>92</v>
      </c>
      <c r="G17" s="107" t="s">
        <v>93</v>
      </c>
      <c r="H17" s="107" t="s">
        <v>94</v>
      </c>
      <c r="I17" s="108" t="s">
        <v>95</v>
      </c>
    </row>
    <row r="18" spans="1:12" x14ac:dyDescent="0.45">
      <c r="A18" s="109"/>
      <c r="B18" s="437"/>
      <c r="C18" s="438"/>
      <c r="D18" s="439"/>
      <c r="E18" s="110"/>
      <c r="F18" s="111"/>
      <c r="G18" s="110"/>
      <c r="H18" s="112"/>
      <c r="I18" s="113">
        <f>SUM(G18*H18)</f>
        <v>0</v>
      </c>
    </row>
    <row r="19" spans="1:12" x14ac:dyDescent="0.45">
      <c r="A19" s="114"/>
      <c r="B19" s="406"/>
      <c r="C19" s="395"/>
      <c r="D19" s="407"/>
      <c r="E19" s="115"/>
      <c r="F19" s="100"/>
      <c r="G19" s="115"/>
      <c r="H19" s="116"/>
      <c r="I19" s="113">
        <f t="shared" ref="I19:I20" si="0">SUM(G19*H19)</f>
        <v>0</v>
      </c>
    </row>
    <row r="20" spans="1:12" x14ac:dyDescent="0.45">
      <c r="A20" s="114"/>
      <c r="B20" s="440"/>
      <c r="C20" s="441"/>
      <c r="D20" s="442"/>
      <c r="E20" s="115"/>
      <c r="F20" s="100"/>
      <c r="G20" s="117"/>
      <c r="H20" s="118"/>
      <c r="I20" s="119">
        <f t="shared" si="0"/>
        <v>0</v>
      </c>
    </row>
    <row r="21" spans="1:12" x14ac:dyDescent="0.45">
      <c r="A21" s="408" t="s">
        <v>96</v>
      </c>
      <c r="B21" s="404"/>
      <c r="C21" s="404"/>
      <c r="D21" s="404"/>
      <c r="E21" s="404"/>
      <c r="F21" s="404"/>
      <c r="G21" s="404"/>
      <c r="H21" s="405"/>
      <c r="I21" s="113">
        <f>SUM(I18:I20)</f>
        <v>0</v>
      </c>
    </row>
    <row r="22" spans="1:12" x14ac:dyDescent="0.45">
      <c r="A22" s="414" t="s">
        <v>97</v>
      </c>
      <c r="B22" s="415"/>
      <c r="C22" s="415"/>
      <c r="D22" s="415"/>
      <c r="E22" s="415"/>
      <c r="F22" s="415"/>
      <c r="G22" s="415"/>
      <c r="H22" s="415"/>
      <c r="I22" s="416"/>
    </row>
    <row r="23" spans="1:12" x14ac:dyDescent="0.45">
      <c r="A23" s="120" t="s">
        <v>98</v>
      </c>
      <c r="B23" s="412" t="s">
        <v>176</v>
      </c>
      <c r="C23" s="458"/>
      <c r="D23" s="458"/>
      <c r="E23" s="458"/>
      <c r="F23" s="122"/>
      <c r="G23" s="180" t="s">
        <v>93</v>
      </c>
      <c r="H23" s="136" t="s">
        <v>94</v>
      </c>
      <c r="I23" s="137" t="s">
        <v>95</v>
      </c>
    </row>
    <row r="24" spans="1:12" x14ac:dyDescent="0.45">
      <c r="A24" s="125">
        <v>1</v>
      </c>
      <c r="B24" s="417" t="s">
        <v>194</v>
      </c>
      <c r="C24" s="418"/>
      <c r="D24" s="418"/>
      <c r="E24" s="418"/>
      <c r="F24" s="183"/>
      <c r="G24" s="183">
        <v>1</v>
      </c>
      <c r="H24" s="184">
        <v>254.18</v>
      </c>
      <c r="I24" s="129">
        <f>H24*G24</f>
        <v>254.18</v>
      </c>
    </row>
    <row r="25" spans="1:12" x14ac:dyDescent="0.45">
      <c r="A25" s="125">
        <v>2</v>
      </c>
      <c r="B25" s="420" t="s">
        <v>195</v>
      </c>
      <c r="C25" s="421"/>
      <c r="D25" s="421"/>
      <c r="E25" s="421"/>
      <c r="F25" s="161"/>
      <c r="G25" s="126">
        <v>1</v>
      </c>
      <c r="H25" s="184">
        <v>250.12</v>
      </c>
      <c r="I25" s="129">
        <f>H25*G25</f>
        <v>250.12</v>
      </c>
    </row>
    <row r="26" spans="1:12" x14ac:dyDescent="0.45">
      <c r="A26" s="125">
        <v>3</v>
      </c>
      <c r="B26" s="420" t="s">
        <v>196</v>
      </c>
      <c r="C26" s="421"/>
      <c r="D26" s="421"/>
      <c r="E26" s="421"/>
      <c r="F26" s="161"/>
      <c r="G26" s="161">
        <v>15</v>
      </c>
      <c r="H26" s="184">
        <v>39.81</v>
      </c>
      <c r="I26" s="129">
        <f>H26*G26</f>
        <v>597.15000000000009</v>
      </c>
    </row>
    <row r="27" spans="1:12" x14ac:dyDescent="0.45">
      <c r="A27" s="125">
        <v>4</v>
      </c>
      <c r="B27" s="420" t="s">
        <v>197</v>
      </c>
      <c r="C27" s="421"/>
      <c r="D27" s="421"/>
      <c r="E27" s="421"/>
      <c r="F27" s="161"/>
      <c r="G27" s="161">
        <v>1</v>
      </c>
      <c r="H27" s="184">
        <v>1646.25</v>
      </c>
      <c r="I27" s="129">
        <f t="shared" ref="I27:I30" si="1">H27*G27</f>
        <v>1646.25</v>
      </c>
    </row>
    <row r="28" spans="1:12" x14ac:dyDescent="0.45">
      <c r="A28" s="125">
        <v>5</v>
      </c>
      <c r="B28" s="420" t="s">
        <v>198</v>
      </c>
      <c r="C28" s="421"/>
      <c r="D28" s="421"/>
      <c r="E28" s="421"/>
      <c r="F28" s="161"/>
      <c r="G28" s="161">
        <v>2</v>
      </c>
      <c r="H28" s="184">
        <v>18.899999999999999</v>
      </c>
      <c r="I28" s="129">
        <f t="shared" si="1"/>
        <v>37.799999999999997</v>
      </c>
    </row>
    <row r="29" spans="1:12" x14ac:dyDescent="0.45">
      <c r="A29" s="125"/>
      <c r="B29" s="406"/>
      <c r="C29" s="395"/>
      <c r="D29" s="395"/>
      <c r="E29" s="395"/>
      <c r="F29" s="100"/>
      <c r="G29" s="161"/>
      <c r="H29" s="184"/>
      <c r="I29" s="129">
        <f t="shared" si="1"/>
        <v>0</v>
      </c>
    </row>
    <row r="30" spans="1:12" x14ac:dyDescent="0.45">
      <c r="A30" s="125"/>
      <c r="B30" s="406"/>
      <c r="C30" s="395"/>
      <c r="D30" s="395"/>
      <c r="E30" s="395"/>
      <c r="F30" s="100"/>
      <c r="G30" s="161"/>
      <c r="H30" s="184"/>
      <c r="I30" s="129">
        <f t="shared" si="1"/>
        <v>0</v>
      </c>
    </row>
    <row r="31" spans="1:12" x14ac:dyDescent="0.45">
      <c r="A31" s="125"/>
      <c r="B31" s="423"/>
      <c r="C31" s="424"/>
      <c r="D31" s="424"/>
      <c r="E31" s="424"/>
      <c r="F31" s="103"/>
      <c r="G31" s="162"/>
      <c r="H31" s="128"/>
      <c r="I31" s="129"/>
      <c r="L31" s="130"/>
    </row>
    <row r="32" spans="1:12" x14ac:dyDescent="0.45">
      <c r="A32" s="467" t="s">
        <v>177</v>
      </c>
      <c r="B32" s="404"/>
      <c r="C32" s="404"/>
      <c r="D32" s="404"/>
      <c r="E32" s="404"/>
      <c r="F32" s="404"/>
      <c r="G32" s="404"/>
      <c r="H32" s="405"/>
      <c r="I32" s="185">
        <f>SUM(I24:I31)</f>
        <v>2785.5</v>
      </c>
      <c r="L32" s="130"/>
    </row>
    <row r="33" spans="1:12" x14ac:dyDescent="0.45">
      <c r="A33" s="408" t="s">
        <v>178</v>
      </c>
      <c r="B33" s="404"/>
      <c r="C33" s="404"/>
      <c r="D33" s="404"/>
      <c r="E33" s="404"/>
      <c r="F33" s="404"/>
      <c r="G33" s="404"/>
      <c r="H33" s="405"/>
      <c r="I33" s="186">
        <f>I32*0.15</f>
        <v>417.82499999999999</v>
      </c>
      <c r="L33" s="130"/>
    </row>
    <row r="34" spans="1:12" x14ac:dyDescent="0.45">
      <c r="A34" s="408" t="s">
        <v>179</v>
      </c>
      <c r="B34" s="404"/>
      <c r="C34" s="404"/>
      <c r="D34" s="404"/>
      <c r="E34" s="404"/>
      <c r="F34" s="404"/>
      <c r="G34" s="404"/>
      <c r="H34" s="405"/>
      <c r="I34" s="131">
        <f>I32+I33</f>
        <v>3203.3249999999998</v>
      </c>
    </row>
    <row r="35" spans="1:12" x14ac:dyDescent="0.45">
      <c r="A35" s="414" t="s">
        <v>101</v>
      </c>
      <c r="B35" s="415"/>
      <c r="C35" s="415"/>
      <c r="D35" s="415"/>
      <c r="E35" s="415"/>
      <c r="F35" s="415"/>
      <c r="G35" s="415"/>
      <c r="H35" s="415"/>
      <c r="I35" s="416"/>
    </row>
    <row r="36" spans="1:12" x14ac:dyDescent="0.45">
      <c r="A36" s="120" t="s">
        <v>102</v>
      </c>
      <c r="B36" s="412" t="s">
        <v>103</v>
      </c>
      <c r="C36" s="458"/>
      <c r="D36" s="413"/>
      <c r="E36" s="412" t="s">
        <v>91</v>
      </c>
      <c r="F36" s="413"/>
      <c r="G36" s="122" t="s">
        <v>93</v>
      </c>
      <c r="H36" s="123" t="s">
        <v>94</v>
      </c>
      <c r="I36" s="124" t="s">
        <v>95</v>
      </c>
    </row>
    <row r="37" spans="1:12" x14ac:dyDescent="0.45">
      <c r="A37" s="125">
        <v>1</v>
      </c>
      <c r="B37" s="449" t="s">
        <v>104</v>
      </c>
      <c r="C37" s="450"/>
      <c r="D37" s="451"/>
      <c r="E37" s="437" t="s">
        <v>105</v>
      </c>
      <c r="F37" s="439"/>
      <c r="G37" s="157">
        <v>6</v>
      </c>
      <c r="H37" s="155">
        <v>450</v>
      </c>
      <c r="I37" s="132">
        <f>SUM(G37*H37)</f>
        <v>2700</v>
      </c>
    </row>
    <row r="38" spans="1:12" x14ac:dyDescent="0.45">
      <c r="A38" s="125">
        <v>2</v>
      </c>
      <c r="B38" s="426" t="s">
        <v>106</v>
      </c>
      <c r="C38" s="427"/>
      <c r="D38" s="428"/>
      <c r="E38" s="406" t="s">
        <v>105</v>
      </c>
      <c r="F38" s="407"/>
      <c r="G38" s="126"/>
      <c r="H38" s="156">
        <v>350</v>
      </c>
      <c r="I38" s="129">
        <f t="shared" ref="I38:I42" si="2">SUM(G38*H38)</f>
        <v>0</v>
      </c>
    </row>
    <row r="39" spans="1:12" x14ac:dyDescent="0.45">
      <c r="A39" s="125">
        <v>3</v>
      </c>
      <c r="B39" s="426" t="s">
        <v>107</v>
      </c>
      <c r="C39" s="427"/>
      <c r="D39" s="428"/>
      <c r="E39" s="406" t="s">
        <v>105</v>
      </c>
      <c r="F39" s="407"/>
      <c r="G39" s="126"/>
      <c r="H39" s="156">
        <v>300</v>
      </c>
      <c r="I39" s="129">
        <f t="shared" si="2"/>
        <v>0</v>
      </c>
    </row>
    <row r="40" spans="1:12" x14ac:dyDescent="0.45">
      <c r="A40" s="125">
        <v>4</v>
      </c>
      <c r="B40" s="426" t="s">
        <v>108</v>
      </c>
      <c r="C40" s="427"/>
      <c r="D40" s="428"/>
      <c r="E40" s="406" t="s">
        <v>105</v>
      </c>
      <c r="F40" s="407"/>
      <c r="G40" s="126">
        <v>6</v>
      </c>
      <c r="H40" s="156">
        <v>200</v>
      </c>
      <c r="I40" s="129">
        <f t="shared" si="2"/>
        <v>1200</v>
      </c>
    </row>
    <row r="41" spans="1:12" x14ac:dyDescent="0.45">
      <c r="A41" s="125">
        <v>5</v>
      </c>
      <c r="B41" s="426" t="s">
        <v>109</v>
      </c>
      <c r="C41" s="427"/>
      <c r="D41" s="428"/>
      <c r="E41" s="406" t="s">
        <v>105</v>
      </c>
      <c r="F41" s="407"/>
      <c r="G41" s="126"/>
      <c r="H41" s="158">
        <v>200</v>
      </c>
      <c r="I41" s="129">
        <f t="shared" si="2"/>
        <v>0</v>
      </c>
    </row>
    <row r="42" spans="1:12" x14ac:dyDescent="0.45">
      <c r="A42" s="125">
        <v>6</v>
      </c>
      <c r="B42" s="426" t="s">
        <v>41</v>
      </c>
      <c r="C42" s="427"/>
      <c r="D42" s="428"/>
      <c r="E42" s="406" t="s">
        <v>105</v>
      </c>
      <c r="F42" s="407"/>
      <c r="G42" s="126"/>
      <c r="H42" s="158">
        <v>140</v>
      </c>
      <c r="I42" s="129">
        <f t="shared" si="2"/>
        <v>0</v>
      </c>
    </row>
    <row r="43" spans="1:12" x14ac:dyDescent="0.45">
      <c r="A43" s="125"/>
      <c r="B43" s="426"/>
      <c r="C43" s="427"/>
      <c r="D43" s="428"/>
      <c r="E43" s="133"/>
      <c r="F43" s="100"/>
      <c r="G43" s="100"/>
      <c r="H43" s="116"/>
      <c r="I43" s="129"/>
    </row>
    <row r="44" spans="1:12" x14ac:dyDescent="0.45">
      <c r="A44" s="114"/>
      <c r="B44" s="426"/>
      <c r="C44" s="427"/>
      <c r="D44" s="428"/>
      <c r="F44" s="100"/>
      <c r="G44" s="100"/>
      <c r="H44" s="116"/>
      <c r="I44" s="129"/>
    </row>
    <row r="45" spans="1:12" x14ac:dyDescent="0.45">
      <c r="A45" s="134"/>
      <c r="B45" s="455"/>
      <c r="C45" s="456"/>
      <c r="D45" s="457"/>
      <c r="E45" s="102"/>
      <c r="F45" s="103"/>
      <c r="G45" s="100"/>
      <c r="H45" s="118"/>
      <c r="I45" s="129"/>
    </row>
    <row r="46" spans="1:12" x14ac:dyDescent="0.45">
      <c r="A46" s="408" t="s">
        <v>110</v>
      </c>
      <c r="B46" s="404"/>
      <c r="C46" s="404"/>
      <c r="D46" s="404"/>
      <c r="E46" s="404"/>
      <c r="F46" s="404"/>
      <c r="G46" s="404"/>
      <c r="H46" s="405"/>
      <c r="I46" s="135">
        <f>SUM(I37:I45)</f>
        <v>3900</v>
      </c>
    </row>
    <row r="47" spans="1:12" x14ac:dyDescent="0.45">
      <c r="A47" s="414" t="s">
        <v>111</v>
      </c>
      <c r="B47" s="415"/>
      <c r="C47" s="415"/>
      <c r="D47" s="415"/>
      <c r="E47" s="415"/>
      <c r="F47" s="415"/>
      <c r="G47" s="415"/>
      <c r="H47" s="415"/>
      <c r="I47" s="416"/>
    </row>
    <row r="48" spans="1:12" x14ac:dyDescent="0.45">
      <c r="A48" s="120" t="s">
        <v>112</v>
      </c>
      <c r="B48" s="412" t="s">
        <v>113</v>
      </c>
      <c r="C48" s="458"/>
      <c r="D48" s="413"/>
      <c r="E48" s="412" t="s">
        <v>114</v>
      </c>
      <c r="F48" s="413"/>
      <c r="G48" s="136" t="s">
        <v>115</v>
      </c>
      <c r="H48" s="136" t="s">
        <v>94</v>
      </c>
      <c r="I48" s="137" t="s">
        <v>95</v>
      </c>
    </row>
    <row r="49" spans="1:12" x14ac:dyDescent="0.45">
      <c r="A49" s="125">
        <v>1</v>
      </c>
      <c r="B49" s="417" t="s">
        <v>222</v>
      </c>
      <c r="C49" s="418"/>
      <c r="D49" s="419"/>
      <c r="E49" s="437"/>
      <c r="F49" s="439"/>
      <c r="G49" s="126"/>
      <c r="H49" s="138"/>
      <c r="I49" s="129"/>
    </row>
    <row r="50" spans="1:12" x14ac:dyDescent="0.45">
      <c r="A50" s="125"/>
      <c r="B50" s="420" t="s">
        <v>132</v>
      </c>
      <c r="C50" s="421"/>
      <c r="D50" s="422"/>
      <c r="E50" s="406">
        <v>1</v>
      </c>
      <c r="F50" s="407"/>
      <c r="G50" s="126">
        <v>28.6</v>
      </c>
      <c r="H50" s="138">
        <v>5</v>
      </c>
      <c r="I50" s="129">
        <f>H50*G50</f>
        <v>143</v>
      </c>
    </row>
    <row r="51" spans="1:12" x14ac:dyDescent="0.45">
      <c r="A51" s="139"/>
      <c r="B51" s="423"/>
      <c r="C51" s="424"/>
      <c r="D51" s="425"/>
      <c r="E51" s="440"/>
      <c r="F51" s="442"/>
      <c r="G51" s="126"/>
      <c r="H51" s="138"/>
      <c r="I51" s="129"/>
    </row>
    <row r="52" spans="1:12" x14ac:dyDescent="0.45">
      <c r="A52" s="408" t="s">
        <v>116</v>
      </c>
      <c r="B52" s="404"/>
      <c r="C52" s="404"/>
      <c r="D52" s="404"/>
      <c r="E52" s="404"/>
      <c r="F52" s="404"/>
      <c r="G52" s="404"/>
      <c r="H52" s="405"/>
      <c r="I52" s="140">
        <f>SUM(I49:I51)</f>
        <v>143</v>
      </c>
    </row>
    <row r="53" spans="1:12" x14ac:dyDescent="0.45">
      <c r="A53" s="141"/>
      <c r="B53" s="142"/>
      <c r="C53" s="142"/>
      <c r="D53" s="142"/>
      <c r="E53" s="142"/>
      <c r="F53" s="143"/>
      <c r="G53" s="144"/>
      <c r="H53" s="144"/>
      <c r="I53" s="145"/>
      <c r="L53" s="97"/>
    </row>
    <row r="54" spans="1:12" x14ac:dyDescent="0.45">
      <c r="A54" s="452"/>
      <c r="B54" s="453"/>
      <c r="C54" s="453"/>
      <c r="D54" s="453"/>
      <c r="E54" s="453"/>
      <c r="F54" s="146"/>
      <c r="G54" s="454" t="s">
        <v>117</v>
      </c>
      <c r="H54" s="453"/>
      <c r="I54" s="147">
        <f>I52+I46+I34+I21</f>
        <v>7246.3249999999998</v>
      </c>
    </row>
    <row r="55" spans="1:12" x14ac:dyDescent="0.45">
      <c r="A55" s="452"/>
      <c r="B55" s="453"/>
      <c r="C55" s="453"/>
      <c r="D55" s="453"/>
      <c r="E55" s="453"/>
      <c r="F55" s="100"/>
      <c r="G55" s="148"/>
      <c r="H55" s="149"/>
      <c r="I55" s="150"/>
    </row>
    <row r="56" spans="1:12" ht="14.65" thickBot="1" x14ac:dyDescent="0.5">
      <c r="A56" s="452"/>
      <c r="B56" s="453"/>
      <c r="C56" s="453"/>
      <c r="D56" s="453"/>
      <c r="E56" s="453"/>
      <c r="F56" s="100"/>
      <c r="G56" s="402" t="s">
        <v>160</v>
      </c>
      <c r="H56" s="403"/>
      <c r="I56" s="159">
        <f>I54+I55</f>
        <v>7246.3249999999998</v>
      </c>
    </row>
    <row r="57" spans="1:12" ht="15" thickTop="1" thickBot="1" x14ac:dyDescent="0.5">
      <c r="A57" s="151"/>
      <c r="B57" s="152"/>
      <c r="C57" s="459"/>
      <c r="D57" s="460"/>
      <c r="E57" s="460"/>
      <c r="F57" s="460"/>
      <c r="G57" s="153"/>
      <c r="H57" s="153"/>
      <c r="I57" s="154"/>
    </row>
    <row r="59" spans="1:12" x14ac:dyDescent="0.45">
      <c r="A59" s="97"/>
      <c r="B59" s="97"/>
    </row>
  </sheetData>
  <mergeCells count="69">
    <mergeCell ref="F11:G11"/>
    <mergeCell ref="H11:I11"/>
    <mergeCell ref="A9:E9"/>
    <mergeCell ref="F9:G9"/>
    <mergeCell ref="H9:I9"/>
    <mergeCell ref="F10:G10"/>
    <mergeCell ref="H10:I10"/>
    <mergeCell ref="B23:E23"/>
    <mergeCell ref="F12:G12"/>
    <mergeCell ref="H12:I12"/>
    <mergeCell ref="F14:G14"/>
    <mergeCell ref="H14:I14"/>
    <mergeCell ref="A15:I15"/>
    <mergeCell ref="A16:I16"/>
    <mergeCell ref="B18:D18"/>
    <mergeCell ref="B19:D19"/>
    <mergeCell ref="B20:D20"/>
    <mergeCell ref="A21:H21"/>
    <mergeCell ref="A22:I22"/>
    <mergeCell ref="H13:I13"/>
    <mergeCell ref="A35:I35"/>
    <mergeCell ref="B24:E24"/>
    <mergeCell ref="B25:E25"/>
    <mergeCell ref="B26:E26"/>
    <mergeCell ref="B27:E27"/>
    <mergeCell ref="B28:E28"/>
    <mergeCell ref="B29:E29"/>
    <mergeCell ref="B30:E30"/>
    <mergeCell ref="B31:E31"/>
    <mergeCell ref="A32:H32"/>
    <mergeCell ref="A33:H33"/>
    <mergeCell ref="A34:H34"/>
    <mergeCell ref="B36:D36"/>
    <mergeCell ref="E36:F36"/>
    <mergeCell ref="B37:D37"/>
    <mergeCell ref="E37:F37"/>
    <mergeCell ref="B38:D38"/>
    <mergeCell ref="E38:F38"/>
    <mergeCell ref="B39:D39"/>
    <mergeCell ref="E39:F39"/>
    <mergeCell ref="B40:D40"/>
    <mergeCell ref="E40:F40"/>
    <mergeCell ref="B41:D41"/>
    <mergeCell ref="E41:F41"/>
    <mergeCell ref="B50:D50"/>
    <mergeCell ref="E50:F50"/>
    <mergeCell ref="B42:D42"/>
    <mergeCell ref="E42:F42"/>
    <mergeCell ref="B43:D43"/>
    <mergeCell ref="B44:D44"/>
    <mergeCell ref="B45:D45"/>
    <mergeCell ref="A46:H46"/>
    <mergeCell ref="A47:I47"/>
    <mergeCell ref="B48:D48"/>
    <mergeCell ref="E48:F48"/>
    <mergeCell ref="B49:D49"/>
    <mergeCell ref="E49:F49"/>
    <mergeCell ref="C57:F57"/>
    <mergeCell ref="B51:D51"/>
    <mergeCell ref="E51:F51"/>
    <mergeCell ref="A52:H52"/>
    <mergeCell ref="A54:B54"/>
    <mergeCell ref="C54:E54"/>
    <mergeCell ref="G54:H54"/>
    <mergeCell ref="A55:B55"/>
    <mergeCell ref="C55:E55"/>
    <mergeCell ref="A56:B56"/>
    <mergeCell ref="C56:E56"/>
    <mergeCell ref="G56:H56"/>
  </mergeCells>
  <pageMargins left="0.7" right="0.7" top="0.75" bottom="0.75" header="0.3" footer="0.3"/>
  <pageSetup scale="80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M59"/>
  <sheetViews>
    <sheetView topLeftCell="A28" workbookViewId="0">
      <selection activeCell="A45" sqref="A45"/>
    </sheetView>
  </sheetViews>
  <sheetFormatPr defaultRowHeight="14.25" x14ac:dyDescent="0.45"/>
  <cols>
    <col min="1" max="1" width="12" bestFit="1" customWidth="1"/>
    <col min="4" max="4" width="20.86328125" customWidth="1"/>
    <col min="6" max="6" width="8.86328125" customWidth="1"/>
    <col min="7" max="7" width="11" customWidth="1"/>
    <col min="8" max="8" width="14.1328125" customWidth="1"/>
    <col min="9" max="9" width="18.33203125" customWidth="1"/>
  </cols>
  <sheetData>
    <row r="1" spans="1:13" x14ac:dyDescent="0.45">
      <c r="A1" s="92"/>
      <c r="B1" s="93"/>
      <c r="C1" s="93"/>
      <c r="D1" s="93"/>
      <c r="E1" s="93"/>
      <c r="F1" s="93"/>
      <c r="G1" s="93"/>
      <c r="H1" s="93"/>
      <c r="I1" s="94"/>
    </row>
    <row r="2" spans="1:13" x14ac:dyDescent="0.45">
      <c r="A2" s="95"/>
      <c r="I2" s="96"/>
    </row>
    <row r="3" spans="1:13" x14ac:dyDescent="0.45">
      <c r="A3" s="95"/>
      <c r="I3" s="96"/>
    </row>
    <row r="4" spans="1:13" x14ac:dyDescent="0.45">
      <c r="A4" s="95"/>
      <c r="I4" s="96"/>
    </row>
    <row r="5" spans="1:13" x14ac:dyDescent="0.45">
      <c r="A5" s="95"/>
      <c r="I5" s="96"/>
    </row>
    <row r="6" spans="1:13" x14ac:dyDescent="0.45">
      <c r="A6" s="95"/>
      <c r="I6" s="96"/>
    </row>
    <row r="7" spans="1:13" x14ac:dyDescent="0.45">
      <c r="A7" s="95"/>
      <c r="I7" s="96"/>
    </row>
    <row r="8" spans="1:13" x14ac:dyDescent="0.45">
      <c r="A8" s="95"/>
      <c r="H8" s="97"/>
      <c r="I8" s="98"/>
    </row>
    <row r="9" spans="1:13" x14ac:dyDescent="0.45">
      <c r="A9" s="414" t="s">
        <v>167</v>
      </c>
      <c r="B9" s="415"/>
      <c r="C9" s="415"/>
      <c r="D9" s="415"/>
      <c r="E9" s="429"/>
      <c r="F9" s="430" t="s">
        <v>166</v>
      </c>
      <c r="G9" s="431"/>
      <c r="H9" s="432">
        <v>15</v>
      </c>
      <c r="I9" s="433"/>
    </row>
    <row r="10" spans="1:13" x14ac:dyDescent="0.45">
      <c r="A10" s="99" t="s">
        <v>77</v>
      </c>
      <c r="B10" s="97"/>
      <c r="E10" s="100"/>
      <c r="F10" s="430" t="s">
        <v>78</v>
      </c>
      <c r="G10" s="431"/>
      <c r="H10" s="434" t="s">
        <v>191</v>
      </c>
      <c r="I10" s="435"/>
    </row>
    <row r="11" spans="1:13" x14ac:dyDescent="0.45">
      <c r="A11" s="99" t="s">
        <v>79</v>
      </c>
      <c r="B11" s="97"/>
      <c r="E11" s="100"/>
      <c r="F11" s="430" t="s">
        <v>80</v>
      </c>
      <c r="G11" s="431"/>
      <c r="H11" s="436" t="s">
        <v>143</v>
      </c>
      <c r="I11" s="435"/>
    </row>
    <row r="12" spans="1:13" x14ac:dyDescent="0.45">
      <c r="A12" s="99" t="s">
        <v>81</v>
      </c>
      <c r="B12" s="97"/>
      <c r="E12" s="100"/>
      <c r="F12" s="430" t="s">
        <v>82</v>
      </c>
      <c r="G12" s="431"/>
      <c r="H12" s="436">
        <v>44769</v>
      </c>
      <c r="I12" s="435"/>
    </row>
    <row r="13" spans="1:13" x14ac:dyDescent="0.45">
      <c r="A13" s="99" t="s">
        <v>83</v>
      </c>
      <c r="B13" s="97"/>
      <c r="E13" s="100"/>
      <c r="F13" s="181" t="s">
        <v>84</v>
      </c>
      <c r="G13" s="182"/>
      <c r="H13" s="468" t="s">
        <v>118</v>
      </c>
      <c r="I13" s="469"/>
    </row>
    <row r="14" spans="1:13" x14ac:dyDescent="0.45">
      <c r="A14" s="99"/>
      <c r="B14" s="97"/>
      <c r="E14" s="100"/>
      <c r="F14" s="430" t="s">
        <v>86</v>
      </c>
      <c r="G14" s="431"/>
      <c r="H14" s="436" t="s">
        <v>87</v>
      </c>
      <c r="I14" s="435"/>
      <c r="M14" t="s">
        <v>85</v>
      </c>
    </row>
    <row r="15" spans="1:13" x14ac:dyDescent="0.45">
      <c r="A15" s="443" t="s">
        <v>199</v>
      </c>
      <c r="B15" s="444"/>
      <c r="C15" s="444"/>
      <c r="D15" s="444"/>
      <c r="E15" s="444"/>
      <c r="F15" s="444"/>
      <c r="G15" s="444"/>
      <c r="H15" s="444"/>
      <c r="I15" s="445"/>
    </row>
    <row r="16" spans="1:13" ht="14.65" thickBot="1" x14ac:dyDescent="0.5">
      <c r="A16" s="446" t="s">
        <v>88</v>
      </c>
      <c r="B16" s="447"/>
      <c r="C16" s="447"/>
      <c r="D16" s="447"/>
      <c r="E16" s="447"/>
      <c r="F16" s="447"/>
      <c r="G16" s="447"/>
      <c r="H16" s="447"/>
      <c r="I16" s="448"/>
    </row>
    <row r="17" spans="1:12" x14ac:dyDescent="0.45">
      <c r="A17" s="104" t="s">
        <v>89</v>
      </c>
      <c r="B17" s="105" t="s">
        <v>90</v>
      </c>
      <c r="C17" s="105"/>
      <c r="D17" s="106"/>
      <c r="E17" s="107" t="s">
        <v>91</v>
      </c>
      <c r="F17" s="107" t="s">
        <v>92</v>
      </c>
      <c r="G17" s="107" t="s">
        <v>93</v>
      </c>
      <c r="H17" s="107" t="s">
        <v>94</v>
      </c>
      <c r="I17" s="108" t="s">
        <v>95</v>
      </c>
    </row>
    <row r="18" spans="1:12" x14ac:dyDescent="0.45">
      <c r="A18" s="109"/>
      <c r="B18" s="437"/>
      <c r="C18" s="438"/>
      <c r="D18" s="439"/>
      <c r="E18" s="110"/>
      <c r="F18" s="111"/>
      <c r="G18" s="110"/>
      <c r="H18" s="112"/>
      <c r="I18" s="113">
        <f>SUM(G18*H18)</f>
        <v>0</v>
      </c>
    </row>
    <row r="19" spans="1:12" x14ac:dyDescent="0.45">
      <c r="A19" s="114"/>
      <c r="B19" s="406"/>
      <c r="C19" s="395"/>
      <c r="D19" s="407"/>
      <c r="E19" s="115"/>
      <c r="F19" s="100"/>
      <c r="G19" s="115"/>
      <c r="H19" s="116"/>
      <c r="I19" s="113">
        <f t="shared" ref="I19:I20" si="0">SUM(G19*H19)</f>
        <v>0</v>
      </c>
    </row>
    <row r="20" spans="1:12" x14ac:dyDescent="0.45">
      <c r="A20" s="114"/>
      <c r="B20" s="440"/>
      <c r="C20" s="441"/>
      <c r="D20" s="442"/>
      <c r="E20" s="115"/>
      <c r="F20" s="100"/>
      <c r="G20" s="117"/>
      <c r="H20" s="118"/>
      <c r="I20" s="119">
        <f t="shared" si="0"/>
        <v>0</v>
      </c>
    </row>
    <row r="21" spans="1:12" x14ac:dyDescent="0.45">
      <c r="A21" s="408" t="s">
        <v>96</v>
      </c>
      <c r="B21" s="404"/>
      <c r="C21" s="404"/>
      <c r="D21" s="404"/>
      <c r="E21" s="404"/>
      <c r="F21" s="404"/>
      <c r="G21" s="404"/>
      <c r="H21" s="405"/>
      <c r="I21" s="113">
        <f>SUM(I18:I20)</f>
        <v>0</v>
      </c>
    </row>
    <row r="22" spans="1:12" x14ac:dyDescent="0.45">
      <c r="A22" s="414" t="s">
        <v>97</v>
      </c>
      <c r="B22" s="415"/>
      <c r="C22" s="415"/>
      <c r="D22" s="415"/>
      <c r="E22" s="415"/>
      <c r="F22" s="415"/>
      <c r="G22" s="415"/>
      <c r="H22" s="415"/>
      <c r="I22" s="416"/>
    </row>
    <row r="23" spans="1:12" x14ac:dyDescent="0.45">
      <c r="A23" s="120" t="s">
        <v>98</v>
      </c>
      <c r="B23" s="412" t="s">
        <v>176</v>
      </c>
      <c r="C23" s="458"/>
      <c r="D23" s="458"/>
      <c r="E23" s="458"/>
      <c r="F23" s="122"/>
      <c r="G23" s="180" t="s">
        <v>93</v>
      </c>
      <c r="H23" s="136" t="s">
        <v>94</v>
      </c>
      <c r="I23" s="137" t="s">
        <v>95</v>
      </c>
    </row>
    <row r="24" spans="1:12" x14ac:dyDescent="0.45">
      <c r="A24" s="125">
        <v>1</v>
      </c>
      <c r="B24" s="417" t="s">
        <v>200</v>
      </c>
      <c r="C24" s="418"/>
      <c r="D24" s="418"/>
      <c r="E24" s="418"/>
      <c r="F24" s="183"/>
      <c r="G24" s="183">
        <v>1</v>
      </c>
      <c r="H24" s="184">
        <v>1430</v>
      </c>
      <c r="I24" s="129">
        <f>H24*G24</f>
        <v>1430</v>
      </c>
    </row>
    <row r="25" spans="1:12" x14ac:dyDescent="0.45">
      <c r="A25" s="125"/>
      <c r="B25" s="420"/>
      <c r="C25" s="421"/>
      <c r="D25" s="421"/>
      <c r="E25" s="421"/>
      <c r="F25" s="161"/>
      <c r="G25" s="126"/>
      <c r="H25" s="184"/>
      <c r="I25" s="129"/>
    </row>
    <row r="26" spans="1:12" x14ac:dyDescent="0.45">
      <c r="A26" s="125"/>
      <c r="B26" s="420"/>
      <c r="C26" s="421"/>
      <c r="D26" s="421"/>
      <c r="E26" s="421"/>
      <c r="F26" s="161"/>
      <c r="G26" s="161"/>
      <c r="H26" s="184"/>
      <c r="I26" s="129"/>
    </row>
    <row r="27" spans="1:12" x14ac:dyDescent="0.45">
      <c r="A27" s="125"/>
      <c r="B27" s="420"/>
      <c r="C27" s="421"/>
      <c r="D27" s="421"/>
      <c r="E27" s="421"/>
      <c r="F27" s="161"/>
      <c r="G27" s="161"/>
      <c r="H27" s="184"/>
      <c r="I27" s="129"/>
    </row>
    <row r="28" spans="1:12" x14ac:dyDescent="0.45">
      <c r="A28" s="125"/>
      <c r="B28" s="420"/>
      <c r="C28" s="421"/>
      <c r="D28" s="421"/>
      <c r="E28" s="421"/>
      <c r="F28" s="161"/>
      <c r="G28" s="161"/>
      <c r="H28" s="184"/>
      <c r="I28" s="129"/>
    </row>
    <row r="29" spans="1:12" x14ac:dyDescent="0.45">
      <c r="A29" s="125"/>
      <c r="B29" s="406"/>
      <c r="C29" s="395"/>
      <c r="D29" s="395"/>
      <c r="E29" s="395"/>
      <c r="F29" s="100"/>
      <c r="G29" s="161"/>
      <c r="H29" s="184"/>
      <c r="I29" s="129"/>
    </row>
    <row r="30" spans="1:12" x14ac:dyDescent="0.45">
      <c r="A30" s="125"/>
      <c r="B30" s="406"/>
      <c r="C30" s="395"/>
      <c r="D30" s="395"/>
      <c r="E30" s="395"/>
      <c r="F30" s="100"/>
      <c r="G30" s="161"/>
      <c r="H30" s="184"/>
      <c r="I30" s="129"/>
    </row>
    <row r="31" spans="1:12" x14ac:dyDescent="0.45">
      <c r="A31" s="125"/>
      <c r="B31" s="423"/>
      <c r="C31" s="424"/>
      <c r="D31" s="424"/>
      <c r="E31" s="424"/>
      <c r="F31" s="103"/>
      <c r="G31" s="162"/>
      <c r="H31" s="128"/>
      <c r="I31" s="129"/>
      <c r="L31" s="130"/>
    </row>
    <row r="32" spans="1:12" x14ac:dyDescent="0.45">
      <c r="A32" s="467" t="s">
        <v>177</v>
      </c>
      <c r="B32" s="404"/>
      <c r="C32" s="404"/>
      <c r="D32" s="404"/>
      <c r="E32" s="404"/>
      <c r="F32" s="404"/>
      <c r="G32" s="404"/>
      <c r="H32" s="405"/>
      <c r="I32" s="185">
        <f>SUM(I24:I31)</f>
        <v>1430</v>
      </c>
      <c r="L32" s="130"/>
    </row>
    <row r="33" spans="1:12" x14ac:dyDescent="0.45">
      <c r="A33" s="408" t="s">
        <v>178</v>
      </c>
      <c r="B33" s="404"/>
      <c r="C33" s="404"/>
      <c r="D33" s="404"/>
      <c r="E33" s="404"/>
      <c r="F33" s="404"/>
      <c r="G33" s="404"/>
      <c r="H33" s="405"/>
      <c r="I33" s="186">
        <f>I32*0.15</f>
        <v>214.5</v>
      </c>
      <c r="L33" s="130"/>
    </row>
    <row r="34" spans="1:12" x14ac:dyDescent="0.45">
      <c r="A34" s="408" t="s">
        <v>179</v>
      </c>
      <c r="B34" s="404"/>
      <c r="C34" s="404"/>
      <c r="D34" s="404"/>
      <c r="E34" s="404"/>
      <c r="F34" s="404"/>
      <c r="G34" s="404"/>
      <c r="H34" s="405"/>
      <c r="I34" s="131">
        <f>I32+I33</f>
        <v>1644.5</v>
      </c>
    </row>
    <row r="35" spans="1:12" x14ac:dyDescent="0.45">
      <c r="A35" s="414" t="s">
        <v>101</v>
      </c>
      <c r="B35" s="415"/>
      <c r="C35" s="415"/>
      <c r="D35" s="415"/>
      <c r="E35" s="415"/>
      <c r="F35" s="415"/>
      <c r="G35" s="415"/>
      <c r="H35" s="415"/>
      <c r="I35" s="416"/>
    </row>
    <row r="36" spans="1:12" x14ac:dyDescent="0.45">
      <c r="A36" s="120" t="s">
        <v>102</v>
      </c>
      <c r="B36" s="412" t="s">
        <v>103</v>
      </c>
      <c r="C36" s="458"/>
      <c r="D36" s="413"/>
      <c r="E36" s="412" t="s">
        <v>91</v>
      </c>
      <c r="F36" s="413"/>
      <c r="G36" s="122" t="s">
        <v>93</v>
      </c>
      <c r="H36" s="123" t="s">
        <v>94</v>
      </c>
      <c r="I36" s="124" t="s">
        <v>95</v>
      </c>
    </row>
    <row r="37" spans="1:12" x14ac:dyDescent="0.45">
      <c r="A37" s="125">
        <v>1</v>
      </c>
      <c r="B37" s="449" t="s">
        <v>104</v>
      </c>
      <c r="C37" s="450"/>
      <c r="D37" s="451"/>
      <c r="E37" s="437" t="s">
        <v>105</v>
      </c>
      <c r="F37" s="439"/>
      <c r="G37" s="157">
        <v>1</v>
      </c>
      <c r="H37" s="155">
        <v>450</v>
      </c>
      <c r="I37" s="132">
        <f>SUM(G37*H37)</f>
        <v>450</v>
      </c>
    </row>
    <row r="38" spans="1:12" x14ac:dyDescent="0.45">
      <c r="A38" s="125">
        <v>2</v>
      </c>
      <c r="B38" s="426" t="s">
        <v>106</v>
      </c>
      <c r="C38" s="427"/>
      <c r="D38" s="428"/>
      <c r="E38" s="406" t="s">
        <v>105</v>
      </c>
      <c r="F38" s="407"/>
      <c r="G38" s="126"/>
      <c r="H38" s="156">
        <v>350</v>
      </c>
      <c r="I38" s="129">
        <f t="shared" ref="I38:I42" si="1">SUM(G38*H38)</f>
        <v>0</v>
      </c>
    </row>
    <row r="39" spans="1:12" x14ac:dyDescent="0.45">
      <c r="A39" s="125">
        <v>3</v>
      </c>
      <c r="B39" s="426" t="s">
        <v>107</v>
      </c>
      <c r="C39" s="427"/>
      <c r="D39" s="428"/>
      <c r="E39" s="406" t="s">
        <v>105</v>
      </c>
      <c r="F39" s="407"/>
      <c r="G39" s="126"/>
      <c r="H39" s="156">
        <v>300</v>
      </c>
      <c r="I39" s="129">
        <f t="shared" si="1"/>
        <v>0</v>
      </c>
    </row>
    <row r="40" spans="1:12" x14ac:dyDescent="0.45">
      <c r="A40" s="125">
        <v>4</v>
      </c>
      <c r="B40" s="426" t="s">
        <v>108</v>
      </c>
      <c r="C40" s="427"/>
      <c r="D40" s="428"/>
      <c r="E40" s="406" t="s">
        <v>105</v>
      </c>
      <c r="F40" s="407"/>
      <c r="G40" s="126">
        <v>1</v>
      </c>
      <c r="H40" s="156">
        <v>200</v>
      </c>
      <c r="I40" s="129">
        <f t="shared" si="1"/>
        <v>200</v>
      </c>
    </row>
    <row r="41" spans="1:12" x14ac:dyDescent="0.45">
      <c r="A41" s="125">
        <v>5</v>
      </c>
      <c r="B41" s="426" t="s">
        <v>109</v>
      </c>
      <c r="C41" s="427"/>
      <c r="D41" s="428"/>
      <c r="E41" s="406" t="s">
        <v>105</v>
      </c>
      <c r="F41" s="407"/>
      <c r="G41" s="126"/>
      <c r="H41" s="158">
        <v>200</v>
      </c>
      <c r="I41" s="129">
        <f t="shared" si="1"/>
        <v>0</v>
      </c>
    </row>
    <row r="42" spans="1:12" x14ac:dyDescent="0.45">
      <c r="A42" s="125">
        <v>6</v>
      </c>
      <c r="B42" s="426" t="s">
        <v>41</v>
      </c>
      <c r="C42" s="427"/>
      <c r="D42" s="428"/>
      <c r="E42" s="406" t="s">
        <v>105</v>
      </c>
      <c r="F42" s="407"/>
      <c r="G42" s="126"/>
      <c r="H42" s="158">
        <v>140</v>
      </c>
      <c r="I42" s="129">
        <f t="shared" si="1"/>
        <v>0</v>
      </c>
    </row>
    <row r="43" spans="1:12" x14ac:dyDescent="0.45">
      <c r="A43" s="125"/>
      <c r="B43" s="426"/>
      <c r="C43" s="427"/>
      <c r="D43" s="428"/>
      <c r="E43" s="133"/>
      <c r="F43" s="100"/>
      <c r="G43" s="100"/>
      <c r="H43" s="116"/>
      <c r="I43" s="129"/>
    </row>
    <row r="44" spans="1:12" x14ac:dyDescent="0.45">
      <c r="A44" s="114"/>
      <c r="B44" s="426"/>
      <c r="C44" s="427"/>
      <c r="D44" s="428"/>
      <c r="F44" s="100"/>
      <c r="G44" s="100"/>
      <c r="H44" s="116"/>
      <c r="I44" s="129"/>
    </row>
    <row r="45" spans="1:12" x14ac:dyDescent="0.45">
      <c r="A45" s="134"/>
      <c r="B45" s="455"/>
      <c r="C45" s="456"/>
      <c r="D45" s="457"/>
      <c r="E45" s="102"/>
      <c r="F45" s="103"/>
      <c r="G45" s="100"/>
      <c r="H45" s="118"/>
      <c r="I45" s="129"/>
    </row>
    <row r="46" spans="1:12" x14ac:dyDescent="0.45">
      <c r="A46" s="408" t="s">
        <v>110</v>
      </c>
      <c r="B46" s="404"/>
      <c r="C46" s="404"/>
      <c r="D46" s="404"/>
      <c r="E46" s="404"/>
      <c r="F46" s="404"/>
      <c r="G46" s="404"/>
      <c r="H46" s="405"/>
      <c r="I46" s="135">
        <f>SUM(I37:I45)</f>
        <v>650</v>
      </c>
    </row>
    <row r="47" spans="1:12" x14ac:dyDescent="0.45">
      <c r="A47" s="414" t="s">
        <v>111</v>
      </c>
      <c r="B47" s="415"/>
      <c r="C47" s="415"/>
      <c r="D47" s="415"/>
      <c r="E47" s="415"/>
      <c r="F47" s="415"/>
      <c r="G47" s="415"/>
      <c r="H47" s="415"/>
      <c r="I47" s="416"/>
    </row>
    <row r="48" spans="1:12" x14ac:dyDescent="0.45">
      <c r="A48" s="120" t="s">
        <v>112</v>
      </c>
      <c r="B48" s="412" t="s">
        <v>113</v>
      </c>
      <c r="C48" s="458"/>
      <c r="D48" s="413"/>
      <c r="E48" s="412" t="s">
        <v>114</v>
      </c>
      <c r="F48" s="413"/>
      <c r="G48" s="136" t="s">
        <v>115</v>
      </c>
      <c r="H48" s="136" t="s">
        <v>94</v>
      </c>
      <c r="I48" s="137" t="s">
        <v>95</v>
      </c>
    </row>
    <row r="49" spans="1:12" x14ac:dyDescent="0.45">
      <c r="A49" s="125">
        <v>1</v>
      </c>
      <c r="B49" s="417" t="s">
        <v>201</v>
      </c>
      <c r="C49" s="418"/>
      <c r="D49" s="419"/>
      <c r="E49" s="437"/>
      <c r="F49" s="439"/>
      <c r="G49" s="126"/>
      <c r="H49" s="138"/>
      <c r="I49" s="129"/>
    </row>
    <row r="50" spans="1:12" x14ac:dyDescent="0.45">
      <c r="A50" s="125"/>
      <c r="B50" s="420" t="s">
        <v>132</v>
      </c>
      <c r="C50" s="421"/>
      <c r="D50" s="422"/>
      <c r="E50" s="406">
        <v>1</v>
      </c>
      <c r="F50" s="407"/>
      <c r="G50" s="126">
        <v>81.599999999999994</v>
      </c>
      <c r="H50" s="138">
        <v>5</v>
      </c>
      <c r="I50" s="129">
        <f>H50*G50</f>
        <v>408</v>
      </c>
    </row>
    <row r="51" spans="1:12" x14ac:dyDescent="0.45">
      <c r="A51" s="139"/>
      <c r="B51" s="423"/>
      <c r="C51" s="424"/>
      <c r="D51" s="425"/>
      <c r="E51" s="440"/>
      <c r="F51" s="442"/>
      <c r="G51" s="126"/>
      <c r="H51" s="138"/>
      <c r="I51" s="129"/>
    </row>
    <row r="52" spans="1:12" x14ac:dyDescent="0.45">
      <c r="A52" s="408" t="s">
        <v>116</v>
      </c>
      <c r="B52" s="404"/>
      <c r="C52" s="404"/>
      <c r="D52" s="404"/>
      <c r="E52" s="404"/>
      <c r="F52" s="404"/>
      <c r="G52" s="404"/>
      <c r="H52" s="405"/>
      <c r="I52" s="140">
        <f>SUM(I49:I51)</f>
        <v>408</v>
      </c>
    </row>
    <row r="53" spans="1:12" x14ac:dyDescent="0.45">
      <c r="A53" s="141"/>
      <c r="B53" s="142"/>
      <c r="C53" s="142"/>
      <c r="D53" s="142"/>
      <c r="E53" s="142"/>
      <c r="F53" s="143"/>
      <c r="G53" s="144"/>
      <c r="H53" s="144"/>
      <c r="I53" s="145"/>
      <c r="L53" s="97"/>
    </row>
    <row r="54" spans="1:12" x14ac:dyDescent="0.45">
      <c r="A54" s="452"/>
      <c r="B54" s="453"/>
      <c r="C54" s="453"/>
      <c r="D54" s="453"/>
      <c r="E54" s="453"/>
      <c r="F54" s="146"/>
      <c r="G54" s="454" t="s">
        <v>117</v>
      </c>
      <c r="H54" s="453"/>
      <c r="I54" s="147">
        <f>I52+I46+I34+I21</f>
        <v>2702.5</v>
      </c>
    </row>
    <row r="55" spans="1:12" x14ac:dyDescent="0.45">
      <c r="A55" s="452"/>
      <c r="B55" s="453"/>
      <c r="C55" s="453"/>
      <c r="D55" s="453"/>
      <c r="E55" s="453"/>
      <c r="F55" s="100"/>
      <c r="G55" s="148"/>
      <c r="H55" s="149"/>
      <c r="I55" s="150"/>
    </row>
    <row r="56" spans="1:12" ht="14.65" thickBot="1" x14ac:dyDescent="0.5">
      <c r="A56" s="452"/>
      <c r="B56" s="453"/>
      <c r="C56" s="453"/>
      <c r="D56" s="453"/>
      <c r="E56" s="453"/>
      <c r="F56" s="100"/>
      <c r="G56" s="402" t="s">
        <v>160</v>
      </c>
      <c r="H56" s="403"/>
      <c r="I56" s="159">
        <f>I54+I55</f>
        <v>2702.5</v>
      </c>
    </row>
    <row r="57" spans="1:12" ht="15" thickTop="1" thickBot="1" x14ac:dyDescent="0.5">
      <c r="A57" s="151"/>
      <c r="B57" s="152"/>
      <c r="C57" s="459"/>
      <c r="D57" s="460"/>
      <c r="E57" s="460"/>
      <c r="F57" s="460"/>
      <c r="G57" s="153"/>
      <c r="H57" s="153"/>
      <c r="I57" s="154"/>
    </row>
    <row r="59" spans="1:12" x14ac:dyDescent="0.45">
      <c r="A59" s="97"/>
      <c r="B59" s="97"/>
    </row>
  </sheetData>
  <mergeCells count="69">
    <mergeCell ref="F11:G11"/>
    <mergeCell ref="H11:I11"/>
    <mergeCell ref="A9:E9"/>
    <mergeCell ref="F9:G9"/>
    <mergeCell ref="H9:I9"/>
    <mergeCell ref="F10:G10"/>
    <mergeCell ref="H10:I10"/>
    <mergeCell ref="B23:E23"/>
    <mergeCell ref="F12:G12"/>
    <mergeCell ref="H12:I12"/>
    <mergeCell ref="F14:G14"/>
    <mergeCell ref="H14:I14"/>
    <mergeCell ref="A15:I15"/>
    <mergeCell ref="A16:I16"/>
    <mergeCell ref="B18:D18"/>
    <mergeCell ref="B19:D19"/>
    <mergeCell ref="B20:D20"/>
    <mergeCell ref="A21:H21"/>
    <mergeCell ref="A22:I22"/>
    <mergeCell ref="H13:I13"/>
    <mergeCell ref="A35:I35"/>
    <mergeCell ref="B24:E24"/>
    <mergeCell ref="B25:E25"/>
    <mergeCell ref="B26:E26"/>
    <mergeCell ref="B27:E27"/>
    <mergeCell ref="B28:E28"/>
    <mergeCell ref="B29:E29"/>
    <mergeCell ref="B30:E30"/>
    <mergeCell ref="B31:E31"/>
    <mergeCell ref="A32:H32"/>
    <mergeCell ref="A33:H33"/>
    <mergeCell ref="A34:H34"/>
    <mergeCell ref="B36:D36"/>
    <mergeCell ref="E36:F36"/>
    <mergeCell ref="B37:D37"/>
    <mergeCell ref="E37:F37"/>
    <mergeCell ref="B38:D38"/>
    <mergeCell ref="E38:F38"/>
    <mergeCell ref="B39:D39"/>
    <mergeCell ref="E39:F39"/>
    <mergeCell ref="B40:D40"/>
    <mergeCell ref="E40:F40"/>
    <mergeCell ref="B41:D41"/>
    <mergeCell ref="E41:F41"/>
    <mergeCell ref="B50:D50"/>
    <mergeCell ref="E50:F50"/>
    <mergeCell ref="B42:D42"/>
    <mergeCell ref="E42:F42"/>
    <mergeCell ref="B43:D43"/>
    <mergeCell ref="B44:D44"/>
    <mergeCell ref="B45:D45"/>
    <mergeCell ref="A46:H46"/>
    <mergeCell ref="A47:I47"/>
    <mergeCell ref="B48:D48"/>
    <mergeCell ref="E48:F48"/>
    <mergeCell ref="B49:D49"/>
    <mergeCell ref="E49:F49"/>
    <mergeCell ref="C57:F57"/>
    <mergeCell ref="B51:D51"/>
    <mergeCell ref="E51:F51"/>
    <mergeCell ref="A52:H52"/>
    <mergeCell ref="A54:B54"/>
    <mergeCell ref="C54:E54"/>
    <mergeCell ref="G54:H54"/>
    <mergeCell ref="A55:B55"/>
    <mergeCell ref="C55:E55"/>
    <mergeCell ref="A56:B56"/>
    <mergeCell ref="C56:E56"/>
    <mergeCell ref="G56:H56"/>
  </mergeCells>
  <pageMargins left="0.7" right="0.7" top="0.75" bottom="0.75" header="0.3" footer="0.3"/>
  <pageSetup scale="80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M59"/>
  <sheetViews>
    <sheetView topLeftCell="A31" workbookViewId="0">
      <selection activeCell="A45" sqref="A45"/>
    </sheetView>
  </sheetViews>
  <sheetFormatPr defaultRowHeight="14.25" x14ac:dyDescent="0.45"/>
  <cols>
    <col min="1" max="1" width="12" bestFit="1" customWidth="1"/>
    <col min="4" max="4" width="20.86328125" customWidth="1"/>
    <col min="6" max="6" width="8.86328125" customWidth="1"/>
    <col min="7" max="7" width="11" customWidth="1"/>
    <col min="8" max="8" width="14.1328125" customWidth="1"/>
    <col min="9" max="9" width="18.33203125" customWidth="1"/>
  </cols>
  <sheetData>
    <row r="1" spans="1:13" x14ac:dyDescent="0.45">
      <c r="A1" s="92"/>
      <c r="B1" s="93"/>
      <c r="C1" s="93"/>
      <c r="D1" s="93"/>
      <c r="E1" s="93"/>
      <c r="F1" s="93"/>
      <c r="G1" s="93"/>
      <c r="H1" s="93"/>
      <c r="I1" s="94"/>
    </row>
    <row r="2" spans="1:13" x14ac:dyDescent="0.45">
      <c r="A2" s="95"/>
      <c r="I2" s="96"/>
    </row>
    <row r="3" spans="1:13" x14ac:dyDescent="0.45">
      <c r="A3" s="95"/>
      <c r="I3" s="96"/>
    </row>
    <row r="4" spans="1:13" x14ac:dyDescent="0.45">
      <c r="A4" s="95"/>
      <c r="I4" s="96"/>
    </row>
    <row r="5" spans="1:13" x14ac:dyDescent="0.45">
      <c r="A5" s="95"/>
      <c r="I5" s="96"/>
    </row>
    <row r="6" spans="1:13" x14ac:dyDescent="0.45">
      <c r="A6" s="95"/>
      <c r="I6" s="96"/>
    </row>
    <row r="7" spans="1:13" x14ac:dyDescent="0.45">
      <c r="A7" s="95"/>
      <c r="I7" s="96"/>
    </row>
    <row r="8" spans="1:13" x14ac:dyDescent="0.45">
      <c r="A8" s="95"/>
      <c r="H8" s="97"/>
      <c r="I8" s="98"/>
    </row>
    <row r="9" spans="1:13" x14ac:dyDescent="0.45">
      <c r="A9" s="414" t="s">
        <v>167</v>
      </c>
      <c r="B9" s="415"/>
      <c r="C9" s="415"/>
      <c r="D9" s="415"/>
      <c r="E9" s="429"/>
      <c r="F9" s="430" t="s">
        <v>166</v>
      </c>
      <c r="G9" s="431"/>
      <c r="H9" s="432">
        <v>16</v>
      </c>
      <c r="I9" s="433"/>
    </row>
    <row r="10" spans="1:13" x14ac:dyDescent="0.45">
      <c r="A10" s="99" t="s">
        <v>77</v>
      </c>
      <c r="B10" s="97"/>
      <c r="E10" s="100"/>
      <c r="F10" s="430" t="s">
        <v>78</v>
      </c>
      <c r="G10" s="431"/>
      <c r="H10" s="434">
        <v>43713</v>
      </c>
      <c r="I10" s="435"/>
    </row>
    <row r="11" spans="1:13" x14ac:dyDescent="0.45">
      <c r="A11" s="99" t="s">
        <v>79</v>
      </c>
      <c r="B11" s="97"/>
      <c r="E11" s="100"/>
      <c r="F11" s="430" t="s">
        <v>80</v>
      </c>
      <c r="G11" s="431"/>
      <c r="H11" s="436" t="s">
        <v>202</v>
      </c>
      <c r="I11" s="435"/>
    </row>
    <row r="12" spans="1:13" x14ac:dyDescent="0.45">
      <c r="A12" s="99" t="s">
        <v>81</v>
      </c>
      <c r="B12" s="97"/>
      <c r="E12" s="100"/>
      <c r="F12" s="430" t="s">
        <v>82</v>
      </c>
      <c r="G12" s="431"/>
      <c r="H12" s="436">
        <v>45596</v>
      </c>
      <c r="I12" s="435"/>
    </row>
    <row r="13" spans="1:13" x14ac:dyDescent="0.45">
      <c r="A13" s="99" t="s">
        <v>83</v>
      </c>
      <c r="B13" s="97"/>
      <c r="E13" s="100"/>
      <c r="F13" s="181" t="s">
        <v>84</v>
      </c>
      <c r="G13" s="182"/>
      <c r="H13" s="468" t="s">
        <v>118</v>
      </c>
      <c r="I13" s="469"/>
    </row>
    <row r="14" spans="1:13" x14ac:dyDescent="0.45">
      <c r="A14" s="99"/>
      <c r="B14" s="97"/>
      <c r="E14" s="100"/>
      <c r="F14" s="430" t="s">
        <v>86</v>
      </c>
      <c r="G14" s="431"/>
      <c r="H14" s="436" t="s">
        <v>87</v>
      </c>
      <c r="I14" s="435"/>
      <c r="M14" t="s">
        <v>85</v>
      </c>
    </row>
    <row r="15" spans="1:13" x14ac:dyDescent="0.45">
      <c r="A15" s="443" t="s">
        <v>203</v>
      </c>
      <c r="B15" s="444"/>
      <c r="C15" s="444"/>
      <c r="D15" s="444"/>
      <c r="E15" s="444"/>
      <c r="F15" s="444"/>
      <c r="G15" s="444"/>
      <c r="H15" s="444"/>
      <c r="I15" s="445"/>
    </row>
    <row r="16" spans="1:13" ht="14.65" thickBot="1" x14ac:dyDescent="0.5">
      <c r="A16" s="446" t="s">
        <v>88</v>
      </c>
      <c r="B16" s="447"/>
      <c r="C16" s="447"/>
      <c r="D16" s="447"/>
      <c r="E16" s="447"/>
      <c r="F16" s="447"/>
      <c r="G16" s="447"/>
      <c r="H16" s="447"/>
      <c r="I16" s="448"/>
    </row>
    <row r="17" spans="1:12" x14ac:dyDescent="0.45">
      <c r="A17" s="104" t="s">
        <v>89</v>
      </c>
      <c r="B17" s="464" t="s">
        <v>176</v>
      </c>
      <c r="C17" s="465"/>
      <c r="D17" s="466"/>
      <c r="E17" s="170" t="s">
        <v>91</v>
      </c>
      <c r="F17" s="170" t="s">
        <v>92</v>
      </c>
      <c r="G17" s="170" t="s">
        <v>93</v>
      </c>
      <c r="H17" s="170" t="s">
        <v>94</v>
      </c>
      <c r="I17" s="171" t="s">
        <v>95</v>
      </c>
    </row>
    <row r="18" spans="1:12" x14ac:dyDescent="0.45">
      <c r="A18" s="109"/>
      <c r="B18" s="437"/>
      <c r="C18" s="438"/>
      <c r="D18" s="439"/>
      <c r="E18" s="110"/>
      <c r="F18" s="111"/>
      <c r="G18" s="110"/>
      <c r="H18" s="112"/>
      <c r="I18" s="113">
        <f>SUM(G18*H18)</f>
        <v>0</v>
      </c>
    </row>
    <row r="19" spans="1:12" x14ac:dyDescent="0.45">
      <c r="A19" s="114"/>
      <c r="B19" s="406"/>
      <c r="C19" s="395"/>
      <c r="D19" s="407"/>
      <c r="E19" s="115"/>
      <c r="F19" s="100"/>
      <c r="G19" s="115"/>
      <c r="H19" s="116"/>
      <c r="I19" s="113">
        <f t="shared" ref="I19:I20" si="0">SUM(G19*H19)</f>
        <v>0</v>
      </c>
    </row>
    <row r="20" spans="1:12" x14ac:dyDescent="0.45">
      <c r="A20" s="114"/>
      <c r="B20" s="440"/>
      <c r="C20" s="441"/>
      <c r="D20" s="442"/>
      <c r="E20" s="115"/>
      <c r="F20" s="100"/>
      <c r="G20" s="117"/>
      <c r="H20" s="118"/>
      <c r="I20" s="119">
        <f t="shared" si="0"/>
        <v>0</v>
      </c>
    </row>
    <row r="21" spans="1:12" x14ac:dyDescent="0.45">
      <c r="A21" s="408" t="s">
        <v>96</v>
      </c>
      <c r="B21" s="404"/>
      <c r="C21" s="404"/>
      <c r="D21" s="404"/>
      <c r="E21" s="404"/>
      <c r="F21" s="404"/>
      <c r="G21" s="404"/>
      <c r="H21" s="405"/>
      <c r="I21" s="113">
        <f>SUM(I18:I20)</f>
        <v>0</v>
      </c>
    </row>
    <row r="22" spans="1:12" x14ac:dyDescent="0.45">
      <c r="A22" s="414" t="s">
        <v>97</v>
      </c>
      <c r="B22" s="415"/>
      <c r="C22" s="415"/>
      <c r="D22" s="415"/>
      <c r="E22" s="415"/>
      <c r="F22" s="415"/>
      <c r="G22" s="415"/>
      <c r="H22" s="415"/>
      <c r="I22" s="416"/>
    </row>
    <row r="23" spans="1:12" x14ac:dyDescent="0.45">
      <c r="A23" s="120" t="s">
        <v>98</v>
      </c>
      <c r="B23" s="412" t="s">
        <v>176</v>
      </c>
      <c r="C23" s="458"/>
      <c r="D23" s="458"/>
      <c r="E23" s="458"/>
      <c r="F23" s="122"/>
      <c r="G23" s="180" t="s">
        <v>93</v>
      </c>
      <c r="H23" s="136" t="s">
        <v>94</v>
      </c>
      <c r="I23" s="137" t="s">
        <v>95</v>
      </c>
      <c r="K23" s="142"/>
    </row>
    <row r="24" spans="1:12" x14ac:dyDescent="0.45">
      <c r="A24" s="125">
        <v>1</v>
      </c>
      <c r="B24" s="417" t="s">
        <v>200</v>
      </c>
      <c r="C24" s="418"/>
      <c r="D24" s="418"/>
      <c r="E24" s="418"/>
      <c r="F24" s="183"/>
      <c r="G24" s="183">
        <v>1</v>
      </c>
      <c r="H24" s="184">
        <v>1498.26</v>
      </c>
      <c r="I24" s="129">
        <f>H24*G24</f>
        <v>1498.26</v>
      </c>
    </row>
    <row r="25" spans="1:12" x14ac:dyDescent="0.45">
      <c r="A25" s="125"/>
      <c r="B25" s="420"/>
      <c r="C25" s="421"/>
      <c r="D25" s="421"/>
      <c r="E25" s="421"/>
      <c r="F25" s="161"/>
      <c r="G25" s="126"/>
      <c r="H25" s="184"/>
      <c r="I25" s="129"/>
    </row>
    <row r="26" spans="1:12" x14ac:dyDescent="0.45">
      <c r="A26" s="125"/>
      <c r="B26" s="420"/>
      <c r="C26" s="421"/>
      <c r="D26" s="421"/>
      <c r="E26" s="421"/>
      <c r="F26" s="161"/>
      <c r="G26" s="161"/>
      <c r="H26" s="184"/>
      <c r="I26" s="129"/>
    </row>
    <row r="27" spans="1:12" x14ac:dyDescent="0.45">
      <c r="A27" s="125"/>
      <c r="B27" s="420"/>
      <c r="C27" s="421"/>
      <c r="D27" s="421"/>
      <c r="E27" s="421"/>
      <c r="F27" s="161"/>
      <c r="G27" s="161"/>
      <c r="H27" s="184"/>
      <c r="I27" s="129"/>
    </row>
    <row r="28" spans="1:12" x14ac:dyDescent="0.45">
      <c r="A28" s="125"/>
      <c r="B28" s="420"/>
      <c r="C28" s="421"/>
      <c r="D28" s="421"/>
      <c r="E28" s="421"/>
      <c r="F28" s="161"/>
      <c r="G28" s="161"/>
      <c r="H28" s="184"/>
      <c r="I28" s="129"/>
    </row>
    <row r="29" spans="1:12" x14ac:dyDescent="0.45">
      <c r="A29" s="125"/>
      <c r="B29" s="406"/>
      <c r="C29" s="395"/>
      <c r="D29" s="395"/>
      <c r="E29" s="395"/>
      <c r="F29" s="100"/>
      <c r="G29" s="161"/>
      <c r="H29" s="184"/>
      <c r="I29" s="129"/>
    </row>
    <row r="30" spans="1:12" x14ac:dyDescent="0.45">
      <c r="A30" s="125"/>
      <c r="B30" s="406"/>
      <c r="C30" s="395"/>
      <c r="D30" s="395"/>
      <c r="E30" s="395"/>
      <c r="F30" s="100"/>
      <c r="G30" s="161"/>
      <c r="H30" s="184"/>
      <c r="I30" s="129"/>
    </row>
    <row r="31" spans="1:12" x14ac:dyDescent="0.45">
      <c r="A31" s="125"/>
      <c r="B31" s="423"/>
      <c r="C31" s="424"/>
      <c r="D31" s="424"/>
      <c r="E31" s="424"/>
      <c r="F31" s="103"/>
      <c r="G31" s="162"/>
      <c r="H31" s="128"/>
      <c r="I31" s="129"/>
      <c r="L31" s="130"/>
    </row>
    <row r="32" spans="1:12" x14ac:dyDescent="0.45">
      <c r="A32" s="467" t="s">
        <v>177</v>
      </c>
      <c r="B32" s="404"/>
      <c r="C32" s="404"/>
      <c r="D32" s="404"/>
      <c r="E32" s="404"/>
      <c r="F32" s="404"/>
      <c r="G32" s="404"/>
      <c r="H32" s="405"/>
      <c r="I32" s="185">
        <f>SUM(I24:I31)</f>
        <v>1498.26</v>
      </c>
      <c r="L32" s="130"/>
    </row>
    <row r="33" spans="1:12" x14ac:dyDescent="0.45">
      <c r="A33" s="408" t="s">
        <v>178</v>
      </c>
      <c r="B33" s="404"/>
      <c r="C33" s="404"/>
      <c r="D33" s="404"/>
      <c r="E33" s="404"/>
      <c r="F33" s="404"/>
      <c r="G33" s="404"/>
      <c r="H33" s="405"/>
      <c r="I33" s="186">
        <f>I32*0.15</f>
        <v>224.739</v>
      </c>
      <c r="L33" s="130"/>
    </row>
    <row r="34" spans="1:12" x14ac:dyDescent="0.45">
      <c r="A34" s="408" t="s">
        <v>179</v>
      </c>
      <c r="B34" s="404"/>
      <c r="C34" s="404"/>
      <c r="D34" s="404"/>
      <c r="E34" s="404"/>
      <c r="F34" s="404"/>
      <c r="G34" s="404"/>
      <c r="H34" s="405"/>
      <c r="I34" s="131">
        <f>I32+I33</f>
        <v>1722.999</v>
      </c>
    </row>
    <row r="35" spans="1:12" x14ac:dyDescent="0.45">
      <c r="A35" s="414" t="s">
        <v>101</v>
      </c>
      <c r="B35" s="415"/>
      <c r="C35" s="415"/>
      <c r="D35" s="415"/>
      <c r="E35" s="415"/>
      <c r="F35" s="415"/>
      <c r="G35" s="415"/>
      <c r="H35" s="415"/>
      <c r="I35" s="416"/>
    </row>
    <row r="36" spans="1:12" x14ac:dyDescent="0.45">
      <c r="A36" s="120" t="s">
        <v>102</v>
      </c>
      <c r="B36" s="412" t="s">
        <v>103</v>
      </c>
      <c r="C36" s="458"/>
      <c r="D36" s="413"/>
      <c r="E36" s="412" t="s">
        <v>91</v>
      </c>
      <c r="F36" s="413"/>
      <c r="G36" s="122" t="s">
        <v>93</v>
      </c>
      <c r="H36" s="123" t="s">
        <v>94</v>
      </c>
      <c r="I36" s="124" t="s">
        <v>95</v>
      </c>
    </row>
    <row r="37" spans="1:12" x14ac:dyDescent="0.45">
      <c r="A37" s="125">
        <v>1</v>
      </c>
      <c r="B37" s="449" t="s">
        <v>104</v>
      </c>
      <c r="C37" s="450"/>
      <c r="D37" s="451"/>
      <c r="E37" s="437" t="s">
        <v>105</v>
      </c>
      <c r="F37" s="439"/>
      <c r="G37" s="157">
        <v>3</v>
      </c>
      <c r="H37" s="155">
        <v>450</v>
      </c>
      <c r="I37" s="132">
        <f>SUM(G37*H37)</f>
        <v>1350</v>
      </c>
    </row>
    <row r="38" spans="1:12" x14ac:dyDescent="0.45">
      <c r="A38" s="125">
        <v>2</v>
      </c>
      <c r="B38" s="426" t="s">
        <v>106</v>
      </c>
      <c r="C38" s="427"/>
      <c r="D38" s="428"/>
      <c r="E38" s="406" t="s">
        <v>105</v>
      </c>
      <c r="F38" s="407"/>
      <c r="G38" s="126"/>
      <c r="H38" s="156">
        <v>350</v>
      </c>
      <c r="I38" s="129">
        <f t="shared" ref="I38:I42" si="1">SUM(G38*H38)</f>
        <v>0</v>
      </c>
    </row>
    <row r="39" spans="1:12" x14ac:dyDescent="0.45">
      <c r="A39" s="125">
        <v>3</v>
      </c>
      <c r="B39" s="426" t="s">
        <v>107</v>
      </c>
      <c r="C39" s="427"/>
      <c r="D39" s="428"/>
      <c r="E39" s="406" t="s">
        <v>105</v>
      </c>
      <c r="F39" s="407"/>
      <c r="G39" s="126"/>
      <c r="H39" s="156">
        <v>300</v>
      </c>
      <c r="I39" s="129">
        <f t="shared" si="1"/>
        <v>0</v>
      </c>
    </row>
    <row r="40" spans="1:12" x14ac:dyDescent="0.45">
      <c r="A40" s="125">
        <v>4</v>
      </c>
      <c r="B40" s="426" t="s">
        <v>108</v>
      </c>
      <c r="C40" s="427"/>
      <c r="D40" s="428"/>
      <c r="E40" s="406" t="s">
        <v>105</v>
      </c>
      <c r="F40" s="407"/>
      <c r="G40" s="126"/>
      <c r="H40" s="156">
        <v>200</v>
      </c>
      <c r="I40" s="129">
        <f t="shared" si="1"/>
        <v>0</v>
      </c>
    </row>
    <row r="41" spans="1:12" x14ac:dyDescent="0.45">
      <c r="A41" s="125">
        <v>5</v>
      </c>
      <c r="B41" s="426" t="s">
        <v>109</v>
      </c>
      <c r="C41" s="427"/>
      <c r="D41" s="428"/>
      <c r="E41" s="406" t="s">
        <v>105</v>
      </c>
      <c r="F41" s="407"/>
      <c r="G41" s="126"/>
      <c r="H41" s="158">
        <v>200</v>
      </c>
      <c r="I41" s="129">
        <f t="shared" si="1"/>
        <v>0</v>
      </c>
    </row>
    <row r="42" spans="1:12" x14ac:dyDescent="0.45">
      <c r="A42" s="125">
        <v>6</v>
      </c>
      <c r="B42" s="426" t="s">
        <v>41</v>
      </c>
      <c r="C42" s="427"/>
      <c r="D42" s="428"/>
      <c r="E42" s="406" t="s">
        <v>105</v>
      </c>
      <c r="F42" s="407"/>
      <c r="G42" s="126"/>
      <c r="H42" s="158">
        <v>140</v>
      </c>
      <c r="I42" s="129">
        <f t="shared" si="1"/>
        <v>0</v>
      </c>
    </row>
    <row r="43" spans="1:12" x14ac:dyDescent="0.45">
      <c r="A43" s="125"/>
      <c r="B43" s="426"/>
      <c r="C43" s="427"/>
      <c r="D43" s="428"/>
      <c r="E43" s="133"/>
      <c r="F43" s="100"/>
      <c r="G43" s="100"/>
      <c r="H43" s="116"/>
      <c r="I43" s="129"/>
    </row>
    <row r="44" spans="1:12" x14ac:dyDescent="0.45">
      <c r="A44" s="114"/>
      <c r="B44" s="426"/>
      <c r="C44" s="427"/>
      <c r="D44" s="428"/>
      <c r="F44" s="100"/>
      <c r="G44" s="100"/>
      <c r="H44" s="116"/>
      <c r="I44" s="129"/>
    </row>
    <row r="45" spans="1:12" x14ac:dyDescent="0.45">
      <c r="A45" s="134"/>
      <c r="B45" s="455"/>
      <c r="C45" s="456"/>
      <c r="D45" s="457"/>
      <c r="E45" s="102"/>
      <c r="F45" s="103"/>
      <c r="G45" s="100"/>
      <c r="H45" s="118"/>
      <c r="I45" s="129"/>
    </row>
    <row r="46" spans="1:12" x14ac:dyDescent="0.45">
      <c r="A46" s="408" t="s">
        <v>110</v>
      </c>
      <c r="B46" s="404"/>
      <c r="C46" s="404"/>
      <c r="D46" s="404"/>
      <c r="E46" s="404"/>
      <c r="F46" s="404"/>
      <c r="G46" s="404"/>
      <c r="H46" s="405"/>
      <c r="I46" s="135">
        <f>SUM(I37:I45)</f>
        <v>1350</v>
      </c>
    </row>
    <row r="47" spans="1:12" x14ac:dyDescent="0.45">
      <c r="A47" s="414" t="s">
        <v>111</v>
      </c>
      <c r="B47" s="415"/>
      <c r="C47" s="415"/>
      <c r="D47" s="415"/>
      <c r="E47" s="415"/>
      <c r="F47" s="415"/>
      <c r="G47" s="415"/>
      <c r="H47" s="415"/>
      <c r="I47" s="416"/>
    </row>
    <row r="48" spans="1:12" x14ac:dyDescent="0.45">
      <c r="A48" s="120" t="s">
        <v>112</v>
      </c>
      <c r="B48" s="412" t="s">
        <v>113</v>
      </c>
      <c r="C48" s="458"/>
      <c r="D48" s="413"/>
      <c r="E48" s="412" t="s">
        <v>114</v>
      </c>
      <c r="F48" s="413"/>
      <c r="G48" s="136" t="s">
        <v>115</v>
      </c>
      <c r="H48" s="136" t="s">
        <v>94</v>
      </c>
      <c r="I48" s="137" t="s">
        <v>95</v>
      </c>
    </row>
    <row r="49" spans="1:12" x14ac:dyDescent="0.45">
      <c r="A49" s="125">
        <v>1</v>
      </c>
      <c r="B49" s="417" t="s">
        <v>223</v>
      </c>
      <c r="C49" s="418"/>
      <c r="D49" s="419"/>
      <c r="E49" s="437"/>
      <c r="F49" s="439"/>
      <c r="G49" s="126"/>
      <c r="H49" s="138"/>
      <c r="I49" s="129"/>
    </row>
    <row r="50" spans="1:12" x14ac:dyDescent="0.45">
      <c r="A50" s="125"/>
      <c r="B50" s="420" t="s">
        <v>186</v>
      </c>
      <c r="C50" s="421"/>
      <c r="D50" s="422"/>
      <c r="E50" s="406">
        <v>1</v>
      </c>
      <c r="F50" s="407"/>
      <c r="G50" s="126">
        <v>4.8</v>
      </c>
      <c r="H50" s="138">
        <v>5</v>
      </c>
      <c r="I50" s="129">
        <f>H50*G50</f>
        <v>24</v>
      </c>
    </row>
    <row r="51" spans="1:12" x14ac:dyDescent="0.45">
      <c r="A51" s="139"/>
      <c r="B51" s="423"/>
      <c r="C51" s="424"/>
      <c r="D51" s="425"/>
      <c r="E51" s="440"/>
      <c r="F51" s="442"/>
      <c r="G51" s="126"/>
      <c r="H51" s="138"/>
      <c r="I51" s="129"/>
    </row>
    <row r="52" spans="1:12" x14ac:dyDescent="0.45">
      <c r="A52" s="408" t="s">
        <v>116</v>
      </c>
      <c r="B52" s="404"/>
      <c r="C52" s="404"/>
      <c r="D52" s="404"/>
      <c r="E52" s="404"/>
      <c r="F52" s="404"/>
      <c r="G52" s="404"/>
      <c r="H52" s="405"/>
      <c r="I52" s="140">
        <f>SUM(I49:I51)</f>
        <v>24</v>
      </c>
    </row>
    <row r="53" spans="1:12" x14ac:dyDescent="0.45">
      <c r="A53" s="141"/>
      <c r="B53" s="142"/>
      <c r="C53" s="142"/>
      <c r="D53" s="142"/>
      <c r="E53" s="142"/>
      <c r="F53" s="143"/>
      <c r="G53" s="144"/>
      <c r="H53" s="144"/>
      <c r="I53" s="145"/>
      <c r="L53" s="97"/>
    </row>
    <row r="54" spans="1:12" x14ac:dyDescent="0.45">
      <c r="A54" s="452"/>
      <c r="B54" s="453"/>
      <c r="C54" s="453"/>
      <c r="D54" s="453"/>
      <c r="E54" s="453"/>
      <c r="F54" s="146"/>
      <c r="G54" s="454" t="s">
        <v>117</v>
      </c>
      <c r="H54" s="453"/>
      <c r="I54" s="147">
        <f>I52+I46+I34+I21</f>
        <v>3096.9989999999998</v>
      </c>
    </row>
    <row r="55" spans="1:12" x14ac:dyDescent="0.45">
      <c r="A55" s="452"/>
      <c r="B55" s="453"/>
      <c r="C55" s="453"/>
      <c r="D55" s="453"/>
      <c r="E55" s="453"/>
      <c r="F55" s="100"/>
      <c r="G55" s="148"/>
      <c r="H55" s="149"/>
      <c r="I55" s="150"/>
    </row>
    <row r="56" spans="1:12" ht="14.65" thickBot="1" x14ac:dyDescent="0.5">
      <c r="A56" s="452"/>
      <c r="B56" s="453"/>
      <c r="C56" s="453"/>
      <c r="D56" s="453"/>
      <c r="E56" s="453"/>
      <c r="F56" s="100"/>
      <c r="G56" s="402" t="s">
        <v>160</v>
      </c>
      <c r="H56" s="403"/>
      <c r="I56" s="159">
        <f>I54+I55</f>
        <v>3096.9989999999998</v>
      </c>
    </row>
    <row r="57" spans="1:12" ht="15" thickTop="1" thickBot="1" x14ac:dyDescent="0.5">
      <c r="A57" s="151"/>
      <c r="B57" s="152"/>
      <c r="C57" s="459"/>
      <c r="D57" s="460"/>
      <c r="E57" s="460"/>
      <c r="F57" s="460"/>
      <c r="G57" s="153"/>
      <c r="H57" s="153"/>
      <c r="I57" s="154"/>
    </row>
    <row r="59" spans="1:12" x14ac:dyDescent="0.45">
      <c r="A59" s="97"/>
      <c r="B59" s="97"/>
    </row>
  </sheetData>
  <mergeCells count="70">
    <mergeCell ref="A16:I16"/>
    <mergeCell ref="A9:E9"/>
    <mergeCell ref="F9:G9"/>
    <mergeCell ref="H9:I9"/>
    <mergeCell ref="F10:G10"/>
    <mergeCell ref="H10:I10"/>
    <mergeCell ref="F11:G11"/>
    <mergeCell ref="H11:I11"/>
    <mergeCell ref="F12:G12"/>
    <mergeCell ref="H12:I12"/>
    <mergeCell ref="F14:G14"/>
    <mergeCell ref="H14:I14"/>
    <mergeCell ref="A15:I15"/>
    <mergeCell ref="H13:I13"/>
    <mergeCell ref="B28:E28"/>
    <mergeCell ref="B17:D17"/>
    <mergeCell ref="B18:D18"/>
    <mergeCell ref="B19:D19"/>
    <mergeCell ref="B20:D20"/>
    <mergeCell ref="A21:H21"/>
    <mergeCell ref="A22:I22"/>
    <mergeCell ref="B23:E23"/>
    <mergeCell ref="B24:E24"/>
    <mergeCell ref="B25:E25"/>
    <mergeCell ref="B26:E26"/>
    <mergeCell ref="B27:E27"/>
    <mergeCell ref="B38:D38"/>
    <mergeCell ref="E38:F38"/>
    <mergeCell ref="B29:E29"/>
    <mergeCell ref="B30:E30"/>
    <mergeCell ref="B31:E31"/>
    <mergeCell ref="A32:H32"/>
    <mergeCell ref="A33:H33"/>
    <mergeCell ref="A34:H34"/>
    <mergeCell ref="A35:I35"/>
    <mergeCell ref="B36:D36"/>
    <mergeCell ref="E36:F36"/>
    <mergeCell ref="B37:D37"/>
    <mergeCell ref="E37:F37"/>
    <mergeCell ref="B39:D39"/>
    <mergeCell ref="E39:F39"/>
    <mergeCell ref="B40:D40"/>
    <mergeCell ref="E40:F40"/>
    <mergeCell ref="B41:D41"/>
    <mergeCell ref="E41:F41"/>
    <mergeCell ref="B50:D50"/>
    <mergeCell ref="E50:F50"/>
    <mergeCell ref="B42:D42"/>
    <mergeCell ref="E42:F42"/>
    <mergeCell ref="B43:D43"/>
    <mergeCell ref="B44:D44"/>
    <mergeCell ref="B45:D45"/>
    <mergeCell ref="A46:H46"/>
    <mergeCell ref="A47:I47"/>
    <mergeCell ref="B48:D48"/>
    <mergeCell ref="E48:F48"/>
    <mergeCell ref="B49:D49"/>
    <mergeCell ref="E49:F49"/>
    <mergeCell ref="C57:F57"/>
    <mergeCell ref="B51:D51"/>
    <mergeCell ref="E51:F51"/>
    <mergeCell ref="A52:H52"/>
    <mergeCell ref="A54:B54"/>
    <mergeCell ref="C54:E54"/>
    <mergeCell ref="G54:H54"/>
    <mergeCell ref="A55:B55"/>
    <mergeCell ref="C55:E55"/>
    <mergeCell ref="A56:B56"/>
    <mergeCell ref="C56:E56"/>
    <mergeCell ref="G56:H56"/>
  </mergeCells>
  <pageMargins left="0.7" right="0.7" top="0.75" bottom="0.75" header="0.3" footer="0.3"/>
  <pageSetup scale="80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M59"/>
  <sheetViews>
    <sheetView topLeftCell="A22" workbookViewId="0">
      <selection activeCell="A45" sqref="A45"/>
    </sheetView>
  </sheetViews>
  <sheetFormatPr defaultRowHeight="14.25" x14ac:dyDescent="0.45"/>
  <cols>
    <col min="1" max="1" width="12" bestFit="1" customWidth="1"/>
    <col min="4" max="4" width="20.86328125" customWidth="1"/>
    <col min="6" max="6" width="8.86328125" customWidth="1"/>
    <col min="7" max="7" width="11" customWidth="1"/>
    <col min="8" max="8" width="14.1328125" customWidth="1"/>
    <col min="9" max="9" width="18.33203125" customWidth="1"/>
  </cols>
  <sheetData>
    <row r="1" spans="1:13" x14ac:dyDescent="0.45">
      <c r="A1" s="92"/>
      <c r="B1" s="93"/>
      <c r="C1" s="93"/>
      <c r="D1" s="93"/>
      <c r="E1" s="93"/>
      <c r="F1" s="93"/>
      <c r="G1" s="93"/>
      <c r="H1" s="93"/>
      <c r="I1" s="94"/>
    </row>
    <row r="2" spans="1:13" x14ac:dyDescent="0.45">
      <c r="A2" s="95"/>
      <c r="I2" s="96"/>
    </row>
    <row r="3" spans="1:13" x14ac:dyDescent="0.45">
      <c r="A3" s="95"/>
      <c r="I3" s="96"/>
    </row>
    <row r="4" spans="1:13" x14ac:dyDescent="0.45">
      <c r="A4" s="95"/>
      <c r="I4" s="96"/>
    </row>
    <row r="5" spans="1:13" x14ac:dyDescent="0.45">
      <c r="A5" s="95"/>
      <c r="I5" s="96"/>
    </row>
    <row r="6" spans="1:13" x14ac:dyDescent="0.45">
      <c r="A6" s="95"/>
      <c r="I6" s="96"/>
    </row>
    <row r="7" spans="1:13" x14ac:dyDescent="0.45">
      <c r="A7" s="95"/>
      <c r="I7" s="96"/>
    </row>
    <row r="8" spans="1:13" x14ac:dyDescent="0.45">
      <c r="A8" s="95"/>
      <c r="H8" s="97"/>
      <c r="I8" s="98"/>
    </row>
    <row r="9" spans="1:13" x14ac:dyDescent="0.45">
      <c r="A9" s="414" t="s">
        <v>167</v>
      </c>
      <c r="B9" s="415"/>
      <c r="C9" s="415"/>
      <c r="D9" s="415"/>
      <c r="E9" s="429"/>
      <c r="F9" s="430" t="s">
        <v>166</v>
      </c>
      <c r="G9" s="431"/>
      <c r="H9" s="432">
        <v>17</v>
      </c>
      <c r="I9" s="433"/>
    </row>
    <row r="10" spans="1:13" x14ac:dyDescent="0.45">
      <c r="A10" s="99" t="s">
        <v>77</v>
      </c>
      <c r="B10" s="97"/>
      <c r="E10" s="100"/>
      <c r="F10" s="430" t="s">
        <v>78</v>
      </c>
      <c r="G10" s="431"/>
      <c r="H10" s="434" t="s">
        <v>204</v>
      </c>
      <c r="I10" s="435"/>
    </row>
    <row r="11" spans="1:13" x14ac:dyDescent="0.45">
      <c r="A11" s="99" t="s">
        <v>79</v>
      </c>
      <c r="B11" s="97"/>
      <c r="E11" s="100"/>
      <c r="F11" s="430" t="s">
        <v>80</v>
      </c>
      <c r="G11" s="431"/>
      <c r="H11" s="436" t="s">
        <v>205</v>
      </c>
      <c r="I11" s="435"/>
    </row>
    <row r="12" spans="1:13" x14ac:dyDescent="0.45">
      <c r="A12" s="99" t="s">
        <v>81</v>
      </c>
      <c r="B12" s="97"/>
      <c r="E12" s="100"/>
      <c r="F12" s="430" t="s">
        <v>82</v>
      </c>
      <c r="G12" s="431"/>
      <c r="H12" s="436">
        <v>44682</v>
      </c>
      <c r="I12" s="435"/>
    </row>
    <row r="13" spans="1:13" x14ac:dyDescent="0.45">
      <c r="A13" s="99" t="s">
        <v>83</v>
      </c>
      <c r="B13" s="97"/>
      <c r="E13" s="100"/>
      <c r="F13" s="181" t="s">
        <v>84</v>
      </c>
      <c r="G13" s="182"/>
      <c r="H13" s="468" t="s">
        <v>118</v>
      </c>
      <c r="I13" s="469"/>
    </row>
    <row r="14" spans="1:13" x14ac:dyDescent="0.45">
      <c r="A14" s="99"/>
      <c r="B14" s="97"/>
      <c r="E14" s="100"/>
      <c r="F14" s="430" t="s">
        <v>86</v>
      </c>
      <c r="G14" s="431"/>
      <c r="H14" s="436" t="s">
        <v>87</v>
      </c>
      <c r="I14" s="435"/>
      <c r="M14" t="s">
        <v>85</v>
      </c>
    </row>
    <row r="15" spans="1:13" x14ac:dyDescent="0.45">
      <c r="A15" s="443" t="s">
        <v>206</v>
      </c>
      <c r="B15" s="444"/>
      <c r="C15" s="444"/>
      <c r="D15" s="444"/>
      <c r="E15" s="444"/>
      <c r="F15" s="444"/>
      <c r="G15" s="444"/>
      <c r="H15" s="444"/>
      <c r="I15" s="445"/>
    </row>
    <row r="16" spans="1:13" ht="14.65" thickBot="1" x14ac:dyDescent="0.5">
      <c r="A16" s="446" t="s">
        <v>88</v>
      </c>
      <c r="B16" s="447"/>
      <c r="C16" s="447"/>
      <c r="D16" s="447"/>
      <c r="E16" s="447"/>
      <c r="F16" s="447"/>
      <c r="G16" s="447"/>
      <c r="H16" s="447"/>
      <c r="I16" s="448"/>
    </row>
    <row r="17" spans="1:12" x14ac:dyDescent="0.45">
      <c r="A17" s="104" t="s">
        <v>89</v>
      </c>
      <c r="B17" s="464" t="s">
        <v>176</v>
      </c>
      <c r="C17" s="465"/>
      <c r="D17" s="466"/>
      <c r="E17" s="170" t="s">
        <v>91</v>
      </c>
      <c r="F17" s="170" t="s">
        <v>92</v>
      </c>
      <c r="G17" s="170" t="s">
        <v>93</v>
      </c>
      <c r="H17" s="170" t="s">
        <v>94</v>
      </c>
      <c r="I17" s="171" t="s">
        <v>95</v>
      </c>
    </row>
    <row r="18" spans="1:12" x14ac:dyDescent="0.45">
      <c r="A18" s="109"/>
      <c r="B18" s="437"/>
      <c r="C18" s="438"/>
      <c r="D18" s="439"/>
      <c r="E18" s="110"/>
      <c r="F18" s="111"/>
      <c r="G18" s="110"/>
      <c r="H18" s="112"/>
      <c r="I18" s="113">
        <f>SUM(G18*H18)</f>
        <v>0</v>
      </c>
    </row>
    <row r="19" spans="1:12" x14ac:dyDescent="0.45">
      <c r="A19" s="114"/>
      <c r="B19" s="406"/>
      <c r="C19" s="395"/>
      <c r="D19" s="407"/>
      <c r="E19" s="115"/>
      <c r="F19" s="100"/>
      <c r="G19" s="115"/>
      <c r="H19" s="116"/>
      <c r="I19" s="113">
        <f t="shared" ref="I19:I20" si="0">SUM(G19*H19)</f>
        <v>0</v>
      </c>
    </row>
    <row r="20" spans="1:12" x14ac:dyDescent="0.45">
      <c r="A20" s="114"/>
      <c r="B20" s="440"/>
      <c r="C20" s="441"/>
      <c r="D20" s="442"/>
      <c r="E20" s="115"/>
      <c r="F20" s="100"/>
      <c r="G20" s="117"/>
      <c r="H20" s="118"/>
      <c r="I20" s="119">
        <f t="shared" si="0"/>
        <v>0</v>
      </c>
    </row>
    <row r="21" spans="1:12" x14ac:dyDescent="0.45">
      <c r="A21" s="408" t="s">
        <v>96</v>
      </c>
      <c r="B21" s="404"/>
      <c r="C21" s="404"/>
      <c r="D21" s="404"/>
      <c r="E21" s="404"/>
      <c r="F21" s="404"/>
      <c r="G21" s="404"/>
      <c r="H21" s="405"/>
      <c r="I21" s="113">
        <f>SUM(I18:I20)</f>
        <v>0</v>
      </c>
    </row>
    <row r="22" spans="1:12" x14ac:dyDescent="0.45">
      <c r="A22" s="414" t="s">
        <v>97</v>
      </c>
      <c r="B22" s="415"/>
      <c r="C22" s="415"/>
      <c r="D22" s="415"/>
      <c r="E22" s="415"/>
      <c r="F22" s="415"/>
      <c r="G22" s="415"/>
      <c r="H22" s="415"/>
      <c r="I22" s="416"/>
    </row>
    <row r="23" spans="1:12" x14ac:dyDescent="0.45">
      <c r="A23" s="120" t="s">
        <v>98</v>
      </c>
      <c r="B23" s="412" t="s">
        <v>176</v>
      </c>
      <c r="C23" s="458"/>
      <c r="D23" s="458"/>
      <c r="E23" s="458"/>
      <c r="F23" s="122"/>
      <c r="G23" s="180" t="s">
        <v>93</v>
      </c>
      <c r="H23" s="136" t="s">
        <v>94</v>
      </c>
      <c r="I23" s="137" t="s">
        <v>95</v>
      </c>
      <c r="K23" s="142"/>
    </row>
    <row r="24" spans="1:12" x14ac:dyDescent="0.45">
      <c r="A24" s="125">
        <v>1</v>
      </c>
      <c r="B24" s="417" t="s">
        <v>207</v>
      </c>
      <c r="C24" s="418"/>
      <c r="D24" s="418"/>
      <c r="E24" s="418"/>
      <c r="F24" s="183"/>
      <c r="G24" s="183">
        <v>1</v>
      </c>
      <c r="H24" s="184">
        <v>4107</v>
      </c>
      <c r="I24" s="129">
        <f>H24*G24</f>
        <v>4107</v>
      </c>
    </row>
    <row r="25" spans="1:12" x14ac:dyDescent="0.45">
      <c r="A25" s="125">
        <v>2</v>
      </c>
      <c r="B25" s="420" t="s">
        <v>208</v>
      </c>
      <c r="C25" s="421"/>
      <c r="D25" s="421"/>
      <c r="E25" s="421"/>
      <c r="F25" s="161"/>
      <c r="G25" s="126">
        <v>1</v>
      </c>
      <c r="H25" s="184">
        <v>1375</v>
      </c>
      <c r="I25" s="129">
        <f>H25*G25</f>
        <v>1375</v>
      </c>
    </row>
    <row r="26" spans="1:12" x14ac:dyDescent="0.45">
      <c r="A26" s="125"/>
      <c r="B26" s="420"/>
      <c r="C26" s="421"/>
      <c r="D26" s="421"/>
      <c r="E26" s="421"/>
      <c r="F26" s="161"/>
      <c r="G26" s="161"/>
      <c r="H26" s="184"/>
      <c r="I26" s="129"/>
    </row>
    <row r="27" spans="1:12" x14ac:dyDescent="0.45">
      <c r="A27" s="125"/>
      <c r="B27" s="420"/>
      <c r="C27" s="421"/>
      <c r="D27" s="421"/>
      <c r="E27" s="421"/>
      <c r="F27" s="161"/>
      <c r="G27" s="161"/>
      <c r="H27" s="184"/>
      <c r="I27" s="129"/>
    </row>
    <row r="28" spans="1:12" x14ac:dyDescent="0.45">
      <c r="A28" s="125"/>
      <c r="B28" s="420"/>
      <c r="C28" s="421"/>
      <c r="D28" s="421"/>
      <c r="E28" s="421"/>
      <c r="F28" s="161"/>
      <c r="G28" s="161"/>
      <c r="H28" s="184"/>
      <c r="I28" s="129"/>
    </row>
    <row r="29" spans="1:12" x14ac:dyDescent="0.45">
      <c r="A29" s="125"/>
      <c r="B29" s="406"/>
      <c r="C29" s="395"/>
      <c r="D29" s="395"/>
      <c r="E29" s="395"/>
      <c r="F29" s="100"/>
      <c r="G29" s="161"/>
      <c r="H29" s="184"/>
      <c r="I29" s="129"/>
    </row>
    <row r="30" spans="1:12" x14ac:dyDescent="0.45">
      <c r="A30" s="125"/>
      <c r="B30" s="406"/>
      <c r="C30" s="395"/>
      <c r="D30" s="395"/>
      <c r="E30" s="395"/>
      <c r="F30" s="100"/>
      <c r="G30" s="161"/>
      <c r="H30" s="184"/>
      <c r="I30" s="129"/>
    </row>
    <row r="31" spans="1:12" x14ac:dyDescent="0.45">
      <c r="A31" s="125"/>
      <c r="B31" s="423"/>
      <c r="C31" s="424"/>
      <c r="D31" s="424"/>
      <c r="E31" s="424"/>
      <c r="F31" s="103"/>
      <c r="G31" s="162"/>
      <c r="H31" s="128"/>
      <c r="I31" s="129"/>
      <c r="L31" s="130"/>
    </row>
    <row r="32" spans="1:12" x14ac:dyDescent="0.45">
      <c r="A32" s="467" t="s">
        <v>177</v>
      </c>
      <c r="B32" s="404"/>
      <c r="C32" s="404"/>
      <c r="D32" s="404"/>
      <c r="E32" s="404"/>
      <c r="F32" s="404"/>
      <c r="G32" s="404"/>
      <c r="H32" s="405"/>
      <c r="I32" s="185">
        <f>SUM(I24:I31)</f>
        <v>5482</v>
      </c>
      <c r="L32" s="130"/>
    </row>
    <row r="33" spans="1:12" x14ac:dyDescent="0.45">
      <c r="A33" s="408" t="s">
        <v>178</v>
      </c>
      <c r="B33" s="404"/>
      <c r="C33" s="404"/>
      <c r="D33" s="404"/>
      <c r="E33" s="404"/>
      <c r="F33" s="404"/>
      <c r="G33" s="404"/>
      <c r="H33" s="405"/>
      <c r="I33" s="186">
        <f>I32*0.15</f>
        <v>822.3</v>
      </c>
      <c r="L33" s="130"/>
    </row>
    <row r="34" spans="1:12" x14ac:dyDescent="0.45">
      <c r="A34" s="408" t="s">
        <v>179</v>
      </c>
      <c r="B34" s="404"/>
      <c r="C34" s="404"/>
      <c r="D34" s="404"/>
      <c r="E34" s="404"/>
      <c r="F34" s="404"/>
      <c r="G34" s="404"/>
      <c r="H34" s="405"/>
      <c r="I34" s="131">
        <f>I32+I33</f>
        <v>6304.3</v>
      </c>
    </row>
    <row r="35" spans="1:12" x14ac:dyDescent="0.45">
      <c r="A35" s="414" t="s">
        <v>101</v>
      </c>
      <c r="B35" s="415"/>
      <c r="C35" s="415"/>
      <c r="D35" s="415"/>
      <c r="E35" s="415"/>
      <c r="F35" s="415"/>
      <c r="G35" s="415"/>
      <c r="H35" s="415"/>
      <c r="I35" s="416"/>
    </row>
    <row r="36" spans="1:12" x14ac:dyDescent="0.45">
      <c r="A36" s="120" t="s">
        <v>102</v>
      </c>
      <c r="B36" s="412" t="s">
        <v>103</v>
      </c>
      <c r="C36" s="458"/>
      <c r="D36" s="413"/>
      <c r="E36" s="412" t="s">
        <v>91</v>
      </c>
      <c r="F36" s="413"/>
      <c r="G36" s="122" t="s">
        <v>93</v>
      </c>
      <c r="H36" s="123" t="s">
        <v>94</v>
      </c>
      <c r="I36" s="124" t="s">
        <v>95</v>
      </c>
    </row>
    <row r="37" spans="1:12" x14ac:dyDescent="0.45">
      <c r="A37" s="125">
        <v>1</v>
      </c>
      <c r="B37" s="449" t="s">
        <v>104</v>
      </c>
      <c r="C37" s="450"/>
      <c r="D37" s="451"/>
      <c r="E37" s="437" t="s">
        <v>105</v>
      </c>
      <c r="F37" s="439"/>
      <c r="G37" s="157">
        <v>5</v>
      </c>
      <c r="H37" s="155">
        <v>450</v>
      </c>
      <c r="I37" s="132">
        <f>SUM(G37*H37)</f>
        <v>2250</v>
      </c>
    </row>
    <row r="38" spans="1:12" x14ac:dyDescent="0.45">
      <c r="A38" s="125">
        <v>2</v>
      </c>
      <c r="B38" s="426" t="s">
        <v>106</v>
      </c>
      <c r="C38" s="427"/>
      <c r="D38" s="428"/>
      <c r="E38" s="406" t="s">
        <v>105</v>
      </c>
      <c r="F38" s="407"/>
      <c r="G38" s="126"/>
      <c r="H38" s="156">
        <v>350</v>
      </c>
      <c r="I38" s="129">
        <f t="shared" ref="I38:I42" si="1">SUM(G38*H38)</f>
        <v>0</v>
      </c>
    </row>
    <row r="39" spans="1:12" x14ac:dyDescent="0.45">
      <c r="A39" s="125">
        <v>3</v>
      </c>
      <c r="B39" s="426" t="s">
        <v>107</v>
      </c>
      <c r="C39" s="427"/>
      <c r="D39" s="428"/>
      <c r="E39" s="406" t="s">
        <v>105</v>
      </c>
      <c r="F39" s="407"/>
      <c r="G39" s="126"/>
      <c r="H39" s="156">
        <v>300</v>
      </c>
      <c r="I39" s="129">
        <f t="shared" si="1"/>
        <v>0</v>
      </c>
    </row>
    <row r="40" spans="1:12" x14ac:dyDescent="0.45">
      <c r="A40" s="125">
        <v>4</v>
      </c>
      <c r="B40" s="426" t="s">
        <v>108</v>
      </c>
      <c r="C40" s="427"/>
      <c r="D40" s="428"/>
      <c r="E40" s="406" t="s">
        <v>105</v>
      </c>
      <c r="F40" s="407"/>
      <c r="G40" s="126">
        <v>5</v>
      </c>
      <c r="H40" s="156">
        <v>200</v>
      </c>
      <c r="I40" s="129">
        <f t="shared" si="1"/>
        <v>1000</v>
      </c>
    </row>
    <row r="41" spans="1:12" x14ac:dyDescent="0.45">
      <c r="A41" s="125">
        <v>5</v>
      </c>
      <c r="B41" s="426" t="s">
        <v>109</v>
      </c>
      <c r="C41" s="427"/>
      <c r="D41" s="428"/>
      <c r="E41" s="406" t="s">
        <v>105</v>
      </c>
      <c r="F41" s="407"/>
      <c r="G41" s="126"/>
      <c r="H41" s="158">
        <v>200</v>
      </c>
      <c r="I41" s="129">
        <f t="shared" si="1"/>
        <v>0</v>
      </c>
    </row>
    <row r="42" spans="1:12" x14ac:dyDescent="0.45">
      <c r="A42" s="125">
        <v>6</v>
      </c>
      <c r="B42" s="426" t="s">
        <v>41</v>
      </c>
      <c r="C42" s="427"/>
      <c r="D42" s="428"/>
      <c r="E42" s="406" t="s">
        <v>105</v>
      </c>
      <c r="F42" s="407"/>
      <c r="G42" s="126"/>
      <c r="H42" s="158">
        <v>140</v>
      </c>
      <c r="I42" s="129">
        <f t="shared" si="1"/>
        <v>0</v>
      </c>
    </row>
    <row r="43" spans="1:12" x14ac:dyDescent="0.45">
      <c r="A43" s="125"/>
      <c r="B43" s="426"/>
      <c r="C43" s="427"/>
      <c r="D43" s="428"/>
      <c r="E43" s="133"/>
      <c r="F43" s="100"/>
      <c r="G43" s="100"/>
      <c r="H43" s="116"/>
      <c r="I43" s="129"/>
    </row>
    <row r="44" spans="1:12" x14ac:dyDescent="0.45">
      <c r="A44" s="114"/>
      <c r="B44" s="426"/>
      <c r="C44" s="427"/>
      <c r="D44" s="428"/>
      <c r="F44" s="100"/>
      <c r="G44" s="100"/>
      <c r="H44" s="116"/>
      <c r="I44" s="129"/>
    </row>
    <row r="45" spans="1:12" x14ac:dyDescent="0.45">
      <c r="A45" s="134"/>
      <c r="B45" s="455"/>
      <c r="C45" s="456"/>
      <c r="D45" s="457"/>
      <c r="E45" s="102"/>
      <c r="F45" s="103"/>
      <c r="G45" s="100"/>
      <c r="H45" s="118"/>
      <c r="I45" s="129"/>
    </row>
    <row r="46" spans="1:12" x14ac:dyDescent="0.45">
      <c r="A46" s="408" t="s">
        <v>110</v>
      </c>
      <c r="B46" s="404"/>
      <c r="C46" s="404"/>
      <c r="D46" s="404"/>
      <c r="E46" s="404"/>
      <c r="F46" s="404"/>
      <c r="G46" s="404"/>
      <c r="H46" s="405"/>
      <c r="I46" s="135">
        <f>SUM(I37:I45)</f>
        <v>3250</v>
      </c>
    </row>
    <row r="47" spans="1:12" x14ac:dyDescent="0.45">
      <c r="A47" s="414" t="s">
        <v>111</v>
      </c>
      <c r="B47" s="415"/>
      <c r="C47" s="415"/>
      <c r="D47" s="415"/>
      <c r="E47" s="415"/>
      <c r="F47" s="415"/>
      <c r="G47" s="415"/>
      <c r="H47" s="415"/>
      <c r="I47" s="416"/>
    </row>
    <row r="48" spans="1:12" x14ac:dyDescent="0.45">
      <c r="A48" s="120" t="s">
        <v>112</v>
      </c>
      <c r="B48" s="412" t="s">
        <v>113</v>
      </c>
      <c r="C48" s="458"/>
      <c r="D48" s="413"/>
      <c r="E48" s="412" t="s">
        <v>114</v>
      </c>
      <c r="F48" s="413"/>
      <c r="G48" s="136" t="s">
        <v>115</v>
      </c>
      <c r="H48" s="136" t="s">
        <v>94</v>
      </c>
      <c r="I48" s="137" t="s">
        <v>95</v>
      </c>
    </row>
    <row r="49" spans="1:12" x14ac:dyDescent="0.45">
      <c r="A49" s="125">
        <v>1</v>
      </c>
      <c r="B49" s="417" t="s">
        <v>209</v>
      </c>
      <c r="C49" s="418"/>
      <c r="D49" s="419"/>
      <c r="E49" s="437"/>
      <c r="F49" s="439"/>
      <c r="G49" s="126"/>
      <c r="H49" s="138"/>
      <c r="I49" s="129"/>
    </row>
    <row r="50" spans="1:12" x14ac:dyDescent="0.45">
      <c r="A50" s="125"/>
      <c r="B50" s="420" t="s">
        <v>210</v>
      </c>
      <c r="C50" s="421"/>
      <c r="D50" s="422"/>
      <c r="E50" s="406">
        <v>1</v>
      </c>
      <c r="F50" s="407"/>
      <c r="G50" s="126">
        <v>26.8</v>
      </c>
      <c r="H50" s="138">
        <v>5</v>
      </c>
      <c r="I50" s="129">
        <f>H50*G50</f>
        <v>134</v>
      </c>
    </row>
    <row r="51" spans="1:12" x14ac:dyDescent="0.45">
      <c r="A51" s="139"/>
      <c r="B51" s="423"/>
      <c r="C51" s="424"/>
      <c r="D51" s="425"/>
      <c r="E51" s="440"/>
      <c r="F51" s="442"/>
      <c r="G51" s="126"/>
      <c r="H51" s="138"/>
      <c r="I51" s="129"/>
    </row>
    <row r="52" spans="1:12" x14ac:dyDescent="0.45">
      <c r="A52" s="408" t="s">
        <v>116</v>
      </c>
      <c r="B52" s="404"/>
      <c r="C52" s="404"/>
      <c r="D52" s="404"/>
      <c r="E52" s="404"/>
      <c r="F52" s="404"/>
      <c r="G52" s="404"/>
      <c r="H52" s="405"/>
      <c r="I52" s="140">
        <f>SUM(I49:I51)</f>
        <v>134</v>
      </c>
    </row>
    <row r="53" spans="1:12" x14ac:dyDescent="0.45">
      <c r="A53" s="141"/>
      <c r="B53" s="142"/>
      <c r="C53" s="142"/>
      <c r="D53" s="142"/>
      <c r="E53" s="142"/>
      <c r="F53" s="143"/>
      <c r="G53" s="144"/>
      <c r="H53" s="144"/>
      <c r="I53" s="145"/>
      <c r="L53" s="97"/>
    </row>
    <row r="54" spans="1:12" x14ac:dyDescent="0.45">
      <c r="A54" s="452"/>
      <c r="B54" s="453"/>
      <c r="C54" s="453"/>
      <c r="D54" s="453"/>
      <c r="E54" s="453"/>
      <c r="F54" s="146"/>
      <c r="G54" s="454" t="s">
        <v>117</v>
      </c>
      <c r="H54" s="453"/>
      <c r="I54" s="147">
        <f>I52+I46+I34+I21</f>
        <v>9688.2999999999993</v>
      </c>
    </row>
    <row r="55" spans="1:12" x14ac:dyDescent="0.45">
      <c r="A55" s="452"/>
      <c r="B55" s="453"/>
      <c r="C55" s="453"/>
      <c r="D55" s="453"/>
      <c r="E55" s="453"/>
      <c r="F55" s="100"/>
      <c r="G55" s="148"/>
      <c r="H55" s="149"/>
      <c r="I55" s="150"/>
    </row>
    <row r="56" spans="1:12" ht="14.65" thickBot="1" x14ac:dyDescent="0.5">
      <c r="A56" s="452"/>
      <c r="B56" s="453"/>
      <c r="C56" s="453"/>
      <c r="D56" s="453"/>
      <c r="E56" s="453"/>
      <c r="F56" s="100"/>
      <c r="G56" s="402" t="s">
        <v>160</v>
      </c>
      <c r="H56" s="403"/>
      <c r="I56" s="159">
        <f>I54+I55</f>
        <v>9688.2999999999993</v>
      </c>
    </row>
    <row r="57" spans="1:12" ht="15" thickTop="1" thickBot="1" x14ac:dyDescent="0.5">
      <c r="A57" s="151"/>
      <c r="B57" s="152"/>
      <c r="C57" s="459"/>
      <c r="D57" s="460"/>
      <c r="E57" s="460"/>
      <c r="F57" s="460"/>
      <c r="G57" s="153"/>
      <c r="H57" s="153"/>
      <c r="I57" s="154"/>
    </row>
    <row r="59" spans="1:12" x14ac:dyDescent="0.45">
      <c r="A59" s="97"/>
      <c r="B59" s="97"/>
    </row>
  </sheetData>
  <mergeCells count="70">
    <mergeCell ref="A16:I16"/>
    <mergeCell ref="A9:E9"/>
    <mergeCell ref="F9:G9"/>
    <mergeCell ref="H9:I9"/>
    <mergeCell ref="F10:G10"/>
    <mergeCell ref="H10:I10"/>
    <mergeCell ref="F11:G11"/>
    <mergeCell ref="H11:I11"/>
    <mergeCell ref="F12:G12"/>
    <mergeCell ref="H12:I12"/>
    <mergeCell ref="F14:G14"/>
    <mergeCell ref="H14:I14"/>
    <mergeCell ref="A15:I15"/>
    <mergeCell ref="H13:I13"/>
    <mergeCell ref="B28:E28"/>
    <mergeCell ref="B17:D17"/>
    <mergeCell ref="B18:D18"/>
    <mergeCell ref="B19:D19"/>
    <mergeCell ref="B20:D20"/>
    <mergeCell ref="A21:H21"/>
    <mergeCell ref="A22:I22"/>
    <mergeCell ref="B23:E23"/>
    <mergeCell ref="B24:E24"/>
    <mergeCell ref="B25:E25"/>
    <mergeCell ref="B26:E26"/>
    <mergeCell ref="B27:E27"/>
    <mergeCell ref="B38:D38"/>
    <mergeCell ref="E38:F38"/>
    <mergeCell ref="B29:E29"/>
    <mergeCell ref="B30:E30"/>
    <mergeCell ref="B31:E31"/>
    <mergeCell ref="A32:H32"/>
    <mergeCell ref="A33:H33"/>
    <mergeCell ref="A34:H34"/>
    <mergeCell ref="A35:I35"/>
    <mergeCell ref="B36:D36"/>
    <mergeCell ref="E36:F36"/>
    <mergeCell ref="B37:D37"/>
    <mergeCell ref="E37:F37"/>
    <mergeCell ref="B39:D39"/>
    <mergeCell ref="E39:F39"/>
    <mergeCell ref="B40:D40"/>
    <mergeCell ref="E40:F40"/>
    <mergeCell ref="B41:D41"/>
    <mergeCell ref="E41:F41"/>
    <mergeCell ref="B50:D50"/>
    <mergeCell ref="E50:F50"/>
    <mergeCell ref="B42:D42"/>
    <mergeCell ref="E42:F42"/>
    <mergeCell ref="B43:D43"/>
    <mergeCell ref="B44:D44"/>
    <mergeCell ref="B45:D45"/>
    <mergeCell ref="A46:H46"/>
    <mergeCell ref="A47:I47"/>
    <mergeCell ref="B48:D48"/>
    <mergeCell ref="E48:F48"/>
    <mergeCell ref="B49:D49"/>
    <mergeCell ref="E49:F49"/>
    <mergeCell ref="C57:F57"/>
    <mergeCell ref="B51:D51"/>
    <mergeCell ref="E51:F51"/>
    <mergeCell ref="A52:H52"/>
    <mergeCell ref="A54:B54"/>
    <mergeCell ref="C54:E54"/>
    <mergeCell ref="G54:H54"/>
    <mergeCell ref="A55:B55"/>
    <mergeCell ref="C55:E55"/>
    <mergeCell ref="A56:B56"/>
    <mergeCell ref="C56:E56"/>
    <mergeCell ref="G56:H56"/>
  </mergeCells>
  <pageMargins left="0.7" right="0.7" top="0.75" bottom="0.75" header="0.3" footer="0.3"/>
  <pageSetup scale="8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B98CC-AD02-42D5-BEB2-ADA55E628E41}">
  <sheetPr>
    <tabColor theme="4" tint="0.39997558519241921"/>
  </sheetPr>
  <dimension ref="B1:N94"/>
  <sheetViews>
    <sheetView view="pageBreakPreview" zoomScale="130" zoomScaleNormal="70" zoomScaleSheetLayoutView="130" workbookViewId="0">
      <selection activeCell="D12" sqref="D12"/>
    </sheetView>
  </sheetViews>
  <sheetFormatPr defaultColWidth="9.1328125" defaultRowHeight="13.5" x14ac:dyDescent="0.35"/>
  <cols>
    <col min="1" max="1" width="1.1328125" style="6" customWidth="1"/>
    <col min="2" max="2" width="9.6640625" style="6" customWidth="1"/>
    <col min="3" max="3" width="11.6640625" style="6" customWidth="1"/>
    <col min="4" max="4" width="53.86328125" style="6" customWidth="1"/>
    <col min="5" max="5" width="8.86328125" style="6" customWidth="1"/>
    <col min="6" max="6" width="7.53125" style="6" customWidth="1"/>
    <col min="7" max="7" width="12.6640625" style="6" customWidth="1"/>
    <col min="8" max="8" width="18.1328125" style="6" customWidth="1"/>
    <col min="9" max="14" width="9.1328125" style="87"/>
    <col min="15" max="16384" width="9.1328125" style="6"/>
  </cols>
  <sheetData>
    <row r="1" spans="2:14" ht="17.649999999999999" x14ac:dyDescent="0.5">
      <c r="B1" s="552" t="s">
        <v>1290</v>
      </c>
      <c r="C1" s="552"/>
      <c r="D1" s="552" t="s">
        <v>1291</v>
      </c>
      <c r="E1" s="1"/>
      <c r="F1" s="1"/>
      <c r="G1" s="7"/>
    </row>
    <row r="2" spans="2:14" s="11" customFormat="1" ht="18" customHeight="1" x14ac:dyDescent="0.5">
      <c r="B2" s="2" t="str">
        <f>'SCHED 1A-1_JG_CH'!B2</f>
        <v>SCHEDULE MAINTENANCE OF MEDICAL GAS  EQUIPMENT AT CLUSTER TWO (2)</v>
      </c>
      <c r="D2" s="2"/>
      <c r="E2" s="3"/>
      <c r="F2" s="3"/>
      <c r="G2" s="7"/>
      <c r="I2" s="88"/>
      <c r="J2" s="88"/>
      <c r="K2" s="88"/>
      <c r="L2" s="88"/>
      <c r="M2" s="88"/>
      <c r="N2" s="88"/>
    </row>
    <row r="3" spans="2:14" ht="15" customHeight="1" x14ac:dyDescent="0.45">
      <c r="B3" s="2" t="s">
        <v>9</v>
      </c>
      <c r="D3" s="85" t="str">
        <f>'SCHED 1A-1_JG_CH'!D3</f>
        <v>SCMU3-24/25-0662-HO</v>
      </c>
      <c r="E3" s="394" t="s">
        <v>10</v>
      </c>
      <c r="F3" s="395"/>
      <c r="G3" s="265" t="str">
        <f>'SCHED 1A-1_JG_CH'!G3</f>
        <v>JOE GQABI &amp; CHRIS HANI</v>
      </c>
    </row>
    <row r="4" spans="2:14" ht="15" customHeight="1" x14ac:dyDescent="0.4">
      <c r="B4" s="2" t="s">
        <v>8</v>
      </c>
      <c r="D4" s="2" t="str">
        <f>'SCHED 1A-1_JG_CH'!D4</f>
        <v>MEDICAL GAS</v>
      </c>
      <c r="E4" s="2"/>
      <c r="F4" s="2"/>
      <c r="G4" s="7"/>
    </row>
    <row r="5" spans="2:14" ht="13.9" x14ac:dyDescent="0.4">
      <c r="B5" s="2"/>
      <c r="C5" s="2"/>
      <c r="E5" s="2"/>
      <c r="F5" s="2"/>
      <c r="G5" s="7"/>
    </row>
    <row r="6" spans="2:14" s="4" customFormat="1" ht="15" customHeight="1" x14ac:dyDescent="0.4">
      <c r="B6" s="4" t="s">
        <v>671</v>
      </c>
      <c r="D6" s="4" t="s">
        <v>716</v>
      </c>
      <c r="I6" s="89"/>
      <c r="J6" s="89"/>
      <c r="K6" s="89"/>
      <c r="L6" s="89"/>
      <c r="M6" s="89"/>
      <c r="N6" s="89"/>
    </row>
    <row r="7" spans="2:14" ht="6" customHeight="1" thickBot="1" x14ac:dyDescent="0.4">
      <c r="B7" s="5"/>
      <c r="C7" s="5"/>
      <c r="D7" s="5"/>
      <c r="E7" s="5"/>
      <c r="F7" s="5"/>
      <c r="G7" s="7"/>
    </row>
    <row r="8" spans="2:14" s="8" customFormat="1" ht="39" customHeight="1" thickBot="1" x14ac:dyDescent="0.5">
      <c r="B8" s="10" t="s">
        <v>12</v>
      </c>
      <c r="C8" s="10" t="s">
        <v>6</v>
      </c>
      <c r="D8" s="10" t="s">
        <v>0</v>
      </c>
      <c r="E8" s="10" t="s">
        <v>1</v>
      </c>
      <c r="F8" s="10" t="s">
        <v>4</v>
      </c>
      <c r="G8" s="10" t="s">
        <v>2</v>
      </c>
      <c r="H8" s="10" t="s">
        <v>5</v>
      </c>
      <c r="I8" s="90"/>
      <c r="J8" s="90"/>
      <c r="K8" s="90"/>
      <c r="L8" s="90"/>
      <c r="M8" s="90"/>
      <c r="N8" s="90"/>
    </row>
    <row r="9" spans="2:14" s="8" customFormat="1" ht="46.5" customHeight="1" x14ac:dyDescent="0.45">
      <c r="B9" s="73">
        <v>2</v>
      </c>
      <c r="C9" s="27" t="s">
        <v>670</v>
      </c>
      <c r="D9" s="284" t="s">
        <v>34</v>
      </c>
      <c r="E9" s="75"/>
      <c r="F9" s="75"/>
      <c r="G9" s="76"/>
      <c r="H9" s="77"/>
      <c r="I9" s="90"/>
      <c r="J9" s="90"/>
      <c r="K9" s="90"/>
      <c r="L9" s="90"/>
      <c r="M9" s="90"/>
      <c r="N9" s="90"/>
    </row>
    <row r="10" spans="2:14" s="8" customFormat="1" ht="20.25" customHeight="1" x14ac:dyDescent="0.35">
      <c r="B10" s="17">
        <v>2.1</v>
      </c>
      <c r="C10" s="17"/>
      <c r="D10" s="341" t="s">
        <v>837</v>
      </c>
      <c r="E10" s="17" t="s">
        <v>68</v>
      </c>
      <c r="F10" s="17">
        <v>1</v>
      </c>
      <c r="G10" s="63"/>
      <c r="H10" s="21"/>
      <c r="I10" s="90"/>
      <c r="J10" s="90"/>
      <c r="K10" s="90"/>
      <c r="L10" s="90"/>
      <c r="M10" s="90"/>
      <c r="N10" s="90"/>
    </row>
    <row r="11" spans="2:14" s="8" customFormat="1" ht="20.25" customHeight="1" x14ac:dyDescent="0.35">
      <c r="B11" s="17">
        <f>B10+0.1</f>
        <v>2.2000000000000002</v>
      </c>
      <c r="C11" s="17"/>
      <c r="D11" s="341" t="s">
        <v>838</v>
      </c>
      <c r="E11" s="17" t="s">
        <v>68</v>
      </c>
      <c r="F11" s="17">
        <v>1</v>
      </c>
      <c r="G11" s="63"/>
      <c r="H11" s="21"/>
      <c r="I11" s="90"/>
      <c r="J11" s="90"/>
      <c r="K11" s="90"/>
      <c r="L11" s="90"/>
      <c r="M11" s="90"/>
      <c r="N11" s="90"/>
    </row>
    <row r="12" spans="2:14" s="8" customFormat="1" ht="20.25" customHeight="1" x14ac:dyDescent="0.35">
      <c r="B12" s="17">
        <f t="shared" ref="B12:B18" si="0">B11+0.1</f>
        <v>2.3000000000000003</v>
      </c>
      <c r="C12" s="17"/>
      <c r="D12" s="341" t="s">
        <v>839</v>
      </c>
      <c r="E12" s="17" t="s">
        <v>68</v>
      </c>
      <c r="F12" s="17">
        <v>1</v>
      </c>
      <c r="G12" s="63"/>
      <c r="H12" s="21"/>
      <c r="I12" s="90"/>
      <c r="J12" s="90"/>
      <c r="K12" s="90"/>
      <c r="L12" s="90"/>
      <c r="M12" s="90"/>
      <c r="N12" s="90"/>
    </row>
    <row r="13" spans="2:14" s="8" customFormat="1" ht="20.25" customHeight="1" x14ac:dyDescent="0.35">
      <c r="B13" s="17">
        <f t="shared" si="0"/>
        <v>2.4000000000000004</v>
      </c>
      <c r="C13" s="17"/>
      <c r="D13" s="341" t="s">
        <v>840</v>
      </c>
      <c r="E13" s="17" t="s">
        <v>68</v>
      </c>
      <c r="F13" s="17">
        <v>1</v>
      </c>
      <c r="G13" s="63"/>
      <c r="H13" s="21"/>
      <c r="I13" s="90"/>
      <c r="J13" s="90"/>
      <c r="K13" s="90"/>
      <c r="L13" s="90"/>
      <c r="M13" s="90"/>
      <c r="N13" s="90"/>
    </row>
    <row r="14" spans="2:14" s="8" customFormat="1" ht="20.25" customHeight="1" x14ac:dyDescent="0.35">
      <c r="B14" s="17">
        <f t="shared" si="0"/>
        <v>2.5000000000000004</v>
      </c>
      <c r="C14" s="17"/>
      <c r="D14" s="341" t="s">
        <v>841</v>
      </c>
      <c r="E14" s="17" t="s">
        <v>68</v>
      </c>
      <c r="F14" s="17">
        <v>1</v>
      </c>
      <c r="G14" s="63"/>
      <c r="H14" s="21"/>
      <c r="I14" s="90"/>
      <c r="J14" s="90"/>
      <c r="K14" s="90"/>
      <c r="L14" s="90"/>
      <c r="M14" s="90"/>
      <c r="N14" s="90"/>
    </row>
    <row r="15" spans="2:14" s="8" customFormat="1" ht="20.25" customHeight="1" x14ac:dyDescent="0.35">
      <c r="B15" s="17">
        <f t="shared" si="0"/>
        <v>2.6000000000000005</v>
      </c>
      <c r="C15" s="17"/>
      <c r="D15" s="341" t="s">
        <v>842</v>
      </c>
      <c r="E15" s="17" t="s">
        <v>68</v>
      </c>
      <c r="F15" s="17">
        <v>1</v>
      </c>
      <c r="G15" s="63"/>
      <c r="H15" s="21"/>
      <c r="I15" s="90"/>
      <c r="J15" s="90"/>
      <c r="K15" s="90"/>
      <c r="L15" s="90"/>
      <c r="M15" s="90"/>
      <c r="N15" s="90"/>
    </row>
    <row r="16" spans="2:14" s="8" customFormat="1" ht="20.25" customHeight="1" x14ac:dyDescent="0.35">
      <c r="B16" s="17">
        <f t="shared" si="0"/>
        <v>2.7000000000000006</v>
      </c>
      <c r="C16" s="17"/>
      <c r="D16" s="341" t="s">
        <v>843</v>
      </c>
      <c r="E16" s="17" t="s">
        <v>68</v>
      </c>
      <c r="F16" s="17">
        <v>1</v>
      </c>
      <c r="G16" s="63"/>
      <c r="H16" s="21"/>
      <c r="I16" s="90"/>
      <c r="J16" s="90"/>
      <c r="K16" s="90"/>
      <c r="L16" s="90"/>
      <c r="M16" s="90"/>
      <c r="N16" s="90"/>
    </row>
    <row r="17" spans="2:14" s="8" customFormat="1" ht="20.25" customHeight="1" x14ac:dyDescent="0.35">
      <c r="B17" s="17">
        <f t="shared" si="0"/>
        <v>2.8000000000000007</v>
      </c>
      <c r="C17" s="17"/>
      <c r="D17" s="341" t="s">
        <v>844</v>
      </c>
      <c r="E17" s="17" t="s">
        <v>68</v>
      </c>
      <c r="F17" s="17">
        <v>1</v>
      </c>
      <c r="G17" s="63"/>
      <c r="H17" s="21"/>
      <c r="I17" s="90"/>
      <c r="J17" s="90"/>
      <c r="K17" s="90"/>
      <c r="L17" s="90"/>
      <c r="M17" s="90"/>
      <c r="N17" s="90"/>
    </row>
    <row r="18" spans="2:14" s="8" customFormat="1" ht="20.25" customHeight="1" x14ac:dyDescent="0.35">
      <c r="B18" s="17">
        <f t="shared" si="0"/>
        <v>2.9000000000000008</v>
      </c>
      <c r="C18" s="17"/>
      <c r="D18" s="341" t="s">
        <v>845</v>
      </c>
      <c r="E18" s="17" t="s">
        <v>68</v>
      </c>
      <c r="F18" s="17">
        <v>1</v>
      </c>
      <c r="G18" s="63"/>
      <c r="H18" s="21"/>
      <c r="I18" s="90"/>
      <c r="J18" s="90"/>
      <c r="K18" s="90"/>
      <c r="L18" s="90"/>
      <c r="M18" s="90"/>
      <c r="N18" s="90"/>
    </row>
    <row r="19" spans="2:14" s="8" customFormat="1" ht="20.25" customHeight="1" x14ac:dyDescent="0.35">
      <c r="B19" s="313">
        <v>2.1</v>
      </c>
      <c r="C19" s="17"/>
      <c r="D19" s="341" t="s">
        <v>846</v>
      </c>
      <c r="E19" s="17" t="s">
        <v>68</v>
      </c>
      <c r="F19" s="17">
        <v>1</v>
      </c>
      <c r="G19" s="63"/>
      <c r="H19" s="21"/>
      <c r="I19" s="90"/>
      <c r="J19" s="90"/>
      <c r="K19" s="90"/>
      <c r="L19" s="90"/>
      <c r="M19" s="90"/>
      <c r="N19" s="90"/>
    </row>
    <row r="20" spans="2:14" s="8" customFormat="1" ht="20.25" customHeight="1" x14ac:dyDescent="0.35">
      <c r="B20" s="347">
        <f>B19+0.01</f>
        <v>2.11</v>
      </c>
      <c r="C20" s="17"/>
      <c r="D20" s="341" t="s">
        <v>827</v>
      </c>
      <c r="E20" s="17"/>
      <c r="F20" s="17"/>
      <c r="G20" s="63"/>
      <c r="H20" s="21"/>
      <c r="I20" s="90"/>
      <c r="J20" s="90"/>
      <c r="K20" s="90"/>
      <c r="L20" s="90"/>
      <c r="M20" s="90"/>
      <c r="N20" s="90"/>
    </row>
    <row r="21" spans="2:14" s="8" customFormat="1" ht="20.25" customHeight="1" x14ac:dyDescent="0.35">
      <c r="B21" s="347">
        <f t="shared" ref="B21:B42" si="1">B20+0.01</f>
        <v>2.1199999999999997</v>
      </c>
      <c r="C21" s="17"/>
      <c r="D21" s="341" t="s">
        <v>847</v>
      </c>
      <c r="E21" s="17" t="s">
        <v>68</v>
      </c>
      <c r="F21" s="17">
        <v>1</v>
      </c>
      <c r="G21" s="63"/>
      <c r="H21" s="21"/>
      <c r="I21" s="90"/>
      <c r="J21" s="90"/>
      <c r="K21" s="90"/>
      <c r="L21" s="90"/>
      <c r="M21" s="90"/>
      <c r="N21" s="90"/>
    </row>
    <row r="22" spans="2:14" s="8" customFormat="1" ht="20.25" customHeight="1" x14ac:dyDescent="0.35">
      <c r="B22" s="347">
        <f t="shared" si="1"/>
        <v>2.1299999999999994</v>
      </c>
      <c r="C22" s="17"/>
      <c r="D22" s="341" t="s">
        <v>848</v>
      </c>
      <c r="E22" s="17" t="s">
        <v>68</v>
      </c>
      <c r="F22" s="17">
        <v>1</v>
      </c>
      <c r="G22" s="63"/>
      <c r="H22" s="21"/>
      <c r="I22" s="90"/>
      <c r="J22" s="90"/>
      <c r="K22" s="90"/>
      <c r="L22" s="90"/>
      <c r="M22" s="90"/>
      <c r="N22" s="90"/>
    </row>
    <row r="23" spans="2:14" s="8" customFormat="1" ht="20.25" customHeight="1" x14ac:dyDescent="0.35">
      <c r="B23" s="347">
        <f t="shared" si="1"/>
        <v>2.1399999999999992</v>
      </c>
      <c r="C23" s="17"/>
      <c r="D23" s="341" t="s">
        <v>849</v>
      </c>
      <c r="E23" s="17" t="s">
        <v>68</v>
      </c>
      <c r="F23" s="17">
        <v>1</v>
      </c>
      <c r="G23" s="63"/>
      <c r="H23" s="21"/>
      <c r="I23" s="90"/>
      <c r="J23" s="90"/>
      <c r="K23" s="90"/>
      <c r="L23" s="90"/>
      <c r="M23" s="90"/>
      <c r="N23" s="90"/>
    </row>
    <row r="24" spans="2:14" s="8" customFormat="1" ht="20.25" customHeight="1" x14ac:dyDescent="0.35">
      <c r="B24" s="347">
        <f t="shared" si="1"/>
        <v>2.149999999999999</v>
      </c>
      <c r="C24" s="17"/>
      <c r="D24" s="341" t="s">
        <v>850</v>
      </c>
      <c r="E24" s="17" t="s">
        <v>68</v>
      </c>
      <c r="F24" s="17">
        <v>1</v>
      </c>
      <c r="G24" s="63"/>
      <c r="H24" s="21"/>
      <c r="I24" s="90"/>
      <c r="J24" s="90"/>
      <c r="K24" s="90"/>
      <c r="L24" s="90"/>
      <c r="M24" s="90"/>
      <c r="N24" s="90"/>
    </row>
    <row r="25" spans="2:14" s="8" customFormat="1" ht="20.25" customHeight="1" x14ac:dyDescent="0.35">
      <c r="B25" s="347">
        <f t="shared" si="1"/>
        <v>2.1599999999999988</v>
      </c>
      <c r="C25" s="17"/>
      <c r="D25" s="341" t="s">
        <v>851</v>
      </c>
      <c r="E25" s="17" t="s">
        <v>68</v>
      </c>
      <c r="F25" s="17">
        <v>1</v>
      </c>
      <c r="G25" s="63"/>
      <c r="H25" s="21"/>
      <c r="I25" s="90"/>
      <c r="J25" s="90"/>
      <c r="K25" s="90"/>
      <c r="L25" s="90"/>
      <c r="M25" s="90"/>
      <c r="N25" s="90"/>
    </row>
    <row r="26" spans="2:14" s="8" customFormat="1" ht="20.25" customHeight="1" x14ac:dyDescent="0.35">
      <c r="B26" s="347">
        <f t="shared" si="1"/>
        <v>2.1699999999999986</v>
      </c>
      <c r="C26" s="17"/>
      <c r="D26" s="341" t="s">
        <v>852</v>
      </c>
      <c r="E26" s="17" t="s">
        <v>68</v>
      </c>
      <c r="F26" s="17">
        <v>1</v>
      </c>
      <c r="G26" s="63"/>
      <c r="H26" s="21"/>
      <c r="I26" s="90"/>
      <c r="J26" s="90"/>
      <c r="K26" s="90"/>
      <c r="L26" s="90"/>
      <c r="M26" s="90"/>
      <c r="N26" s="90"/>
    </row>
    <row r="27" spans="2:14" s="8" customFormat="1" ht="20.25" customHeight="1" x14ac:dyDescent="0.35">
      <c r="B27" s="347">
        <f t="shared" si="1"/>
        <v>2.1799999999999984</v>
      </c>
      <c r="C27" s="17"/>
      <c r="D27" s="341" t="s">
        <v>853</v>
      </c>
      <c r="E27" s="17" t="s">
        <v>68</v>
      </c>
      <c r="F27" s="17">
        <v>1</v>
      </c>
      <c r="G27" s="63"/>
      <c r="H27" s="21"/>
      <c r="I27" s="90"/>
      <c r="J27" s="90"/>
      <c r="K27" s="90"/>
      <c r="L27" s="90"/>
      <c r="M27" s="90"/>
      <c r="N27" s="90"/>
    </row>
    <row r="28" spans="2:14" s="8" customFormat="1" ht="20.25" customHeight="1" x14ac:dyDescent="0.35">
      <c r="B28" s="347">
        <f t="shared" si="1"/>
        <v>2.1899999999999982</v>
      </c>
      <c r="C28" s="17"/>
      <c r="D28" s="341" t="s">
        <v>854</v>
      </c>
      <c r="E28" s="17" t="s">
        <v>68</v>
      </c>
      <c r="F28" s="17">
        <v>1</v>
      </c>
      <c r="G28" s="63"/>
      <c r="H28" s="21"/>
      <c r="I28" s="90"/>
      <c r="J28" s="90"/>
      <c r="K28" s="90"/>
      <c r="L28" s="90"/>
      <c r="M28" s="90"/>
      <c r="N28" s="90"/>
    </row>
    <row r="29" spans="2:14" s="8" customFormat="1" ht="20.25" customHeight="1" x14ac:dyDescent="0.35">
      <c r="B29" s="347">
        <f t="shared" si="1"/>
        <v>2.199999999999998</v>
      </c>
      <c r="C29" s="17"/>
      <c r="D29" s="341" t="s">
        <v>855</v>
      </c>
      <c r="E29" s="17" t="s">
        <v>68</v>
      </c>
      <c r="F29" s="17">
        <v>1</v>
      </c>
      <c r="G29" s="63"/>
      <c r="H29" s="21"/>
      <c r="I29" s="90"/>
      <c r="J29" s="90"/>
      <c r="K29" s="90"/>
      <c r="L29" s="90"/>
      <c r="M29" s="90"/>
      <c r="N29" s="90"/>
    </row>
    <row r="30" spans="2:14" s="8" customFormat="1" ht="20.25" customHeight="1" x14ac:dyDescent="0.35">
      <c r="B30" s="347">
        <f t="shared" si="1"/>
        <v>2.2099999999999977</v>
      </c>
      <c r="C30" s="17"/>
      <c r="D30" s="341" t="s">
        <v>856</v>
      </c>
      <c r="E30" s="17" t="s">
        <v>68</v>
      </c>
      <c r="F30" s="17">
        <v>1</v>
      </c>
      <c r="G30" s="63"/>
      <c r="H30" s="21"/>
      <c r="I30" s="90"/>
      <c r="J30" s="90"/>
      <c r="K30" s="90"/>
      <c r="L30" s="90"/>
      <c r="M30" s="90"/>
      <c r="N30" s="90"/>
    </row>
    <row r="31" spans="2:14" s="8" customFormat="1" ht="20.25" customHeight="1" x14ac:dyDescent="0.35">
      <c r="B31" s="347">
        <f t="shared" si="1"/>
        <v>2.2199999999999975</v>
      </c>
      <c r="C31" s="17"/>
      <c r="D31" s="341" t="s">
        <v>857</v>
      </c>
      <c r="E31" s="17" t="s">
        <v>68</v>
      </c>
      <c r="F31" s="17">
        <v>1</v>
      </c>
      <c r="G31" s="63"/>
      <c r="H31" s="21"/>
      <c r="I31" s="90"/>
      <c r="J31" s="90"/>
      <c r="K31" s="90"/>
      <c r="L31" s="90"/>
      <c r="M31" s="90"/>
      <c r="N31" s="90"/>
    </row>
    <row r="32" spans="2:14" s="8" customFormat="1" ht="20.25" customHeight="1" x14ac:dyDescent="0.35">
      <c r="B32" s="347">
        <f t="shared" si="1"/>
        <v>2.2299999999999973</v>
      </c>
      <c r="C32" s="17"/>
      <c r="D32" s="341" t="s">
        <v>858</v>
      </c>
      <c r="E32" s="17" t="s">
        <v>68</v>
      </c>
      <c r="F32" s="17">
        <v>1</v>
      </c>
      <c r="G32" s="63"/>
      <c r="H32" s="21"/>
      <c r="I32" s="90"/>
      <c r="J32" s="90"/>
      <c r="K32" s="90"/>
      <c r="L32" s="90"/>
      <c r="M32" s="90"/>
      <c r="N32" s="90"/>
    </row>
    <row r="33" spans="2:14" s="8" customFormat="1" ht="20.25" customHeight="1" x14ac:dyDescent="0.35">
      <c r="B33" s="17"/>
      <c r="C33" s="17"/>
      <c r="D33" s="319"/>
      <c r="E33" s="17"/>
      <c r="F33" s="17"/>
      <c r="G33" s="63"/>
      <c r="H33" s="21"/>
      <c r="I33" s="90"/>
      <c r="J33" s="90"/>
      <c r="K33" s="90"/>
      <c r="L33" s="90"/>
      <c r="M33" s="90"/>
      <c r="N33" s="90"/>
    </row>
    <row r="34" spans="2:14" s="8" customFormat="1" ht="20.25" customHeight="1" x14ac:dyDescent="0.35">
      <c r="B34" s="347">
        <f>B32+0.01</f>
        <v>2.2399999999999971</v>
      </c>
      <c r="C34" s="17"/>
      <c r="D34" s="319" t="s">
        <v>828</v>
      </c>
      <c r="E34" s="17" t="s">
        <v>68</v>
      </c>
      <c r="F34" s="17">
        <v>1</v>
      </c>
      <c r="G34" s="63"/>
      <c r="H34" s="21"/>
      <c r="I34" s="90"/>
      <c r="J34" s="90"/>
      <c r="K34" s="90"/>
      <c r="L34" s="90"/>
      <c r="M34" s="90"/>
      <c r="N34" s="90"/>
    </row>
    <row r="35" spans="2:14" s="8" customFormat="1" ht="20.25" customHeight="1" x14ac:dyDescent="0.35">
      <c r="B35" s="347">
        <f t="shared" si="1"/>
        <v>2.2499999999999969</v>
      </c>
      <c r="C35" s="17"/>
      <c r="D35" s="319" t="s">
        <v>829</v>
      </c>
      <c r="E35" s="17" t="s">
        <v>68</v>
      </c>
      <c r="F35" s="17">
        <v>1</v>
      </c>
      <c r="G35" s="63"/>
      <c r="H35" s="21"/>
      <c r="I35" s="90"/>
      <c r="J35" s="90"/>
      <c r="K35" s="90"/>
      <c r="L35" s="90"/>
      <c r="M35" s="90"/>
      <c r="N35" s="90"/>
    </row>
    <row r="36" spans="2:14" s="8" customFormat="1" ht="20.25" customHeight="1" x14ac:dyDescent="0.45">
      <c r="B36" s="347">
        <f t="shared" si="1"/>
        <v>2.2599999999999967</v>
      </c>
      <c r="C36" s="17"/>
      <c r="D36" s="123" t="s">
        <v>830</v>
      </c>
      <c r="E36" s="17" t="s">
        <v>68</v>
      </c>
      <c r="F36" s="17">
        <v>1</v>
      </c>
      <c r="G36" s="63"/>
      <c r="H36" s="21"/>
      <c r="I36" s="90"/>
      <c r="J36" s="90"/>
      <c r="K36" s="90"/>
      <c r="L36" s="90"/>
      <c r="M36" s="90"/>
      <c r="N36" s="90"/>
    </row>
    <row r="37" spans="2:14" s="8" customFormat="1" ht="20.25" customHeight="1" x14ac:dyDescent="0.45">
      <c r="B37" s="347">
        <f t="shared" si="1"/>
        <v>2.2699999999999965</v>
      </c>
      <c r="C37" s="17"/>
      <c r="D37" s="123" t="s">
        <v>831</v>
      </c>
      <c r="E37" s="17" t="s">
        <v>68</v>
      </c>
      <c r="F37" s="17">
        <v>1</v>
      </c>
      <c r="G37" s="63"/>
      <c r="H37" s="21"/>
      <c r="I37" s="90"/>
      <c r="J37" s="90"/>
      <c r="K37" s="90"/>
      <c r="L37" s="90"/>
      <c r="M37" s="90"/>
      <c r="N37" s="90"/>
    </row>
    <row r="38" spans="2:14" s="8" customFormat="1" ht="20.25" customHeight="1" x14ac:dyDescent="0.45">
      <c r="B38" s="347">
        <f t="shared" si="1"/>
        <v>2.2799999999999963</v>
      </c>
      <c r="C38" s="17"/>
      <c r="D38" s="123" t="s">
        <v>832</v>
      </c>
      <c r="E38" s="17" t="s">
        <v>68</v>
      </c>
      <c r="F38" s="17">
        <v>1</v>
      </c>
      <c r="G38" s="63"/>
      <c r="H38" s="21"/>
      <c r="I38" s="90"/>
      <c r="J38" s="90"/>
      <c r="K38" s="90"/>
      <c r="L38" s="90"/>
      <c r="M38" s="90"/>
      <c r="N38" s="90"/>
    </row>
    <row r="39" spans="2:14" s="8" customFormat="1" ht="20.25" customHeight="1" x14ac:dyDescent="0.45">
      <c r="B39" s="347">
        <f t="shared" si="1"/>
        <v>2.289999999999996</v>
      </c>
      <c r="C39" s="17"/>
      <c r="D39" s="123" t="s">
        <v>833</v>
      </c>
      <c r="E39" s="17" t="s">
        <v>68</v>
      </c>
      <c r="F39" s="17">
        <v>1</v>
      </c>
      <c r="G39" s="63"/>
      <c r="H39" s="21"/>
      <c r="I39" s="90"/>
      <c r="J39" s="90"/>
      <c r="K39" s="90"/>
      <c r="L39" s="90"/>
      <c r="M39" s="90"/>
      <c r="N39" s="90"/>
    </row>
    <row r="40" spans="2:14" s="8" customFormat="1" ht="20.25" customHeight="1" x14ac:dyDescent="0.45">
      <c r="B40" s="347">
        <f t="shared" si="1"/>
        <v>2.2999999999999958</v>
      </c>
      <c r="C40" s="17"/>
      <c r="D40" s="123" t="s">
        <v>834</v>
      </c>
      <c r="E40" s="17" t="s">
        <v>68</v>
      </c>
      <c r="F40" s="17">
        <v>1</v>
      </c>
      <c r="G40" s="63"/>
      <c r="H40" s="21"/>
      <c r="I40" s="90"/>
      <c r="J40" s="90"/>
      <c r="K40" s="90"/>
      <c r="L40" s="90"/>
      <c r="M40" s="90"/>
      <c r="N40" s="90"/>
    </row>
    <row r="41" spans="2:14" s="8" customFormat="1" ht="20.25" customHeight="1" x14ac:dyDescent="0.45">
      <c r="B41" s="347">
        <f t="shared" si="1"/>
        <v>2.3099999999999956</v>
      </c>
      <c r="C41" s="17"/>
      <c r="D41" s="123" t="s">
        <v>835</v>
      </c>
      <c r="E41" s="17" t="s">
        <v>68</v>
      </c>
      <c r="F41" s="17">
        <v>1</v>
      </c>
      <c r="G41" s="63"/>
      <c r="H41" s="21"/>
      <c r="I41" s="90"/>
      <c r="J41" s="90"/>
      <c r="K41" s="90"/>
      <c r="L41" s="90"/>
      <c r="M41" s="90"/>
      <c r="N41" s="90"/>
    </row>
    <row r="42" spans="2:14" s="8" customFormat="1" ht="20.25" customHeight="1" x14ac:dyDescent="0.45">
      <c r="B42" s="347">
        <f t="shared" si="1"/>
        <v>2.3199999999999954</v>
      </c>
      <c r="C42" s="17"/>
      <c r="D42" s="123" t="s">
        <v>836</v>
      </c>
      <c r="E42" s="17" t="s">
        <v>68</v>
      </c>
      <c r="F42" s="17">
        <v>1</v>
      </c>
      <c r="G42" s="63"/>
      <c r="H42" s="21"/>
      <c r="I42" s="90"/>
      <c r="J42" s="90"/>
      <c r="K42" s="90"/>
      <c r="L42" s="90"/>
      <c r="M42" s="90"/>
      <c r="N42" s="90"/>
    </row>
    <row r="43" spans="2:14" s="8" customFormat="1" ht="20.25" customHeight="1" x14ac:dyDescent="0.45">
      <c r="B43" s="51"/>
      <c r="C43" s="17"/>
      <c r="D43" s="80"/>
      <c r="E43" s="17"/>
      <c r="F43" s="17"/>
      <c r="G43" s="63"/>
      <c r="H43" s="21"/>
      <c r="I43" s="90"/>
      <c r="J43" s="90"/>
      <c r="K43" s="90"/>
      <c r="L43" s="90"/>
      <c r="M43" s="90"/>
      <c r="N43" s="90"/>
    </row>
    <row r="44" spans="2:14" s="8" customFormat="1" ht="6" customHeight="1" thickBot="1" x14ac:dyDescent="0.5">
      <c r="B44" s="19"/>
      <c r="C44" s="19"/>
      <c r="D44" s="22"/>
      <c r="E44" s="19"/>
      <c r="F44" s="19"/>
      <c r="G44" s="23"/>
      <c r="H44" s="23"/>
      <c r="I44" s="90"/>
      <c r="J44" s="90"/>
      <c r="K44" s="90"/>
      <c r="L44" s="90"/>
      <c r="M44" s="90"/>
      <c r="N44" s="90"/>
    </row>
    <row r="45" spans="2:14" s="8" customFormat="1" ht="20.25" customHeight="1" thickBot="1" x14ac:dyDescent="0.5">
      <c r="B45" s="24" t="s">
        <v>7</v>
      </c>
      <c r="C45" s="24"/>
      <c r="D45" s="24"/>
      <c r="E45" s="24"/>
      <c r="F45" s="24"/>
      <c r="G45" s="25"/>
      <c r="H45" s="26"/>
      <c r="I45" s="90"/>
      <c r="J45" s="90"/>
      <c r="K45" s="90"/>
      <c r="L45" s="90"/>
      <c r="M45" s="90"/>
      <c r="N45" s="90"/>
    </row>
    <row r="46" spans="2:14" ht="5.25" customHeight="1" x14ac:dyDescent="0.35">
      <c r="B46" s="5"/>
      <c r="C46" s="5"/>
      <c r="D46" s="5"/>
      <c r="E46" s="5"/>
      <c r="F46" s="5"/>
      <c r="G46" s="7"/>
      <c r="H46" s="7"/>
    </row>
    <row r="47" spans="2:14" x14ac:dyDescent="0.35">
      <c r="B47" s="5"/>
      <c r="C47" s="5"/>
      <c r="D47" s="5"/>
      <c r="E47" s="5"/>
      <c r="F47" s="5"/>
      <c r="G47" s="7"/>
      <c r="H47" s="7"/>
    </row>
    <row r="48" spans="2:14" x14ac:dyDescent="0.35">
      <c r="B48" s="5"/>
      <c r="C48" s="5"/>
      <c r="D48" s="5"/>
      <c r="E48" s="5"/>
      <c r="F48" s="5"/>
      <c r="G48" s="7"/>
      <c r="H48" s="7"/>
    </row>
    <row r="49" spans="2:8" x14ac:dyDescent="0.35">
      <c r="B49" s="5"/>
      <c r="C49" s="5"/>
      <c r="D49" s="5"/>
      <c r="E49" s="5"/>
      <c r="F49" s="5"/>
      <c r="G49" s="7"/>
      <c r="H49" s="7"/>
    </row>
    <row r="50" spans="2:8" x14ac:dyDescent="0.35">
      <c r="B50" s="5"/>
      <c r="C50" s="5"/>
      <c r="D50" s="5"/>
      <c r="E50" s="5"/>
      <c r="F50" s="5"/>
      <c r="G50" s="7"/>
      <c r="H50" s="7"/>
    </row>
    <row r="51" spans="2:8" x14ac:dyDescent="0.35">
      <c r="B51" s="5"/>
      <c r="C51" s="5"/>
      <c r="D51" s="5"/>
      <c r="E51" s="5"/>
      <c r="F51" s="5"/>
      <c r="G51" s="7"/>
      <c r="H51" s="7"/>
    </row>
    <row r="52" spans="2:8" x14ac:dyDescent="0.35">
      <c r="B52" s="5"/>
      <c r="C52" s="5"/>
      <c r="D52" s="5"/>
      <c r="E52" s="5"/>
      <c r="F52" s="5"/>
      <c r="G52" s="7"/>
      <c r="H52" s="7"/>
    </row>
    <row r="53" spans="2:8" x14ac:dyDescent="0.35">
      <c r="B53" s="5"/>
      <c r="C53" s="5"/>
      <c r="D53" s="5"/>
      <c r="E53" s="5"/>
      <c r="F53" s="5"/>
      <c r="G53" s="7"/>
      <c r="H53" s="7"/>
    </row>
    <row r="54" spans="2:8" x14ac:dyDescent="0.35">
      <c r="B54" s="5"/>
      <c r="C54" s="5"/>
      <c r="D54" s="5"/>
      <c r="E54" s="5"/>
      <c r="F54" s="5"/>
      <c r="G54" s="7"/>
      <c r="H54" s="7"/>
    </row>
    <row r="55" spans="2:8" x14ac:dyDescent="0.35">
      <c r="B55" s="5"/>
      <c r="C55" s="5"/>
      <c r="D55" s="5"/>
      <c r="E55" s="5"/>
      <c r="F55" s="5"/>
      <c r="G55" s="7"/>
      <c r="H55" s="7"/>
    </row>
    <row r="56" spans="2:8" x14ac:dyDescent="0.35">
      <c r="B56" s="5"/>
      <c r="C56" s="5"/>
      <c r="D56" s="5"/>
      <c r="E56" s="5"/>
      <c r="F56" s="5"/>
      <c r="G56" s="7"/>
      <c r="H56" s="7"/>
    </row>
    <row r="57" spans="2:8" x14ac:dyDescent="0.35">
      <c r="B57" s="5"/>
      <c r="C57" s="5"/>
      <c r="D57" s="5"/>
      <c r="E57" s="5"/>
      <c r="F57" s="5"/>
      <c r="G57" s="7"/>
      <c r="H57" s="7"/>
    </row>
    <row r="58" spans="2:8" x14ac:dyDescent="0.35">
      <c r="B58" s="5"/>
      <c r="C58" s="5"/>
      <c r="D58" s="5"/>
      <c r="E58" s="5"/>
      <c r="F58" s="5"/>
      <c r="G58" s="7"/>
      <c r="H58" s="7"/>
    </row>
    <row r="59" spans="2:8" x14ac:dyDescent="0.35">
      <c r="B59" s="5"/>
      <c r="C59" s="5"/>
      <c r="D59" s="5"/>
      <c r="E59" s="5"/>
      <c r="F59" s="5"/>
      <c r="G59" s="7"/>
      <c r="H59" s="7"/>
    </row>
    <row r="60" spans="2:8" x14ac:dyDescent="0.35">
      <c r="B60" s="5"/>
      <c r="C60" s="5"/>
      <c r="D60" s="5"/>
      <c r="E60" s="5"/>
      <c r="F60" s="5"/>
      <c r="G60" s="7"/>
      <c r="H60" s="7"/>
    </row>
    <row r="61" spans="2:8" x14ac:dyDescent="0.35">
      <c r="B61" s="5"/>
      <c r="C61" s="5"/>
      <c r="D61" s="5"/>
      <c r="E61" s="5"/>
      <c r="F61" s="5"/>
      <c r="G61" s="7"/>
      <c r="H61" s="7"/>
    </row>
    <row r="62" spans="2:8" x14ac:dyDescent="0.35">
      <c r="B62" s="5"/>
      <c r="C62" s="5"/>
      <c r="D62" s="5"/>
      <c r="E62" s="5"/>
      <c r="F62" s="5"/>
      <c r="G62" s="7"/>
      <c r="H62" s="7"/>
    </row>
    <row r="63" spans="2:8" x14ac:dyDescent="0.35">
      <c r="B63" s="5"/>
      <c r="C63" s="5"/>
      <c r="D63" s="5"/>
      <c r="E63" s="5"/>
      <c r="F63" s="5"/>
      <c r="G63" s="7"/>
      <c r="H63" s="7"/>
    </row>
    <row r="64" spans="2:8" x14ac:dyDescent="0.35">
      <c r="B64" s="5"/>
      <c r="C64" s="5"/>
      <c r="D64" s="5"/>
      <c r="E64" s="5"/>
      <c r="F64" s="5"/>
      <c r="G64" s="7"/>
      <c r="H64" s="7"/>
    </row>
    <row r="65" spans="2:8" x14ac:dyDescent="0.35">
      <c r="B65" s="5"/>
      <c r="C65" s="5"/>
      <c r="D65" s="5"/>
      <c r="E65" s="5"/>
      <c r="F65" s="5"/>
      <c r="G65" s="7"/>
      <c r="H65" s="7"/>
    </row>
    <row r="66" spans="2:8" x14ac:dyDescent="0.35">
      <c r="B66" s="5"/>
      <c r="C66" s="5"/>
      <c r="D66" s="5"/>
      <c r="E66" s="5"/>
      <c r="F66" s="5"/>
      <c r="G66" s="7"/>
      <c r="H66" s="7"/>
    </row>
    <row r="67" spans="2:8" x14ac:dyDescent="0.35">
      <c r="B67" s="5"/>
      <c r="C67" s="5"/>
      <c r="D67" s="5"/>
      <c r="E67" s="5"/>
      <c r="F67" s="5"/>
      <c r="G67" s="7"/>
      <c r="H67" s="7"/>
    </row>
    <row r="68" spans="2:8" x14ac:dyDescent="0.35">
      <c r="B68" s="5"/>
      <c r="C68" s="5"/>
      <c r="D68" s="5"/>
      <c r="E68" s="5"/>
      <c r="F68" s="5"/>
      <c r="G68" s="7"/>
      <c r="H68" s="7"/>
    </row>
    <row r="69" spans="2:8" x14ac:dyDescent="0.35">
      <c r="B69" s="5"/>
      <c r="C69" s="5"/>
      <c r="D69" s="5"/>
      <c r="E69" s="5"/>
      <c r="F69" s="5"/>
      <c r="G69" s="7"/>
      <c r="H69" s="7"/>
    </row>
    <row r="70" spans="2:8" x14ac:dyDescent="0.35">
      <c r="B70" s="5"/>
      <c r="C70" s="5"/>
      <c r="D70" s="5"/>
      <c r="E70" s="5"/>
      <c r="F70" s="5"/>
      <c r="G70" s="7"/>
      <c r="H70" s="7"/>
    </row>
    <row r="71" spans="2:8" x14ac:dyDescent="0.35">
      <c r="B71" s="5"/>
      <c r="C71" s="5"/>
      <c r="D71" s="5"/>
      <c r="E71" s="5"/>
      <c r="F71" s="5"/>
      <c r="G71" s="7"/>
      <c r="H71" s="7"/>
    </row>
    <row r="72" spans="2:8" x14ac:dyDescent="0.35">
      <c r="B72" s="5"/>
      <c r="C72" s="5"/>
      <c r="D72" s="5"/>
      <c r="E72" s="5"/>
      <c r="F72" s="5"/>
      <c r="G72" s="7"/>
      <c r="H72" s="7"/>
    </row>
    <row r="73" spans="2:8" x14ac:dyDescent="0.35">
      <c r="B73" s="5"/>
      <c r="C73" s="5"/>
      <c r="D73" s="5"/>
      <c r="E73" s="5"/>
      <c r="F73" s="5"/>
      <c r="G73" s="7"/>
      <c r="H73" s="7"/>
    </row>
    <row r="74" spans="2:8" x14ac:dyDescent="0.35">
      <c r="B74" s="5"/>
      <c r="C74" s="5"/>
      <c r="D74" s="5"/>
      <c r="E74" s="5"/>
      <c r="F74" s="5"/>
      <c r="G74" s="7"/>
      <c r="H74" s="7"/>
    </row>
    <row r="75" spans="2:8" x14ac:dyDescent="0.35">
      <c r="B75" s="5"/>
      <c r="C75" s="5"/>
      <c r="D75" s="5"/>
      <c r="E75" s="5"/>
      <c r="F75" s="5"/>
      <c r="G75" s="7"/>
      <c r="H75" s="7"/>
    </row>
    <row r="76" spans="2:8" x14ac:dyDescent="0.35">
      <c r="B76" s="5"/>
      <c r="C76" s="5"/>
      <c r="D76" s="5"/>
      <c r="E76" s="5"/>
      <c r="F76" s="5"/>
      <c r="G76" s="7"/>
      <c r="H76" s="7"/>
    </row>
    <row r="77" spans="2:8" x14ac:dyDescent="0.35">
      <c r="B77" s="5"/>
      <c r="C77" s="5"/>
      <c r="D77" s="5"/>
      <c r="E77" s="5"/>
      <c r="F77" s="5"/>
      <c r="G77" s="7"/>
      <c r="H77" s="7"/>
    </row>
    <row r="78" spans="2:8" x14ac:dyDescent="0.35">
      <c r="B78" s="5"/>
      <c r="C78" s="5"/>
      <c r="D78" s="5"/>
      <c r="E78" s="5"/>
      <c r="F78" s="5"/>
      <c r="G78" s="7"/>
      <c r="H78" s="7"/>
    </row>
    <row r="79" spans="2:8" x14ac:dyDescent="0.35">
      <c r="B79" s="5"/>
      <c r="C79" s="5"/>
      <c r="D79" s="5"/>
      <c r="E79" s="5"/>
      <c r="F79" s="5"/>
    </row>
    <row r="80" spans="2:8" x14ac:dyDescent="0.35">
      <c r="B80" s="5"/>
      <c r="C80" s="5"/>
      <c r="D80" s="5"/>
      <c r="E80" s="5"/>
      <c r="F80" s="5"/>
    </row>
    <row r="81" spans="2:6" x14ac:dyDescent="0.35">
      <c r="B81" s="5"/>
      <c r="C81" s="5"/>
      <c r="D81" s="5"/>
      <c r="E81" s="5"/>
      <c r="F81" s="5"/>
    </row>
    <row r="82" spans="2:6" x14ac:dyDescent="0.35">
      <c r="B82" s="5"/>
      <c r="C82" s="5"/>
      <c r="D82" s="5"/>
      <c r="E82" s="5"/>
      <c r="F82" s="5"/>
    </row>
    <row r="83" spans="2:6" x14ac:dyDescent="0.35">
      <c r="B83" s="5"/>
      <c r="C83" s="5"/>
      <c r="D83" s="5"/>
      <c r="E83" s="5"/>
      <c r="F83" s="5"/>
    </row>
    <row r="84" spans="2:6" x14ac:dyDescent="0.35">
      <c r="B84" s="5"/>
      <c r="C84" s="5"/>
      <c r="D84" s="5"/>
      <c r="E84" s="5"/>
      <c r="F84" s="5"/>
    </row>
    <row r="85" spans="2:6" x14ac:dyDescent="0.35">
      <c r="B85" s="5"/>
      <c r="C85" s="5"/>
      <c r="D85" s="5"/>
      <c r="E85" s="5"/>
      <c r="F85" s="5"/>
    </row>
    <row r="86" spans="2:6" x14ac:dyDescent="0.35">
      <c r="B86" s="5"/>
      <c r="C86" s="5"/>
      <c r="D86" s="5"/>
      <c r="E86" s="5"/>
      <c r="F86" s="5"/>
    </row>
    <row r="87" spans="2:6" x14ac:dyDescent="0.35">
      <c r="B87" s="5"/>
      <c r="C87" s="5"/>
      <c r="D87" s="5"/>
      <c r="E87" s="5"/>
      <c r="F87" s="5"/>
    </row>
    <row r="88" spans="2:6" x14ac:dyDescent="0.35">
      <c r="B88" s="5"/>
      <c r="C88" s="5"/>
      <c r="D88" s="5"/>
      <c r="E88" s="5"/>
      <c r="F88" s="5"/>
    </row>
    <row r="89" spans="2:6" x14ac:dyDescent="0.35">
      <c r="B89" s="5"/>
      <c r="C89" s="5"/>
      <c r="D89" s="5"/>
      <c r="E89" s="5"/>
      <c r="F89" s="5"/>
    </row>
    <row r="90" spans="2:6" x14ac:dyDescent="0.35">
      <c r="B90" s="5"/>
      <c r="C90" s="5"/>
      <c r="D90" s="5"/>
      <c r="E90" s="5"/>
      <c r="F90" s="5"/>
    </row>
    <row r="91" spans="2:6" x14ac:dyDescent="0.35">
      <c r="B91" s="5"/>
      <c r="C91" s="5"/>
      <c r="D91" s="5"/>
      <c r="E91" s="5"/>
      <c r="F91" s="5"/>
    </row>
    <row r="92" spans="2:6" x14ac:dyDescent="0.35">
      <c r="B92" s="5"/>
      <c r="C92" s="5"/>
      <c r="D92" s="5"/>
      <c r="E92" s="5"/>
      <c r="F92" s="5"/>
    </row>
    <row r="93" spans="2:6" x14ac:dyDescent="0.35">
      <c r="B93" s="5"/>
      <c r="C93" s="5"/>
      <c r="D93" s="5"/>
      <c r="E93" s="5"/>
      <c r="F93" s="5"/>
    </row>
    <row r="94" spans="2:6" x14ac:dyDescent="0.35">
      <c r="B94" s="5"/>
      <c r="C94" s="5"/>
      <c r="D94" s="5"/>
      <c r="E94" s="5"/>
      <c r="F94" s="5"/>
    </row>
  </sheetData>
  <mergeCells count="1">
    <mergeCell ref="E3:F3"/>
  </mergeCells>
  <phoneticPr fontId="27" type="noConversion"/>
  <pageMargins left="0.19685039370078741" right="0.19685039370078741" top="0.35433070866141736" bottom="0.35433070866141736" header="0.31496062992125984" footer="0.31496062992125984"/>
  <pageSetup paperSize="9" scale="80" firstPageNumber="3" orientation="portrait" useFirstPageNumber="1" r:id="rId1"/>
  <headerFooter>
    <oddFooter>&amp;C&amp;"-,Bold"&amp;12PAGE &amp;P OF BOQ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M59"/>
  <sheetViews>
    <sheetView topLeftCell="A28" workbookViewId="0">
      <selection activeCell="A45" sqref="A45"/>
    </sheetView>
  </sheetViews>
  <sheetFormatPr defaultRowHeight="14.25" x14ac:dyDescent="0.45"/>
  <cols>
    <col min="1" max="1" width="12" bestFit="1" customWidth="1"/>
    <col min="4" max="4" width="20.86328125" customWidth="1"/>
    <col min="6" max="6" width="8.86328125" customWidth="1"/>
    <col min="7" max="7" width="11" customWidth="1"/>
    <col min="8" max="8" width="14.1328125" customWidth="1"/>
    <col min="9" max="9" width="18.33203125" customWidth="1"/>
  </cols>
  <sheetData>
    <row r="1" spans="1:13" x14ac:dyDescent="0.45">
      <c r="A1" s="92"/>
      <c r="B1" s="93"/>
      <c r="C1" s="93"/>
      <c r="D1" s="93"/>
      <c r="E1" s="93"/>
      <c r="F1" s="93"/>
      <c r="G1" s="93"/>
      <c r="H1" s="93"/>
      <c r="I1" s="94"/>
    </row>
    <row r="2" spans="1:13" x14ac:dyDescent="0.45">
      <c r="A2" s="95"/>
      <c r="I2" s="96"/>
    </row>
    <row r="3" spans="1:13" x14ac:dyDescent="0.45">
      <c r="A3" s="95"/>
      <c r="I3" s="96"/>
    </row>
    <row r="4" spans="1:13" x14ac:dyDescent="0.45">
      <c r="A4" s="95"/>
      <c r="I4" s="96"/>
    </row>
    <row r="5" spans="1:13" x14ac:dyDescent="0.45">
      <c r="A5" s="95"/>
      <c r="I5" s="96"/>
    </row>
    <row r="6" spans="1:13" x14ac:dyDescent="0.45">
      <c r="A6" s="95"/>
      <c r="I6" s="96"/>
    </row>
    <row r="7" spans="1:13" x14ac:dyDescent="0.45">
      <c r="A7" s="95"/>
      <c r="I7" s="96"/>
    </row>
    <row r="8" spans="1:13" x14ac:dyDescent="0.45">
      <c r="A8" s="95"/>
      <c r="H8" s="97"/>
      <c r="I8" s="98"/>
    </row>
    <row r="9" spans="1:13" x14ac:dyDescent="0.45">
      <c r="A9" s="414" t="s">
        <v>167</v>
      </c>
      <c r="B9" s="415"/>
      <c r="C9" s="415"/>
      <c r="D9" s="415"/>
      <c r="E9" s="429"/>
      <c r="F9" s="430" t="s">
        <v>166</v>
      </c>
      <c r="G9" s="431"/>
      <c r="H9" s="432">
        <v>18</v>
      </c>
      <c r="I9" s="433"/>
    </row>
    <row r="10" spans="1:13" x14ac:dyDescent="0.45">
      <c r="A10" s="99" t="s">
        <v>77</v>
      </c>
      <c r="B10" s="97"/>
      <c r="E10" s="100"/>
      <c r="F10" s="430" t="s">
        <v>78</v>
      </c>
      <c r="G10" s="431"/>
      <c r="H10" s="434" t="s">
        <v>211</v>
      </c>
      <c r="I10" s="435"/>
    </row>
    <row r="11" spans="1:13" x14ac:dyDescent="0.45">
      <c r="A11" s="99" t="s">
        <v>79</v>
      </c>
      <c r="B11" s="97"/>
      <c r="E11" s="100"/>
      <c r="F11" s="430" t="s">
        <v>80</v>
      </c>
      <c r="G11" s="431"/>
      <c r="H11" s="436" t="s">
        <v>212</v>
      </c>
      <c r="I11" s="435"/>
    </row>
    <row r="12" spans="1:13" x14ac:dyDescent="0.45">
      <c r="A12" s="99" t="s">
        <v>81</v>
      </c>
      <c r="B12" s="97"/>
      <c r="E12" s="100"/>
      <c r="F12" s="430" t="s">
        <v>82</v>
      </c>
      <c r="G12" s="431"/>
      <c r="H12" s="436">
        <v>45094</v>
      </c>
      <c r="I12" s="435"/>
    </row>
    <row r="13" spans="1:13" x14ac:dyDescent="0.45">
      <c r="A13" s="99" t="s">
        <v>83</v>
      </c>
      <c r="B13" s="97"/>
      <c r="E13" s="100"/>
      <c r="F13" s="181" t="s">
        <v>84</v>
      </c>
      <c r="G13" s="182"/>
      <c r="H13" s="468" t="s">
        <v>118</v>
      </c>
      <c r="I13" s="469"/>
    </row>
    <row r="14" spans="1:13" x14ac:dyDescent="0.45">
      <c r="A14" s="99"/>
      <c r="B14" s="97"/>
      <c r="E14" s="100"/>
      <c r="F14" s="430" t="s">
        <v>86</v>
      </c>
      <c r="G14" s="431"/>
      <c r="H14" s="436" t="s">
        <v>87</v>
      </c>
      <c r="I14" s="435"/>
      <c r="M14" t="s">
        <v>85</v>
      </c>
    </row>
    <row r="15" spans="1:13" x14ac:dyDescent="0.45">
      <c r="A15" s="443" t="s">
        <v>216</v>
      </c>
      <c r="B15" s="444"/>
      <c r="C15" s="444"/>
      <c r="D15" s="444"/>
      <c r="E15" s="444"/>
      <c r="F15" s="444"/>
      <c r="G15" s="444"/>
      <c r="H15" s="444"/>
      <c r="I15" s="445"/>
    </row>
    <row r="16" spans="1:13" ht="14.65" thickBot="1" x14ac:dyDescent="0.5">
      <c r="A16" s="446" t="s">
        <v>88</v>
      </c>
      <c r="B16" s="447"/>
      <c r="C16" s="447"/>
      <c r="D16" s="447"/>
      <c r="E16" s="447"/>
      <c r="F16" s="447"/>
      <c r="G16" s="447"/>
      <c r="H16" s="447"/>
      <c r="I16" s="448"/>
    </row>
    <row r="17" spans="1:12" x14ac:dyDescent="0.45">
      <c r="A17" s="104" t="s">
        <v>89</v>
      </c>
      <c r="B17" s="464" t="s">
        <v>176</v>
      </c>
      <c r="C17" s="465"/>
      <c r="D17" s="466"/>
      <c r="E17" s="170" t="s">
        <v>91</v>
      </c>
      <c r="F17" s="170" t="s">
        <v>92</v>
      </c>
      <c r="G17" s="170" t="s">
        <v>93</v>
      </c>
      <c r="H17" s="170" t="s">
        <v>94</v>
      </c>
      <c r="I17" s="171" t="s">
        <v>95</v>
      </c>
    </row>
    <row r="18" spans="1:12" x14ac:dyDescent="0.45">
      <c r="A18" s="109"/>
      <c r="B18" s="437"/>
      <c r="C18" s="438"/>
      <c r="D18" s="439"/>
      <c r="E18" s="110"/>
      <c r="F18" s="111"/>
      <c r="G18" s="110"/>
      <c r="H18" s="112"/>
      <c r="I18" s="113">
        <f>SUM(G18*H18)</f>
        <v>0</v>
      </c>
    </row>
    <row r="19" spans="1:12" x14ac:dyDescent="0.45">
      <c r="A19" s="114"/>
      <c r="B19" s="406"/>
      <c r="C19" s="395"/>
      <c r="D19" s="407"/>
      <c r="E19" s="115"/>
      <c r="F19" s="100"/>
      <c r="G19" s="115"/>
      <c r="H19" s="116"/>
      <c r="I19" s="113">
        <f t="shared" ref="I19:I20" si="0">SUM(G19*H19)</f>
        <v>0</v>
      </c>
    </row>
    <row r="20" spans="1:12" x14ac:dyDescent="0.45">
      <c r="A20" s="114"/>
      <c r="B20" s="440"/>
      <c r="C20" s="441"/>
      <c r="D20" s="442"/>
      <c r="E20" s="115"/>
      <c r="F20" s="100"/>
      <c r="G20" s="117"/>
      <c r="H20" s="118"/>
      <c r="I20" s="119">
        <f t="shared" si="0"/>
        <v>0</v>
      </c>
    </row>
    <row r="21" spans="1:12" x14ac:dyDescent="0.45">
      <c r="A21" s="408" t="s">
        <v>96</v>
      </c>
      <c r="B21" s="404"/>
      <c r="C21" s="404"/>
      <c r="D21" s="404"/>
      <c r="E21" s="404"/>
      <c r="F21" s="404"/>
      <c r="G21" s="404"/>
      <c r="H21" s="405"/>
      <c r="I21" s="113">
        <f>SUM(I18:I20)</f>
        <v>0</v>
      </c>
    </row>
    <row r="22" spans="1:12" x14ac:dyDescent="0.45">
      <c r="A22" s="414" t="s">
        <v>97</v>
      </c>
      <c r="B22" s="415"/>
      <c r="C22" s="415"/>
      <c r="D22" s="415"/>
      <c r="E22" s="415"/>
      <c r="F22" s="415"/>
      <c r="G22" s="415"/>
      <c r="H22" s="415"/>
      <c r="I22" s="416"/>
    </row>
    <row r="23" spans="1:12" x14ac:dyDescent="0.45">
      <c r="A23" s="120" t="s">
        <v>98</v>
      </c>
      <c r="B23" s="412" t="s">
        <v>176</v>
      </c>
      <c r="C23" s="458"/>
      <c r="D23" s="458"/>
      <c r="E23" s="458"/>
      <c r="F23" s="122"/>
      <c r="G23" s="180" t="s">
        <v>93</v>
      </c>
      <c r="H23" s="136" t="s">
        <v>94</v>
      </c>
      <c r="I23" s="137" t="s">
        <v>95</v>
      </c>
      <c r="K23" s="142"/>
    </row>
    <row r="24" spans="1:12" x14ac:dyDescent="0.45">
      <c r="A24" s="125"/>
      <c r="B24" s="417"/>
      <c r="C24" s="418"/>
      <c r="D24" s="418"/>
      <c r="E24" s="418"/>
      <c r="F24" s="183"/>
      <c r="G24" s="183"/>
      <c r="H24" s="184"/>
      <c r="I24" s="129"/>
    </row>
    <row r="25" spans="1:12" x14ac:dyDescent="0.45">
      <c r="A25" s="125"/>
      <c r="B25" s="420"/>
      <c r="C25" s="421"/>
      <c r="D25" s="421"/>
      <c r="E25" s="421"/>
      <c r="F25" s="161"/>
      <c r="G25" s="126"/>
      <c r="H25" s="184"/>
      <c r="I25" s="129"/>
    </row>
    <row r="26" spans="1:12" x14ac:dyDescent="0.45">
      <c r="A26" s="125"/>
      <c r="B26" s="420"/>
      <c r="C26" s="421"/>
      <c r="D26" s="421"/>
      <c r="E26" s="421"/>
      <c r="F26" s="161"/>
      <c r="G26" s="161"/>
      <c r="H26" s="184"/>
      <c r="I26" s="129"/>
    </row>
    <row r="27" spans="1:12" x14ac:dyDescent="0.45">
      <c r="A27" s="125"/>
      <c r="B27" s="420"/>
      <c r="C27" s="421"/>
      <c r="D27" s="421"/>
      <c r="E27" s="421"/>
      <c r="F27" s="161"/>
      <c r="G27" s="161"/>
      <c r="H27" s="184"/>
      <c r="I27" s="129"/>
    </row>
    <row r="28" spans="1:12" x14ac:dyDescent="0.45">
      <c r="A28" s="125"/>
      <c r="B28" s="420"/>
      <c r="C28" s="421"/>
      <c r="D28" s="421"/>
      <c r="E28" s="421"/>
      <c r="F28" s="161"/>
      <c r="G28" s="161"/>
      <c r="H28" s="184"/>
      <c r="I28" s="129"/>
    </row>
    <row r="29" spans="1:12" x14ac:dyDescent="0.45">
      <c r="A29" s="125"/>
      <c r="B29" s="406"/>
      <c r="C29" s="395"/>
      <c r="D29" s="395"/>
      <c r="E29" s="395"/>
      <c r="F29" s="100"/>
      <c r="G29" s="161"/>
      <c r="H29" s="184"/>
      <c r="I29" s="129"/>
    </row>
    <row r="30" spans="1:12" x14ac:dyDescent="0.45">
      <c r="A30" s="125"/>
      <c r="B30" s="406"/>
      <c r="C30" s="395"/>
      <c r="D30" s="395"/>
      <c r="E30" s="395"/>
      <c r="F30" s="100"/>
      <c r="G30" s="161"/>
      <c r="H30" s="184"/>
      <c r="I30" s="129"/>
    </row>
    <row r="31" spans="1:12" x14ac:dyDescent="0.45">
      <c r="A31" s="125"/>
      <c r="B31" s="423"/>
      <c r="C31" s="424"/>
      <c r="D31" s="424"/>
      <c r="E31" s="424"/>
      <c r="F31" s="103"/>
      <c r="G31" s="162"/>
      <c r="H31" s="128"/>
      <c r="I31" s="129"/>
      <c r="L31" s="130"/>
    </row>
    <row r="32" spans="1:12" x14ac:dyDescent="0.45">
      <c r="A32" s="467" t="s">
        <v>177</v>
      </c>
      <c r="B32" s="404"/>
      <c r="C32" s="404"/>
      <c r="D32" s="404"/>
      <c r="E32" s="404"/>
      <c r="F32" s="404"/>
      <c r="G32" s="404"/>
      <c r="H32" s="405"/>
      <c r="I32" s="185">
        <f>SUM(I24:I31)</f>
        <v>0</v>
      </c>
      <c r="L32" s="130"/>
    </row>
    <row r="33" spans="1:12" x14ac:dyDescent="0.45">
      <c r="A33" s="408" t="s">
        <v>178</v>
      </c>
      <c r="B33" s="404"/>
      <c r="C33" s="404"/>
      <c r="D33" s="404"/>
      <c r="E33" s="404"/>
      <c r="F33" s="404"/>
      <c r="G33" s="404"/>
      <c r="H33" s="405"/>
      <c r="I33" s="186">
        <f>I32*0.15</f>
        <v>0</v>
      </c>
      <c r="L33" s="130"/>
    </row>
    <row r="34" spans="1:12" x14ac:dyDescent="0.45">
      <c r="A34" s="408" t="s">
        <v>179</v>
      </c>
      <c r="B34" s="404"/>
      <c r="C34" s="404"/>
      <c r="D34" s="404"/>
      <c r="E34" s="404"/>
      <c r="F34" s="404"/>
      <c r="G34" s="404"/>
      <c r="H34" s="405"/>
      <c r="I34" s="131">
        <f>I32+I33</f>
        <v>0</v>
      </c>
    </row>
    <row r="35" spans="1:12" x14ac:dyDescent="0.45">
      <c r="A35" s="414" t="s">
        <v>101</v>
      </c>
      <c r="B35" s="415"/>
      <c r="C35" s="415"/>
      <c r="D35" s="415"/>
      <c r="E35" s="415"/>
      <c r="F35" s="415"/>
      <c r="G35" s="415"/>
      <c r="H35" s="415"/>
      <c r="I35" s="416"/>
    </row>
    <row r="36" spans="1:12" x14ac:dyDescent="0.45">
      <c r="A36" s="120" t="s">
        <v>102</v>
      </c>
      <c r="B36" s="412" t="s">
        <v>103</v>
      </c>
      <c r="C36" s="458"/>
      <c r="D36" s="413"/>
      <c r="E36" s="412" t="s">
        <v>91</v>
      </c>
      <c r="F36" s="413"/>
      <c r="G36" s="122" t="s">
        <v>93</v>
      </c>
      <c r="H36" s="123" t="s">
        <v>94</v>
      </c>
      <c r="I36" s="124" t="s">
        <v>95</v>
      </c>
    </row>
    <row r="37" spans="1:12" x14ac:dyDescent="0.45">
      <c r="A37" s="125">
        <v>1</v>
      </c>
      <c r="B37" s="449" t="s">
        <v>104</v>
      </c>
      <c r="C37" s="450"/>
      <c r="D37" s="451"/>
      <c r="E37" s="437" t="s">
        <v>105</v>
      </c>
      <c r="F37" s="439"/>
      <c r="G37" s="157">
        <v>3</v>
      </c>
      <c r="H37" s="155">
        <v>450</v>
      </c>
      <c r="I37" s="132">
        <f>SUM(G37*H37)</f>
        <v>1350</v>
      </c>
    </row>
    <row r="38" spans="1:12" x14ac:dyDescent="0.45">
      <c r="A38" s="125">
        <v>2</v>
      </c>
      <c r="B38" s="426" t="s">
        <v>106</v>
      </c>
      <c r="C38" s="427"/>
      <c r="D38" s="428"/>
      <c r="E38" s="406" t="s">
        <v>105</v>
      </c>
      <c r="F38" s="407"/>
      <c r="G38" s="126"/>
      <c r="H38" s="156">
        <v>350</v>
      </c>
      <c r="I38" s="129">
        <f t="shared" ref="I38:I42" si="1">SUM(G38*H38)</f>
        <v>0</v>
      </c>
    </row>
    <row r="39" spans="1:12" x14ac:dyDescent="0.45">
      <c r="A39" s="125">
        <v>3</v>
      </c>
      <c r="B39" s="426" t="s">
        <v>107</v>
      </c>
      <c r="C39" s="427"/>
      <c r="D39" s="428"/>
      <c r="E39" s="406" t="s">
        <v>105</v>
      </c>
      <c r="F39" s="407"/>
      <c r="G39" s="126"/>
      <c r="H39" s="156">
        <v>300</v>
      </c>
      <c r="I39" s="129">
        <f t="shared" si="1"/>
        <v>0</v>
      </c>
    </row>
    <row r="40" spans="1:12" x14ac:dyDescent="0.45">
      <c r="A40" s="125">
        <v>4</v>
      </c>
      <c r="B40" s="426" t="s">
        <v>108</v>
      </c>
      <c r="C40" s="427"/>
      <c r="D40" s="428"/>
      <c r="E40" s="406" t="s">
        <v>105</v>
      </c>
      <c r="F40" s="407"/>
      <c r="G40" s="126">
        <v>3</v>
      </c>
      <c r="H40" s="156">
        <v>200</v>
      </c>
      <c r="I40" s="129">
        <f t="shared" si="1"/>
        <v>600</v>
      </c>
    </row>
    <row r="41" spans="1:12" x14ac:dyDescent="0.45">
      <c r="A41" s="125">
        <v>5</v>
      </c>
      <c r="B41" s="426" t="s">
        <v>109</v>
      </c>
      <c r="C41" s="427"/>
      <c r="D41" s="428"/>
      <c r="E41" s="406" t="s">
        <v>105</v>
      </c>
      <c r="F41" s="407"/>
      <c r="G41" s="126"/>
      <c r="H41" s="158">
        <v>200</v>
      </c>
      <c r="I41" s="129">
        <f t="shared" si="1"/>
        <v>0</v>
      </c>
    </row>
    <row r="42" spans="1:12" x14ac:dyDescent="0.45">
      <c r="A42" s="125">
        <v>6</v>
      </c>
      <c r="B42" s="426" t="s">
        <v>41</v>
      </c>
      <c r="C42" s="427"/>
      <c r="D42" s="428"/>
      <c r="E42" s="406" t="s">
        <v>105</v>
      </c>
      <c r="F42" s="407"/>
      <c r="G42" s="126"/>
      <c r="H42" s="158">
        <v>140</v>
      </c>
      <c r="I42" s="129">
        <f t="shared" si="1"/>
        <v>0</v>
      </c>
    </row>
    <row r="43" spans="1:12" x14ac:dyDescent="0.45">
      <c r="A43" s="125"/>
      <c r="B43" s="426"/>
      <c r="C43" s="427"/>
      <c r="D43" s="428"/>
      <c r="E43" s="133"/>
      <c r="F43" s="100"/>
      <c r="G43" s="100"/>
      <c r="H43" s="116"/>
      <c r="I43" s="129"/>
    </row>
    <row r="44" spans="1:12" x14ac:dyDescent="0.45">
      <c r="A44" s="114"/>
      <c r="B44" s="426"/>
      <c r="C44" s="427"/>
      <c r="D44" s="428"/>
      <c r="F44" s="100"/>
      <c r="G44" s="100"/>
      <c r="H44" s="116"/>
      <c r="I44" s="129"/>
    </row>
    <row r="45" spans="1:12" x14ac:dyDescent="0.45">
      <c r="A45" s="134"/>
      <c r="B45" s="455"/>
      <c r="C45" s="456"/>
      <c r="D45" s="457"/>
      <c r="E45" s="102"/>
      <c r="F45" s="103"/>
      <c r="G45" s="100"/>
      <c r="H45" s="118"/>
      <c r="I45" s="129"/>
    </row>
    <row r="46" spans="1:12" x14ac:dyDescent="0.45">
      <c r="A46" s="408" t="s">
        <v>110</v>
      </c>
      <c r="B46" s="404"/>
      <c r="C46" s="404"/>
      <c r="D46" s="404"/>
      <c r="E46" s="404"/>
      <c r="F46" s="404"/>
      <c r="G46" s="404"/>
      <c r="H46" s="405"/>
      <c r="I46" s="135">
        <f>SUM(I37:I45)</f>
        <v>1950</v>
      </c>
    </row>
    <row r="47" spans="1:12" x14ac:dyDescent="0.45">
      <c r="A47" s="414" t="s">
        <v>111</v>
      </c>
      <c r="B47" s="415"/>
      <c r="C47" s="415"/>
      <c r="D47" s="415"/>
      <c r="E47" s="415"/>
      <c r="F47" s="415"/>
      <c r="G47" s="415"/>
      <c r="H47" s="415"/>
      <c r="I47" s="416"/>
    </row>
    <row r="48" spans="1:12" x14ac:dyDescent="0.45">
      <c r="A48" s="120" t="s">
        <v>112</v>
      </c>
      <c r="B48" s="412" t="s">
        <v>113</v>
      </c>
      <c r="C48" s="458"/>
      <c r="D48" s="413"/>
      <c r="E48" s="412" t="s">
        <v>114</v>
      </c>
      <c r="F48" s="413"/>
      <c r="G48" s="136" t="s">
        <v>115</v>
      </c>
      <c r="H48" s="136" t="s">
        <v>94</v>
      </c>
      <c r="I48" s="137" t="s">
        <v>95</v>
      </c>
    </row>
    <row r="49" spans="1:12" x14ac:dyDescent="0.45">
      <c r="A49" s="125">
        <v>1</v>
      </c>
      <c r="B49" s="417" t="s">
        <v>213</v>
      </c>
      <c r="C49" s="418"/>
      <c r="D49" s="419"/>
      <c r="E49" s="437"/>
      <c r="F49" s="439"/>
      <c r="G49" s="126"/>
      <c r="H49" s="138"/>
      <c r="I49" s="129"/>
    </row>
    <row r="50" spans="1:12" x14ac:dyDescent="0.45">
      <c r="A50" s="125"/>
      <c r="B50" s="420" t="s">
        <v>214</v>
      </c>
      <c r="C50" s="421"/>
      <c r="D50" s="422"/>
      <c r="E50" s="406">
        <v>1</v>
      </c>
      <c r="F50" s="407"/>
      <c r="G50" s="126">
        <v>28.6</v>
      </c>
      <c r="H50" s="138">
        <v>5</v>
      </c>
      <c r="I50" s="129">
        <f>H50*G50</f>
        <v>143</v>
      </c>
    </row>
    <row r="51" spans="1:12" x14ac:dyDescent="0.45">
      <c r="A51" s="139"/>
      <c r="B51" s="423"/>
      <c r="C51" s="424"/>
      <c r="D51" s="425"/>
      <c r="E51" s="440"/>
      <c r="F51" s="442"/>
      <c r="G51" s="126"/>
      <c r="H51" s="138"/>
      <c r="I51" s="129"/>
    </row>
    <row r="52" spans="1:12" x14ac:dyDescent="0.45">
      <c r="A52" s="408" t="s">
        <v>116</v>
      </c>
      <c r="B52" s="404"/>
      <c r="C52" s="404"/>
      <c r="D52" s="404"/>
      <c r="E52" s="404"/>
      <c r="F52" s="404"/>
      <c r="G52" s="404"/>
      <c r="H52" s="405"/>
      <c r="I52" s="140">
        <f>SUM(I49:I51)</f>
        <v>143</v>
      </c>
    </row>
    <row r="53" spans="1:12" x14ac:dyDescent="0.45">
      <c r="A53" s="141"/>
      <c r="B53" s="142"/>
      <c r="C53" s="142"/>
      <c r="D53" s="142"/>
      <c r="E53" s="142"/>
      <c r="F53" s="143"/>
      <c r="G53" s="144"/>
      <c r="H53" s="144"/>
      <c r="I53" s="145"/>
      <c r="L53" s="97"/>
    </row>
    <row r="54" spans="1:12" x14ac:dyDescent="0.45">
      <c r="A54" s="452"/>
      <c r="B54" s="453"/>
      <c r="C54" s="453"/>
      <c r="D54" s="453"/>
      <c r="E54" s="453"/>
      <c r="F54" s="146"/>
      <c r="G54" s="454" t="s">
        <v>117</v>
      </c>
      <c r="H54" s="453"/>
      <c r="I54" s="147">
        <f>I52+I46+I34</f>
        <v>2093</v>
      </c>
    </row>
    <row r="55" spans="1:12" x14ac:dyDescent="0.45">
      <c r="A55" s="452"/>
      <c r="B55" s="453"/>
      <c r="C55" s="453"/>
      <c r="D55" s="453"/>
      <c r="E55" s="453"/>
      <c r="F55" s="100"/>
      <c r="G55" s="148"/>
      <c r="H55" s="149"/>
      <c r="I55" s="150"/>
    </row>
    <row r="56" spans="1:12" ht="14.65" thickBot="1" x14ac:dyDescent="0.5">
      <c r="A56" s="452"/>
      <c r="B56" s="453"/>
      <c r="C56" s="453"/>
      <c r="D56" s="453"/>
      <c r="E56" s="453"/>
      <c r="F56" s="100"/>
      <c r="G56" s="402" t="s">
        <v>160</v>
      </c>
      <c r="H56" s="403"/>
      <c r="I56" s="159">
        <f>I54+I55</f>
        <v>2093</v>
      </c>
    </row>
    <row r="57" spans="1:12" ht="15" thickTop="1" thickBot="1" x14ac:dyDescent="0.5">
      <c r="A57" s="151"/>
      <c r="B57" s="152"/>
      <c r="C57" s="459"/>
      <c r="D57" s="460"/>
      <c r="E57" s="460"/>
      <c r="F57" s="460"/>
      <c r="G57" s="153"/>
      <c r="H57" s="153"/>
      <c r="I57" s="154"/>
    </row>
    <row r="59" spans="1:12" x14ac:dyDescent="0.45">
      <c r="A59" s="97"/>
      <c r="B59" s="97"/>
    </row>
  </sheetData>
  <mergeCells count="70">
    <mergeCell ref="F11:G11"/>
    <mergeCell ref="H11:I11"/>
    <mergeCell ref="A9:E9"/>
    <mergeCell ref="F9:G9"/>
    <mergeCell ref="H9:I9"/>
    <mergeCell ref="F10:G10"/>
    <mergeCell ref="H10:I10"/>
    <mergeCell ref="A21:H21"/>
    <mergeCell ref="F12:G12"/>
    <mergeCell ref="H12:I12"/>
    <mergeCell ref="H13:I13"/>
    <mergeCell ref="F14:G14"/>
    <mergeCell ref="H14:I14"/>
    <mergeCell ref="A15:I15"/>
    <mergeCell ref="A16:I16"/>
    <mergeCell ref="B17:D17"/>
    <mergeCell ref="B18:D18"/>
    <mergeCell ref="B19:D19"/>
    <mergeCell ref="B20:D20"/>
    <mergeCell ref="A33:H33"/>
    <mergeCell ref="A22:I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A32:H32"/>
    <mergeCell ref="A34:H34"/>
    <mergeCell ref="A35:I35"/>
    <mergeCell ref="B36:D36"/>
    <mergeCell ref="E36:F36"/>
    <mergeCell ref="B37:D37"/>
    <mergeCell ref="E37:F37"/>
    <mergeCell ref="B38:D38"/>
    <mergeCell ref="E38:F38"/>
    <mergeCell ref="B39:D39"/>
    <mergeCell ref="E39:F39"/>
    <mergeCell ref="B40:D40"/>
    <mergeCell ref="E40:F40"/>
    <mergeCell ref="B49:D49"/>
    <mergeCell ref="E49:F49"/>
    <mergeCell ref="B41:D41"/>
    <mergeCell ref="E41:F41"/>
    <mergeCell ref="B42:D42"/>
    <mergeCell ref="E42:F42"/>
    <mergeCell ref="B43:D43"/>
    <mergeCell ref="B44:D44"/>
    <mergeCell ref="B45:D45"/>
    <mergeCell ref="A46:H46"/>
    <mergeCell ref="A47:I47"/>
    <mergeCell ref="B48:D48"/>
    <mergeCell ref="E48:F48"/>
    <mergeCell ref="C57:F57"/>
    <mergeCell ref="B50:D50"/>
    <mergeCell ref="E50:F50"/>
    <mergeCell ref="B51:D51"/>
    <mergeCell ref="E51:F51"/>
    <mergeCell ref="A52:H52"/>
    <mergeCell ref="A54:B54"/>
    <mergeCell ref="C54:E54"/>
    <mergeCell ref="G54:H54"/>
    <mergeCell ref="A55:B55"/>
    <mergeCell ref="C55:E55"/>
    <mergeCell ref="A56:B56"/>
    <mergeCell ref="C56:E56"/>
    <mergeCell ref="G56:H56"/>
  </mergeCells>
  <pageMargins left="0.7" right="0.7" top="0.75" bottom="0.75" header="0.3" footer="0.3"/>
  <pageSetup scale="80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M59"/>
  <sheetViews>
    <sheetView topLeftCell="A31" workbookViewId="0">
      <selection activeCell="A45" sqref="A45"/>
    </sheetView>
  </sheetViews>
  <sheetFormatPr defaultRowHeight="14.25" x14ac:dyDescent="0.45"/>
  <cols>
    <col min="1" max="1" width="12" bestFit="1" customWidth="1"/>
    <col min="4" max="4" width="20.86328125" customWidth="1"/>
    <col min="6" max="6" width="8.86328125" customWidth="1"/>
    <col min="7" max="7" width="11" customWidth="1"/>
    <col min="8" max="8" width="14.1328125" customWidth="1"/>
    <col min="9" max="9" width="18.33203125" customWidth="1"/>
  </cols>
  <sheetData>
    <row r="1" spans="1:13" x14ac:dyDescent="0.45">
      <c r="A1" s="92"/>
      <c r="B1" s="93"/>
      <c r="C1" s="93"/>
      <c r="D1" s="93"/>
      <c r="E1" s="93"/>
      <c r="F1" s="93"/>
      <c r="G1" s="93"/>
      <c r="H1" s="93"/>
      <c r="I1" s="94"/>
    </row>
    <row r="2" spans="1:13" x14ac:dyDescent="0.45">
      <c r="A2" s="95"/>
      <c r="I2" s="96"/>
    </row>
    <row r="3" spans="1:13" x14ac:dyDescent="0.45">
      <c r="A3" s="95"/>
      <c r="I3" s="96"/>
    </row>
    <row r="4" spans="1:13" x14ac:dyDescent="0.45">
      <c r="A4" s="95"/>
      <c r="I4" s="96"/>
    </row>
    <row r="5" spans="1:13" x14ac:dyDescent="0.45">
      <c r="A5" s="95"/>
      <c r="I5" s="96"/>
    </row>
    <row r="6" spans="1:13" x14ac:dyDescent="0.45">
      <c r="A6" s="95"/>
      <c r="I6" s="96"/>
    </row>
    <row r="7" spans="1:13" x14ac:dyDescent="0.45">
      <c r="A7" s="95"/>
      <c r="I7" s="96"/>
    </row>
    <row r="8" spans="1:13" x14ac:dyDescent="0.45">
      <c r="A8" s="95"/>
      <c r="H8" s="97"/>
      <c r="I8" s="98"/>
    </row>
    <row r="9" spans="1:13" x14ac:dyDescent="0.45">
      <c r="A9" s="414" t="s">
        <v>167</v>
      </c>
      <c r="B9" s="415"/>
      <c r="C9" s="415"/>
      <c r="D9" s="415"/>
      <c r="E9" s="429"/>
      <c r="F9" s="430" t="s">
        <v>166</v>
      </c>
      <c r="G9" s="431"/>
      <c r="H9" s="432">
        <v>19</v>
      </c>
      <c r="I9" s="433"/>
    </row>
    <row r="10" spans="1:13" x14ac:dyDescent="0.45">
      <c r="A10" s="99" t="s">
        <v>77</v>
      </c>
      <c r="B10" s="97"/>
      <c r="E10" s="100"/>
      <c r="F10" s="430" t="s">
        <v>78</v>
      </c>
      <c r="G10" s="431"/>
      <c r="H10" s="434" t="s">
        <v>215</v>
      </c>
      <c r="I10" s="435"/>
    </row>
    <row r="11" spans="1:13" x14ac:dyDescent="0.45">
      <c r="A11" s="99" t="s">
        <v>79</v>
      </c>
      <c r="B11" s="97"/>
      <c r="E11" s="100"/>
      <c r="F11" s="430" t="s">
        <v>80</v>
      </c>
      <c r="G11" s="431"/>
      <c r="H11" s="436" t="s">
        <v>212</v>
      </c>
      <c r="I11" s="435"/>
    </row>
    <row r="12" spans="1:13" x14ac:dyDescent="0.45">
      <c r="A12" s="99" t="s">
        <v>81</v>
      </c>
      <c r="B12" s="97"/>
      <c r="E12" s="100"/>
      <c r="F12" s="430" t="s">
        <v>82</v>
      </c>
      <c r="G12" s="431"/>
      <c r="H12" s="436">
        <v>46407</v>
      </c>
      <c r="I12" s="435"/>
    </row>
    <row r="13" spans="1:13" x14ac:dyDescent="0.45">
      <c r="A13" s="99" t="s">
        <v>83</v>
      </c>
      <c r="B13" s="97"/>
      <c r="E13" s="100"/>
      <c r="F13" s="181" t="s">
        <v>84</v>
      </c>
      <c r="G13" s="182"/>
      <c r="H13" s="468" t="s">
        <v>118</v>
      </c>
      <c r="I13" s="469"/>
    </row>
    <row r="14" spans="1:13" x14ac:dyDescent="0.45">
      <c r="A14" s="99"/>
      <c r="B14" s="97"/>
      <c r="E14" s="100"/>
      <c r="F14" s="430" t="s">
        <v>86</v>
      </c>
      <c r="G14" s="431"/>
      <c r="H14" s="436" t="s">
        <v>87</v>
      </c>
      <c r="I14" s="435"/>
      <c r="M14" t="s">
        <v>85</v>
      </c>
    </row>
    <row r="15" spans="1:13" x14ac:dyDescent="0.45">
      <c r="A15" s="443" t="s">
        <v>224</v>
      </c>
      <c r="B15" s="444"/>
      <c r="C15" s="444"/>
      <c r="D15" s="444"/>
      <c r="E15" s="444"/>
      <c r="F15" s="444"/>
      <c r="G15" s="444"/>
      <c r="H15" s="444"/>
      <c r="I15" s="445"/>
    </row>
    <row r="16" spans="1:13" ht="14.65" thickBot="1" x14ac:dyDescent="0.5">
      <c r="A16" s="446" t="s">
        <v>88</v>
      </c>
      <c r="B16" s="447"/>
      <c r="C16" s="447"/>
      <c r="D16" s="447"/>
      <c r="E16" s="447"/>
      <c r="F16" s="447"/>
      <c r="G16" s="447"/>
      <c r="H16" s="447"/>
      <c r="I16" s="448"/>
    </row>
    <row r="17" spans="1:12" x14ac:dyDescent="0.45">
      <c r="A17" s="104" t="s">
        <v>89</v>
      </c>
      <c r="B17" s="464" t="s">
        <v>176</v>
      </c>
      <c r="C17" s="465"/>
      <c r="D17" s="466"/>
      <c r="E17" s="170" t="s">
        <v>91</v>
      </c>
      <c r="F17" s="170" t="s">
        <v>92</v>
      </c>
      <c r="G17" s="170" t="s">
        <v>93</v>
      </c>
      <c r="H17" s="170" t="s">
        <v>94</v>
      </c>
      <c r="I17" s="171" t="s">
        <v>95</v>
      </c>
    </row>
    <row r="18" spans="1:12" x14ac:dyDescent="0.45">
      <c r="A18" s="109"/>
      <c r="B18" s="437"/>
      <c r="C18" s="438"/>
      <c r="D18" s="439"/>
      <c r="E18" s="110"/>
      <c r="F18" s="111"/>
      <c r="G18" s="110"/>
      <c r="H18" s="112"/>
      <c r="I18" s="113">
        <f>SUM(G18*H18)</f>
        <v>0</v>
      </c>
    </row>
    <row r="19" spans="1:12" x14ac:dyDescent="0.45">
      <c r="A19" s="114"/>
      <c r="B19" s="406"/>
      <c r="C19" s="395"/>
      <c r="D19" s="407"/>
      <c r="E19" s="115"/>
      <c r="F19" s="100"/>
      <c r="G19" s="115"/>
      <c r="H19" s="116"/>
      <c r="I19" s="113">
        <f t="shared" ref="I19:I20" si="0">SUM(G19*H19)</f>
        <v>0</v>
      </c>
    </row>
    <row r="20" spans="1:12" x14ac:dyDescent="0.45">
      <c r="A20" s="114"/>
      <c r="B20" s="440"/>
      <c r="C20" s="441"/>
      <c r="D20" s="442"/>
      <c r="E20" s="115"/>
      <c r="F20" s="100"/>
      <c r="G20" s="117"/>
      <c r="H20" s="118"/>
      <c r="I20" s="119">
        <f t="shared" si="0"/>
        <v>0</v>
      </c>
    </row>
    <row r="21" spans="1:12" x14ac:dyDescent="0.45">
      <c r="A21" s="408" t="s">
        <v>96</v>
      </c>
      <c r="B21" s="404"/>
      <c r="C21" s="404"/>
      <c r="D21" s="404"/>
      <c r="E21" s="404"/>
      <c r="F21" s="404"/>
      <c r="G21" s="404"/>
      <c r="H21" s="405"/>
      <c r="I21" s="113">
        <f>SUM(I18:I20)</f>
        <v>0</v>
      </c>
    </row>
    <row r="22" spans="1:12" x14ac:dyDescent="0.45">
      <c r="A22" s="414" t="s">
        <v>97</v>
      </c>
      <c r="B22" s="415"/>
      <c r="C22" s="415"/>
      <c r="D22" s="415"/>
      <c r="E22" s="415"/>
      <c r="F22" s="415"/>
      <c r="G22" s="415"/>
      <c r="H22" s="415"/>
      <c r="I22" s="416"/>
    </row>
    <row r="23" spans="1:12" x14ac:dyDescent="0.45">
      <c r="A23" s="120" t="s">
        <v>98</v>
      </c>
      <c r="B23" s="412" t="s">
        <v>176</v>
      </c>
      <c r="C23" s="458"/>
      <c r="D23" s="458"/>
      <c r="E23" s="458"/>
      <c r="F23" s="122"/>
      <c r="G23" s="180" t="s">
        <v>93</v>
      </c>
      <c r="H23" s="136" t="s">
        <v>94</v>
      </c>
      <c r="I23" s="137" t="s">
        <v>95</v>
      </c>
      <c r="K23" s="142"/>
    </row>
    <row r="24" spans="1:12" x14ac:dyDescent="0.45">
      <c r="A24" s="125">
        <v>1</v>
      </c>
      <c r="B24" s="417" t="s">
        <v>217</v>
      </c>
      <c r="C24" s="418"/>
      <c r="D24" s="418"/>
      <c r="E24" s="418"/>
      <c r="F24" s="183"/>
      <c r="G24" s="183">
        <v>1</v>
      </c>
      <c r="H24" s="184">
        <v>1142</v>
      </c>
      <c r="I24" s="129">
        <f>H24*G24</f>
        <v>1142</v>
      </c>
    </row>
    <row r="25" spans="1:12" x14ac:dyDescent="0.45">
      <c r="A25" s="125"/>
      <c r="B25" s="420"/>
      <c r="C25" s="421"/>
      <c r="D25" s="421"/>
      <c r="E25" s="421"/>
      <c r="F25" s="161"/>
      <c r="G25" s="126"/>
      <c r="H25" s="184"/>
      <c r="I25" s="129"/>
    </row>
    <row r="26" spans="1:12" x14ac:dyDescent="0.45">
      <c r="A26" s="125"/>
      <c r="B26" s="420"/>
      <c r="C26" s="421"/>
      <c r="D26" s="421"/>
      <c r="E26" s="421"/>
      <c r="F26" s="161"/>
      <c r="G26" s="161"/>
      <c r="H26" s="184"/>
      <c r="I26" s="129"/>
    </row>
    <row r="27" spans="1:12" x14ac:dyDescent="0.45">
      <c r="A27" s="125"/>
      <c r="B27" s="420"/>
      <c r="C27" s="421"/>
      <c r="D27" s="421"/>
      <c r="E27" s="421"/>
      <c r="F27" s="161"/>
      <c r="G27" s="161"/>
      <c r="H27" s="184"/>
      <c r="I27" s="129"/>
    </row>
    <row r="28" spans="1:12" x14ac:dyDescent="0.45">
      <c r="A28" s="125"/>
      <c r="B28" s="420"/>
      <c r="C28" s="421"/>
      <c r="D28" s="421"/>
      <c r="E28" s="421"/>
      <c r="F28" s="161"/>
      <c r="G28" s="161"/>
      <c r="H28" s="184"/>
      <c r="I28" s="129"/>
    </row>
    <row r="29" spans="1:12" x14ac:dyDescent="0.45">
      <c r="A29" s="125"/>
      <c r="B29" s="406"/>
      <c r="C29" s="395"/>
      <c r="D29" s="395"/>
      <c r="E29" s="395"/>
      <c r="F29" s="100"/>
      <c r="G29" s="161"/>
      <c r="H29" s="184"/>
      <c r="I29" s="129"/>
    </row>
    <row r="30" spans="1:12" x14ac:dyDescent="0.45">
      <c r="A30" s="125"/>
      <c r="B30" s="406"/>
      <c r="C30" s="395"/>
      <c r="D30" s="395"/>
      <c r="E30" s="395"/>
      <c r="F30" s="100"/>
      <c r="G30" s="161"/>
      <c r="H30" s="184"/>
      <c r="I30" s="129"/>
    </row>
    <row r="31" spans="1:12" x14ac:dyDescent="0.45">
      <c r="A31" s="125"/>
      <c r="B31" s="423"/>
      <c r="C31" s="424"/>
      <c r="D31" s="424"/>
      <c r="E31" s="424"/>
      <c r="F31" s="103"/>
      <c r="G31" s="162"/>
      <c r="H31" s="128"/>
      <c r="I31" s="129"/>
      <c r="L31" s="130"/>
    </row>
    <row r="32" spans="1:12" x14ac:dyDescent="0.45">
      <c r="A32" s="467" t="s">
        <v>177</v>
      </c>
      <c r="B32" s="404"/>
      <c r="C32" s="404"/>
      <c r="D32" s="404"/>
      <c r="E32" s="404"/>
      <c r="F32" s="404"/>
      <c r="G32" s="404"/>
      <c r="H32" s="405"/>
      <c r="I32" s="185">
        <f>SUM(I24:I31)</f>
        <v>1142</v>
      </c>
      <c r="L32" s="130"/>
    </row>
    <row r="33" spans="1:12" x14ac:dyDescent="0.45">
      <c r="A33" s="408" t="s">
        <v>178</v>
      </c>
      <c r="B33" s="404"/>
      <c r="C33" s="404"/>
      <c r="D33" s="404"/>
      <c r="E33" s="404"/>
      <c r="F33" s="404"/>
      <c r="G33" s="404"/>
      <c r="H33" s="405"/>
      <c r="I33" s="186">
        <f>I32*0.15</f>
        <v>171.29999999999998</v>
      </c>
      <c r="L33" s="130"/>
    </row>
    <row r="34" spans="1:12" x14ac:dyDescent="0.45">
      <c r="A34" s="408" t="s">
        <v>179</v>
      </c>
      <c r="B34" s="404"/>
      <c r="C34" s="404"/>
      <c r="D34" s="404"/>
      <c r="E34" s="404"/>
      <c r="F34" s="404"/>
      <c r="G34" s="404"/>
      <c r="H34" s="405"/>
      <c r="I34" s="131">
        <f>I32+I33</f>
        <v>1313.3</v>
      </c>
    </row>
    <row r="35" spans="1:12" x14ac:dyDescent="0.45">
      <c r="A35" s="414" t="s">
        <v>101</v>
      </c>
      <c r="B35" s="415"/>
      <c r="C35" s="415"/>
      <c r="D35" s="415"/>
      <c r="E35" s="415"/>
      <c r="F35" s="415"/>
      <c r="G35" s="415"/>
      <c r="H35" s="415"/>
      <c r="I35" s="416"/>
    </row>
    <row r="36" spans="1:12" x14ac:dyDescent="0.45">
      <c r="A36" s="120" t="s">
        <v>102</v>
      </c>
      <c r="B36" s="412" t="s">
        <v>103</v>
      </c>
      <c r="C36" s="458"/>
      <c r="D36" s="413"/>
      <c r="E36" s="412" t="s">
        <v>91</v>
      </c>
      <c r="F36" s="413"/>
      <c r="G36" s="122" t="s">
        <v>93</v>
      </c>
      <c r="H36" s="123" t="s">
        <v>94</v>
      </c>
      <c r="I36" s="124" t="s">
        <v>95</v>
      </c>
    </row>
    <row r="37" spans="1:12" x14ac:dyDescent="0.45">
      <c r="A37" s="125">
        <v>1</v>
      </c>
      <c r="B37" s="449" t="s">
        <v>104</v>
      </c>
      <c r="C37" s="450"/>
      <c r="D37" s="451"/>
      <c r="E37" s="437" t="s">
        <v>105</v>
      </c>
      <c r="F37" s="439"/>
      <c r="G37" s="157">
        <v>4</v>
      </c>
      <c r="H37" s="155">
        <v>450</v>
      </c>
      <c r="I37" s="132">
        <f>SUM(G37*H37)</f>
        <v>1800</v>
      </c>
    </row>
    <row r="38" spans="1:12" x14ac:dyDescent="0.45">
      <c r="A38" s="125">
        <v>2</v>
      </c>
      <c r="B38" s="426" t="s">
        <v>106</v>
      </c>
      <c r="C38" s="427"/>
      <c r="D38" s="428"/>
      <c r="E38" s="406" t="s">
        <v>105</v>
      </c>
      <c r="F38" s="407"/>
      <c r="G38" s="126"/>
      <c r="H38" s="156">
        <v>350</v>
      </c>
      <c r="I38" s="129">
        <f t="shared" ref="I38:I42" si="1">SUM(G38*H38)</f>
        <v>0</v>
      </c>
    </row>
    <row r="39" spans="1:12" x14ac:dyDescent="0.45">
      <c r="A39" s="125">
        <v>3</v>
      </c>
      <c r="B39" s="426" t="s">
        <v>107</v>
      </c>
      <c r="C39" s="427"/>
      <c r="D39" s="428"/>
      <c r="E39" s="406" t="s">
        <v>105</v>
      </c>
      <c r="F39" s="407"/>
      <c r="G39" s="126"/>
      <c r="H39" s="156">
        <v>300</v>
      </c>
      <c r="I39" s="129">
        <f t="shared" si="1"/>
        <v>0</v>
      </c>
    </row>
    <row r="40" spans="1:12" x14ac:dyDescent="0.45">
      <c r="A40" s="125">
        <v>4</v>
      </c>
      <c r="B40" s="426" t="s">
        <v>108</v>
      </c>
      <c r="C40" s="427"/>
      <c r="D40" s="428"/>
      <c r="E40" s="406" t="s">
        <v>105</v>
      </c>
      <c r="F40" s="407"/>
      <c r="G40" s="126">
        <v>4</v>
      </c>
      <c r="H40" s="156">
        <v>200</v>
      </c>
      <c r="I40" s="129">
        <f t="shared" si="1"/>
        <v>800</v>
      </c>
    </row>
    <row r="41" spans="1:12" x14ac:dyDescent="0.45">
      <c r="A41" s="125">
        <v>5</v>
      </c>
      <c r="B41" s="426" t="s">
        <v>109</v>
      </c>
      <c r="C41" s="427"/>
      <c r="D41" s="428"/>
      <c r="E41" s="406" t="s">
        <v>105</v>
      </c>
      <c r="F41" s="407"/>
      <c r="G41" s="126"/>
      <c r="H41" s="158">
        <v>200</v>
      </c>
      <c r="I41" s="129">
        <f t="shared" si="1"/>
        <v>0</v>
      </c>
    </row>
    <row r="42" spans="1:12" x14ac:dyDescent="0.45">
      <c r="A42" s="125">
        <v>6</v>
      </c>
      <c r="B42" s="426" t="s">
        <v>41</v>
      </c>
      <c r="C42" s="427"/>
      <c r="D42" s="428"/>
      <c r="E42" s="406" t="s">
        <v>105</v>
      </c>
      <c r="F42" s="407"/>
      <c r="G42" s="126"/>
      <c r="H42" s="158">
        <v>140</v>
      </c>
      <c r="I42" s="129">
        <f t="shared" si="1"/>
        <v>0</v>
      </c>
    </row>
    <row r="43" spans="1:12" x14ac:dyDescent="0.45">
      <c r="A43" s="125"/>
      <c r="B43" s="426"/>
      <c r="C43" s="427"/>
      <c r="D43" s="428"/>
      <c r="E43" s="133"/>
      <c r="F43" s="100"/>
      <c r="G43" s="100"/>
      <c r="H43" s="116"/>
      <c r="I43" s="129"/>
    </row>
    <row r="44" spans="1:12" x14ac:dyDescent="0.45">
      <c r="A44" s="114"/>
      <c r="B44" s="426"/>
      <c r="C44" s="427"/>
      <c r="D44" s="428"/>
      <c r="F44" s="100"/>
      <c r="G44" s="100"/>
      <c r="H44" s="116"/>
      <c r="I44" s="129"/>
    </row>
    <row r="45" spans="1:12" x14ac:dyDescent="0.45">
      <c r="A45" s="134"/>
      <c r="B45" s="455"/>
      <c r="C45" s="456"/>
      <c r="D45" s="457"/>
      <c r="E45" s="102"/>
      <c r="F45" s="103"/>
      <c r="G45" s="100"/>
      <c r="H45" s="118"/>
      <c r="I45" s="129"/>
    </row>
    <row r="46" spans="1:12" x14ac:dyDescent="0.45">
      <c r="A46" s="408" t="s">
        <v>110</v>
      </c>
      <c r="B46" s="404"/>
      <c r="C46" s="404"/>
      <c r="D46" s="404"/>
      <c r="E46" s="404"/>
      <c r="F46" s="404"/>
      <c r="G46" s="404"/>
      <c r="H46" s="405"/>
      <c r="I46" s="135">
        <f>SUM(I37:I45)</f>
        <v>2600</v>
      </c>
    </row>
    <row r="47" spans="1:12" x14ac:dyDescent="0.45">
      <c r="A47" s="414" t="s">
        <v>111</v>
      </c>
      <c r="B47" s="415"/>
      <c r="C47" s="415"/>
      <c r="D47" s="415"/>
      <c r="E47" s="415"/>
      <c r="F47" s="415"/>
      <c r="G47" s="415"/>
      <c r="H47" s="415"/>
      <c r="I47" s="416"/>
    </row>
    <row r="48" spans="1:12" x14ac:dyDescent="0.45">
      <c r="A48" s="120" t="s">
        <v>112</v>
      </c>
      <c r="B48" s="412" t="s">
        <v>113</v>
      </c>
      <c r="C48" s="458"/>
      <c r="D48" s="413"/>
      <c r="E48" s="412" t="s">
        <v>114</v>
      </c>
      <c r="F48" s="413"/>
      <c r="G48" s="136" t="s">
        <v>115</v>
      </c>
      <c r="H48" s="136" t="s">
        <v>94</v>
      </c>
      <c r="I48" s="137" t="s">
        <v>95</v>
      </c>
    </row>
    <row r="49" spans="1:12" x14ac:dyDescent="0.45">
      <c r="A49" s="125">
        <v>1</v>
      </c>
      <c r="B49" s="417" t="s">
        <v>213</v>
      </c>
      <c r="C49" s="418"/>
      <c r="D49" s="419"/>
      <c r="E49" s="437"/>
      <c r="F49" s="439"/>
      <c r="G49" s="126"/>
      <c r="H49" s="138"/>
      <c r="I49" s="129"/>
    </row>
    <row r="50" spans="1:12" x14ac:dyDescent="0.45">
      <c r="A50" s="125"/>
      <c r="B50" s="420" t="s">
        <v>214</v>
      </c>
      <c r="C50" s="421"/>
      <c r="D50" s="422"/>
      <c r="E50" s="406">
        <v>1</v>
      </c>
      <c r="F50" s="407"/>
      <c r="G50" s="126">
        <v>28.6</v>
      </c>
      <c r="H50" s="138">
        <v>5</v>
      </c>
      <c r="I50" s="129">
        <f>H50*G50</f>
        <v>143</v>
      </c>
    </row>
    <row r="51" spans="1:12" x14ac:dyDescent="0.45">
      <c r="A51" s="139"/>
      <c r="B51" s="423"/>
      <c r="C51" s="424"/>
      <c r="D51" s="425"/>
      <c r="E51" s="440"/>
      <c r="F51" s="442"/>
      <c r="G51" s="126"/>
      <c r="H51" s="138"/>
      <c r="I51" s="129"/>
    </row>
    <row r="52" spans="1:12" x14ac:dyDescent="0.45">
      <c r="A52" s="408" t="s">
        <v>116</v>
      </c>
      <c r="B52" s="404"/>
      <c r="C52" s="404"/>
      <c r="D52" s="404"/>
      <c r="E52" s="404"/>
      <c r="F52" s="404"/>
      <c r="G52" s="404"/>
      <c r="H52" s="405"/>
      <c r="I52" s="140">
        <f>SUM(I49:I51)</f>
        <v>143</v>
      </c>
    </row>
    <row r="53" spans="1:12" x14ac:dyDescent="0.45">
      <c r="A53" s="141"/>
      <c r="B53" s="142"/>
      <c r="C53" s="142"/>
      <c r="D53" s="142"/>
      <c r="E53" s="142"/>
      <c r="F53" s="143"/>
      <c r="G53" s="144"/>
      <c r="H53" s="144"/>
      <c r="I53" s="145"/>
      <c r="L53" s="97"/>
    </row>
    <row r="54" spans="1:12" x14ac:dyDescent="0.45">
      <c r="A54" s="452"/>
      <c r="B54" s="453"/>
      <c r="C54" s="453"/>
      <c r="D54" s="453"/>
      <c r="E54" s="453"/>
      <c r="F54" s="146"/>
      <c r="G54" s="454" t="s">
        <v>117</v>
      </c>
      <c r="H54" s="453"/>
      <c r="I54" s="147">
        <f>I52+I46+I34</f>
        <v>4056.3</v>
      </c>
    </row>
    <row r="55" spans="1:12" x14ac:dyDescent="0.45">
      <c r="A55" s="452"/>
      <c r="B55" s="453"/>
      <c r="C55" s="453"/>
      <c r="D55" s="453"/>
      <c r="E55" s="453"/>
      <c r="F55" s="100"/>
      <c r="G55" s="148"/>
      <c r="H55" s="149"/>
      <c r="I55" s="150"/>
    </row>
    <row r="56" spans="1:12" ht="14.65" thickBot="1" x14ac:dyDescent="0.5">
      <c r="A56" s="452"/>
      <c r="B56" s="453"/>
      <c r="C56" s="453"/>
      <c r="D56" s="453"/>
      <c r="E56" s="453"/>
      <c r="F56" s="100"/>
      <c r="G56" s="402" t="s">
        <v>160</v>
      </c>
      <c r="H56" s="403"/>
      <c r="I56" s="159">
        <f>I54+I55</f>
        <v>4056.3</v>
      </c>
    </row>
    <row r="57" spans="1:12" ht="15" thickTop="1" thickBot="1" x14ac:dyDescent="0.5">
      <c r="A57" s="151"/>
      <c r="B57" s="152"/>
      <c r="C57" s="459"/>
      <c r="D57" s="460"/>
      <c r="E57" s="460"/>
      <c r="F57" s="460"/>
      <c r="G57" s="153"/>
      <c r="H57" s="153"/>
      <c r="I57" s="154"/>
    </row>
    <row r="59" spans="1:12" x14ac:dyDescent="0.45">
      <c r="A59" s="97"/>
      <c r="B59" s="97"/>
    </row>
  </sheetData>
  <mergeCells count="70">
    <mergeCell ref="F11:G11"/>
    <mergeCell ref="H11:I11"/>
    <mergeCell ref="A9:E9"/>
    <mergeCell ref="F9:G9"/>
    <mergeCell ref="H9:I9"/>
    <mergeCell ref="F10:G10"/>
    <mergeCell ref="H10:I10"/>
    <mergeCell ref="A21:H21"/>
    <mergeCell ref="F12:G12"/>
    <mergeCell ref="H12:I12"/>
    <mergeCell ref="H13:I13"/>
    <mergeCell ref="F14:G14"/>
    <mergeCell ref="H14:I14"/>
    <mergeCell ref="A15:I15"/>
    <mergeCell ref="A16:I16"/>
    <mergeCell ref="B17:D17"/>
    <mergeCell ref="B18:D18"/>
    <mergeCell ref="B19:D19"/>
    <mergeCell ref="B20:D20"/>
    <mergeCell ref="A33:H33"/>
    <mergeCell ref="A22:I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A32:H32"/>
    <mergeCell ref="A34:H34"/>
    <mergeCell ref="A35:I35"/>
    <mergeCell ref="B36:D36"/>
    <mergeCell ref="E36:F36"/>
    <mergeCell ref="B37:D37"/>
    <mergeCell ref="E37:F37"/>
    <mergeCell ref="B38:D38"/>
    <mergeCell ref="E38:F38"/>
    <mergeCell ref="B39:D39"/>
    <mergeCell ref="E39:F39"/>
    <mergeCell ref="B40:D40"/>
    <mergeCell ref="E40:F40"/>
    <mergeCell ref="B49:D49"/>
    <mergeCell ref="E49:F49"/>
    <mergeCell ref="B41:D41"/>
    <mergeCell ref="E41:F41"/>
    <mergeCell ref="B42:D42"/>
    <mergeCell ref="E42:F42"/>
    <mergeCell ref="B43:D43"/>
    <mergeCell ref="B44:D44"/>
    <mergeCell ref="B45:D45"/>
    <mergeCell ref="A46:H46"/>
    <mergeCell ref="A47:I47"/>
    <mergeCell ref="B48:D48"/>
    <mergeCell ref="E48:F48"/>
    <mergeCell ref="C57:F57"/>
    <mergeCell ref="B50:D50"/>
    <mergeCell ref="E50:F50"/>
    <mergeCell ref="B51:D51"/>
    <mergeCell ref="E51:F51"/>
    <mergeCell ref="A52:H52"/>
    <mergeCell ref="A54:B54"/>
    <mergeCell ref="C54:E54"/>
    <mergeCell ref="G54:H54"/>
    <mergeCell ref="A55:B55"/>
    <mergeCell ref="C55:E55"/>
    <mergeCell ref="A56:B56"/>
    <mergeCell ref="C56:E56"/>
    <mergeCell ref="G56:H56"/>
  </mergeCells>
  <pageMargins left="0.7" right="0.7" top="0.75" bottom="0.75" header="0.3" footer="0.3"/>
  <pageSetup scale="80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M59"/>
  <sheetViews>
    <sheetView topLeftCell="A28" workbookViewId="0">
      <selection activeCell="A45" sqref="A45"/>
    </sheetView>
  </sheetViews>
  <sheetFormatPr defaultRowHeight="14.25" x14ac:dyDescent="0.45"/>
  <cols>
    <col min="1" max="1" width="12" bestFit="1" customWidth="1"/>
    <col min="4" max="4" width="20.86328125" customWidth="1"/>
    <col min="6" max="6" width="8.86328125" customWidth="1"/>
    <col min="7" max="7" width="11" customWidth="1"/>
    <col min="8" max="8" width="14.1328125" customWidth="1"/>
    <col min="9" max="9" width="18.33203125" customWidth="1"/>
  </cols>
  <sheetData>
    <row r="1" spans="1:13" x14ac:dyDescent="0.45">
      <c r="A1" s="92"/>
      <c r="B1" s="93"/>
      <c r="C1" s="93"/>
      <c r="D1" s="93"/>
      <c r="E1" s="93"/>
      <c r="F1" s="93"/>
      <c r="G1" s="93"/>
      <c r="H1" s="93"/>
      <c r="I1" s="94"/>
    </row>
    <row r="2" spans="1:13" x14ac:dyDescent="0.45">
      <c r="A2" s="95"/>
      <c r="I2" s="96"/>
    </row>
    <row r="3" spans="1:13" x14ac:dyDescent="0.45">
      <c r="A3" s="95"/>
      <c r="I3" s="96"/>
    </row>
    <row r="4" spans="1:13" x14ac:dyDescent="0.45">
      <c r="A4" s="95"/>
      <c r="I4" s="96"/>
    </row>
    <row r="5" spans="1:13" x14ac:dyDescent="0.45">
      <c r="A5" s="95"/>
      <c r="I5" s="96"/>
    </row>
    <row r="6" spans="1:13" x14ac:dyDescent="0.45">
      <c r="A6" s="95"/>
      <c r="I6" s="96"/>
    </row>
    <row r="7" spans="1:13" x14ac:dyDescent="0.45">
      <c r="A7" s="95"/>
      <c r="I7" s="96"/>
    </row>
    <row r="8" spans="1:13" x14ac:dyDescent="0.45">
      <c r="A8" s="95"/>
      <c r="H8" s="97"/>
      <c r="I8" s="98"/>
    </row>
    <row r="9" spans="1:13" x14ac:dyDescent="0.45">
      <c r="A9" s="414" t="s">
        <v>167</v>
      </c>
      <c r="B9" s="415"/>
      <c r="C9" s="415"/>
      <c r="D9" s="415"/>
      <c r="E9" s="429"/>
      <c r="F9" s="430" t="s">
        <v>166</v>
      </c>
      <c r="G9" s="431"/>
      <c r="H9" s="432">
        <v>20</v>
      </c>
      <c r="I9" s="433"/>
    </row>
    <row r="10" spans="1:13" x14ac:dyDescent="0.45">
      <c r="A10" s="99" t="s">
        <v>77</v>
      </c>
      <c r="B10" s="97"/>
      <c r="E10" s="100"/>
      <c r="F10" s="430" t="s">
        <v>78</v>
      </c>
      <c r="G10" s="431"/>
      <c r="H10" s="434" t="s">
        <v>218</v>
      </c>
      <c r="I10" s="435"/>
    </row>
    <row r="11" spans="1:13" x14ac:dyDescent="0.45">
      <c r="A11" s="99" t="s">
        <v>79</v>
      </c>
      <c r="B11" s="97"/>
      <c r="E11" s="100"/>
      <c r="F11" s="430" t="s">
        <v>80</v>
      </c>
      <c r="G11" s="431"/>
      <c r="H11" s="436" t="s">
        <v>150</v>
      </c>
      <c r="I11" s="435"/>
    </row>
    <row r="12" spans="1:13" x14ac:dyDescent="0.45">
      <c r="A12" s="99" t="s">
        <v>81</v>
      </c>
      <c r="B12" s="97"/>
      <c r="E12" s="100"/>
      <c r="F12" s="430" t="s">
        <v>82</v>
      </c>
      <c r="G12" s="431"/>
      <c r="H12" s="436">
        <v>46506</v>
      </c>
      <c r="I12" s="435"/>
    </row>
    <row r="13" spans="1:13" x14ac:dyDescent="0.45">
      <c r="A13" s="99" t="s">
        <v>83</v>
      </c>
      <c r="B13" s="97"/>
      <c r="E13" s="100"/>
      <c r="F13" s="181" t="s">
        <v>84</v>
      </c>
      <c r="G13" s="182"/>
      <c r="H13" s="468" t="s">
        <v>118</v>
      </c>
      <c r="I13" s="469"/>
    </row>
    <row r="14" spans="1:13" x14ac:dyDescent="0.45">
      <c r="A14" s="99"/>
      <c r="B14" s="97"/>
      <c r="E14" s="100"/>
      <c r="F14" s="430" t="s">
        <v>86</v>
      </c>
      <c r="G14" s="431"/>
      <c r="H14" s="436" t="s">
        <v>87</v>
      </c>
      <c r="I14" s="435"/>
      <c r="M14" t="s">
        <v>85</v>
      </c>
    </row>
    <row r="15" spans="1:13" x14ac:dyDescent="0.45">
      <c r="A15" s="443" t="s">
        <v>225</v>
      </c>
      <c r="B15" s="444"/>
      <c r="C15" s="444"/>
      <c r="D15" s="444"/>
      <c r="E15" s="444"/>
      <c r="F15" s="444"/>
      <c r="G15" s="444"/>
      <c r="H15" s="444"/>
      <c r="I15" s="445"/>
    </row>
    <row r="16" spans="1:13" ht="14.65" thickBot="1" x14ac:dyDescent="0.5">
      <c r="A16" s="446" t="s">
        <v>88</v>
      </c>
      <c r="B16" s="447"/>
      <c r="C16" s="447"/>
      <c r="D16" s="447"/>
      <c r="E16" s="447"/>
      <c r="F16" s="447"/>
      <c r="G16" s="447"/>
      <c r="H16" s="447"/>
      <c r="I16" s="448"/>
    </row>
    <row r="17" spans="1:12" x14ac:dyDescent="0.45">
      <c r="A17" s="104" t="s">
        <v>89</v>
      </c>
      <c r="B17" s="464" t="s">
        <v>176</v>
      </c>
      <c r="C17" s="465"/>
      <c r="D17" s="466"/>
      <c r="E17" s="170" t="s">
        <v>91</v>
      </c>
      <c r="F17" s="170" t="s">
        <v>92</v>
      </c>
      <c r="G17" s="170" t="s">
        <v>93</v>
      </c>
      <c r="H17" s="170" t="s">
        <v>94</v>
      </c>
      <c r="I17" s="171" t="s">
        <v>95</v>
      </c>
    </row>
    <row r="18" spans="1:12" x14ac:dyDescent="0.45">
      <c r="A18" s="109"/>
      <c r="B18" s="437"/>
      <c r="C18" s="438"/>
      <c r="D18" s="439"/>
      <c r="E18" s="110"/>
      <c r="F18" s="111"/>
      <c r="G18" s="110"/>
      <c r="H18" s="112"/>
      <c r="I18" s="113">
        <f>SUM(G18*H18)</f>
        <v>0</v>
      </c>
    </row>
    <row r="19" spans="1:12" x14ac:dyDescent="0.45">
      <c r="A19" s="114"/>
      <c r="B19" s="406"/>
      <c r="C19" s="395"/>
      <c r="D19" s="407"/>
      <c r="E19" s="115"/>
      <c r="F19" s="100"/>
      <c r="G19" s="115"/>
      <c r="H19" s="116"/>
      <c r="I19" s="113">
        <f t="shared" ref="I19:I20" si="0">SUM(G19*H19)</f>
        <v>0</v>
      </c>
    </row>
    <row r="20" spans="1:12" x14ac:dyDescent="0.45">
      <c r="A20" s="114"/>
      <c r="B20" s="440"/>
      <c r="C20" s="441"/>
      <c r="D20" s="442"/>
      <c r="E20" s="115"/>
      <c r="F20" s="100"/>
      <c r="G20" s="117"/>
      <c r="H20" s="118"/>
      <c r="I20" s="119">
        <f t="shared" si="0"/>
        <v>0</v>
      </c>
    </row>
    <row r="21" spans="1:12" x14ac:dyDescent="0.45">
      <c r="A21" s="408" t="s">
        <v>96</v>
      </c>
      <c r="B21" s="404"/>
      <c r="C21" s="404"/>
      <c r="D21" s="404"/>
      <c r="E21" s="404"/>
      <c r="F21" s="404"/>
      <c r="G21" s="404"/>
      <c r="H21" s="405"/>
      <c r="I21" s="113">
        <f>SUM(I18:I20)</f>
        <v>0</v>
      </c>
    </row>
    <row r="22" spans="1:12" x14ac:dyDescent="0.45">
      <c r="A22" s="414" t="s">
        <v>97</v>
      </c>
      <c r="B22" s="415"/>
      <c r="C22" s="415"/>
      <c r="D22" s="415"/>
      <c r="E22" s="415"/>
      <c r="F22" s="415"/>
      <c r="G22" s="415"/>
      <c r="H22" s="415"/>
      <c r="I22" s="416"/>
    </row>
    <row r="23" spans="1:12" x14ac:dyDescent="0.45">
      <c r="A23" s="120" t="s">
        <v>98</v>
      </c>
      <c r="B23" s="412" t="s">
        <v>176</v>
      </c>
      <c r="C23" s="458"/>
      <c r="D23" s="458"/>
      <c r="E23" s="458"/>
      <c r="F23" s="122"/>
      <c r="G23" s="180" t="s">
        <v>93</v>
      </c>
      <c r="H23" s="136" t="s">
        <v>94</v>
      </c>
      <c r="I23" s="137" t="s">
        <v>95</v>
      </c>
      <c r="K23" s="142"/>
    </row>
    <row r="24" spans="1:12" x14ac:dyDescent="0.45">
      <c r="A24" s="125">
        <v>1</v>
      </c>
      <c r="B24" s="417" t="s">
        <v>219</v>
      </c>
      <c r="C24" s="418"/>
      <c r="D24" s="418"/>
      <c r="E24" s="418"/>
      <c r="F24" s="183"/>
      <c r="G24" s="183">
        <v>1</v>
      </c>
      <c r="H24" s="184">
        <v>428.2</v>
      </c>
      <c r="I24" s="129">
        <f>H24*G24</f>
        <v>428.2</v>
      </c>
    </row>
    <row r="25" spans="1:12" x14ac:dyDescent="0.45">
      <c r="A25" s="125">
        <v>2</v>
      </c>
      <c r="B25" s="420" t="s">
        <v>220</v>
      </c>
      <c r="C25" s="421"/>
      <c r="D25" s="421"/>
      <c r="E25" s="421"/>
      <c r="F25" s="161"/>
      <c r="G25" s="126">
        <v>1</v>
      </c>
      <c r="H25" s="184">
        <v>367.16</v>
      </c>
      <c r="I25" s="129">
        <f>H25*G25</f>
        <v>367.16</v>
      </c>
    </row>
    <row r="26" spans="1:12" x14ac:dyDescent="0.45">
      <c r="A26" s="125"/>
      <c r="B26" s="420"/>
      <c r="C26" s="421"/>
      <c r="D26" s="421"/>
      <c r="E26" s="421"/>
      <c r="F26" s="161"/>
      <c r="G26" s="161"/>
      <c r="H26" s="184"/>
      <c r="I26" s="129"/>
    </row>
    <row r="27" spans="1:12" x14ac:dyDescent="0.45">
      <c r="A27" s="125"/>
      <c r="B27" s="420"/>
      <c r="C27" s="421"/>
      <c r="D27" s="421"/>
      <c r="E27" s="421"/>
      <c r="F27" s="161"/>
      <c r="G27" s="161"/>
      <c r="H27" s="184"/>
      <c r="I27" s="129"/>
    </row>
    <row r="28" spans="1:12" x14ac:dyDescent="0.45">
      <c r="A28" s="125"/>
      <c r="B28" s="420"/>
      <c r="C28" s="421"/>
      <c r="D28" s="421"/>
      <c r="E28" s="421"/>
      <c r="F28" s="161"/>
      <c r="G28" s="161"/>
      <c r="H28" s="184"/>
      <c r="I28" s="129"/>
    </row>
    <row r="29" spans="1:12" x14ac:dyDescent="0.45">
      <c r="A29" s="125"/>
      <c r="B29" s="406"/>
      <c r="C29" s="395"/>
      <c r="D29" s="395"/>
      <c r="E29" s="395"/>
      <c r="F29" s="100"/>
      <c r="G29" s="161"/>
      <c r="H29" s="184"/>
      <c r="I29" s="129"/>
    </row>
    <row r="30" spans="1:12" x14ac:dyDescent="0.45">
      <c r="A30" s="125"/>
      <c r="B30" s="406"/>
      <c r="C30" s="395"/>
      <c r="D30" s="395"/>
      <c r="E30" s="395"/>
      <c r="F30" s="100"/>
      <c r="G30" s="161"/>
      <c r="H30" s="184"/>
      <c r="I30" s="129"/>
    </row>
    <row r="31" spans="1:12" x14ac:dyDescent="0.45">
      <c r="A31" s="125"/>
      <c r="B31" s="423"/>
      <c r="C31" s="424"/>
      <c r="D31" s="424"/>
      <c r="E31" s="424"/>
      <c r="F31" s="103"/>
      <c r="G31" s="162"/>
      <c r="H31" s="128"/>
      <c r="I31" s="129"/>
      <c r="L31" s="130"/>
    </row>
    <row r="32" spans="1:12" x14ac:dyDescent="0.45">
      <c r="A32" s="467" t="s">
        <v>177</v>
      </c>
      <c r="B32" s="404"/>
      <c r="C32" s="404"/>
      <c r="D32" s="404"/>
      <c r="E32" s="404"/>
      <c r="F32" s="404"/>
      <c r="G32" s="404"/>
      <c r="H32" s="405"/>
      <c r="I32" s="185">
        <f>SUM(I24:I31)</f>
        <v>795.36</v>
      </c>
      <c r="L32" s="130"/>
    </row>
    <row r="33" spans="1:12" x14ac:dyDescent="0.45">
      <c r="A33" s="408" t="s">
        <v>178</v>
      </c>
      <c r="B33" s="404"/>
      <c r="C33" s="404"/>
      <c r="D33" s="404"/>
      <c r="E33" s="404"/>
      <c r="F33" s="404"/>
      <c r="G33" s="404"/>
      <c r="H33" s="405"/>
      <c r="I33" s="186">
        <f>I32*0.15</f>
        <v>119.304</v>
      </c>
      <c r="L33" s="130"/>
    </row>
    <row r="34" spans="1:12" x14ac:dyDescent="0.45">
      <c r="A34" s="408" t="s">
        <v>179</v>
      </c>
      <c r="B34" s="404"/>
      <c r="C34" s="404"/>
      <c r="D34" s="404"/>
      <c r="E34" s="404"/>
      <c r="F34" s="404"/>
      <c r="G34" s="404"/>
      <c r="H34" s="405"/>
      <c r="I34" s="131">
        <f>I32+I33</f>
        <v>914.66399999999999</v>
      </c>
    </row>
    <row r="35" spans="1:12" x14ac:dyDescent="0.45">
      <c r="A35" s="414" t="s">
        <v>101</v>
      </c>
      <c r="B35" s="415"/>
      <c r="C35" s="415"/>
      <c r="D35" s="415"/>
      <c r="E35" s="415"/>
      <c r="F35" s="415"/>
      <c r="G35" s="415"/>
      <c r="H35" s="415"/>
      <c r="I35" s="416"/>
    </row>
    <row r="36" spans="1:12" x14ac:dyDescent="0.45">
      <c r="A36" s="120" t="s">
        <v>102</v>
      </c>
      <c r="B36" s="412" t="s">
        <v>103</v>
      </c>
      <c r="C36" s="458"/>
      <c r="D36" s="413"/>
      <c r="E36" s="412" t="s">
        <v>91</v>
      </c>
      <c r="F36" s="413"/>
      <c r="G36" s="122" t="s">
        <v>93</v>
      </c>
      <c r="H36" s="123" t="s">
        <v>94</v>
      </c>
      <c r="I36" s="124" t="s">
        <v>95</v>
      </c>
    </row>
    <row r="37" spans="1:12" x14ac:dyDescent="0.45">
      <c r="A37" s="125">
        <v>1</v>
      </c>
      <c r="B37" s="449" t="s">
        <v>104</v>
      </c>
      <c r="C37" s="450"/>
      <c r="D37" s="451"/>
      <c r="E37" s="437" t="s">
        <v>105</v>
      </c>
      <c r="F37" s="439"/>
      <c r="G37" s="157">
        <v>1</v>
      </c>
      <c r="H37" s="155">
        <v>450</v>
      </c>
      <c r="I37" s="132">
        <f>SUM(G37*H37)</f>
        <v>450</v>
      </c>
    </row>
    <row r="38" spans="1:12" x14ac:dyDescent="0.45">
      <c r="A38" s="125">
        <v>2</v>
      </c>
      <c r="B38" s="426" t="s">
        <v>106</v>
      </c>
      <c r="C38" s="427"/>
      <c r="D38" s="428"/>
      <c r="E38" s="406" t="s">
        <v>105</v>
      </c>
      <c r="F38" s="407"/>
      <c r="G38" s="126"/>
      <c r="H38" s="156">
        <v>350</v>
      </c>
      <c r="I38" s="129">
        <f t="shared" ref="I38:I42" si="1">SUM(G38*H38)</f>
        <v>0</v>
      </c>
    </row>
    <row r="39" spans="1:12" x14ac:dyDescent="0.45">
      <c r="A39" s="125">
        <v>3</v>
      </c>
      <c r="B39" s="426" t="s">
        <v>107</v>
      </c>
      <c r="C39" s="427"/>
      <c r="D39" s="428"/>
      <c r="E39" s="406" t="s">
        <v>105</v>
      </c>
      <c r="F39" s="407"/>
      <c r="G39" s="126"/>
      <c r="H39" s="156">
        <v>300</v>
      </c>
      <c r="I39" s="129">
        <f t="shared" si="1"/>
        <v>0</v>
      </c>
    </row>
    <row r="40" spans="1:12" x14ac:dyDescent="0.45">
      <c r="A40" s="125">
        <v>4</v>
      </c>
      <c r="B40" s="426" t="s">
        <v>108</v>
      </c>
      <c r="C40" s="427"/>
      <c r="D40" s="428"/>
      <c r="E40" s="406" t="s">
        <v>105</v>
      </c>
      <c r="F40" s="407"/>
      <c r="G40" s="126">
        <v>1</v>
      </c>
      <c r="H40" s="156">
        <v>200</v>
      </c>
      <c r="I40" s="129">
        <f t="shared" si="1"/>
        <v>200</v>
      </c>
    </row>
    <row r="41" spans="1:12" x14ac:dyDescent="0.45">
      <c r="A41" s="125">
        <v>5</v>
      </c>
      <c r="B41" s="426" t="s">
        <v>109</v>
      </c>
      <c r="C41" s="427"/>
      <c r="D41" s="428"/>
      <c r="E41" s="406" t="s">
        <v>105</v>
      </c>
      <c r="F41" s="407"/>
      <c r="G41" s="126"/>
      <c r="H41" s="158">
        <v>200</v>
      </c>
      <c r="I41" s="129">
        <f t="shared" si="1"/>
        <v>0</v>
      </c>
    </row>
    <row r="42" spans="1:12" x14ac:dyDescent="0.45">
      <c r="A42" s="125">
        <v>6</v>
      </c>
      <c r="B42" s="426" t="s">
        <v>41</v>
      </c>
      <c r="C42" s="427"/>
      <c r="D42" s="428"/>
      <c r="E42" s="406" t="s">
        <v>105</v>
      </c>
      <c r="F42" s="407"/>
      <c r="G42" s="126"/>
      <c r="H42" s="158">
        <v>140</v>
      </c>
      <c r="I42" s="129">
        <f t="shared" si="1"/>
        <v>0</v>
      </c>
    </row>
    <row r="43" spans="1:12" x14ac:dyDescent="0.45">
      <c r="A43" s="125"/>
      <c r="B43" s="426"/>
      <c r="C43" s="427"/>
      <c r="D43" s="428"/>
      <c r="E43" s="133"/>
      <c r="F43" s="100"/>
      <c r="G43" s="100"/>
      <c r="H43" s="116"/>
      <c r="I43" s="129"/>
    </row>
    <row r="44" spans="1:12" x14ac:dyDescent="0.45">
      <c r="A44" s="114"/>
      <c r="B44" s="426"/>
      <c r="C44" s="427"/>
      <c r="D44" s="428"/>
      <c r="F44" s="100"/>
      <c r="G44" s="100"/>
      <c r="H44" s="116"/>
      <c r="I44" s="129"/>
    </row>
    <row r="45" spans="1:12" x14ac:dyDescent="0.45">
      <c r="A45" s="134"/>
      <c r="B45" s="455"/>
      <c r="C45" s="456"/>
      <c r="D45" s="457"/>
      <c r="E45" s="102"/>
      <c r="F45" s="103"/>
      <c r="G45" s="100"/>
      <c r="H45" s="118"/>
      <c r="I45" s="129"/>
    </row>
    <row r="46" spans="1:12" x14ac:dyDescent="0.45">
      <c r="A46" s="408" t="s">
        <v>110</v>
      </c>
      <c r="B46" s="404"/>
      <c r="C46" s="404"/>
      <c r="D46" s="404"/>
      <c r="E46" s="404"/>
      <c r="F46" s="404"/>
      <c r="G46" s="404"/>
      <c r="H46" s="405"/>
      <c r="I46" s="135">
        <f>SUM(I37:I45)</f>
        <v>650</v>
      </c>
    </row>
    <row r="47" spans="1:12" x14ac:dyDescent="0.45">
      <c r="A47" s="414" t="s">
        <v>111</v>
      </c>
      <c r="B47" s="415"/>
      <c r="C47" s="415"/>
      <c r="D47" s="415"/>
      <c r="E47" s="415"/>
      <c r="F47" s="415"/>
      <c r="G47" s="415"/>
      <c r="H47" s="415"/>
      <c r="I47" s="416"/>
    </row>
    <row r="48" spans="1:12" x14ac:dyDescent="0.45">
      <c r="A48" s="120" t="s">
        <v>112</v>
      </c>
      <c r="B48" s="412" t="s">
        <v>113</v>
      </c>
      <c r="C48" s="458"/>
      <c r="D48" s="413"/>
      <c r="E48" s="412" t="s">
        <v>114</v>
      </c>
      <c r="F48" s="413"/>
      <c r="G48" s="136" t="s">
        <v>115</v>
      </c>
      <c r="H48" s="136" t="s">
        <v>94</v>
      </c>
      <c r="I48" s="137" t="s">
        <v>95</v>
      </c>
    </row>
    <row r="49" spans="1:12" x14ac:dyDescent="0.45">
      <c r="A49" s="125">
        <v>1</v>
      </c>
      <c r="B49" s="417" t="s">
        <v>154</v>
      </c>
      <c r="C49" s="418"/>
      <c r="D49" s="419"/>
      <c r="E49" s="437"/>
      <c r="F49" s="439"/>
      <c r="G49" s="126"/>
      <c r="H49" s="138"/>
      <c r="I49" s="129"/>
    </row>
    <row r="50" spans="1:12" x14ac:dyDescent="0.45">
      <c r="A50" s="125"/>
      <c r="B50" s="420" t="s">
        <v>214</v>
      </c>
      <c r="C50" s="421"/>
      <c r="D50" s="422"/>
      <c r="E50" s="406">
        <v>1</v>
      </c>
      <c r="F50" s="407"/>
      <c r="G50" s="126">
        <v>23.2</v>
      </c>
      <c r="H50" s="138">
        <v>5</v>
      </c>
      <c r="I50" s="129">
        <f>H50*G50</f>
        <v>116</v>
      </c>
    </row>
    <row r="51" spans="1:12" x14ac:dyDescent="0.45">
      <c r="A51" s="139"/>
      <c r="B51" s="423"/>
      <c r="C51" s="424"/>
      <c r="D51" s="425"/>
      <c r="E51" s="440"/>
      <c r="F51" s="442"/>
      <c r="G51" s="126"/>
      <c r="H51" s="138"/>
      <c r="I51" s="129"/>
    </row>
    <row r="52" spans="1:12" x14ac:dyDescent="0.45">
      <c r="A52" s="408" t="s">
        <v>116</v>
      </c>
      <c r="B52" s="404"/>
      <c r="C52" s="404"/>
      <c r="D52" s="404"/>
      <c r="E52" s="404"/>
      <c r="F52" s="404"/>
      <c r="G52" s="404"/>
      <c r="H52" s="405"/>
      <c r="I52" s="140">
        <f>SUM(I49:I51)</f>
        <v>116</v>
      </c>
    </row>
    <row r="53" spans="1:12" x14ac:dyDescent="0.45">
      <c r="A53" s="141"/>
      <c r="B53" s="142"/>
      <c r="C53" s="142"/>
      <c r="D53" s="142"/>
      <c r="E53" s="142"/>
      <c r="F53" s="143"/>
      <c r="G53" s="144"/>
      <c r="H53" s="144"/>
      <c r="I53" s="145"/>
      <c r="L53" s="97"/>
    </row>
    <row r="54" spans="1:12" x14ac:dyDescent="0.45">
      <c r="A54" s="452"/>
      <c r="B54" s="453"/>
      <c r="C54" s="453"/>
      <c r="D54" s="453"/>
      <c r="E54" s="453"/>
      <c r="F54" s="146"/>
      <c r="G54" s="454" t="s">
        <v>117</v>
      </c>
      <c r="H54" s="453"/>
      <c r="I54" s="147">
        <f>I52+I46+I34</f>
        <v>1680.664</v>
      </c>
    </row>
    <row r="55" spans="1:12" x14ac:dyDescent="0.45">
      <c r="A55" s="452"/>
      <c r="B55" s="453"/>
      <c r="C55" s="453"/>
      <c r="D55" s="453"/>
      <c r="E55" s="453"/>
      <c r="F55" s="100"/>
      <c r="G55" s="148"/>
      <c r="H55" s="149"/>
      <c r="I55" s="150"/>
    </row>
    <row r="56" spans="1:12" ht="14.65" thickBot="1" x14ac:dyDescent="0.5">
      <c r="A56" s="452"/>
      <c r="B56" s="453"/>
      <c r="C56" s="453"/>
      <c r="D56" s="453"/>
      <c r="E56" s="453"/>
      <c r="F56" s="100"/>
      <c r="G56" s="402" t="s">
        <v>160</v>
      </c>
      <c r="H56" s="403"/>
      <c r="I56" s="159">
        <f>I54+I55</f>
        <v>1680.664</v>
      </c>
    </row>
    <row r="57" spans="1:12" ht="15" thickTop="1" thickBot="1" x14ac:dyDescent="0.5">
      <c r="A57" s="151"/>
      <c r="B57" s="152"/>
      <c r="C57" s="459"/>
      <c r="D57" s="460"/>
      <c r="E57" s="460"/>
      <c r="F57" s="460"/>
      <c r="G57" s="153"/>
      <c r="H57" s="153"/>
      <c r="I57" s="154"/>
    </row>
    <row r="59" spans="1:12" x14ac:dyDescent="0.45">
      <c r="A59" s="97"/>
      <c r="B59" s="97"/>
    </row>
  </sheetData>
  <mergeCells count="70">
    <mergeCell ref="F11:G11"/>
    <mergeCell ref="H11:I11"/>
    <mergeCell ref="A9:E9"/>
    <mergeCell ref="F9:G9"/>
    <mergeCell ref="H9:I9"/>
    <mergeCell ref="F10:G10"/>
    <mergeCell ref="H10:I10"/>
    <mergeCell ref="A21:H21"/>
    <mergeCell ref="F12:G12"/>
    <mergeCell ref="H12:I12"/>
    <mergeCell ref="H13:I13"/>
    <mergeCell ref="F14:G14"/>
    <mergeCell ref="H14:I14"/>
    <mergeCell ref="A15:I15"/>
    <mergeCell ref="A16:I16"/>
    <mergeCell ref="B17:D17"/>
    <mergeCell ref="B18:D18"/>
    <mergeCell ref="B19:D19"/>
    <mergeCell ref="B20:D20"/>
    <mergeCell ref="A33:H33"/>
    <mergeCell ref="A22:I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A32:H32"/>
    <mergeCell ref="A34:H34"/>
    <mergeCell ref="A35:I35"/>
    <mergeCell ref="B36:D36"/>
    <mergeCell ref="E36:F36"/>
    <mergeCell ref="B37:D37"/>
    <mergeCell ref="E37:F37"/>
    <mergeCell ref="B38:D38"/>
    <mergeCell ref="E38:F38"/>
    <mergeCell ref="B39:D39"/>
    <mergeCell ref="E39:F39"/>
    <mergeCell ref="B40:D40"/>
    <mergeCell ref="E40:F40"/>
    <mergeCell ref="B49:D49"/>
    <mergeCell ref="E49:F49"/>
    <mergeCell ref="B41:D41"/>
    <mergeCell ref="E41:F41"/>
    <mergeCell ref="B42:D42"/>
    <mergeCell ref="E42:F42"/>
    <mergeCell ref="B43:D43"/>
    <mergeCell ref="B44:D44"/>
    <mergeCell ref="B45:D45"/>
    <mergeCell ref="A46:H46"/>
    <mergeCell ref="A47:I47"/>
    <mergeCell ref="B48:D48"/>
    <mergeCell ref="E48:F48"/>
    <mergeCell ref="C57:F57"/>
    <mergeCell ref="B50:D50"/>
    <mergeCell ref="E50:F50"/>
    <mergeCell ref="B51:D51"/>
    <mergeCell ref="E51:F51"/>
    <mergeCell ref="A52:H52"/>
    <mergeCell ref="A54:B54"/>
    <mergeCell ref="C54:E54"/>
    <mergeCell ref="G54:H54"/>
    <mergeCell ref="A55:B55"/>
    <mergeCell ref="C55:E55"/>
    <mergeCell ref="A56:B56"/>
    <mergeCell ref="C56:E56"/>
    <mergeCell ref="G56:H56"/>
  </mergeCells>
  <pageMargins left="0.7" right="0.7" top="0.75" bottom="0.75" header="0.3" footer="0.3"/>
  <pageSetup scale="80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0070C0"/>
  </sheetPr>
  <dimension ref="A1:M65"/>
  <sheetViews>
    <sheetView topLeftCell="A7" workbookViewId="0">
      <selection activeCell="A45" sqref="A45"/>
    </sheetView>
  </sheetViews>
  <sheetFormatPr defaultRowHeight="14.25" x14ac:dyDescent="0.45"/>
  <cols>
    <col min="1" max="1" width="12" bestFit="1" customWidth="1"/>
    <col min="4" max="4" width="22" customWidth="1"/>
    <col min="6" max="6" width="8.86328125" customWidth="1"/>
    <col min="7" max="7" width="11" customWidth="1"/>
    <col min="8" max="8" width="14.1328125" customWidth="1"/>
    <col min="9" max="9" width="18.33203125" customWidth="1"/>
  </cols>
  <sheetData>
    <row r="1" spans="1:13" x14ac:dyDescent="0.45">
      <c r="A1" s="92"/>
      <c r="B1" s="93"/>
      <c r="C1" s="93"/>
      <c r="D1" s="93"/>
      <c r="E1" s="93"/>
      <c r="F1" s="93"/>
      <c r="G1" s="93"/>
      <c r="H1" s="93"/>
      <c r="I1" s="94"/>
    </row>
    <row r="2" spans="1:13" x14ac:dyDescent="0.45">
      <c r="A2" s="95"/>
      <c r="I2" s="96"/>
    </row>
    <row r="3" spans="1:13" x14ac:dyDescent="0.45">
      <c r="A3" s="95"/>
      <c r="I3" s="96"/>
    </row>
    <row r="4" spans="1:13" x14ac:dyDescent="0.45">
      <c r="A4" s="95"/>
      <c r="I4" s="96"/>
    </row>
    <row r="5" spans="1:13" x14ac:dyDescent="0.45">
      <c r="A5" s="95"/>
      <c r="I5" s="96"/>
    </row>
    <row r="6" spans="1:13" x14ac:dyDescent="0.45">
      <c r="A6" s="95"/>
      <c r="I6" s="96"/>
    </row>
    <row r="7" spans="1:13" x14ac:dyDescent="0.45">
      <c r="A7" s="95"/>
      <c r="I7" s="96"/>
    </row>
    <row r="8" spans="1:13" x14ac:dyDescent="0.45">
      <c r="A8" s="95"/>
      <c r="H8" s="97"/>
      <c r="I8" s="98"/>
    </row>
    <row r="9" spans="1:13" x14ac:dyDescent="0.45">
      <c r="A9" s="414" t="s">
        <v>167</v>
      </c>
      <c r="B9" s="415"/>
      <c r="C9" s="415"/>
      <c r="D9" s="415"/>
      <c r="E9" s="429"/>
      <c r="F9" s="430" t="s">
        <v>166</v>
      </c>
      <c r="G9" s="431"/>
      <c r="H9" s="432">
        <v>21</v>
      </c>
      <c r="I9" s="433"/>
    </row>
    <row r="10" spans="1:13" x14ac:dyDescent="0.45">
      <c r="A10" s="99" t="s">
        <v>77</v>
      </c>
      <c r="B10" s="97"/>
      <c r="E10" s="100"/>
      <c r="F10" s="430" t="s">
        <v>78</v>
      </c>
      <c r="G10" s="431"/>
      <c r="H10" s="434">
        <v>43607</v>
      </c>
      <c r="I10" s="435"/>
    </row>
    <row r="11" spans="1:13" x14ac:dyDescent="0.45">
      <c r="A11" s="99" t="s">
        <v>79</v>
      </c>
      <c r="B11" s="97"/>
      <c r="E11" s="100"/>
      <c r="F11" s="430" t="s">
        <v>80</v>
      </c>
      <c r="G11" s="431"/>
      <c r="H11" s="436" t="s">
        <v>227</v>
      </c>
      <c r="I11" s="435"/>
    </row>
    <row r="12" spans="1:13" x14ac:dyDescent="0.45">
      <c r="A12" s="99" t="s">
        <v>81</v>
      </c>
      <c r="B12" s="97"/>
      <c r="E12" s="100"/>
      <c r="F12" s="430" t="s">
        <v>82</v>
      </c>
      <c r="G12" s="431"/>
      <c r="H12" s="436">
        <v>43065</v>
      </c>
      <c r="I12" s="435"/>
    </row>
    <row r="13" spans="1:13" x14ac:dyDescent="0.45">
      <c r="A13" s="99" t="s">
        <v>83</v>
      </c>
      <c r="B13" s="97"/>
      <c r="E13" s="100"/>
      <c r="F13" s="181" t="s">
        <v>84</v>
      </c>
      <c r="G13" s="182"/>
      <c r="H13" s="468" t="s">
        <v>118</v>
      </c>
      <c r="I13" s="469"/>
    </row>
    <row r="14" spans="1:13" x14ac:dyDescent="0.45">
      <c r="A14" s="99"/>
      <c r="B14" s="97"/>
      <c r="E14" s="100"/>
      <c r="F14" s="430" t="s">
        <v>86</v>
      </c>
      <c r="G14" s="431"/>
      <c r="H14" s="436" t="s">
        <v>87</v>
      </c>
      <c r="I14" s="435"/>
      <c r="M14" t="s">
        <v>85</v>
      </c>
    </row>
    <row r="15" spans="1:13" x14ac:dyDescent="0.45">
      <c r="A15" s="443" t="s">
        <v>226</v>
      </c>
      <c r="B15" s="444"/>
      <c r="C15" s="444"/>
      <c r="D15" s="444"/>
      <c r="E15" s="444"/>
      <c r="F15" s="444"/>
      <c r="G15" s="444"/>
      <c r="H15" s="444"/>
      <c r="I15" s="445"/>
    </row>
    <row r="16" spans="1:13" ht="14.65" thickBot="1" x14ac:dyDescent="0.5">
      <c r="A16" s="446" t="s">
        <v>88</v>
      </c>
      <c r="B16" s="447"/>
      <c r="C16" s="447"/>
      <c r="D16" s="447"/>
      <c r="E16" s="447"/>
      <c r="F16" s="447"/>
      <c r="G16" s="447"/>
      <c r="H16" s="447"/>
      <c r="I16" s="448"/>
    </row>
    <row r="17" spans="1:11" x14ac:dyDescent="0.45">
      <c r="A17" s="104" t="s">
        <v>89</v>
      </c>
      <c r="B17" s="464" t="s">
        <v>176</v>
      </c>
      <c r="C17" s="465"/>
      <c r="D17" s="466"/>
      <c r="E17" s="170" t="s">
        <v>91</v>
      </c>
      <c r="F17" s="170" t="s">
        <v>92</v>
      </c>
      <c r="G17" s="170" t="s">
        <v>93</v>
      </c>
      <c r="H17" s="170" t="s">
        <v>94</v>
      </c>
      <c r="I17" s="171" t="s">
        <v>95</v>
      </c>
    </row>
    <row r="18" spans="1:11" x14ac:dyDescent="0.45">
      <c r="A18" s="109"/>
      <c r="B18" s="437"/>
      <c r="C18" s="438"/>
      <c r="D18" s="439"/>
      <c r="E18" s="110"/>
      <c r="F18" s="111"/>
      <c r="G18" s="110"/>
      <c r="H18" s="112"/>
      <c r="I18" s="113">
        <f>SUM(G18*H18)</f>
        <v>0</v>
      </c>
    </row>
    <row r="19" spans="1:11" x14ac:dyDescent="0.45">
      <c r="A19" s="114"/>
      <c r="B19" s="406"/>
      <c r="C19" s="395"/>
      <c r="D19" s="407"/>
      <c r="E19" s="115"/>
      <c r="F19" s="100"/>
      <c r="G19" s="115"/>
      <c r="H19" s="116"/>
      <c r="I19" s="113">
        <f t="shared" ref="I19:I20" si="0">SUM(G19*H19)</f>
        <v>0</v>
      </c>
    </row>
    <row r="20" spans="1:11" x14ac:dyDescent="0.45">
      <c r="A20" s="114"/>
      <c r="B20" s="440"/>
      <c r="C20" s="441"/>
      <c r="D20" s="442"/>
      <c r="E20" s="115"/>
      <c r="F20" s="100"/>
      <c r="G20" s="117"/>
      <c r="H20" s="118"/>
      <c r="I20" s="119">
        <f t="shared" si="0"/>
        <v>0</v>
      </c>
    </row>
    <row r="21" spans="1:11" x14ac:dyDescent="0.45">
      <c r="A21" s="408" t="s">
        <v>96</v>
      </c>
      <c r="B21" s="404"/>
      <c r="C21" s="404"/>
      <c r="D21" s="404"/>
      <c r="E21" s="404"/>
      <c r="F21" s="404"/>
      <c r="G21" s="404"/>
      <c r="H21" s="405"/>
      <c r="I21" s="113">
        <f>SUM(I18:I20)</f>
        <v>0</v>
      </c>
    </row>
    <row r="22" spans="1:11" x14ac:dyDescent="0.45">
      <c r="A22" s="414" t="s">
        <v>97</v>
      </c>
      <c r="B22" s="415"/>
      <c r="C22" s="415"/>
      <c r="D22" s="415"/>
      <c r="E22" s="415"/>
      <c r="F22" s="415"/>
      <c r="G22" s="415"/>
      <c r="H22" s="415"/>
      <c r="I22" s="416"/>
    </row>
    <row r="23" spans="1:11" x14ac:dyDescent="0.45">
      <c r="A23" s="120" t="s">
        <v>98</v>
      </c>
      <c r="B23" s="412" t="s">
        <v>176</v>
      </c>
      <c r="C23" s="458"/>
      <c r="D23" s="458"/>
      <c r="E23" s="458"/>
      <c r="F23" s="122"/>
      <c r="G23" s="180" t="s">
        <v>93</v>
      </c>
      <c r="H23" s="136" t="s">
        <v>94</v>
      </c>
      <c r="I23" s="137" t="s">
        <v>95</v>
      </c>
      <c r="K23" s="142"/>
    </row>
    <row r="24" spans="1:11" x14ac:dyDescent="0.45">
      <c r="A24" s="125">
        <v>1</v>
      </c>
      <c r="B24" s="417" t="s">
        <v>228</v>
      </c>
      <c r="C24" s="418"/>
      <c r="D24" s="418"/>
      <c r="E24" s="418"/>
      <c r="F24" s="418"/>
      <c r="G24" s="189">
        <v>2</v>
      </c>
      <c r="H24" s="190">
        <v>23.54</v>
      </c>
      <c r="I24" s="129">
        <f>H24*G24</f>
        <v>47.08</v>
      </c>
    </row>
    <row r="25" spans="1:11" x14ac:dyDescent="0.45">
      <c r="A25" s="125">
        <v>2</v>
      </c>
      <c r="B25" s="420" t="s">
        <v>229</v>
      </c>
      <c r="C25" s="421"/>
      <c r="D25" s="421"/>
      <c r="E25" s="421"/>
      <c r="F25" s="421"/>
      <c r="G25" s="191">
        <v>1</v>
      </c>
      <c r="H25" s="190">
        <v>20.8</v>
      </c>
      <c r="I25" s="129">
        <f>H25*G25</f>
        <v>20.8</v>
      </c>
    </row>
    <row r="26" spans="1:11" x14ac:dyDescent="0.45">
      <c r="A26" s="125">
        <v>3</v>
      </c>
      <c r="B26" s="420" t="s">
        <v>230</v>
      </c>
      <c r="C26" s="421"/>
      <c r="D26" s="421"/>
      <c r="E26" s="421"/>
      <c r="F26" s="421"/>
      <c r="G26" s="191">
        <v>2</v>
      </c>
      <c r="H26" s="192">
        <v>4</v>
      </c>
      <c r="I26" s="129">
        <f t="shared" ref="I26:I36" si="1">H26*G26</f>
        <v>8</v>
      </c>
    </row>
    <row r="27" spans="1:11" x14ac:dyDescent="0.45">
      <c r="A27" s="125">
        <v>4</v>
      </c>
      <c r="B27" s="420" t="s">
        <v>231</v>
      </c>
      <c r="C27" s="421"/>
      <c r="D27" s="421"/>
      <c r="E27" s="421"/>
      <c r="F27" s="421"/>
      <c r="G27" s="191">
        <v>1</v>
      </c>
      <c r="H27" s="192">
        <v>5.96</v>
      </c>
      <c r="I27" s="129">
        <f t="shared" si="1"/>
        <v>5.96</v>
      </c>
    </row>
    <row r="28" spans="1:11" x14ac:dyDescent="0.45">
      <c r="A28" s="125">
        <v>5</v>
      </c>
      <c r="B28" s="420" t="s">
        <v>232</v>
      </c>
      <c r="C28" s="421"/>
      <c r="D28" s="421"/>
      <c r="E28" s="421"/>
      <c r="F28" s="421"/>
      <c r="G28" s="191">
        <v>1</v>
      </c>
      <c r="H28" s="192">
        <v>3.46</v>
      </c>
      <c r="I28" s="129">
        <f t="shared" si="1"/>
        <v>3.46</v>
      </c>
    </row>
    <row r="29" spans="1:11" x14ac:dyDescent="0.45">
      <c r="A29" s="125">
        <v>6</v>
      </c>
      <c r="B29" s="470" t="s">
        <v>233</v>
      </c>
      <c r="C29" s="471"/>
      <c r="D29" s="471"/>
      <c r="E29" s="471"/>
      <c r="F29" s="471"/>
      <c r="G29" s="191">
        <v>1</v>
      </c>
      <c r="H29" s="192">
        <v>137.94999999999999</v>
      </c>
      <c r="I29" s="129">
        <f t="shared" si="1"/>
        <v>137.94999999999999</v>
      </c>
    </row>
    <row r="30" spans="1:11" x14ac:dyDescent="0.45">
      <c r="A30" s="125">
        <v>7</v>
      </c>
      <c r="B30" s="470" t="s">
        <v>234</v>
      </c>
      <c r="C30" s="471"/>
      <c r="D30" s="471"/>
      <c r="E30" s="471"/>
      <c r="F30" s="471"/>
      <c r="G30" s="191">
        <v>1</v>
      </c>
      <c r="H30" s="192">
        <v>147.83000000000001</v>
      </c>
      <c r="I30" s="129">
        <f t="shared" si="1"/>
        <v>147.83000000000001</v>
      </c>
    </row>
    <row r="31" spans="1:11" x14ac:dyDescent="0.45">
      <c r="A31" s="125">
        <v>8</v>
      </c>
      <c r="B31" s="470" t="s">
        <v>235</v>
      </c>
      <c r="C31" s="471"/>
      <c r="D31" s="471"/>
      <c r="E31" s="471"/>
      <c r="F31" s="471"/>
      <c r="G31" s="191">
        <v>4</v>
      </c>
      <c r="H31" s="192">
        <v>1.5</v>
      </c>
      <c r="I31" s="129">
        <f t="shared" si="1"/>
        <v>6</v>
      </c>
    </row>
    <row r="32" spans="1:11" x14ac:dyDescent="0.45">
      <c r="A32" s="125">
        <v>9</v>
      </c>
      <c r="B32" s="470" t="s">
        <v>236</v>
      </c>
      <c r="C32" s="471"/>
      <c r="D32" s="471"/>
      <c r="E32" s="471"/>
      <c r="F32" s="471"/>
      <c r="G32" s="191">
        <v>1</v>
      </c>
      <c r="H32" s="192">
        <v>314</v>
      </c>
      <c r="I32" s="129">
        <f t="shared" si="1"/>
        <v>314</v>
      </c>
    </row>
    <row r="33" spans="1:12" x14ac:dyDescent="0.45">
      <c r="A33" s="125">
        <v>10</v>
      </c>
      <c r="B33" s="470" t="s">
        <v>237</v>
      </c>
      <c r="C33" s="471"/>
      <c r="D33" s="471"/>
      <c r="E33" s="471"/>
      <c r="F33" s="471"/>
      <c r="G33" s="191">
        <v>1</v>
      </c>
      <c r="H33" s="192">
        <v>7.25</v>
      </c>
      <c r="I33" s="129">
        <f t="shared" si="1"/>
        <v>7.25</v>
      </c>
    </row>
    <row r="34" spans="1:12" x14ac:dyDescent="0.45">
      <c r="A34" s="125">
        <v>11</v>
      </c>
      <c r="B34" s="470" t="s">
        <v>238</v>
      </c>
      <c r="C34" s="471"/>
      <c r="D34" s="471"/>
      <c r="E34" s="471"/>
      <c r="F34" s="471"/>
      <c r="G34" s="191">
        <v>2</v>
      </c>
      <c r="H34" s="192">
        <v>23.01</v>
      </c>
      <c r="I34" s="129">
        <f t="shared" si="1"/>
        <v>46.02</v>
      </c>
    </row>
    <row r="35" spans="1:12" x14ac:dyDescent="0.45">
      <c r="A35" s="125">
        <v>12</v>
      </c>
      <c r="B35" s="470" t="s">
        <v>239</v>
      </c>
      <c r="C35" s="471"/>
      <c r="D35" s="471"/>
      <c r="E35" s="471"/>
      <c r="F35" s="471"/>
      <c r="G35" s="191">
        <v>4</v>
      </c>
      <c r="H35" s="192">
        <v>29.47</v>
      </c>
      <c r="I35" s="129">
        <f t="shared" si="1"/>
        <v>117.88</v>
      </c>
    </row>
    <row r="36" spans="1:12" x14ac:dyDescent="0.45">
      <c r="A36" s="125">
        <v>13</v>
      </c>
      <c r="B36" s="470" t="s">
        <v>240</v>
      </c>
      <c r="C36" s="471"/>
      <c r="D36" s="471"/>
      <c r="E36" s="471"/>
      <c r="F36" s="471"/>
      <c r="G36" s="191">
        <v>1</v>
      </c>
      <c r="H36" s="192">
        <v>40.98</v>
      </c>
      <c r="I36" s="129">
        <f t="shared" si="1"/>
        <v>40.98</v>
      </c>
    </row>
    <row r="37" spans="1:12" x14ac:dyDescent="0.45">
      <c r="A37" s="125">
        <v>14</v>
      </c>
      <c r="B37" s="470" t="s">
        <v>241</v>
      </c>
      <c r="C37" s="471"/>
      <c r="D37" s="471"/>
      <c r="E37" s="471"/>
      <c r="F37" s="471"/>
      <c r="G37" s="191">
        <v>2</v>
      </c>
      <c r="H37" s="192">
        <v>66.61</v>
      </c>
      <c r="I37" s="129">
        <f>H37*G37</f>
        <v>133.22</v>
      </c>
      <c r="L37" s="130"/>
    </row>
    <row r="38" spans="1:12" x14ac:dyDescent="0.45">
      <c r="A38" s="467" t="s">
        <v>177</v>
      </c>
      <c r="B38" s="404"/>
      <c r="C38" s="404"/>
      <c r="D38" s="404"/>
      <c r="E38" s="404"/>
      <c r="F38" s="404"/>
      <c r="G38" s="404"/>
      <c r="H38" s="405"/>
      <c r="I38" s="185">
        <f>SUM(I24:I37)</f>
        <v>1036.4299999999998</v>
      </c>
      <c r="L38" s="130"/>
    </row>
    <row r="39" spans="1:12" x14ac:dyDescent="0.45">
      <c r="A39" s="408" t="s">
        <v>178</v>
      </c>
      <c r="B39" s="404"/>
      <c r="C39" s="404"/>
      <c r="D39" s="404"/>
      <c r="E39" s="404"/>
      <c r="F39" s="404"/>
      <c r="G39" s="404"/>
      <c r="H39" s="405"/>
      <c r="I39" s="186">
        <f>ROUND((I38*0.15),2)</f>
        <v>155.46</v>
      </c>
      <c r="L39" s="130"/>
    </row>
    <row r="40" spans="1:12" x14ac:dyDescent="0.45">
      <c r="A40" s="408" t="s">
        <v>179</v>
      </c>
      <c r="B40" s="404"/>
      <c r="C40" s="404"/>
      <c r="D40" s="404"/>
      <c r="E40" s="404"/>
      <c r="F40" s="404"/>
      <c r="G40" s="404"/>
      <c r="H40" s="405"/>
      <c r="I40" s="131">
        <f>I38+I39</f>
        <v>1191.8899999999999</v>
      </c>
    </row>
    <row r="41" spans="1:12" x14ac:dyDescent="0.45">
      <c r="A41" s="414" t="s">
        <v>101</v>
      </c>
      <c r="B41" s="415"/>
      <c r="C41" s="415"/>
      <c r="D41" s="415"/>
      <c r="E41" s="415"/>
      <c r="F41" s="415"/>
      <c r="G41" s="415"/>
      <c r="H41" s="415"/>
      <c r="I41" s="416"/>
    </row>
    <row r="42" spans="1:12" x14ac:dyDescent="0.45">
      <c r="A42" s="120" t="s">
        <v>102</v>
      </c>
      <c r="B42" s="412" t="s">
        <v>103</v>
      </c>
      <c r="C42" s="458"/>
      <c r="D42" s="413"/>
      <c r="E42" s="412" t="s">
        <v>91</v>
      </c>
      <c r="F42" s="413"/>
      <c r="G42" s="122" t="s">
        <v>93</v>
      </c>
      <c r="H42" s="123" t="s">
        <v>94</v>
      </c>
      <c r="I42" s="124" t="s">
        <v>95</v>
      </c>
    </row>
    <row r="43" spans="1:12" x14ac:dyDescent="0.45">
      <c r="A43" s="125">
        <v>1</v>
      </c>
      <c r="B43" s="449" t="s">
        <v>104</v>
      </c>
      <c r="C43" s="450"/>
      <c r="D43" s="451"/>
      <c r="E43" s="437" t="s">
        <v>105</v>
      </c>
      <c r="F43" s="439"/>
      <c r="G43" s="157">
        <v>12</v>
      </c>
      <c r="H43" s="155">
        <v>450</v>
      </c>
      <c r="I43" s="132">
        <f>SUM(G43*H43)</f>
        <v>5400</v>
      </c>
    </row>
    <row r="44" spans="1:12" x14ac:dyDescent="0.45">
      <c r="A44" s="125">
        <v>2</v>
      </c>
      <c r="B44" s="426" t="s">
        <v>106</v>
      </c>
      <c r="C44" s="427"/>
      <c r="D44" s="428"/>
      <c r="E44" s="406" t="s">
        <v>105</v>
      </c>
      <c r="F44" s="407"/>
      <c r="G44" s="126"/>
      <c r="H44" s="156">
        <v>350</v>
      </c>
      <c r="I44" s="129">
        <f t="shared" ref="I44:I48" si="2">SUM(G44*H44)</f>
        <v>0</v>
      </c>
    </row>
    <row r="45" spans="1:12" x14ac:dyDescent="0.45">
      <c r="A45" s="125">
        <v>3</v>
      </c>
      <c r="B45" s="426" t="s">
        <v>107</v>
      </c>
      <c r="C45" s="427"/>
      <c r="D45" s="428"/>
      <c r="E45" s="406" t="s">
        <v>105</v>
      </c>
      <c r="F45" s="407"/>
      <c r="G45" s="126"/>
      <c r="H45" s="156">
        <v>300</v>
      </c>
      <c r="I45" s="129">
        <f t="shared" si="2"/>
        <v>0</v>
      </c>
    </row>
    <row r="46" spans="1:12" x14ac:dyDescent="0.45">
      <c r="A46" s="125">
        <v>4</v>
      </c>
      <c r="B46" s="426" t="s">
        <v>108</v>
      </c>
      <c r="C46" s="427"/>
      <c r="D46" s="428"/>
      <c r="E46" s="406" t="s">
        <v>105</v>
      </c>
      <c r="F46" s="407"/>
      <c r="G46" s="126">
        <v>12</v>
      </c>
      <c r="H46" s="156">
        <v>200</v>
      </c>
      <c r="I46" s="129">
        <f t="shared" si="2"/>
        <v>2400</v>
      </c>
    </row>
    <row r="47" spans="1:12" x14ac:dyDescent="0.45">
      <c r="A47" s="125">
        <v>5</v>
      </c>
      <c r="B47" s="426" t="s">
        <v>109</v>
      </c>
      <c r="C47" s="427"/>
      <c r="D47" s="428"/>
      <c r="E47" s="406" t="s">
        <v>105</v>
      </c>
      <c r="F47" s="407"/>
      <c r="G47" s="126"/>
      <c r="H47" s="158">
        <v>200</v>
      </c>
      <c r="I47" s="129">
        <f t="shared" si="2"/>
        <v>0</v>
      </c>
    </row>
    <row r="48" spans="1:12" x14ac:dyDescent="0.45">
      <c r="A48" s="125">
        <v>6</v>
      </c>
      <c r="B48" s="426" t="s">
        <v>41</v>
      </c>
      <c r="C48" s="427"/>
      <c r="D48" s="428"/>
      <c r="E48" s="406" t="s">
        <v>105</v>
      </c>
      <c r="F48" s="407"/>
      <c r="G48" s="126"/>
      <c r="H48" s="158">
        <v>140</v>
      </c>
      <c r="I48" s="129">
        <f t="shared" si="2"/>
        <v>0</v>
      </c>
    </row>
    <row r="49" spans="1:12" x14ac:dyDescent="0.45">
      <c r="A49" s="125"/>
      <c r="B49" s="426"/>
      <c r="C49" s="427"/>
      <c r="D49" s="428"/>
      <c r="E49" s="133"/>
      <c r="F49" s="100"/>
      <c r="G49" s="100"/>
      <c r="H49" s="116"/>
      <c r="I49" s="129"/>
    </row>
    <row r="50" spans="1:12" x14ac:dyDescent="0.45">
      <c r="A50" s="114"/>
      <c r="B50" s="426"/>
      <c r="C50" s="427"/>
      <c r="D50" s="428"/>
      <c r="F50" s="100"/>
      <c r="G50" s="100"/>
      <c r="H50" s="116"/>
      <c r="I50" s="129"/>
    </row>
    <row r="51" spans="1:12" x14ac:dyDescent="0.45">
      <c r="A51" s="134"/>
      <c r="B51" s="455"/>
      <c r="C51" s="456"/>
      <c r="D51" s="457"/>
      <c r="E51" s="102"/>
      <c r="F51" s="103"/>
      <c r="G51" s="100"/>
      <c r="H51" s="118"/>
      <c r="I51" s="129"/>
    </row>
    <row r="52" spans="1:12" x14ac:dyDescent="0.45">
      <c r="A52" s="408" t="s">
        <v>110</v>
      </c>
      <c r="B52" s="404"/>
      <c r="C52" s="404"/>
      <c r="D52" s="404"/>
      <c r="E52" s="404"/>
      <c r="F52" s="404"/>
      <c r="G52" s="404"/>
      <c r="H52" s="405"/>
      <c r="I52" s="135">
        <f>SUM(I43:I51)</f>
        <v>7800</v>
      </c>
    </row>
    <row r="53" spans="1:12" x14ac:dyDescent="0.45">
      <c r="A53" s="414" t="s">
        <v>111</v>
      </c>
      <c r="B53" s="415"/>
      <c r="C53" s="415"/>
      <c r="D53" s="415"/>
      <c r="E53" s="415"/>
      <c r="F53" s="415"/>
      <c r="G53" s="415"/>
      <c r="H53" s="415"/>
      <c r="I53" s="416"/>
    </row>
    <row r="54" spans="1:12" x14ac:dyDescent="0.45">
      <c r="A54" s="120" t="s">
        <v>112</v>
      </c>
      <c r="B54" s="412" t="s">
        <v>113</v>
      </c>
      <c r="C54" s="458"/>
      <c r="D54" s="413"/>
      <c r="E54" s="412" t="s">
        <v>114</v>
      </c>
      <c r="F54" s="413"/>
      <c r="G54" s="136" t="s">
        <v>115</v>
      </c>
      <c r="H54" s="136" t="s">
        <v>94</v>
      </c>
      <c r="I54" s="137" t="s">
        <v>95</v>
      </c>
    </row>
    <row r="55" spans="1:12" x14ac:dyDescent="0.45">
      <c r="A55" s="125">
        <v>1</v>
      </c>
      <c r="B55" s="417" t="s">
        <v>251</v>
      </c>
      <c r="C55" s="418"/>
      <c r="D55" s="419"/>
      <c r="E55" s="437"/>
      <c r="F55" s="439"/>
      <c r="G55" s="126"/>
      <c r="H55" s="138"/>
      <c r="I55" s="129"/>
    </row>
    <row r="56" spans="1:12" x14ac:dyDescent="0.45">
      <c r="A56" s="125"/>
      <c r="B56" s="420" t="s">
        <v>250</v>
      </c>
      <c r="C56" s="421"/>
      <c r="D56" s="422"/>
      <c r="E56" s="406">
        <v>1</v>
      </c>
      <c r="F56" s="407"/>
      <c r="G56" s="126">
        <v>9.1999999999999993</v>
      </c>
      <c r="H56" s="138">
        <v>5</v>
      </c>
      <c r="I56" s="129">
        <f>H56*G56</f>
        <v>46</v>
      </c>
    </row>
    <row r="57" spans="1:12" x14ac:dyDescent="0.45">
      <c r="A57" s="139"/>
      <c r="B57" s="423"/>
      <c r="C57" s="424"/>
      <c r="D57" s="425"/>
      <c r="E57" s="440"/>
      <c r="F57" s="442"/>
      <c r="G57" s="126"/>
      <c r="H57" s="138"/>
      <c r="I57" s="129"/>
    </row>
    <row r="58" spans="1:12" x14ac:dyDescent="0.45">
      <c r="A58" s="408" t="s">
        <v>116</v>
      </c>
      <c r="B58" s="404"/>
      <c r="C58" s="404"/>
      <c r="D58" s="404"/>
      <c r="E58" s="404"/>
      <c r="F58" s="404"/>
      <c r="G58" s="404"/>
      <c r="H58" s="405"/>
      <c r="I58" s="140">
        <f>SUM(I55:I57)</f>
        <v>46</v>
      </c>
    </row>
    <row r="59" spans="1:12" x14ac:dyDescent="0.45">
      <c r="A59" s="141"/>
      <c r="B59" s="142"/>
      <c r="C59" s="142"/>
      <c r="D59" s="142"/>
      <c r="E59" s="142"/>
      <c r="F59" s="143"/>
      <c r="G59" s="144"/>
      <c r="H59" s="144"/>
      <c r="I59" s="145"/>
      <c r="L59" s="97"/>
    </row>
    <row r="60" spans="1:12" x14ac:dyDescent="0.45">
      <c r="A60" s="452"/>
      <c r="B60" s="453"/>
      <c r="C60" s="453"/>
      <c r="D60" s="453"/>
      <c r="E60" s="453"/>
      <c r="F60" s="146"/>
      <c r="G60" s="454" t="s">
        <v>117</v>
      </c>
      <c r="H60" s="453"/>
      <c r="I60" s="147">
        <f>I58+I52+I40</f>
        <v>9037.89</v>
      </c>
    </row>
    <row r="61" spans="1:12" x14ac:dyDescent="0.45">
      <c r="A61" s="452"/>
      <c r="B61" s="453"/>
      <c r="C61" s="453"/>
      <c r="D61" s="453"/>
      <c r="E61" s="453"/>
      <c r="F61" s="100"/>
      <c r="G61" s="148"/>
      <c r="H61" s="149"/>
      <c r="I61" s="150"/>
    </row>
    <row r="62" spans="1:12" ht="14.65" thickBot="1" x14ac:dyDescent="0.5">
      <c r="A62" s="452"/>
      <c r="B62" s="453"/>
      <c r="C62" s="453"/>
      <c r="D62" s="453"/>
      <c r="E62" s="453"/>
      <c r="F62" s="100"/>
      <c r="G62" s="402" t="s">
        <v>160</v>
      </c>
      <c r="H62" s="403"/>
      <c r="I62" s="159">
        <f>I60+I61</f>
        <v>9037.89</v>
      </c>
    </row>
    <row r="63" spans="1:12" ht="15" thickTop="1" thickBot="1" x14ac:dyDescent="0.5">
      <c r="A63" s="151"/>
      <c r="B63" s="152"/>
      <c r="C63" s="459"/>
      <c r="D63" s="460"/>
      <c r="E63" s="460"/>
      <c r="F63" s="460"/>
      <c r="G63" s="153"/>
      <c r="H63" s="153"/>
      <c r="I63" s="154"/>
    </row>
    <row r="65" spans="1:2" x14ac:dyDescent="0.45">
      <c r="A65" s="97"/>
      <c r="B65" s="97"/>
    </row>
  </sheetData>
  <mergeCells count="76">
    <mergeCell ref="B34:F34"/>
    <mergeCell ref="B35:F35"/>
    <mergeCell ref="B36:F36"/>
    <mergeCell ref="B29:F29"/>
    <mergeCell ref="B30:F30"/>
    <mergeCell ref="B31:F31"/>
    <mergeCell ref="B32:F32"/>
    <mergeCell ref="B33:F33"/>
    <mergeCell ref="C63:F63"/>
    <mergeCell ref="B56:D56"/>
    <mergeCell ref="E56:F56"/>
    <mergeCell ref="B57:D57"/>
    <mergeCell ref="E57:F57"/>
    <mergeCell ref="A58:H58"/>
    <mergeCell ref="A60:B60"/>
    <mergeCell ref="C60:E60"/>
    <mergeCell ref="G60:H60"/>
    <mergeCell ref="A61:B61"/>
    <mergeCell ref="C61:E61"/>
    <mergeCell ref="A62:B62"/>
    <mergeCell ref="C62:E62"/>
    <mergeCell ref="G62:H62"/>
    <mergeCell ref="B55:D55"/>
    <mergeCell ref="E55:F55"/>
    <mergeCell ref="B47:D47"/>
    <mergeCell ref="E47:F47"/>
    <mergeCell ref="B48:D48"/>
    <mergeCell ref="E48:F48"/>
    <mergeCell ref="B49:D49"/>
    <mergeCell ref="B50:D50"/>
    <mergeCell ref="B51:D51"/>
    <mergeCell ref="A52:H52"/>
    <mergeCell ref="A53:I53"/>
    <mergeCell ref="B54:D54"/>
    <mergeCell ref="E54:F54"/>
    <mergeCell ref="B44:D44"/>
    <mergeCell ref="E44:F44"/>
    <mergeCell ref="B45:D45"/>
    <mergeCell ref="E45:F45"/>
    <mergeCell ref="B46:D46"/>
    <mergeCell ref="E46:F46"/>
    <mergeCell ref="A40:H40"/>
    <mergeCell ref="A41:I41"/>
    <mergeCell ref="B42:D42"/>
    <mergeCell ref="E42:F42"/>
    <mergeCell ref="B43:D43"/>
    <mergeCell ref="E43:F43"/>
    <mergeCell ref="A38:H38"/>
    <mergeCell ref="A39:H39"/>
    <mergeCell ref="A22:I22"/>
    <mergeCell ref="B23:E23"/>
    <mergeCell ref="A16:I16"/>
    <mergeCell ref="B17:D17"/>
    <mergeCell ref="B18:D18"/>
    <mergeCell ref="B19:D19"/>
    <mergeCell ref="B20:D20"/>
    <mergeCell ref="A21:H21"/>
    <mergeCell ref="B37:F37"/>
    <mergeCell ref="B24:F24"/>
    <mergeCell ref="B25:F25"/>
    <mergeCell ref="B26:F26"/>
    <mergeCell ref="B27:F27"/>
    <mergeCell ref="B28:F28"/>
    <mergeCell ref="A15:I15"/>
    <mergeCell ref="A9:E9"/>
    <mergeCell ref="F9:G9"/>
    <mergeCell ref="H9:I9"/>
    <mergeCell ref="F10:G10"/>
    <mergeCell ref="H10:I10"/>
    <mergeCell ref="F11:G11"/>
    <mergeCell ref="H11:I11"/>
    <mergeCell ref="F12:G12"/>
    <mergeCell ref="H12:I12"/>
    <mergeCell ref="H13:I13"/>
    <mergeCell ref="F14:G14"/>
    <mergeCell ref="H14:I14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0070C0"/>
  </sheetPr>
  <dimension ref="A1:W65"/>
  <sheetViews>
    <sheetView topLeftCell="A18" workbookViewId="0">
      <selection activeCell="A45" sqref="A45"/>
    </sheetView>
  </sheetViews>
  <sheetFormatPr defaultRowHeight="14.25" x14ac:dyDescent="0.45"/>
  <cols>
    <col min="1" max="1" width="12" bestFit="1" customWidth="1"/>
    <col min="4" max="4" width="20.86328125" customWidth="1"/>
    <col min="6" max="6" width="8.86328125" customWidth="1"/>
    <col min="7" max="7" width="11" customWidth="1"/>
    <col min="8" max="8" width="14.1328125" customWidth="1"/>
    <col min="9" max="9" width="18.33203125" customWidth="1"/>
  </cols>
  <sheetData>
    <row r="1" spans="1:13" x14ac:dyDescent="0.45">
      <c r="A1" s="92"/>
      <c r="B1" s="93"/>
      <c r="C1" s="93"/>
      <c r="D1" s="93"/>
      <c r="E1" s="93"/>
      <c r="F1" s="93"/>
      <c r="G1" s="93"/>
      <c r="H1" s="93"/>
      <c r="I1" s="94"/>
    </row>
    <row r="2" spans="1:13" x14ac:dyDescent="0.45">
      <c r="A2" s="95"/>
      <c r="I2" s="96"/>
    </row>
    <row r="3" spans="1:13" x14ac:dyDescent="0.45">
      <c r="A3" s="95"/>
      <c r="I3" s="96"/>
    </row>
    <row r="4" spans="1:13" x14ac:dyDescent="0.45">
      <c r="A4" s="95"/>
      <c r="I4" s="96"/>
    </row>
    <row r="5" spans="1:13" x14ac:dyDescent="0.45">
      <c r="A5" s="95"/>
      <c r="I5" s="96"/>
    </row>
    <row r="6" spans="1:13" x14ac:dyDescent="0.45">
      <c r="A6" s="95"/>
      <c r="I6" s="96"/>
    </row>
    <row r="7" spans="1:13" x14ac:dyDescent="0.45">
      <c r="A7" s="95"/>
      <c r="I7" s="96"/>
    </row>
    <row r="8" spans="1:13" x14ac:dyDescent="0.45">
      <c r="A8" s="95"/>
      <c r="H8" s="97"/>
      <c r="I8" s="98"/>
    </row>
    <row r="9" spans="1:13" x14ac:dyDescent="0.45">
      <c r="A9" s="414" t="s">
        <v>167</v>
      </c>
      <c r="B9" s="415"/>
      <c r="C9" s="415"/>
      <c r="D9" s="415"/>
      <c r="E9" s="429"/>
      <c r="F9" s="430" t="s">
        <v>166</v>
      </c>
      <c r="G9" s="431"/>
      <c r="H9" s="432">
        <v>22</v>
      </c>
      <c r="I9" s="433"/>
    </row>
    <row r="10" spans="1:13" x14ac:dyDescent="0.45">
      <c r="A10" s="99" t="s">
        <v>77</v>
      </c>
      <c r="B10" s="97"/>
      <c r="D10" s="187"/>
      <c r="E10" s="100"/>
      <c r="F10" s="430" t="s">
        <v>78</v>
      </c>
      <c r="G10" s="431"/>
      <c r="H10" s="434">
        <v>43626</v>
      </c>
      <c r="I10" s="435"/>
    </row>
    <row r="11" spans="1:13" x14ac:dyDescent="0.45">
      <c r="A11" s="99" t="s">
        <v>79</v>
      </c>
      <c r="B11" s="97"/>
      <c r="D11" s="187"/>
      <c r="E11" s="100"/>
      <c r="F11" s="430" t="s">
        <v>80</v>
      </c>
      <c r="G11" s="431"/>
      <c r="H11" s="436" t="s">
        <v>242</v>
      </c>
      <c r="I11" s="435"/>
    </row>
    <row r="12" spans="1:13" x14ac:dyDescent="0.45">
      <c r="A12" s="99" t="s">
        <v>81</v>
      </c>
      <c r="B12" s="97"/>
      <c r="D12" s="187"/>
      <c r="E12" s="100"/>
      <c r="F12" s="430" t="s">
        <v>82</v>
      </c>
      <c r="G12" s="431"/>
      <c r="H12" s="436">
        <v>47399</v>
      </c>
      <c r="I12" s="435"/>
    </row>
    <row r="13" spans="1:13" x14ac:dyDescent="0.45">
      <c r="A13" s="99" t="s">
        <v>83</v>
      </c>
      <c r="B13" s="97"/>
      <c r="D13" s="187"/>
      <c r="E13" s="100"/>
      <c r="F13" s="181" t="s">
        <v>84</v>
      </c>
      <c r="G13" s="182"/>
      <c r="H13" s="468" t="s">
        <v>118</v>
      </c>
      <c r="I13" s="469"/>
    </row>
    <row r="14" spans="1:13" x14ac:dyDescent="0.45">
      <c r="A14" s="99"/>
      <c r="B14" s="97"/>
      <c r="D14" s="187"/>
      <c r="E14" s="100"/>
      <c r="F14" s="430" t="s">
        <v>86</v>
      </c>
      <c r="G14" s="431"/>
      <c r="H14" s="436" t="s">
        <v>87</v>
      </c>
      <c r="I14" s="435"/>
      <c r="M14" t="s">
        <v>85</v>
      </c>
    </row>
    <row r="15" spans="1:13" x14ac:dyDescent="0.45">
      <c r="A15" s="443" t="s">
        <v>243</v>
      </c>
      <c r="B15" s="444"/>
      <c r="C15" s="444"/>
      <c r="D15" s="444"/>
      <c r="E15" s="444"/>
      <c r="F15" s="444"/>
      <c r="G15" s="444"/>
      <c r="H15" s="444"/>
      <c r="I15" s="445"/>
    </row>
    <row r="16" spans="1:13" ht="14.65" thickBot="1" x14ac:dyDescent="0.5">
      <c r="A16" s="446" t="s">
        <v>88</v>
      </c>
      <c r="B16" s="447"/>
      <c r="C16" s="447"/>
      <c r="D16" s="447"/>
      <c r="E16" s="447"/>
      <c r="F16" s="447"/>
      <c r="G16" s="447"/>
      <c r="H16" s="447"/>
      <c r="I16" s="448"/>
    </row>
    <row r="17" spans="1:11" x14ac:dyDescent="0.45">
      <c r="A17" s="104" t="s">
        <v>89</v>
      </c>
      <c r="B17" s="464" t="s">
        <v>176</v>
      </c>
      <c r="C17" s="465"/>
      <c r="D17" s="466"/>
      <c r="E17" s="170" t="s">
        <v>91</v>
      </c>
      <c r="F17" s="170" t="s">
        <v>92</v>
      </c>
      <c r="G17" s="170" t="s">
        <v>93</v>
      </c>
      <c r="H17" s="170" t="s">
        <v>94</v>
      </c>
      <c r="I17" s="171" t="s">
        <v>95</v>
      </c>
    </row>
    <row r="18" spans="1:11" x14ac:dyDescent="0.45">
      <c r="A18" s="109"/>
      <c r="B18" s="437"/>
      <c r="C18" s="438"/>
      <c r="D18" s="439"/>
      <c r="E18" s="110"/>
      <c r="F18" s="111"/>
      <c r="G18" s="110"/>
      <c r="H18" s="112"/>
      <c r="I18" s="113">
        <f>SUM(G18*H18)</f>
        <v>0</v>
      </c>
    </row>
    <row r="19" spans="1:11" x14ac:dyDescent="0.45">
      <c r="A19" s="114"/>
      <c r="B19" s="406"/>
      <c r="C19" s="395"/>
      <c r="D19" s="407"/>
      <c r="E19" s="115"/>
      <c r="F19" s="100"/>
      <c r="G19" s="115"/>
      <c r="H19" s="116"/>
      <c r="I19" s="113">
        <f t="shared" ref="I19:I20" si="0">SUM(G19*H19)</f>
        <v>0</v>
      </c>
    </row>
    <row r="20" spans="1:11" x14ac:dyDescent="0.45">
      <c r="A20" s="114"/>
      <c r="B20" s="440"/>
      <c r="C20" s="441"/>
      <c r="D20" s="442"/>
      <c r="E20" s="115"/>
      <c r="F20" s="100"/>
      <c r="G20" s="117"/>
      <c r="H20" s="118"/>
      <c r="I20" s="119">
        <f t="shared" si="0"/>
        <v>0</v>
      </c>
    </row>
    <row r="21" spans="1:11" x14ac:dyDescent="0.45">
      <c r="A21" s="408" t="s">
        <v>96</v>
      </c>
      <c r="B21" s="404"/>
      <c r="C21" s="404"/>
      <c r="D21" s="404"/>
      <c r="E21" s="404"/>
      <c r="F21" s="404"/>
      <c r="G21" s="404"/>
      <c r="H21" s="405"/>
      <c r="I21" s="113">
        <f>SUM(I18:I20)</f>
        <v>0</v>
      </c>
    </row>
    <row r="22" spans="1:11" x14ac:dyDescent="0.45">
      <c r="A22" s="414" t="s">
        <v>97</v>
      </c>
      <c r="B22" s="415"/>
      <c r="C22" s="415"/>
      <c r="D22" s="415"/>
      <c r="E22" s="415"/>
      <c r="F22" s="415"/>
      <c r="G22" s="415"/>
      <c r="H22" s="415"/>
      <c r="I22" s="416"/>
    </row>
    <row r="23" spans="1:11" x14ac:dyDescent="0.45">
      <c r="A23" s="120" t="s">
        <v>98</v>
      </c>
      <c r="B23" s="412" t="s">
        <v>176</v>
      </c>
      <c r="C23" s="458"/>
      <c r="D23" s="458"/>
      <c r="E23" s="458"/>
      <c r="F23" s="122"/>
      <c r="G23" s="180" t="s">
        <v>93</v>
      </c>
      <c r="H23" s="136" t="s">
        <v>94</v>
      </c>
      <c r="I23" s="137" t="s">
        <v>95</v>
      </c>
      <c r="K23" s="142"/>
    </row>
    <row r="24" spans="1:11" x14ac:dyDescent="0.45">
      <c r="A24" s="125">
        <v>1</v>
      </c>
      <c r="B24" s="417" t="s">
        <v>244</v>
      </c>
      <c r="C24" s="418"/>
      <c r="D24" s="418"/>
      <c r="E24" s="418"/>
      <c r="F24" s="419"/>
      <c r="G24" s="189">
        <v>1</v>
      </c>
      <c r="H24" s="190">
        <v>300</v>
      </c>
      <c r="I24" s="129">
        <f>H24*G24</f>
        <v>300</v>
      </c>
    </row>
    <row r="25" spans="1:11" x14ac:dyDescent="0.45">
      <c r="A25" s="125">
        <v>2</v>
      </c>
      <c r="B25" s="420" t="s">
        <v>245</v>
      </c>
      <c r="C25" s="421"/>
      <c r="D25" s="421"/>
      <c r="E25" s="421"/>
      <c r="F25" s="422"/>
      <c r="G25" s="191">
        <v>1</v>
      </c>
      <c r="H25" s="190">
        <v>5936.47</v>
      </c>
      <c r="I25" s="129">
        <f>H25*G25</f>
        <v>5936.47</v>
      </c>
    </row>
    <row r="26" spans="1:11" x14ac:dyDescent="0.45">
      <c r="A26" s="125">
        <v>3</v>
      </c>
      <c r="B26" s="420" t="s">
        <v>246</v>
      </c>
      <c r="C26" s="421"/>
      <c r="D26" s="421"/>
      <c r="E26" s="421"/>
      <c r="F26" s="422"/>
      <c r="G26" s="191">
        <v>1</v>
      </c>
      <c r="H26" s="193">
        <v>2250</v>
      </c>
      <c r="I26" s="129">
        <f t="shared" ref="I26:I28" si="1">H26*G26</f>
        <v>2250</v>
      </c>
    </row>
    <row r="27" spans="1:11" x14ac:dyDescent="0.45">
      <c r="A27" s="125">
        <v>4</v>
      </c>
      <c r="B27" s="420" t="s">
        <v>247</v>
      </c>
      <c r="C27" s="421"/>
      <c r="D27" s="421"/>
      <c r="E27" s="421"/>
      <c r="F27" s="422"/>
      <c r="G27" s="191">
        <v>1</v>
      </c>
      <c r="H27" s="192">
        <v>2850</v>
      </c>
      <c r="I27" s="129">
        <f t="shared" si="1"/>
        <v>2850</v>
      </c>
    </row>
    <row r="28" spans="1:11" x14ac:dyDescent="0.45">
      <c r="A28" s="125">
        <v>5</v>
      </c>
      <c r="B28" s="420" t="s">
        <v>248</v>
      </c>
      <c r="C28" s="421"/>
      <c r="D28" s="421"/>
      <c r="E28" s="421"/>
      <c r="F28" s="422"/>
      <c r="G28" s="191">
        <v>1</v>
      </c>
      <c r="H28" s="192">
        <v>4840</v>
      </c>
      <c r="I28" s="129">
        <f t="shared" si="1"/>
        <v>4840</v>
      </c>
    </row>
    <row r="29" spans="1:11" x14ac:dyDescent="0.45">
      <c r="A29" s="125"/>
      <c r="B29" s="470"/>
      <c r="C29" s="471"/>
      <c r="D29" s="471"/>
      <c r="E29" s="471"/>
      <c r="F29" s="471"/>
      <c r="G29" s="191"/>
      <c r="H29" s="192"/>
      <c r="I29" s="129"/>
    </row>
    <row r="30" spans="1:11" x14ac:dyDescent="0.45">
      <c r="A30" s="125"/>
      <c r="B30" s="470"/>
      <c r="C30" s="471"/>
      <c r="D30" s="471"/>
      <c r="E30" s="471"/>
      <c r="F30" s="471"/>
      <c r="G30" s="191"/>
      <c r="H30" s="192"/>
      <c r="I30" s="129"/>
    </row>
    <row r="31" spans="1:11" x14ac:dyDescent="0.45">
      <c r="A31" s="125"/>
      <c r="B31" s="470"/>
      <c r="C31" s="471"/>
      <c r="D31" s="471"/>
      <c r="E31" s="471"/>
      <c r="F31" s="471"/>
      <c r="G31" s="191"/>
      <c r="H31" s="192"/>
      <c r="I31" s="129"/>
    </row>
    <row r="32" spans="1:11" x14ac:dyDescent="0.45">
      <c r="A32" s="125"/>
      <c r="B32" s="470"/>
      <c r="C32" s="471"/>
      <c r="D32" s="471"/>
      <c r="E32" s="471"/>
      <c r="F32" s="471"/>
      <c r="G32" s="191"/>
      <c r="H32" s="192"/>
      <c r="I32" s="129"/>
    </row>
    <row r="33" spans="1:23" x14ac:dyDescent="0.45">
      <c r="A33" s="125"/>
      <c r="B33" s="470"/>
      <c r="C33" s="471"/>
      <c r="D33" s="471"/>
      <c r="E33" s="471"/>
      <c r="F33" s="471"/>
      <c r="G33" s="191"/>
      <c r="H33" s="192"/>
      <c r="I33" s="129"/>
    </row>
    <row r="34" spans="1:23" x14ac:dyDescent="0.45">
      <c r="A34" s="125"/>
      <c r="B34" s="470"/>
      <c r="C34" s="471"/>
      <c r="D34" s="471"/>
      <c r="E34" s="471"/>
      <c r="F34" s="471"/>
      <c r="G34" s="191"/>
      <c r="H34" s="192"/>
      <c r="I34" s="129"/>
    </row>
    <row r="35" spans="1:23" x14ac:dyDescent="0.45">
      <c r="A35" s="125"/>
      <c r="B35" s="470"/>
      <c r="C35" s="471"/>
      <c r="D35" s="471"/>
      <c r="E35" s="471"/>
      <c r="F35" s="471"/>
      <c r="G35" s="191"/>
      <c r="H35" s="192"/>
      <c r="I35" s="129"/>
    </row>
    <row r="36" spans="1:23" x14ac:dyDescent="0.45">
      <c r="A36" s="125"/>
      <c r="B36" s="470"/>
      <c r="C36" s="471"/>
      <c r="D36" s="471"/>
      <c r="E36" s="471"/>
      <c r="F36" s="471"/>
      <c r="G36" s="191"/>
      <c r="H36" s="192"/>
      <c r="I36" s="129"/>
    </row>
    <row r="37" spans="1:23" x14ac:dyDescent="0.45">
      <c r="A37" s="125"/>
      <c r="B37" s="470"/>
      <c r="C37" s="471"/>
      <c r="D37" s="471"/>
      <c r="E37" s="471"/>
      <c r="F37" s="471"/>
      <c r="G37" s="191"/>
      <c r="H37" s="192"/>
      <c r="I37" s="129"/>
      <c r="L37" s="196"/>
      <c r="M37" s="187"/>
      <c r="N37" s="187"/>
      <c r="O37" s="187"/>
      <c r="P37" s="187"/>
      <c r="Q37" s="187"/>
      <c r="R37" s="187"/>
      <c r="S37" s="187"/>
      <c r="T37" s="187"/>
      <c r="U37" s="187"/>
      <c r="V37" s="187"/>
      <c r="W37" s="187"/>
    </row>
    <row r="38" spans="1:23" x14ac:dyDescent="0.45">
      <c r="A38" s="467" t="s">
        <v>177</v>
      </c>
      <c r="B38" s="404"/>
      <c r="C38" s="404"/>
      <c r="D38" s="404"/>
      <c r="E38" s="404"/>
      <c r="F38" s="404"/>
      <c r="G38" s="404"/>
      <c r="H38" s="405"/>
      <c r="I38" s="185">
        <f>SUM(I24:I37)</f>
        <v>16176.470000000001</v>
      </c>
      <c r="L38" s="196"/>
      <c r="M38" s="187"/>
      <c r="N38" s="187"/>
      <c r="O38" s="187"/>
      <c r="P38" s="187"/>
      <c r="Q38" s="187"/>
      <c r="R38" s="187"/>
      <c r="S38" s="187"/>
      <c r="T38" s="187"/>
      <c r="U38" s="187"/>
      <c r="V38" s="187"/>
      <c r="W38" s="187"/>
    </row>
    <row r="39" spans="1:23" x14ac:dyDescent="0.45">
      <c r="A39" s="408" t="s">
        <v>178</v>
      </c>
      <c r="B39" s="404"/>
      <c r="C39" s="404"/>
      <c r="D39" s="404"/>
      <c r="E39" s="404"/>
      <c r="F39" s="404"/>
      <c r="G39" s="404"/>
      <c r="H39" s="405"/>
      <c r="I39" s="186">
        <f>ROUND((I38*0.15),2)</f>
        <v>2426.4699999999998</v>
      </c>
      <c r="L39" s="196"/>
      <c r="M39" s="187"/>
      <c r="N39" s="187"/>
      <c r="O39" s="187"/>
      <c r="P39" s="187"/>
      <c r="Q39" s="187"/>
      <c r="R39" s="187"/>
      <c r="S39" s="187"/>
      <c r="T39" s="187"/>
      <c r="U39" s="187"/>
      <c r="V39" s="187"/>
      <c r="W39" s="187"/>
    </row>
    <row r="40" spans="1:23" x14ac:dyDescent="0.45">
      <c r="A40" s="408" t="s">
        <v>179</v>
      </c>
      <c r="B40" s="404"/>
      <c r="C40" s="404"/>
      <c r="D40" s="404"/>
      <c r="E40" s="404"/>
      <c r="F40" s="404"/>
      <c r="G40" s="404"/>
      <c r="H40" s="405"/>
      <c r="I40" s="131">
        <f>I38+I39</f>
        <v>18602.940000000002</v>
      </c>
      <c r="L40" s="187"/>
      <c r="M40" s="187"/>
      <c r="N40" s="187"/>
      <c r="O40" s="187"/>
      <c r="P40" s="187"/>
      <c r="Q40" s="187"/>
      <c r="R40" s="187"/>
      <c r="S40" s="187"/>
      <c r="T40" s="187"/>
      <c r="U40" s="187"/>
      <c r="V40" s="187"/>
      <c r="W40" s="187"/>
    </row>
    <row r="41" spans="1:23" x14ac:dyDescent="0.45">
      <c r="A41" s="414" t="s">
        <v>101</v>
      </c>
      <c r="B41" s="415"/>
      <c r="C41" s="415"/>
      <c r="D41" s="415"/>
      <c r="E41" s="415"/>
      <c r="F41" s="415"/>
      <c r="G41" s="415"/>
      <c r="H41" s="415"/>
      <c r="I41" s="416"/>
      <c r="L41" s="187"/>
      <c r="M41" s="187"/>
      <c r="N41" s="187"/>
      <c r="O41" s="187"/>
      <c r="P41" s="187"/>
      <c r="Q41" s="187"/>
      <c r="R41" s="187"/>
      <c r="S41" s="187"/>
      <c r="T41" s="187"/>
      <c r="U41" s="187"/>
      <c r="V41" s="187"/>
      <c r="W41" s="187"/>
    </row>
    <row r="42" spans="1:23" x14ac:dyDescent="0.45">
      <c r="A42" s="120" t="s">
        <v>102</v>
      </c>
      <c r="B42" s="412" t="s">
        <v>103</v>
      </c>
      <c r="C42" s="458"/>
      <c r="D42" s="413"/>
      <c r="E42" s="412" t="s">
        <v>91</v>
      </c>
      <c r="F42" s="413"/>
      <c r="G42" s="122" t="s">
        <v>93</v>
      </c>
      <c r="H42" s="123" t="s">
        <v>94</v>
      </c>
      <c r="I42" s="124" t="s">
        <v>95</v>
      </c>
      <c r="L42" s="187"/>
      <c r="M42" s="187"/>
      <c r="N42" s="187"/>
      <c r="O42" s="187"/>
      <c r="P42" s="187"/>
      <c r="Q42" s="187"/>
      <c r="R42" s="187"/>
      <c r="S42" s="187"/>
      <c r="T42" s="187"/>
      <c r="U42" s="187"/>
      <c r="V42" s="187"/>
      <c r="W42" s="187"/>
    </row>
    <row r="43" spans="1:23" x14ac:dyDescent="0.45">
      <c r="A43" s="125">
        <v>1</v>
      </c>
      <c r="B43" s="449" t="s">
        <v>104</v>
      </c>
      <c r="C43" s="450"/>
      <c r="D43" s="451"/>
      <c r="E43" s="437" t="s">
        <v>105</v>
      </c>
      <c r="F43" s="439"/>
      <c r="G43" s="157">
        <v>69</v>
      </c>
      <c r="H43" s="155">
        <v>450</v>
      </c>
      <c r="I43" s="132">
        <f>SUM(G43*H43)</f>
        <v>31050</v>
      </c>
      <c r="L43" s="187"/>
      <c r="M43" s="187"/>
      <c r="N43" s="187"/>
      <c r="O43" s="187"/>
      <c r="P43" s="187"/>
      <c r="Q43" s="187"/>
      <c r="R43" s="187"/>
      <c r="S43" s="187"/>
      <c r="T43" s="187"/>
      <c r="U43" s="187"/>
      <c r="V43" s="187"/>
      <c r="W43" s="187"/>
    </row>
    <row r="44" spans="1:23" x14ac:dyDescent="0.45">
      <c r="A44" s="125">
        <v>2</v>
      </c>
      <c r="B44" s="426" t="s">
        <v>106</v>
      </c>
      <c r="C44" s="427"/>
      <c r="D44" s="428"/>
      <c r="E44" s="406" t="s">
        <v>105</v>
      </c>
      <c r="F44" s="407"/>
      <c r="G44" s="126"/>
      <c r="H44" s="156">
        <v>350</v>
      </c>
      <c r="I44" s="129">
        <f t="shared" ref="I44:I48" si="2">SUM(G44*H44)</f>
        <v>0</v>
      </c>
      <c r="L44" s="187"/>
      <c r="M44" s="187"/>
      <c r="N44" s="187"/>
      <c r="O44" s="187"/>
      <c r="P44" s="187"/>
      <c r="Q44" s="187"/>
      <c r="R44" s="187"/>
      <c r="S44" s="187"/>
      <c r="T44" s="187"/>
      <c r="U44" s="187"/>
      <c r="V44" s="187"/>
      <c r="W44" s="187"/>
    </row>
    <row r="45" spans="1:23" x14ac:dyDescent="0.45">
      <c r="A45" s="125">
        <v>3</v>
      </c>
      <c r="B45" s="426" t="s">
        <v>107</v>
      </c>
      <c r="C45" s="427"/>
      <c r="D45" s="428"/>
      <c r="E45" s="406" t="s">
        <v>105</v>
      </c>
      <c r="F45" s="407"/>
      <c r="G45" s="126"/>
      <c r="H45" s="156">
        <v>300</v>
      </c>
      <c r="I45" s="129">
        <f t="shared" si="2"/>
        <v>0</v>
      </c>
      <c r="L45" s="187"/>
      <c r="M45" s="187"/>
      <c r="N45" s="187"/>
      <c r="O45" s="187"/>
      <c r="P45" s="187"/>
      <c r="Q45" s="187"/>
      <c r="R45" s="187"/>
      <c r="S45" s="187"/>
      <c r="T45" s="187"/>
      <c r="U45" s="187"/>
      <c r="V45" s="187"/>
      <c r="W45" s="187"/>
    </row>
    <row r="46" spans="1:23" x14ac:dyDescent="0.45">
      <c r="A46" s="125">
        <v>4</v>
      </c>
      <c r="B46" s="426" t="s">
        <v>108</v>
      </c>
      <c r="C46" s="427"/>
      <c r="D46" s="428"/>
      <c r="E46" s="406" t="s">
        <v>105</v>
      </c>
      <c r="F46" s="407"/>
      <c r="G46" s="126">
        <v>69</v>
      </c>
      <c r="H46" s="156">
        <v>200</v>
      </c>
      <c r="I46" s="129">
        <f t="shared" si="2"/>
        <v>13800</v>
      </c>
      <c r="L46" s="187"/>
      <c r="M46" s="187"/>
      <c r="N46" s="187"/>
      <c r="O46" s="187"/>
      <c r="P46" s="187"/>
      <c r="Q46" s="187"/>
      <c r="R46" s="187"/>
      <c r="S46" s="187"/>
      <c r="T46" s="187"/>
      <c r="U46" s="187"/>
      <c r="V46" s="187"/>
      <c r="W46" s="187"/>
    </row>
    <row r="47" spans="1:23" x14ac:dyDescent="0.45">
      <c r="A47" s="125">
        <v>5</v>
      </c>
      <c r="B47" s="426" t="s">
        <v>109</v>
      </c>
      <c r="C47" s="427"/>
      <c r="D47" s="428"/>
      <c r="E47" s="406" t="s">
        <v>105</v>
      </c>
      <c r="F47" s="407"/>
      <c r="G47" s="126"/>
      <c r="H47" s="158">
        <v>200</v>
      </c>
      <c r="I47" s="129">
        <f t="shared" si="2"/>
        <v>0</v>
      </c>
      <c r="L47" s="187"/>
      <c r="M47" s="187"/>
      <c r="N47" s="187"/>
      <c r="O47" s="187"/>
      <c r="P47" s="187"/>
      <c r="Q47" s="187"/>
      <c r="R47" s="187"/>
      <c r="S47" s="187"/>
      <c r="T47" s="187"/>
      <c r="U47" s="187"/>
      <c r="V47" s="187"/>
      <c r="W47" s="187"/>
    </row>
    <row r="48" spans="1:23" x14ac:dyDescent="0.45">
      <c r="A48" s="125">
        <v>6</v>
      </c>
      <c r="B48" s="426" t="s">
        <v>41</v>
      </c>
      <c r="C48" s="427"/>
      <c r="D48" s="428"/>
      <c r="E48" s="406" t="s">
        <v>105</v>
      </c>
      <c r="F48" s="407"/>
      <c r="G48" s="126"/>
      <c r="H48" s="158">
        <v>140</v>
      </c>
      <c r="I48" s="129">
        <f t="shared" si="2"/>
        <v>0</v>
      </c>
      <c r="L48" s="187"/>
      <c r="M48" s="187"/>
      <c r="N48" s="187"/>
      <c r="O48" s="187"/>
      <c r="P48" s="187"/>
      <c r="Q48" s="187"/>
      <c r="R48" s="187"/>
      <c r="S48" s="187"/>
      <c r="T48" s="187"/>
      <c r="U48" s="187"/>
      <c r="V48" s="187"/>
      <c r="W48" s="187"/>
    </row>
    <row r="49" spans="1:23" x14ac:dyDescent="0.45">
      <c r="A49" s="125"/>
      <c r="B49" s="426"/>
      <c r="C49" s="427"/>
      <c r="D49" s="428"/>
      <c r="E49" s="133"/>
      <c r="F49" s="100"/>
      <c r="G49" s="100"/>
      <c r="H49" s="116"/>
      <c r="I49" s="129"/>
      <c r="L49" s="187"/>
      <c r="M49" s="187"/>
      <c r="N49" s="187"/>
      <c r="O49" s="187"/>
      <c r="P49" s="187"/>
      <c r="Q49" s="187"/>
      <c r="R49" s="187"/>
      <c r="S49" s="187"/>
      <c r="T49" s="187"/>
      <c r="U49" s="187"/>
      <c r="V49" s="187"/>
      <c r="W49" s="187"/>
    </row>
    <row r="50" spans="1:23" x14ac:dyDescent="0.45">
      <c r="A50" s="114"/>
      <c r="B50" s="426"/>
      <c r="C50" s="427"/>
      <c r="D50" s="428"/>
      <c r="F50" s="100"/>
      <c r="G50" s="100"/>
      <c r="H50" s="116"/>
      <c r="I50" s="129"/>
      <c r="L50" s="187"/>
      <c r="M50" s="187"/>
      <c r="N50" s="187"/>
      <c r="O50" s="187"/>
      <c r="P50" s="187"/>
      <c r="Q50" s="187"/>
      <c r="R50" s="187"/>
      <c r="S50" s="187"/>
      <c r="T50" s="187"/>
      <c r="U50" s="187"/>
      <c r="V50" s="187"/>
      <c r="W50" s="187"/>
    </row>
    <row r="51" spans="1:23" x14ac:dyDescent="0.45">
      <c r="A51" s="134"/>
      <c r="B51" s="455"/>
      <c r="C51" s="456"/>
      <c r="D51" s="457"/>
      <c r="E51" s="102"/>
      <c r="F51" s="103"/>
      <c r="G51" s="100"/>
      <c r="H51" s="118"/>
      <c r="I51" s="129"/>
      <c r="L51" s="187"/>
      <c r="M51" s="187"/>
      <c r="N51" s="187"/>
      <c r="O51" s="187"/>
      <c r="P51" s="187"/>
      <c r="Q51" s="187"/>
      <c r="R51" s="187"/>
      <c r="S51" s="187"/>
      <c r="T51" s="187"/>
      <c r="U51" s="187"/>
      <c r="V51" s="187"/>
      <c r="W51" s="187"/>
    </row>
    <row r="52" spans="1:23" x14ac:dyDescent="0.45">
      <c r="A52" s="408" t="s">
        <v>110</v>
      </c>
      <c r="B52" s="404"/>
      <c r="C52" s="404"/>
      <c r="D52" s="404"/>
      <c r="E52" s="404"/>
      <c r="F52" s="404"/>
      <c r="G52" s="404"/>
      <c r="H52" s="405"/>
      <c r="I52" s="135">
        <f>SUM(I43:I51)</f>
        <v>44850</v>
      </c>
      <c r="L52" s="187"/>
      <c r="M52" s="187"/>
      <c r="N52" s="187"/>
      <c r="O52" s="187"/>
      <c r="P52" s="187"/>
      <c r="Q52" s="187"/>
      <c r="R52" s="187"/>
      <c r="S52" s="187"/>
      <c r="T52" s="187"/>
      <c r="U52" s="187"/>
      <c r="V52" s="187"/>
      <c r="W52" s="187"/>
    </row>
    <row r="53" spans="1:23" x14ac:dyDescent="0.45">
      <c r="A53" s="414" t="s">
        <v>111</v>
      </c>
      <c r="B53" s="415"/>
      <c r="C53" s="415"/>
      <c r="D53" s="415"/>
      <c r="E53" s="415"/>
      <c r="F53" s="415"/>
      <c r="G53" s="415"/>
      <c r="H53" s="415"/>
      <c r="I53" s="416"/>
      <c r="L53" s="187"/>
      <c r="M53" s="187"/>
      <c r="N53" s="187"/>
      <c r="O53" s="187"/>
      <c r="P53" s="187"/>
      <c r="Q53" s="187"/>
      <c r="R53" s="187"/>
      <c r="S53" s="187"/>
      <c r="T53" s="187"/>
      <c r="U53" s="187"/>
      <c r="V53" s="187"/>
      <c r="W53" s="187"/>
    </row>
    <row r="54" spans="1:23" x14ac:dyDescent="0.45">
      <c r="A54" s="120" t="s">
        <v>112</v>
      </c>
      <c r="B54" s="412" t="s">
        <v>113</v>
      </c>
      <c r="C54" s="458"/>
      <c r="D54" s="413"/>
      <c r="E54" s="412" t="s">
        <v>114</v>
      </c>
      <c r="F54" s="413"/>
      <c r="G54" s="136" t="s">
        <v>115</v>
      </c>
      <c r="H54" s="136" t="s">
        <v>94</v>
      </c>
      <c r="I54" s="137" t="s">
        <v>95</v>
      </c>
      <c r="L54" s="187"/>
      <c r="M54" s="187"/>
      <c r="N54" s="187"/>
      <c r="O54" s="187"/>
      <c r="P54" s="187"/>
      <c r="Q54" s="187"/>
      <c r="R54" s="187"/>
      <c r="S54" s="187"/>
      <c r="T54" s="187"/>
      <c r="U54" s="187"/>
      <c r="V54" s="187"/>
      <c r="W54" s="187"/>
    </row>
    <row r="55" spans="1:23" x14ac:dyDescent="0.45">
      <c r="A55" s="125">
        <v>1</v>
      </c>
      <c r="B55" s="417" t="s">
        <v>252</v>
      </c>
      <c r="C55" s="418"/>
      <c r="D55" s="419"/>
      <c r="E55" s="437"/>
      <c r="F55" s="439"/>
      <c r="G55" s="126"/>
      <c r="H55" s="138"/>
      <c r="I55" s="129"/>
      <c r="L55" s="187"/>
      <c r="M55" s="187"/>
      <c r="N55" s="187"/>
      <c r="O55" s="187"/>
      <c r="P55" s="187"/>
      <c r="Q55" s="187"/>
      <c r="R55" s="187"/>
      <c r="S55" s="187"/>
      <c r="T55" s="187"/>
      <c r="U55" s="187"/>
      <c r="V55" s="187"/>
      <c r="W55" s="187"/>
    </row>
    <row r="56" spans="1:23" x14ac:dyDescent="0.45">
      <c r="A56" s="125"/>
      <c r="B56" s="420" t="s">
        <v>249</v>
      </c>
      <c r="C56" s="421"/>
      <c r="D56" s="422"/>
      <c r="E56" s="406">
        <v>6</v>
      </c>
      <c r="F56" s="407"/>
      <c r="G56" s="211">
        <v>61.2</v>
      </c>
      <c r="H56" s="138">
        <v>5</v>
      </c>
      <c r="I56" s="129">
        <f>H56*G56</f>
        <v>306</v>
      </c>
      <c r="L56" s="187"/>
      <c r="M56" s="187"/>
      <c r="N56" s="187"/>
      <c r="O56" s="187"/>
      <c r="P56" s="187"/>
      <c r="Q56" s="187"/>
      <c r="R56" s="187"/>
      <c r="S56" s="187"/>
      <c r="T56" s="187"/>
      <c r="U56" s="187"/>
      <c r="V56" s="187"/>
      <c r="W56" s="187"/>
    </row>
    <row r="57" spans="1:23" x14ac:dyDescent="0.45">
      <c r="A57" s="139"/>
      <c r="B57" s="423"/>
      <c r="C57" s="424"/>
      <c r="D57" s="425"/>
      <c r="E57" s="440"/>
      <c r="F57" s="442"/>
      <c r="G57" s="126"/>
      <c r="H57" s="138"/>
      <c r="I57" s="129"/>
      <c r="L57" s="187"/>
      <c r="M57" s="187"/>
      <c r="N57" s="187"/>
      <c r="O57" s="187"/>
      <c r="P57" s="187"/>
      <c r="Q57" s="187"/>
      <c r="R57" s="187"/>
      <c r="S57" s="187"/>
      <c r="T57" s="187"/>
      <c r="U57" s="187"/>
      <c r="V57" s="187"/>
      <c r="W57" s="187"/>
    </row>
    <row r="58" spans="1:23" x14ac:dyDescent="0.45">
      <c r="A58" s="408" t="s">
        <v>116</v>
      </c>
      <c r="B58" s="404"/>
      <c r="C58" s="404"/>
      <c r="D58" s="404"/>
      <c r="E58" s="404"/>
      <c r="F58" s="404"/>
      <c r="G58" s="404"/>
      <c r="H58" s="405"/>
      <c r="I58" s="140">
        <f>SUM(I55:I57)</f>
        <v>306</v>
      </c>
      <c r="L58" s="187"/>
      <c r="M58" s="187"/>
      <c r="N58" s="187"/>
      <c r="O58" s="187"/>
      <c r="P58" s="187"/>
      <c r="Q58" s="187"/>
      <c r="R58" s="187"/>
      <c r="S58" s="187"/>
      <c r="T58" s="187"/>
      <c r="U58" s="187"/>
      <c r="V58" s="187"/>
      <c r="W58" s="187"/>
    </row>
    <row r="59" spans="1:23" x14ac:dyDescent="0.45">
      <c r="A59" s="141"/>
      <c r="B59" s="142"/>
      <c r="C59" s="142"/>
      <c r="D59" s="142"/>
      <c r="E59" s="142"/>
      <c r="F59" s="143"/>
      <c r="G59" s="144"/>
      <c r="H59" s="144"/>
      <c r="I59" s="145"/>
      <c r="L59" s="197"/>
      <c r="M59" s="187"/>
      <c r="N59" s="187"/>
      <c r="O59" s="187"/>
      <c r="P59" s="187"/>
      <c r="Q59" s="187"/>
      <c r="R59" s="187"/>
      <c r="S59" s="187"/>
      <c r="T59" s="187"/>
      <c r="U59" s="187"/>
      <c r="V59" s="187"/>
      <c r="W59" s="187"/>
    </row>
    <row r="60" spans="1:23" x14ac:dyDescent="0.45">
      <c r="A60" s="452"/>
      <c r="B60" s="453"/>
      <c r="C60" s="453"/>
      <c r="D60" s="453"/>
      <c r="E60" s="453"/>
      <c r="F60" s="146"/>
      <c r="G60" s="454" t="s">
        <v>117</v>
      </c>
      <c r="H60" s="453"/>
      <c r="I60" s="147">
        <f>I58+I52+I40</f>
        <v>63758.94</v>
      </c>
      <c r="L60" s="187"/>
      <c r="M60" s="187"/>
      <c r="N60" s="187"/>
      <c r="O60" s="187"/>
      <c r="P60" s="187"/>
      <c r="Q60" s="187"/>
      <c r="R60" s="187"/>
      <c r="S60" s="187"/>
      <c r="T60" s="187"/>
      <c r="U60" s="187"/>
      <c r="V60" s="187"/>
      <c r="W60" s="187"/>
    </row>
    <row r="61" spans="1:23" x14ac:dyDescent="0.45">
      <c r="A61" s="452"/>
      <c r="B61" s="453"/>
      <c r="C61" s="453"/>
      <c r="D61" s="453"/>
      <c r="E61" s="453"/>
      <c r="F61" s="100"/>
      <c r="G61" s="148"/>
      <c r="H61" s="149"/>
      <c r="I61" s="150"/>
      <c r="L61" s="187"/>
      <c r="M61" s="187"/>
      <c r="N61" s="187"/>
      <c r="O61" s="187"/>
      <c r="P61" s="187"/>
      <c r="Q61" s="187"/>
      <c r="R61" s="187"/>
      <c r="S61" s="187"/>
      <c r="T61" s="187"/>
      <c r="U61" s="187"/>
      <c r="V61" s="187"/>
      <c r="W61" s="187"/>
    </row>
    <row r="62" spans="1:23" ht="14.65" thickBot="1" x14ac:dyDescent="0.5">
      <c r="A62" s="452"/>
      <c r="B62" s="453"/>
      <c r="C62" s="453"/>
      <c r="D62" s="453"/>
      <c r="E62" s="453"/>
      <c r="F62" s="100"/>
      <c r="G62" s="402" t="s">
        <v>160</v>
      </c>
      <c r="H62" s="403"/>
      <c r="I62" s="159">
        <f>I60+I61</f>
        <v>63758.94</v>
      </c>
      <c r="L62" s="187"/>
      <c r="M62" s="187"/>
      <c r="N62" s="187"/>
      <c r="O62" s="187"/>
      <c r="P62" s="187"/>
      <c r="Q62" s="187"/>
      <c r="R62" s="187"/>
      <c r="S62" s="187"/>
      <c r="T62" s="187"/>
      <c r="U62" s="187"/>
      <c r="V62" s="187"/>
      <c r="W62" s="187"/>
    </row>
    <row r="63" spans="1:23" ht="15" thickTop="1" thickBot="1" x14ac:dyDescent="0.5">
      <c r="A63" s="151"/>
      <c r="B63" s="152"/>
      <c r="C63" s="459"/>
      <c r="D63" s="460"/>
      <c r="E63" s="460"/>
      <c r="F63" s="460"/>
      <c r="G63" s="153"/>
      <c r="H63" s="153"/>
      <c r="I63" s="154"/>
      <c r="L63" s="187"/>
      <c r="M63" s="187"/>
      <c r="N63" s="187"/>
      <c r="O63" s="187"/>
      <c r="P63" s="187"/>
      <c r="Q63" s="187"/>
      <c r="R63" s="187"/>
      <c r="S63" s="187"/>
      <c r="T63" s="187"/>
      <c r="U63" s="187"/>
      <c r="V63" s="187"/>
      <c r="W63" s="187"/>
    </row>
    <row r="64" spans="1:23" x14ac:dyDescent="0.45">
      <c r="L64" s="187"/>
      <c r="M64" s="187"/>
      <c r="N64" s="187"/>
      <c r="O64" s="187"/>
      <c r="P64" s="187"/>
      <c r="Q64" s="187"/>
      <c r="R64" s="187"/>
      <c r="S64" s="187"/>
      <c r="T64" s="187"/>
      <c r="U64" s="187"/>
      <c r="V64" s="187"/>
      <c r="W64" s="187"/>
    </row>
    <row r="65" spans="1:23" x14ac:dyDescent="0.45">
      <c r="A65" s="97"/>
      <c r="B65" s="97"/>
      <c r="L65" s="187"/>
      <c r="M65" s="187"/>
      <c r="N65" s="187"/>
      <c r="O65" s="187"/>
      <c r="P65" s="187"/>
      <c r="Q65" s="187"/>
      <c r="R65" s="187"/>
      <c r="S65" s="187"/>
      <c r="T65" s="187"/>
      <c r="U65" s="187"/>
      <c r="V65" s="187"/>
      <c r="W65" s="187"/>
    </row>
  </sheetData>
  <mergeCells count="76">
    <mergeCell ref="A15:I15"/>
    <mergeCell ref="A9:E9"/>
    <mergeCell ref="F9:G9"/>
    <mergeCell ref="H9:I9"/>
    <mergeCell ref="F10:G10"/>
    <mergeCell ref="H10:I10"/>
    <mergeCell ref="F11:G11"/>
    <mergeCell ref="H11:I11"/>
    <mergeCell ref="F12:G12"/>
    <mergeCell ref="H12:I12"/>
    <mergeCell ref="H13:I13"/>
    <mergeCell ref="F14:G14"/>
    <mergeCell ref="H14:I14"/>
    <mergeCell ref="B27:F27"/>
    <mergeCell ref="A16:I16"/>
    <mergeCell ref="B17:D17"/>
    <mergeCell ref="B18:D18"/>
    <mergeCell ref="B19:D19"/>
    <mergeCell ref="B20:D20"/>
    <mergeCell ref="A21:H21"/>
    <mergeCell ref="A22:I22"/>
    <mergeCell ref="B23:E23"/>
    <mergeCell ref="B24:F24"/>
    <mergeCell ref="B25:F25"/>
    <mergeCell ref="B26:F26"/>
    <mergeCell ref="A39:H39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A38:H38"/>
    <mergeCell ref="A40:H40"/>
    <mergeCell ref="A41:I41"/>
    <mergeCell ref="B42:D42"/>
    <mergeCell ref="E42:F42"/>
    <mergeCell ref="B43:D43"/>
    <mergeCell ref="E43:F43"/>
    <mergeCell ref="B44:D44"/>
    <mergeCell ref="E44:F44"/>
    <mergeCell ref="B45:D45"/>
    <mergeCell ref="E45:F45"/>
    <mergeCell ref="B46:D46"/>
    <mergeCell ref="E46:F46"/>
    <mergeCell ref="B55:D55"/>
    <mergeCell ref="E55:F55"/>
    <mergeCell ref="B47:D47"/>
    <mergeCell ref="E47:F47"/>
    <mergeCell ref="B48:D48"/>
    <mergeCell ref="E48:F48"/>
    <mergeCell ref="B49:D49"/>
    <mergeCell ref="B50:D50"/>
    <mergeCell ref="B51:D51"/>
    <mergeCell ref="A52:H52"/>
    <mergeCell ref="A53:I53"/>
    <mergeCell ref="B54:D54"/>
    <mergeCell ref="E54:F54"/>
    <mergeCell ref="C63:F63"/>
    <mergeCell ref="B56:D56"/>
    <mergeCell ref="E56:F56"/>
    <mergeCell ref="B57:D57"/>
    <mergeCell ref="E57:F57"/>
    <mergeCell ref="A58:H58"/>
    <mergeCell ref="A60:B60"/>
    <mergeCell ref="C60:E60"/>
    <mergeCell ref="G60:H60"/>
    <mergeCell ref="A61:B61"/>
    <mergeCell ref="C61:E61"/>
    <mergeCell ref="A62:B62"/>
    <mergeCell ref="C62:E62"/>
    <mergeCell ref="G62:H62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0070C0"/>
  </sheetPr>
  <dimension ref="A1:M65"/>
  <sheetViews>
    <sheetView workbookViewId="0">
      <selection activeCell="A45" sqref="A45"/>
    </sheetView>
  </sheetViews>
  <sheetFormatPr defaultRowHeight="14.25" x14ac:dyDescent="0.45"/>
  <cols>
    <col min="1" max="1" width="12" bestFit="1" customWidth="1"/>
    <col min="4" max="4" width="20.86328125" customWidth="1"/>
    <col min="6" max="6" width="8.86328125" customWidth="1"/>
    <col min="7" max="7" width="11" customWidth="1"/>
    <col min="8" max="8" width="14.1328125" customWidth="1"/>
    <col min="9" max="9" width="18.33203125" customWidth="1"/>
  </cols>
  <sheetData>
    <row r="1" spans="1:13" x14ac:dyDescent="0.45">
      <c r="A1" s="92"/>
      <c r="B1" s="93"/>
      <c r="C1" s="93"/>
      <c r="D1" s="93"/>
      <c r="E1" s="93"/>
      <c r="F1" s="93"/>
      <c r="G1" s="93"/>
      <c r="H1" s="93"/>
      <c r="I1" s="94"/>
    </row>
    <row r="2" spans="1:13" x14ac:dyDescent="0.45">
      <c r="A2" s="95"/>
      <c r="I2" s="96"/>
    </row>
    <row r="3" spans="1:13" x14ac:dyDescent="0.45">
      <c r="A3" s="95"/>
      <c r="I3" s="96"/>
    </row>
    <row r="4" spans="1:13" x14ac:dyDescent="0.45">
      <c r="A4" s="95"/>
      <c r="I4" s="96"/>
    </row>
    <row r="5" spans="1:13" x14ac:dyDescent="0.45">
      <c r="A5" s="95"/>
      <c r="I5" s="96"/>
    </row>
    <row r="6" spans="1:13" x14ac:dyDescent="0.45">
      <c r="A6" s="95"/>
      <c r="I6" s="96"/>
    </row>
    <row r="7" spans="1:13" x14ac:dyDescent="0.45">
      <c r="A7" s="95"/>
      <c r="I7" s="96"/>
    </row>
    <row r="8" spans="1:13" x14ac:dyDescent="0.45">
      <c r="A8" s="95"/>
      <c r="H8" s="97"/>
      <c r="I8" s="98"/>
    </row>
    <row r="9" spans="1:13" x14ac:dyDescent="0.45">
      <c r="A9" s="414" t="s">
        <v>167</v>
      </c>
      <c r="B9" s="415"/>
      <c r="C9" s="415"/>
      <c r="D9" s="415"/>
      <c r="E9" s="429"/>
      <c r="F9" s="430" t="s">
        <v>166</v>
      </c>
      <c r="G9" s="431"/>
      <c r="H9" s="432">
        <v>23</v>
      </c>
      <c r="I9" s="433"/>
    </row>
    <row r="10" spans="1:13" x14ac:dyDescent="0.45">
      <c r="A10" s="99" t="s">
        <v>77</v>
      </c>
      <c r="B10" s="97"/>
      <c r="D10" s="187"/>
      <c r="E10" s="100"/>
      <c r="F10" s="430" t="s">
        <v>78</v>
      </c>
      <c r="G10" s="431"/>
      <c r="H10" s="434">
        <v>43627</v>
      </c>
      <c r="I10" s="435"/>
    </row>
    <row r="11" spans="1:13" x14ac:dyDescent="0.45">
      <c r="A11" s="99" t="s">
        <v>79</v>
      </c>
      <c r="B11" s="97"/>
      <c r="D11" s="187"/>
      <c r="E11" s="100"/>
      <c r="F11" s="430" t="s">
        <v>80</v>
      </c>
      <c r="G11" s="431"/>
      <c r="H11" s="436" t="s">
        <v>253</v>
      </c>
      <c r="I11" s="435"/>
    </row>
    <row r="12" spans="1:13" x14ac:dyDescent="0.45">
      <c r="A12" s="99" t="s">
        <v>81</v>
      </c>
      <c r="B12" s="97"/>
      <c r="D12" s="187"/>
      <c r="E12" s="100"/>
      <c r="F12" s="430" t="s">
        <v>82</v>
      </c>
      <c r="G12" s="431"/>
      <c r="H12" s="436">
        <v>47510</v>
      </c>
      <c r="I12" s="435"/>
    </row>
    <row r="13" spans="1:13" x14ac:dyDescent="0.45">
      <c r="A13" s="99" t="s">
        <v>83</v>
      </c>
      <c r="B13" s="97"/>
      <c r="D13" s="187"/>
      <c r="E13" s="100"/>
      <c r="F13" s="181" t="s">
        <v>84</v>
      </c>
      <c r="G13" s="182"/>
      <c r="H13" s="468" t="s">
        <v>118</v>
      </c>
      <c r="I13" s="469"/>
    </row>
    <row r="14" spans="1:13" x14ac:dyDescent="0.45">
      <c r="A14" s="99"/>
      <c r="B14" s="97"/>
      <c r="D14" s="187"/>
      <c r="E14" s="100"/>
      <c r="F14" s="430" t="s">
        <v>86</v>
      </c>
      <c r="G14" s="431"/>
      <c r="H14" s="436" t="s">
        <v>87</v>
      </c>
      <c r="I14" s="435"/>
      <c r="M14" t="s">
        <v>85</v>
      </c>
    </row>
    <row r="15" spans="1:13" x14ac:dyDescent="0.45">
      <c r="A15" s="443" t="s">
        <v>254</v>
      </c>
      <c r="B15" s="444"/>
      <c r="C15" s="444"/>
      <c r="D15" s="444"/>
      <c r="E15" s="444"/>
      <c r="F15" s="444"/>
      <c r="G15" s="444"/>
      <c r="H15" s="444"/>
      <c r="I15" s="445"/>
    </row>
    <row r="16" spans="1:13" ht="14.65" thickBot="1" x14ac:dyDescent="0.5">
      <c r="A16" s="446" t="s">
        <v>88</v>
      </c>
      <c r="B16" s="447"/>
      <c r="C16" s="447"/>
      <c r="D16" s="447"/>
      <c r="E16" s="447"/>
      <c r="F16" s="447"/>
      <c r="G16" s="447"/>
      <c r="H16" s="447"/>
      <c r="I16" s="448"/>
    </row>
    <row r="17" spans="1:11" x14ac:dyDescent="0.45">
      <c r="A17" s="104" t="s">
        <v>89</v>
      </c>
      <c r="B17" s="464" t="s">
        <v>176</v>
      </c>
      <c r="C17" s="465"/>
      <c r="D17" s="466"/>
      <c r="E17" s="170" t="s">
        <v>91</v>
      </c>
      <c r="F17" s="170" t="s">
        <v>92</v>
      </c>
      <c r="G17" s="170" t="s">
        <v>93</v>
      </c>
      <c r="H17" s="170" t="s">
        <v>94</v>
      </c>
      <c r="I17" s="171" t="s">
        <v>95</v>
      </c>
    </row>
    <row r="18" spans="1:11" x14ac:dyDescent="0.45">
      <c r="A18" s="109"/>
      <c r="B18" s="437"/>
      <c r="C18" s="438"/>
      <c r="D18" s="439"/>
      <c r="E18" s="110"/>
      <c r="F18" s="111"/>
      <c r="G18" s="110"/>
      <c r="H18" s="112"/>
      <c r="I18" s="113">
        <f>SUM(G18*H18)</f>
        <v>0</v>
      </c>
    </row>
    <row r="19" spans="1:11" x14ac:dyDescent="0.45">
      <c r="A19" s="114"/>
      <c r="B19" s="406"/>
      <c r="C19" s="395"/>
      <c r="D19" s="407"/>
      <c r="E19" s="115"/>
      <c r="F19" s="100"/>
      <c r="G19" s="115"/>
      <c r="H19" s="116"/>
      <c r="I19" s="113">
        <f t="shared" ref="I19:I20" si="0">SUM(G19*H19)</f>
        <v>0</v>
      </c>
    </row>
    <row r="20" spans="1:11" x14ac:dyDescent="0.45">
      <c r="A20" s="114"/>
      <c r="B20" s="440"/>
      <c r="C20" s="441"/>
      <c r="D20" s="442"/>
      <c r="E20" s="115"/>
      <c r="F20" s="100"/>
      <c r="G20" s="117"/>
      <c r="H20" s="118"/>
      <c r="I20" s="119">
        <f t="shared" si="0"/>
        <v>0</v>
      </c>
    </row>
    <row r="21" spans="1:11" x14ac:dyDescent="0.45">
      <c r="A21" s="408" t="s">
        <v>96</v>
      </c>
      <c r="B21" s="404"/>
      <c r="C21" s="404"/>
      <c r="D21" s="404"/>
      <c r="E21" s="404"/>
      <c r="F21" s="404"/>
      <c r="G21" s="404"/>
      <c r="H21" s="405"/>
      <c r="I21" s="113">
        <f>SUM(I18:I20)</f>
        <v>0</v>
      </c>
    </row>
    <row r="22" spans="1:11" x14ac:dyDescent="0.45">
      <c r="A22" s="414" t="s">
        <v>97</v>
      </c>
      <c r="B22" s="415"/>
      <c r="C22" s="415"/>
      <c r="D22" s="415"/>
      <c r="E22" s="415"/>
      <c r="F22" s="415"/>
      <c r="G22" s="415"/>
      <c r="H22" s="415"/>
      <c r="I22" s="416"/>
    </row>
    <row r="23" spans="1:11" x14ac:dyDescent="0.45">
      <c r="A23" s="120" t="s">
        <v>98</v>
      </c>
      <c r="B23" s="412" t="s">
        <v>176</v>
      </c>
      <c r="C23" s="458"/>
      <c r="D23" s="458"/>
      <c r="E23" s="458"/>
      <c r="F23" s="122"/>
      <c r="G23" s="180" t="s">
        <v>93</v>
      </c>
      <c r="H23" s="136" t="s">
        <v>94</v>
      </c>
      <c r="I23" s="137" t="s">
        <v>95</v>
      </c>
      <c r="K23" s="142"/>
    </row>
    <row r="24" spans="1:11" x14ac:dyDescent="0.45">
      <c r="A24" s="125">
        <v>1</v>
      </c>
      <c r="B24" s="417" t="s">
        <v>256</v>
      </c>
      <c r="C24" s="418"/>
      <c r="D24" s="418"/>
      <c r="E24" s="418"/>
      <c r="F24" s="419"/>
      <c r="G24" s="194">
        <v>1</v>
      </c>
      <c r="H24" s="184">
        <v>182.56</v>
      </c>
      <c r="I24" s="129">
        <f>H24*G24</f>
        <v>182.56</v>
      </c>
    </row>
    <row r="25" spans="1:11" x14ac:dyDescent="0.45">
      <c r="A25" s="125">
        <v>2</v>
      </c>
      <c r="B25" s="420" t="s">
        <v>257</v>
      </c>
      <c r="C25" s="421"/>
      <c r="D25" s="421"/>
      <c r="E25" s="421"/>
      <c r="F25" s="422"/>
      <c r="G25" s="191">
        <v>1</v>
      </c>
      <c r="H25" s="184">
        <v>227.5</v>
      </c>
      <c r="I25" s="129">
        <f>H25*G25</f>
        <v>227.5</v>
      </c>
    </row>
    <row r="26" spans="1:11" x14ac:dyDescent="0.45">
      <c r="A26" s="125">
        <v>3</v>
      </c>
      <c r="B26" s="420" t="s">
        <v>258</v>
      </c>
      <c r="C26" s="421"/>
      <c r="D26" s="421"/>
      <c r="E26" s="421"/>
      <c r="F26" s="422"/>
      <c r="G26" s="195">
        <v>2</v>
      </c>
      <c r="H26" s="128">
        <v>1504.35</v>
      </c>
      <c r="I26" s="129">
        <f t="shared" ref="I26:I28" si="1">H26*G26</f>
        <v>3008.7</v>
      </c>
    </row>
    <row r="27" spans="1:11" x14ac:dyDescent="0.45">
      <c r="A27" s="125">
        <v>4</v>
      </c>
      <c r="B27" s="420" t="s">
        <v>259</v>
      </c>
      <c r="C27" s="421"/>
      <c r="D27" s="421"/>
      <c r="E27" s="421"/>
      <c r="F27" s="422"/>
      <c r="G27" s="195">
        <v>1</v>
      </c>
      <c r="H27" s="128">
        <v>418</v>
      </c>
      <c r="I27" s="129">
        <f t="shared" si="1"/>
        <v>418</v>
      </c>
    </row>
    <row r="28" spans="1:11" x14ac:dyDescent="0.45">
      <c r="A28" s="125"/>
      <c r="B28" s="420"/>
      <c r="C28" s="421"/>
      <c r="D28" s="421"/>
      <c r="E28" s="421"/>
      <c r="F28" s="422"/>
      <c r="G28" s="191"/>
      <c r="H28" s="192"/>
      <c r="I28" s="129">
        <f t="shared" si="1"/>
        <v>0</v>
      </c>
    </row>
    <row r="29" spans="1:11" x14ac:dyDescent="0.45">
      <c r="A29" s="125"/>
      <c r="B29" s="470"/>
      <c r="C29" s="471"/>
      <c r="D29" s="471"/>
      <c r="E29" s="471"/>
      <c r="F29" s="471"/>
      <c r="G29" s="191"/>
      <c r="H29" s="192"/>
      <c r="I29" s="129"/>
    </row>
    <row r="30" spans="1:11" x14ac:dyDescent="0.45">
      <c r="A30" s="125"/>
      <c r="B30" s="470"/>
      <c r="C30" s="471"/>
      <c r="D30" s="471"/>
      <c r="E30" s="471"/>
      <c r="F30" s="471"/>
      <c r="G30" s="191"/>
      <c r="H30" s="192"/>
      <c r="I30" s="129"/>
    </row>
    <row r="31" spans="1:11" x14ac:dyDescent="0.45">
      <c r="A31" s="125"/>
      <c r="B31" s="470"/>
      <c r="C31" s="471"/>
      <c r="D31" s="471"/>
      <c r="E31" s="471"/>
      <c r="F31" s="471"/>
      <c r="G31" s="191"/>
      <c r="H31" s="192"/>
      <c r="I31" s="129"/>
    </row>
    <row r="32" spans="1:11" x14ac:dyDescent="0.45">
      <c r="A32" s="125"/>
      <c r="B32" s="470"/>
      <c r="C32" s="471"/>
      <c r="D32" s="471"/>
      <c r="E32" s="471"/>
      <c r="F32" s="471"/>
      <c r="G32" s="191"/>
      <c r="H32" s="192"/>
      <c r="I32" s="129"/>
    </row>
    <row r="33" spans="1:12" x14ac:dyDescent="0.45">
      <c r="A33" s="125"/>
      <c r="B33" s="470"/>
      <c r="C33" s="471"/>
      <c r="D33" s="471"/>
      <c r="E33" s="471"/>
      <c r="F33" s="471"/>
      <c r="G33" s="191"/>
      <c r="H33" s="192"/>
      <c r="I33" s="129"/>
    </row>
    <row r="34" spans="1:12" x14ac:dyDescent="0.45">
      <c r="A34" s="125"/>
      <c r="B34" s="470"/>
      <c r="C34" s="471"/>
      <c r="D34" s="471"/>
      <c r="E34" s="471"/>
      <c r="F34" s="471"/>
      <c r="G34" s="191"/>
      <c r="H34" s="192"/>
      <c r="I34" s="129"/>
    </row>
    <row r="35" spans="1:12" x14ac:dyDescent="0.45">
      <c r="A35" s="125"/>
      <c r="B35" s="470"/>
      <c r="C35" s="471"/>
      <c r="D35" s="471"/>
      <c r="E35" s="471"/>
      <c r="F35" s="471"/>
      <c r="G35" s="191"/>
      <c r="H35" s="192"/>
      <c r="I35" s="129"/>
    </row>
    <row r="36" spans="1:12" x14ac:dyDescent="0.45">
      <c r="A36" s="125"/>
      <c r="B36" s="470"/>
      <c r="C36" s="471"/>
      <c r="D36" s="471"/>
      <c r="E36" s="471"/>
      <c r="F36" s="471"/>
      <c r="G36" s="191"/>
      <c r="H36" s="192"/>
      <c r="I36" s="129"/>
    </row>
    <row r="37" spans="1:12" x14ac:dyDescent="0.45">
      <c r="A37" s="125"/>
      <c r="B37" s="470"/>
      <c r="C37" s="471"/>
      <c r="D37" s="471"/>
      <c r="E37" s="471"/>
      <c r="F37" s="471"/>
      <c r="G37" s="191"/>
      <c r="H37" s="192"/>
      <c r="I37" s="129"/>
      <c r="L37" s="130"/>
    </row>
    <row r="38" spans="1:12" x14ac:dyDescent="0.45">
      <c r="A38" s="467" t="s">
        <v>177</v>
      </c>
      <c r="B38" s="404"/>
      <c r="C38" s="404"/>
      <c r="D38" s="404"/>
      <c r="E38" s="404"/>
      <c r="F38" s="404"/>
      <c r="G38" s="404"/>
      <c r="H38" s="405"/>
      <c r="I38" s="185">
        <f>SUM(I24:I37)</f>
        <v>3836.7599999999998</v>
      </c>
      <c r="L38" s="130"/>
    </row>
    <row r="39" spans="1:12" x14ac:dyDescent="0.45">
      <c r="A39" s="408" t="s">
        <v>178</v>
      </c>
      <c r="B39" s="404"/>
      <c r="C39" s="404"/>
      <c r="D39" s="404"/>
      <c r="E39" s="404"/>
      <c r="F39" s="404"/>
      <c r="G39" s="404"/>
      <c r="H39" s="405"/>
      <c r="I39" s="186">
        <f>ROUND((I38*0.15),2)</f>
        <v>575.51</v>
      </c>
      <c r="L39" s="130"/>
    </row>
    <row r="40" spans="1:12" x14ac:dyDescent="0.45">
      <c r="A40" s="408" t="s">
        <v>179</v>
      </c>
      <c r="B40" s="404"/>
      <c r="C40" s="404"/>
      <c r="D40" s="404"/>
      <c r="E40" s="404"/>
      <c r="F40" s="404"/>
      <c r="G40" s="404"/>
      <c r="H40" s="405"/>
      <c r="I40" s="131">
        <f>I38+I39</f>
        <v>4412.2699999999995</v>
      </c>
    </row>
    <row r="41" spans="1:12" x14ac:dyDescent="0.45">
      <c r="A41" s="414" t="s">
        <v>101</v>
      </c>
      <c r="B41" s="415"/>
      <c r="C41" s="415"/>
      <c r="D41" s="415"/>
      <c r="E41" s="415"/>
      <c r="F41" s="415"/>
      <c r="G41" s="415"/>
      <c r="H41" s="415"/>
      <c r="I41" s="416"/>
    </row>
    <row r="42" spans="1:12" x14ac:dyDescent="0.45">
      <c r="A42" s="120" t="s">
        <v>102</v>
      </c>
      <c r="B42" s="412" t="s">
        <v>103</v>
      </c>
      <c r="C42" s="458"/>
      <c r="D42" s="413"/>
      <c r="E42" s="412" t="s">
        <v>91</v>
      </c>
      <c r="F42" s="413"/>
      <c r="G42" s="122" t="s">
        <v>93</v>
      </c>
      <c r="H42" s="123" t="s">
        <v>94</v>
      </c>
      <c r="I42" s="124" t="s">
        <v>95</v>
      </c>
    </row>
    <row r="43" spans="1:12" x14ac:dyDescent="0.45">
      <c r="A43" s="125">
        <v>1</v>
      </c>
      <c r="B43" s="449" t="s">
        <v>104</v>
      </c>
      <c r="C43" s="450"/>
      <c r="D43" s="451"/>
      <c r="E43" s="437" t="s">
        <v>105</v>
      </c>
      <c r="F43" s="439"/>
      <c r="G43" s="157">
        <v>4</v>
      </c>
      <c r="H43" s="155">
        <v>450</v>
      </c>
      <c r="I43" s="132">
        <f>SUM(G43*H43)</f>
        <v>1800</v>
      </c>
    </row>
    <row r="44" spans="1:12" x14ac:dyDescent="0.45">
      <c r="A44" s="125">
        <v>2</v>
      </c>
      <c r="B44" s="426" t="s">
        <v>106</v>
      </c>
      <c r="C44" s="427"/>
      <c r="D44" s="428"/>
      <c r="E44" s="406" t="s">
        <v>105</v>
      </c>
      <c r="F44" s="407"/>
      <c r="G44" s="126"/>
      <c r="H44" s="156">
        <v>350</v>
      </c>
      <c r="I44" s="129">
        <f t="shared" ref="I44:I48" si="2">SUM(G44*H44)</f>
        <v>0</v>
      </c>
    </row>
    <row r="45" spans="1:12" x14ac:dyDescent="0.45">
      <c r="A45" s="125">
        <v>3</v>
      </c>
      <c r="B45" s="426" t="s">
        <v>107</v>
      </c>
      <c r="C45" s="427"/>
      <c r="D45" s="428"/>
      <c r="E45" s="406" t="s">
        <v>105</v>
      </c>
      <c r="F45" s="407"/>
      <c r="G45" s="126"/>
      <c r="H45" s="156">
        <v>300</v>
      </c>
      <c r="I45" s="129">
        <f t="shared" si="2"/>
        <v>0</v>
      </c>
    </row>
    <row r="46" spans="1:12" x14ac:dyDescent="0.45">
      <c r="A46" s="125">
        <v>4</v>
      </c>
      <c r="B46" s="426" t="s">
        <v>108</v>
      </c>
      <c r="C46" s="427"/>
      <c r="D46" s="428"/>
      <c r="E46" s="406" t="s">
        <v>105</v>
      </c>
      <c r="F46" s="407"/>
      <c r="G46" s="126">
        <v>4</v>
      </c>
      <c r="H46" s="156">
        <v>200</v>
      </c>
      <c r="I46" s="129">
        <f t="shared" si="2"/>
        <v>800</v>
      </c>
    </row>
    <row r="47" spans="1:12" x14ac:dyDescent="0.45">
      <c r="A47" s="125">
        <v>5</v>
      </c>
      <c r="B47" s="426" t="s">
        <v>109</v>
      </c>
      <c r="C47" s="427"/>
      <c r="D47" s="428"/>
      <c r="E47" s="406" t="s">
        <v>105</v>
      </c>
      <c r="F47" s="407"/>
      <c r="G47" s="126"/>
      <c r="H47" s="158">
        <v>200</v>
      </c>
      <c r="I47" s="129">
        <f t="shared" si="2"/>
        <v>0</v>
      </c>
    </row>
    <row r="48" spans="1:12" x14ac:dyDescent="0.45">
      <c r="A48" s="125">
        <v>6</v>
      </c>
      <c r="B48" s="426" t="s">
        <v>41</v>
      </c>
      <c r="C48" s="427"/>
      <c r="D48" s="428"/>
      <c r="E48" s="406" t="s">
        <v>105</v>
      </c>
      <c r="F48" s="407"/>
      <c r="G48" s="126"/>
      <c r="H48" s="158">
        <v>140</v>
      </c>
      <c r="I48" s="129">
        <f t="shared" si="2"/>
        <v>0</v>
      </c>
    </row>
    <row r="49" spans="1:12" x14ac:dyDescent="0.45">
      <c r="A49" s="125"/>
      <c r="B49" s="426"/>
      <c r="C49" s="427"/>
      <c r="D49" s="428"/>
      <c r="E49" s="133"/>
      <c r="F49" s="100"/>
      <c r="G49" s="100"/>
      <c r="H49" s="116"/>
      <c r="I49" s="129"/>
    </row>
    <row r="50" spans="1:12" x14ac:dyDescent="0.45">
      <c r="A50" s="114"/>
      <c r="B50" s="426"/>
      <c r="C50" s="427"/>
      <c r="D50" s="428"/>
      <c r="F50" s="100"/>
      <c r="G50" s="100"/>
      <c r="H50" s="116"/>
      <c r="I50" s="129"/>
    </row>
    <row r="51" spans="1:12" x14ac:dyDescent="0.45">
      <c r="A51" s="134"/>
      <c r="B51" s="455"/>
      <c r="C51" s="456"/>
      <c r="D51" s="457"/>
      <c r="E51" s="102"/>
      <c r="F51" s="103"/>
      <c r="G51" s="100"/>
      <c r="H51" s="118"/>
      <c r="I51" s="129"/>
    </row>
    <row r="52" spans="1:12" x14ac:dyDescent="0.45">
      <c r="A52" s="408" t="s">
        <v>110</v>
      </c>
      <c r="B52" s="404"/>
      <c r="C52" s="404"/>
      <c r="D52" s="404"/>
      <c r="E52" s="404"/>
      <c r="F52" s="404"/>
      <c r="G52" s="404"/>
      <c r="H52" s="405"/>
      <c r="I52" s="135">
        <f>SUM(I43:I51)</f>
        <v>2600</v>
      </c>
    </row>
    <row r="53" spans="1:12" x14ac:dyDescent="0.45">
      <c r="A53" s="414" t="s">
        <v>111</v>
      </c>
      <c r="B53" s="415"/>
      <c r="C53" s="415"/>
      <c r="D53" s="415"/>
      <c r="E53" s="415"/>
      <c r="F53" s="415"/>
      <c r="G53" s="415"/>
      <c r="H53" s="415"/>
      <c r="I53" s="416"/>
    </row>
    <row r="54" spans="1:12" x14ac:dyDescent="0.45">
      <c r="A54" s="120" t="s">
        <v>112</v>
      </c>
      <c r="B54" s="412" t="s">
        <v>113</v>
      </c>
      <c r="C54" s="458"/>
      <c r="D54" s="413"/>
      <c r="E54" s="412" t="s">
        <v>114</v>
      </c>
      <c r="F54" s="413"/>
      <c r="G54" s="136" t="s">
        <v>115</v>
      </c>
      <c r="H54" s="136" t="s">
        <v>94</v>
      </c>
      <c r="I54" s="137" t="s">
        <v>95</v>
      </c>
    </row>
    <row r="55" spans="1:12" x14ac:dyDescent="0.45">
      <c r="A55" s="125">
        <v>1</v>
      </c>
      <c r="B55" s="417" t="s">
        <v>261</v>
      </c>
      <c r="C55" s="418"/>
      <c r="D55" s="419"/>
      <c r="E55" s="437"/>
      <c r="F55" s="439"/>
      <c r="G55" s="126"/>
      <c r="H55" s="138"/>
      <c r="I55" s="129"/>
    </row>
    <row r="56" spans="1:12" x14ac:dyDescent="0.45">
      <c r="A56" s="125"/>
      <c r="B56" s="420" t="s">
        <v>255</v>
      </c>
      <c r="C56" s="421"/>
      <c r="D56" s="422"/>
      <c r="E56" s="406">
        <v>1</v>
      </c>
      <c r="F56" s="407"/>
      <c r="G56" s="126">
        <v>27.6</v>
      </c>
      <c r="H56" s="138">
        <v>5</v>
      </c>
      <c r="I56" s="129">
        <f>H56*G56</f>
        <v>138</v>
      </c>
    </row>
    <row r="57" spans="1:12" x14ac:dyDescent="0.45">
      <c r="A57" s="139"/>
      <c r="B57" s="423"/>
      <c r="C57" s="424"/>
      <c r="D57" s="425"/>
      <c r="E57" s="440"/>
      <c r="F57" s="442"/>
      <c r="G57" s="126"/>
      <c r="H57" s="138"/>
      <c r="I57" s="129"/>
    </row>
    <row r="58" spans="1:12" x14ac:dyDescent="0.45">
      <c r="A58" s="408" t="s">
        <v>116</v>
      </c>
      <c r="B58" s="404"/>
      <c r="C58" s="404"/>
      <c r="D58" s="404"/>
      <c r="E58" s="404"/>
      <c r="F58" s="404"/>
      <c r="G58" s="404"/>
      <c r="H58" s="405"/>
      <c r="I58" s="140">
        <f>SUM(I55:I57)</f>
        <v>138</v>
      </c>
    </row>
    <row r="59" spans="1:12" x14ac:dyDescent="0.45">
      <c r="A59" s="141"/>
      <c r="B59" s="142"/>
      <c r="C59" s="142"/>
      <c r="D59" s="142"/>
      <c r="E59" s="142"/>
      <c r="F59" s="143"/>
      <c r="G59" s="144"/>
      <c r="H59" s="144"/>
      <c r="I59" s="145"/>
      <c r="L59" s="97"/>
    </row>
    <row r="60" spans="1:12" x14ac:dyDescent="0.45">
      <c r="A60" s="452"/>
      <c r="B60" s="453"/>
      <c r="C60" s="453"/>
      <c r="D60" s="453"/>
      <c r="E60" s="453"/>
      <c r="F60" s="146"/>
      <c r="G60" s="454" t="s">
        <v>117</v>
      </c>
      <c r="H60" s="453"/>
      <c r="I60" s="147">
        <f>I58+I52+I40</f>
        <v>7150.2699999999995</v>
      </c>
    </row>
    <row r="61" spans="1:12" x14ac:dyDescent="0.45">
      <c r="A61" s="452"/>
      <c r="B61" s="453"/>
      <c r="C61" s="453"/>
      <c r="D61" s="453"/>
      <c r="E61" s="453"/>
      <c r="F61" s="100"/>
      <c r="G61" s="148"/>
      <c r="H61" s="149"/>
      <c r="I61" s="150"/>
    </row>
    <row r="62" spans="1:12" ht="14.65" thickBot="1" x14ac:dyDescent="0.5">
      <c r="A62" s="452"/>
      <c r="B62" s="453"/>
      <c r="C62" s="453"/>
      <c r="D62" s="453"/>
      <c r="E62" s="453"/>
      <c r="F62" s="100"/>
      <c r="G62" s="402" t="s">
        <v>160</v>
      </c>
      <c r="H62" s="403"/>
      <c r="I62" s="159">
        <f>I60+I61</f>
        <v>7150.2699999999995</v>
      </c>
    </row>
    <row r="63" spans="1:12" ht="15" thickTop="1" thickBot="1" x14ac:dyDescent="0.5">
      <c r="A63" s="151"/>
      <c r="B63" s="152"/>
      <c r="C63" s="459"/>
      <c r="D63" s="460"/>
      <c r="E63" s="460"/>
      <c r="F63" s="460"/>
      <c r="G63" s="153"/>
      <c r="H63" s="153"/>
      <c r="I63" s="154"/>
    </row>
    <row r="65" spans="1:2" x14ac:dyDescent="0.45">
      <c r="A65" s="97"/>
      <c r="B65" s="97"/>
    </row>
  </sheetData>
  <mergeCells count="76">
    <mergeCell ref="A15:I15"/>
    <mergeCell ref="A9:E9"/>
    <mergeCell ref="F9:G9"/>
    <mergeCell ref="H9:I9"/>
    <mergeCell ref="F10:G10"/>
    <mergeCell ref="H10:I10"/>
    <mergeCell ref="F11:G11"/>
    <mergeCell ref="H11:I11"/>
    <mergeCell ref="F12:G12"/>
    <mergeCell ref="H12:I12"/>
    <mergeCell ref="H13:I13"/>
    <mergeCell ref="F14:G14"/>
    <mergeCell ref="H14:I14"/>
    <mergeCell ref="B27:F27"/>
    <mergeCell ref="A16:I16"/>
    <mergeCell ref="B17:D17"/>
    <mergeCell ref="B18:D18"/>
    <mergeCell ref="B19:D19"/>
    <mergeCell ref="B20:D20"/>
    <mergeCell ref="A21:H21"/>
    <mergeCell ref="A22:I22"/>
    <mergeCell ref="B23:E23"/>
    <mergeCell ref="B24:F24"/>
    <mergeCell ref="B25:F25"/>
    <mergeCell ref="B26:F26"/>
    <mergeCell ref="A39:H39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A38:H38"/>
    <mergeCell ref="A40:H40"/>
    <mergeCell ref="A41:I41"/>
    <mergeCell ref="B42:D42"/>
    <mergeCell ref="E42:F42"/>
    <mergeCell ref="B43:D43"/>
    <mergeCell ref="E43:F43"/>
    <mergeCell ref="B44:D44"/>
    <mergeCell ref="E44:F44"/>
    <mergeCell ref="B45:D45"/>
    <mergeCell ref="E45:F45"/>
    <mergeCell ref="B46:D46"/>
    <mergeCell ref="E46:F46"/>
    <mergeCell ref="B55:D55"/>
    <mergeCell ref="E55:F55"/>
    <mergeCell ref="B47:D47"/>
    <mergeCell ref="E47:F47"/>
    <mergeCell ref="B48:D48"/>
    <mergeCell ref="E48:F48"/>
    <mergeCell ref="B49:D49"/>
    <mergeCell ref="B50:D50"/>
    <mergeCell ref="B51:D51"/>
    <mergeCell ref="A52:H52"/>
    <mergeCell ref="A53:I53"/>
    <mergeCell ref="B54:D54"/>
    <mergeCell ref="E54:F54"/>
    <mergeCell ref="C63:F63"/>
    <mergeCell ref="B56:D56"/>
    <mergeCell ref="E56:F56"/>
    <mergeCell ref="B57:D57"/>
    <mergeCell ref="E57:F57"/>
    <mergeCell ref="A58:H58"/>
    <mergeCell ref="A60:B60"/>
    <mergeCell ref="C60:E60"/>
    <mergeCell ref="G60:H60"/>
    <mergeCell ref="A61:B61"/>
    <mergeCell ref="C61:E61"/>
    <mergeCell ref="A62:B62"/>
    <mergeCell ref="C62:E62"/>
    <mergeCell ref="G62:H62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0070C0"/>
  </sheetPr>
  <dimension ref="A1:M65"/>
  <sheetViews>
    <sheetView topLeftCell="A4" workbookViewId="0">
      <selection activeCell="A45" sqref="A45"/>
    </sheetView>
  </sheetViews>
  <sheetFormatPr defaultRowHeight="14.25" x14ac:dyDescent="0.45"/>
  <cols>
    <col min="1" max="1" width="12" bestFit="1" customWidth="1"/>
    <col min="4" max="4" width="20.86328125" customWidth="1"/>
    <col min="6" max="6" width="8.86328125" customWidth="1"/>
    <col min="7" max="7" width="11" customWidth="1"/>
    <col min="8" max="8" width="14.1328125" customWidth="1"/>
    <col min="9" max="9" width="18.33203125" customWidth="1"/>
  </cols>
  <sheetData>
    <row r="1" spans="1:13" x14ac:dyDescent="0.45">
      <c r="A1" s="92"/>
      <c r="B1" s="93"/>
      <c r="C1" s="93"/>
      <c r="D1" s="93"/>
      <c r="E1" s="93"/>
      <c r="F1" s="93"/>
      <c r="G1" s="93"/>
      <c r="H1" s="93"/>
      <c r="I1" s="94"/>
    </row>
    <row r="2" spans="1:13" x14ac:dyDescent="0.45">
      <c r="A2" s="95"/>
      <c r="I2" s="96"/>
    </row>
    <row r="3" spans="1:13" x14ac:dyDescent="0.45">
      <c r="A3" s="95"/>
      <c r="I3" s="96"/>
    </row>
    <row r="4" spans="1:13" x14ac:dyDescent="0.45">
      <c r="A4" s="95"/>
      <c r="I4" s="96"/>
    </row>
    <row r="5" spans="1:13" x14ac:dyDescent="0.45">
      <c r="A5" s="95"/>
      <c r="I5" s="96"/>
    </row>
    <row r="6" spans="1:13" x14ac:dyDescent="0.45">
      <c r="A6" s="95"/>
      <c r="I6" s="96"/>
    </row>
    <row r="7" spans="1:13" x14ac:dyDescent="0.45">
      <c r="A7" s="95"/>
      <c r="I7" s="96"/>
    </row>
    <row r="8" spans="1:13" x14ac:dyDescent="0.45">
      <c r="A8" s="95"/>
      <c r="H8" s="97"/>
      <c r="I8" s="98"/>
    </row>
    <row r="9" spans="1:13" x14ac:dyDescent="0.45">
      <c r="A9" s="414" t="s">
        <v>167</v>
      </c>
      <c r="B9" s="415"/>
      <c r="C9" s="415"/>
      <c r="D9" s="415"/>
      <c r="E9" s="429"/>
      <c r="F9" s="430" t="s">
        <v>166</v>
      </c>
      <c r="G9" s="431"/>
      <c r="H9" s="432">
        <v>24</v>
      </c>
      <c r="I9" s="433"/>
    </row>
    <row r="10" spans="1:13" x14ac:dyDescent="0.45">
      <c r="A10" s="99" t="s">
        <v>77</v>
      </c>
      <c r="B10" s="97"/>
      <c r="D10" s="187"/>
      <c r="E10" s="100"/>
      <c r="F10" s="430" t="s">
        <v>78</v>
      </c>
      <c r="G10" s="431"/>
      <c r="H10" s="434">
        <v>43637</v>
      </c>
      <c r="I10" s="435"/>
    </row>
    <row r="11" spans="1:13" x14ac:dyDescent="0.45">
      <c r="A11" s="99" t="s">
        <v>79</v>
      </c>
      <c r="B11" s="97"/>
      <c r="D11" s="187"/>
      <c r="E11" s="100"/>
      <c r="F11" s="430" t="s">
        <v>80</v>
      </c>
      <c r="G11" s="431"/>
      <c r="H11" s="436" t="s">
        <v>150</v>
      </c>
      <c r="I11" s="435"/>
    </row>
    <row r="12" spans="1:13" x14ac:dyDescent="0.45">
      <c r="A12" s="99" t="s">
        <v>81</v>
      </c>
      <c r="B12" s="97"/>
      <c r="D12" s="187"/>
      <c r="E12" s="100"/>
      <c r="F12" s="430" t="s">
        <v>82</v>
      </c>
      <c r="G12" s="431"/>
      <c r="H12" s="436">
        <v>49026</v>
      </c>
      <c r="I12" s="435"/>
    </row>
    <row r="13" spans="1:13" x14ac:dyDescent="0.45">
      <c r="A13" s="99" t="s">
        <v>83</v>
      </c>
      <c r="B13" s="97"/>
      <c r="D13" s="187"/>
      <c r="E13" s="100"/>
      <c r="F13" s="181" t="s">
        <v>84</v>
      </c>
      <c r="G13" s="182"/>
      <c r="H13" s="468" t="s">
        <v>118</v>
      </c>
      <c r="I13" s="469"/>
    </row>
    <row r="14" spans="1:13" x14ac:dyDescent="0.45">
      <c r="A14" s="99"/>
      <c r="B14" s="97"/>
      <c r="D14" s="187"/>
      <c r="E14" s="100"/>
      <c r="F14" s="430" t="s">
        <v>86</v>
      </c>
      <c r="G14" s="431"/>
      <c r="H14" s="436" t="s">
        <v>87</v>
      </c>
      <c r="I14" s="435"/>
      <c r="M14" t="s">
        <v>85</v>
      </c>
    </row>
    <row r="15" spans="1:13" x14ac:dyDescent="0.45">
      <c r="A15" s="443" t="s">
        <v>260</v>
      </c>
      <c r="B15" s="444"/>
      <c r="C15" s="444"/>
      <c r="D15" s="444"/>
      <c r="E15" s="444"/>
      <c r="F15" s="444"/>
      <c r="G15" s="444"/>
      <c r="H15" s="444"/>
      <c r="I15" s="445"/>
    </row>
    <row r="16" spans="1:13" ht="14.65" thickBot="1" x14ac:dyDescent="0.5">
      <c r="A16" s="446" t="s">
        <v>88</v>
      </c>
      <c r="B16" s="447"/>
      <c r="C16" s="447"/>
      <c r="D16" s="447"/>
      <c r="E16" s="447"/>
      <c r="F16" s="447"/>
      <c r="G16" s="447"/>
      <c r="H16" s="447"/>
      <c r="I16" s="448"/>
    </row>
    <row r="17" spans="1:11" x14ac:dyDescent="0.45">
      <c r="A17" s="104" t="s">
        <v>89</v>
      </c>
      <c r="B17" s="464" t="s">
        <v>176</v>
      </c>
      <c r="C17" s="465"/>
      <c r="D17" s="466"/>
      <c r="E17" s="170" t="s">
        <v>91</v>
      </c>
      <c r="F17" s="170" t="s">
        <v>92</v>
      </c>
      <c r="G17" s="170" t="s">
        <v>93</v>
      </c>
      <c r="H17" s="170" t="s">
        <v>94</v>
      </c>
      <c r="I17" s="171" t="s">
        <v>95</v>
      </c>
    </row>
    <row r="18" spans="1:11" x14ac:dyDescent="0.45">
      <c r="A18" s="109"/>
      <c r="B18" s="437"/>
      <c r="C18" s="438"/>
      <c r="D18" s="439"/>
      <c r="E18" s="110"/>
      <c r="F18" s="111"/>
      <c r="G18" s="110"/>
      <c r="H18" s="112"/>
      <c r="I18" s="113">
        <f>SUM(G18*H18)</f>
        <v>0</v>
      </c>
    </row>
    <row r="19" spans="1:11" x14ac:dyDescent="0.45">
      <c r="A19" s="114"/>
      <c r="B19" s="406"/>
      <c r="C19" s="395"/>
      <c r="D19" s="407"/>
      <c r="E19" s="115"/>
      <c r="F19" s="100"/>
      <c r="G19" s="115"/>
      <c r="H19" s="116"/>
      <c r="I19" s="113">
        <f t="shared" ref="I19:I20" si="0">SUM(G19*H19)</f>
        <v>0</v>
      </c>
    </row>
    <row r="20" spans="1:11" x14ac:dyDescent="0.45">
      <c r="A20" s="114"/>
      <c r="B20" s="440"/>
      <c r="C20" s="441"/>
      <c r="D20" s="442"/>
      <c r="E20" s="115"/>
      <c r="F20" s="100"/>
      <c r="G20" s="117"/>
      <c r="H20" s="118"/>
      <c r="I20" s="119">
        <f t="shared" si="0"/>
        <v>0</v>
      </c>
    </row>
    <row r="21" spans="1:11" x14ac:dyDescent="0.45">
      <c r="A21" s="408" t="s">
        <v>96</v>
      </c>
      <c r="B21" s="404"/>
      <c r="C21" s="404"/>
      <c r="D21" s="404"/>
      <c r="E21" s="404"/>
      <c r="F21" s="404"/>
      <c r="G21" s="404"/>
      <c r="H21" s="405"/>
      <c r="I21" s="113">
        <f>SUM(I18:I20)</f>
        <v>0</v>
      </c>
    </row>
    <row r="22" spans="1:11" x14ac:dyDescent="0.45">
      <c r="A22" s="414" t="s">
        <v>97</v>
      </c>
      <c r="B22" s="415"/>
      <c r="C22" s="415"/>
      <c r="D22" s="415"/>
      <c r="E22" s="415"/>
      <c r="F22" s="415"/>
      <c r="G22" s="415"/>
      <c r="H22" s="415"/>
      <c r="I22" s="416"/>
    </row>
    <row r="23" spans="1:11" x14ac:dyDescent="0.45">
      <c r="A23" s="120" t="s">
        <v>98</v>
      </c>
      <c r="B23" s="412" t="s">
        <v>176</v>
      </c>
      <c r="C23" s="458"/>
      <c r="D23" s="458"/>
      <c r="E23" s="458"/>
      <c r="F23" s="122"/>
      <c r="G23" s="180" t="s">
        <v>93</v>
      </c>
      <c r="H23" s="136" t="s">
        <v>94</v>
      </c>
      <c r="I23" s="137" t="s">
        <v>95</v>
      </c>
      <c r="K23" s="142"/>
    </row>
    <row r="24" spans="1:11" x14ac:dyDescent="0.45">
      <c r="A24" s="125">
        <v>1</v>
      </c>
      <c r="B24" s="417" t="s">
        <v>262</v>
      </c>
      <c r="C24" s="418"/>
      <c r="D24" s="418"/>
      <c r="E24" s="418"/>
      <c r="F24" s="419"/>
      <c r="G24" s="194">
        <v>2</v>
      </c>
      <c r="H24" s="184">
        <v>2015</v>
      </c>
      <c r="I24" s="129">
        <f>H24*G24</f>
        <v>4030</v>
      </c>
    </row>
    <row r="25" spans="1:11" x14ac:dyDescent="0.45">
      <c r="A25" s="125"/>
      <c r="B25" s="420"/>
      <c r="C25" s="421"/>
      <c r="D25" s="421"/>
      <c r="E25" s="421"/>
      <c r="F25" s="422"/>
      <c r="G25" s="191"/>
      <c r="H25" s="184"/>
      <c r="I25" s="129"/>
    </row>
    <row r="26" spans="1:11" x14ac:dyDescent="0.45">
      <c r="A26" s="125"/>
      <c r="B26" s="420"/>
      <c r="C26" s="421"/>
      <c r="D26" s="421"/>
      <c r="E26" s="421"/>
      <c r="F26" s="422"/>
      <c r="G26" s="195"/>
      <c r="H26" s="128"/>
      <c r="I26" s="129"/>
    </row>
    <row r="27" spans="1:11" x14ac:dyDescent="0.45">
      <c r="A27" s="125"/>
      <c r="B27" s="420"/>
      <c r="C27" s="421"/>
      <c r="D27" s="421"/>
      <c r="E27" s="421"/>
      <c r="F27" s="422"/>
      <c r="G27" s="195"/>
      <c r="H27" s="128"/>
      <c r="I27" s="129"/>
    </row>
    <row r="28" spans="1:11" x14ac:dyDescent="0.45">
      <c r="A28" s="125"/>
      <c r="B28" s="420"/>
      <c r="C28" s="421"/>
      <c r="D28" s="421"/>
      <c r="E28" s="421"/>
      <c r="F28" s="422"/>
      <c r="G28" s="191"/>
      <c r="H28" s="192"/>
      <c r="I28" s="129"/>
    </row>
    <row r="29" spans="1:11" x14ac:dyDescent="0.45">
      <c r="A29" s="125"/>
      <c r="B29" s="470"/>
      <c r="C29" s="471"/>
      <c r="D29" s="471"/>
      <c r="E29" s="471"/>
      <c r="F29" s="471"/>
      <c r="G29" s="191"/>
      <c r="H29" s="192"/>
      <c r="I29" s="129"/>
    </row>
    <row r="30" spans="1:11" x14ac:dyDescent="0.45">
      <c r="A30" s="125"/>
      <c r="B30" s="470"/>
      <c r="C30" s="471"/>
      <c r="D30" s="471"/>
      <c r="E30" s="471"/>
      <c r="F30" s="471"/>
      <c r="G30" s="191"/>
      <c r="H30" s="192"/>
      <c r="I30" s="129"/>
    </row>
    <row r="31" spans="1:11" x14ac:dyDescent="0.45">
      <c r="A31" s="125"/>
      <c r="B31" s="470"/>
      <c r="C31" s="471"/>
      <c r="D31" s="471"/>
      <c r="E31" s="471"/>
      <c r="F31" s="471"/>
      <c r="G31" s="191"/>
      <c r="H31" s="192"/>
      <c r="I31" s="129"/>
    </row>
    <row r="32" spans="1:11" x14ac:dyDescent="0.45">
      <c r="A32" s="125"/>
      <c r="B32" s="470"/>
      <c r="C32" s="471"/>
      <c r="D32" s="471"/>
      <c r="E32" s="471"/>
      <c r="F32" s="471"/>
      <c r="G32" s="191"/>
      <c r="H32" s="192"/>
      <c r="I32" s="129"/>
    </row>
    <row r="33" spans="1:12" x14ac:dyDescent="0.45">
      <c r="A33" s="125"/>
      <c r="B33" s="470"/>
      <c r="C33" s="471"/>
      <c r="D33" s="471"/>
      <c r="E33" s="471"/>
      <c r="F33" s="471"/>
      <c r="G33" s="191"/>
      <c r="H33" s="192"/>
      <c r="I33" s="129"/>
    </row>
    <row r="34" spans="1:12" x14ac:dyDescent="0.45">
      <c r="A34" s="125"/>
      <c r="B34" s="470"/>
      <c r="C34" s="471"/>
      <c r="D34" s="471"/>
      <c r="E34" s="471"/>
      <c r="F34" s="471"/>
      <c r="G34" s="191"/>
      <c r="H34" s="192"/>
      <c r="I34" s="129"/>
    </row>
    <row r="35" spans="1:12" x14ac:dyDescent="0.45">
      <c r="A35" s="125"/>
      <c r="B35" s="470"/>
      <c r="C35" s="471"/>
      <c r="D35" s="471"/>
      <c r="E35" s="471"/>
      <c r="F35" s="471"/>
      <c r="G35" s="191"/>
      <c r="H35" s="192"/>
      <c r="I35" s="129"/>
    </row>
    <row r="36" spans="1:12" x14ac:dyDescent="0.45">
      <c r="A36" s="125"/>
      <c r="B36" s="470"/>
      <c r="C36" s="471"/>
      <c r="D36" s="471"/>
      <c r="E36" s="471"/>
      <c r="F36" s="471"/>
      <c r="G36" s="191"/>
      <c r="H36" s="192"/>
      <c r="I36" s="129"/>
    </row>
    <row r="37" spans="1:12" x14ac:dyDescent="0.45">
      <c r="A37" s="125"/>
      <c r="B37" s="470"/>
      <c r="C37" s="471"/>
      <c r="D37" s="471"/>
      <c r="E37" s="471"/>
      <c r="F37" s="471"/>
      <c r="G37" s="191"/>
      <c r="H37" s="192"/>
      <c r="I37" s="129"/>
      <c r="L37" s="130"/>
    </row>
    <row r="38" spans="1:12" x14ac:dyDescent="0.45">
      <c r="A38" s="467" t="s">
        <v>177</v>
      </c>
      <c r="B38" s="404"/>
      <c r="C38" s="404"/>
      <c r="D38" s="404"/>
      <c r="E38" s="404"/>
      <c r="F38" s="404"/>
      <c r="G38" s="404"/>
      <c r="H38" s="405"/>
      <c r="I38" s="185">
        <f>SUM(I24:I37)</f>
        <v>4030</v>
      </c>
      <c r="L38" s="130"/>
    </row>
    <row r="39" spans="1:12" x14ac:dyDescent="0.45">
      <c r="A39" s="408" t="s">
        <v>178</v>
      </c>
      <c r="B39" s="404"/>
      <c r="C39" s="404"/>
      <c r="D39" s="404"/>
      <c r="E39" s="404"/>
      <c r="F39" s="404"/>
      <c r="G39" s="404"/>
      <c r="H39" s="405"/>
      <c r="I39" s="186">
        <f>ROUND((I38*0.15),2)</f>
        <v>604.5</v>
      </c>
      <c r="L39" s="130"/>
    </row>
    <row r="40" spans="1:12" x14ac:dyDescent="0.45">
      <c r="A40" s="408" t="s">
        <v>179</v>
      </c>
      <c r="B40" s="404"/>
      <c r="C40" s="404"/>
      <c r="D40" s="404"/>
      <c r="E40" s="404"/>
      <c r="F40" s="404"/>
      <c r="G40" s="404"/>
      <c r="H40" s="405"/>
      <c r="I40" s="131">
        <f>I38+I39</f>
        <v>4634.5</v>
      </c>
    </row>
    <row r="41" spans="1:12" x14ac:dyDescent="0.45">
      <c r="A41" s="414" t="s">
        <v>101</v>
      </c>
      <c r="B41" s="415"/>
      <c r="C41" s="415"/>
      <c r="D41" s="415"/>
      <c r="E41" s="415"/>
      <c r="F41" s="415"/>
      <c r="G41" s="415"/>
      <c r="H41" s="415"/>
      <c r="I41" s="416"/>
    </row>
    <row r="42" spans="1:12" x14ac:dyDescent="0.45">
      <c r="A42" s="120" t="s">
        <v>102</v>
      </c>
      <c r="B42" s="412" t="s">
        <v>103</v>
      </c>
      <c r="C42" s="458"/>
      <c r="D42" s="413"/>
      <c r="E42" s="412" t="s">
        <v>91</v>
      </c>
      <c r="F42" s="413"/>
      <c r="G42" s="122" t="s">
        <v>93</v>
      </c>
      <c r="H42" s="123" t="s">
        <v>94</v>
      </c>
      <c r="I42" s="124" t="s">
        <v>95</v>
      </c>
    </row>
    <row r="43" spans="1:12" x14ac:dyDescent="0.45">
      <c r="A43" s="125">
        <v>1</v>
      </c>
      <c r="B43" s="449" t="s">
        <v>104</v>
      </c>
      <c r="C43" s="450"/>
      <c r="D43" s="451"/>
      <c r="E43" s="437" t="s">
        <v>105</v>
      </c>
      <c r="F43" s="439"/>
      <c r="G43" s="157">
        <v>1.5</v>
      </c>
      <c r="H43" s="155">
        <v>450</v>
      </c>
      <c r="I43" s="132">
        <f>SUM(G43*H43)</f>
        <v>675</v>
      </c>
    </row>
    <row r="44" spans="1:12" x14ac:dyDescent="0.45">
      <c r="A44" s="125">
        <v>2</v>
      </c>
      <c r="B44" s="426" t="s">
        <v>106</v>
      </c>
      <c r="C44" s="427"/>
      <c r="D44" s="428"/>
      <c r="E44" s="406" t="s">
        <v>105</v>
      </c>
      <c r="F44" s="407"/>
      <c r="G44" s="126"/>
      <c r="H44" s="156">
        <v>350</v>
      </c>
      <c r="I44" s="129">
        <f t="shared" ref="I44:I48" si="1">SUM(G44*H44)</f>
        <v>0</v>
      </c>
    </row>
    <row r="45" spans="1:12" x14ac:dyDescent="0.45">
      <c r="A45" s="125">
        <v>3</v>
      </c>
      <c r="B45" s="426" t="s">
        <v>107</v>
      </c>
      <c r="C45" s="427"/>
      <c r="D45" s="428"/>
      <c r="E45" s="406" t="s">
        <v>105</v>
      </c>
      <c r="F45" s="407"/>
      <c r="G45" s="126"/>
      <c r="H45" s="156">
        <v>300</v>
      </c>
      <c r="I45" s="129">
        <f t="shared" si="1"/>
        <v>0</v>
      </c>
    </row>
    <row r="46" spans="1:12" x14ac:dyDescent="0.45">
      <c r="A46" s="125">
        <v>4</v>
      </c>
      <c r="B46" s="426" t="s">
        <v>108</v>
      </c>
      <c r="C46" s="427"/>
      <c r="D46" s="428"/>
      <c r="E46" s="406" t="s">
        <v>105</v>
      </c>
      <c r="F46" s="407"/>
      <c r="G46" s="126">
        <v>1.5</v>
      </c>
      <c r="H46" s="156">
        <v>200</v>
      </c>
      <c r="I46" s="129">
        <f t="shared" si="1"/>
        <v>300</v>
      </c>
    </row>
    <row r="47" spans="1:12" x14ac:dyDescent="0.45">
      <c r="A47" s="125">
        <v>5</v>
      </c>
      <c r="B47" s="426" t="s">
        <v>109</v>
      </c>
      <c r="C47" s="427"/>
      <c r="D47" s="428"/>
      <c r="E47" s="406" t="s">
        <v>105</v>
      </c>
      <c r="F47" s="407"/>
      <c r="G47" s="126"/>
      <c r="H47" s="158">
        <v>200</v>
      </c>
      <c r="I47" s="129">
        <f t="shared" si="1"/>
        <v>0</v>
      </c>
    </row>
    <row r="48" spans="1:12" x14ac:dyDescent="0.45">
      <c r="A48" s="125">
        <v>6</v>
      </c>
      <c r="B48" s="426" t="s">
        <v>41</v>
      </c>
      <c r="C48" s="427"/>
      <c r="D48" s="428"/>
      <c r="E48" s="406" t="s">
        <v>105</v>
      </c>
      <c r="F48" s="407"/>
      <c r="G48" s="126"/>
      <c r="H48" s="158">
        <v>140</v>
      </c>
      <c r="I48" s="129">
        <f t="shared" si="1"/>
        <v>0</v>
      </c>
    </row>
    <row r="49" spans="1:12" x14ac:dyDescent="0.45">
      <c r="A49" s="125"/>
      <c r="B49" s="426"/>
      <c r="C49" s="427"/>
      <c r="D49" s="428"/>
      <c r="E49" s="133"/>
      <c r="F49" s="100"/>
      <c r="G49" s="100"/>
      <c r="H49" s="116"/>
      <c r="I49" s="129"/>
    </row>
    <row r="50" spans="1:12" x14ac:dyDescent="0.45">
      <c r="A50" s="114"/>
      <c r="B50" s="426"/>
      <c r="C50" s="427"/>
      <c r="D50" s="428"/>
      <c r="F50" s="100"/>
      <c r="G50" s="100"/>
      <c r="H50" s="116"/>
      <c r="I50" s="129"/>
    </row>
    <row r="51" spans="1:12" x14ac:dyDescent="0.45">
      <c r="A51" s="134"/>
      <c r="B51" s="455"/>
      <c r="C51" s="456"/>
      <c r="D51" s="457"/>
      <c r="E51" s="102"/>
      <c r="F51" s="103"/>
      <c r="G51" s="100"/>
      <c r="H51" s="118"/>
      <c r="I51" s="129"/>
    </row>
    <row r="52" spans="1:12" x14ac:dyDescent="0.45">
      <c r="A52" s="408" t="s">
        <v>110</v>
      </c>
      <c r="B52" s="404"/>
      <c r="C52" s="404"/>
      <c r="D52" s="404"/>
      <c r="E52" s="404"/>
      <c r="F52" s="404"/>
      <c r="G52" s="404"/>
      <c r="H52" s="405"/>
      <c r="I52" s="135">
        <f>SUM(I43:I51)</f>
        <v>975</v>
      </c>
    </row>
    <row r="53" spans="1:12" x14ac:dyDescent="0.45">
      <c r="A53" s="414" t="s">
        <v>111</v>
      </c>
      <c r="B53" s="415"/>
      <c r="C53" s="415"/>
      <c r="D53" s="415"/>
      <c r="E53" s="415"/>
      <c r="F53" s="415"/>
      <c r="G53" s="415"/>
      <c r="H53" s="415"/>
      <c r="I53" s="416"/>
    </row>
    <row r="54" spans="1:12" x14ac:dyDescent="0.45">
      <c r="A54" s="120" t="s">
        <v>112</v>
      </c>
      <c r="B54" s="412" t="s">
        <v>113</v>
      </c>
      <c r="C54" s="458"/>
      <c r="D54" s="413"/>
      <c r="E54" s="412" t="s">
        <v>114</v>
      </c>
      <c r="F54" s="413"/>
      <c r="G54" s="136" t="s">
        <v>115</v>
      </c>
      <c r="H54" s="136" t="s">
        <v>94</v>
      </c>
      <c r="I54" s="137" t="s">
        <v>95</v>
      </c>
    </row>
    <row r="55" spans="1:12" x14ac:dyDescent="0.45">
      <c r="A55" s="125">
        <v>1</v>
      </c>
      <c r="B55" s="417" t="s">
        <v>261</v>
      </c>
      <c r="C55" s="418"/>
      <c r="D55" s="419"/>
      <c r="E55" s="437"/>
      <c r="F55" s="439"/>
      <c r="G55" s="126"/>
      <c r="H55" s="138"/>
      <c r="I55" s="129"/>
    </row>
    <row r="56" spans="1:12" x14ac:dyDescent="0.45">
      <c r="A56" s="125"/>
      <c r="B56" s="420" t="s">
        <v>266</v>
      </c>
      <c r="C56" s="421"/>
      <c r="D56" s="422"/>
      <c r="E56" s="406">
        <v>1</v>
      </c>
      <c r="F56" s="407"/>
      <c r="G56" s="126">
        <v>24</v>
      </c>
      <c r="H56" s="138">
        <v>5</v>
      </c>
      <c r="I56" s="129">
        <f>H56*G56</f>
        <v>120</v>
      </c>
    </row>
    <row r="57" spans="1:12" x14ac:dyDescent="0.45">
      <c r="A57" s="139"/>
      <c r="B57" s="423"/>
      <c r="C57" s="424"/>
      <c r="D57" s="425"/>
      <c r="E57" s="440"/>
      <c r="F57" s="442"/>
      <c r="G57" s="126"/>
      <c r="H57" s="138"/>
      <c r="I57" s="129"/>
    </row>
    <row r="58" spans="1:12" x14ac:dyDescent="0.45">
      <c r="A58" s="408" t="s">
        <v>116</v>
      </c>
      <c r="B58" s="404"/>
      <c r="C58" s="404"/>
      <c r="D58" s="404"/>
      <c r="E58" s="404"/>
      <c r="F58" s="404"/>
      <c r="G58" s="404"/>
      <c r="H58" s="405"/>
      <c r="I58" s="140">
        <f>SUM(I55:I57)</f>
        <v>120</v>
      </c>
    </row>
    <row r="59" spans="1:12" x14ac:dyDescent="0.45">
      <c r="A59" s="141"/>
      <c r="B59" s="142"/>
      <c r="C59" s="142"/>
      <c r="D59" s="142"/>
      <c r="E59" s="142"/>
      <c r="F59" s="143"/>
      <c r="G59" s="144"/>
      <c r="H59" s="144"/>
      <c r="I59" s="145"/>
      <c r="L59" s="97"/>
    </row>
    <row r="60" spans="1:12" x14ac:dyDescent="0.45">
      <c r="A60" s="452"/>
      <c r="B60" s="453"/>
      <c r="C60" s="453"/>
      <c r="D60" s="453"/>
      <c r="E60" s="453"/>
      <c r="F60" s="146"/>
      <c r="G60" s="454" t="s">
        <v>117</v>
      </c>
      <c r="H60" s="453"/>
      <c r="I60" s="147">
        <f>I58+I52+I40</f>
        <v>5729.5</v>
      </c>
    </row>
    <row r="61" spans="1:12" x14ac:dyDescent="0.45">
      <c r="A61" s="452"/>
      <c r="B61" s="453"/>
      <c r="C61" s="453"/>
      <c r="D61" s="453"/>
      <c r="E61" s="453"/>
      <c r="F61" s="100"/>
      <c r="G61" s="148"/>
      <c r="H61" s="149"/>
      <c r="I61" s="150"/>
    </row>
    <row r="62" spans="1:12" ht="14.65" thickBot="1" x14ac:dyDescent="0.5">
      <c r="A62" s="452"/>
      <c r="B62" s="453"/>
      <c r="C62" s="453"/>
      <c r="D62" s="453"/>
      <c r="E62" s="453"/>
      <c r="F62" s="100"/>
      <c r="G62" s="402" t="s">
        <v>160</v>
      </c>
      <c r="H62" s="403"/>
      <c r="I62" s="159">
        <f>I60+I61</f>
        <v>5729.5</v>
      </c>
    </row>
    <row r="63" spans="1:12" ht="15" thickTop="1" thickBot="1" x14ac:dyDescent="0.5">
      <c r="A63" s="151"/>
      <c r="B63" s="152"/>
      <c r="C63" s="459"/>
      <c r="D63" s="460"/>
      <c r="E63" s="460"/>
      <c r="F63" s="460"/>
      <c r="G63" s="153"/>
      <c r="H63" s="153"/>
      <c r="I63" s="154"/>
    </row>
    <row r="65" spans="1:2" x14ac:dyDescent="0.45">
      <c r="A65" s="97"/>
      <c r="B65" s="97"/>
    </row>
  </sheetData>
  <mergeCells count="76">
    <mergeCell ref="A15:I15"/>
    <mergeCell ref="A9:E9"/>
    <mergeCell ref="F9:G9"/>
    <mergeCell ref="H9:I9"/>
    <mergeCell ref="F10:G10"/>
    <mergeCell ref="H10:I10"/>
    <mergeCell ref="F11:G11"/>
    <mergeCell ref="H11:I11"/>
    <mergeCell ref="F12:G12"/>
    <mergeCell ref="H12:I12"/>
    <mergeCell ref="H13:I13"/>
    <mergeCell ref="F14:G14"/>
    <mergeCell ref="H14:I14"/>
    <mergeCell ref="B27:F27"/>
    <mergeCell ref="A16:I16"/>
    <mergeCell ref="B17:D17"/>
    <mergeCell ref="B18:D18"/>
    <mergeCell ref="B19:D19"/>
    <mergeCell ref="B20:D20"/>
    <mergeCell ref="A21:H21"/>
    <mergeCell ref="A22:I22"/>
    <mergeCell ref="B23:E23"/>
    <mergeCell ref="B24:F24"/>
    <mergeCell ref="B25:F25"/>
    <mergeCell ref="B26:F26"/>
    <mergeCell ref="A39:H39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A38:H38"/>
    <mergeCell ref="A40:H40"/>
    <mergeCell ref="A41:I41"/>
    <mergeCell ref="B42:D42"/>
    <mergeCell ref="E42:F42"/>
    <mergeCell ref="B43:D43"/>
    <mergeCell ref="E43:F43"/>
    <mergeCell ref="B44:D44"/>
    <mergeCell ref="E44:F44"/>
    <mergeCell ref="B45:D45"/>
    <mergeCell ref="E45:F45"/>
    <mergeCell ref="B46:D46"/>
    <mergeCell ref="E46:F46"/>
    <mergeCell ref="B55:D55"/>
    <mergeCell ref="E55:F55"/>
    <mergeCell ref="B47:D47"/>
    <mergeCell ref="E47:F47"/>
    <mergeCell ref="B48:D48"/>
    <mergeCell ref="E48:F48"/>
    <mergeCell ref="B49:D49"/>
    <mergeCell ref="B50:D50"/>
    <mergeCell ref="B51:D51"/>
    <mergeCell ref="A52:H52"/>
    <mergeCell ref="A53:I53"/>
    <mergeCell ref="B54:D54"/>
    <mergeCell ref="E54:F54"/>
    <mergeCell ref="C63:F63"/>
    <mergeCell ref="B56:D56"/>
    <mergeCell ref="E56:F56"/>
    <mergeCell ref="B57:D57"/>
    <mergeCell ref="E57:F57"/>
    <mergeCell ref="A58:H58"/>
    <mergeCell ref="A60:B60"/>
    <mergeCell ref="C60:E60"/>
    <mergeCell ref="G60:H60"/>
    <mergeCell ref="A61:B61"/>
    <mergeCell ref="C61:E61"/>
    <mergeCell ref="A62:B62"/>
    <mergeCell ref="C62:E62"/>
    <mergeCell ref="G62:H62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0070C0"/>
  </sheetPr>
  <dimension ref="A1:M65"/>
  <sheetViews>
    <sheetView topLeftCell="A13" workbookViewId="0">
      <selection activeCell="A45" sqref="A45"/>
    </sheetView>
  </sheetViews>
  <sheetFormatPr defaultRowHeight="14.25" x14ac:dyDescent="0.45"/>
  <cols>
    <col min="1" max="1" width="12" bestFit="1" customWidth="1"/>
    <col min="4" max="4" width="20.86328125" customWidth="1"/>
    <col min="6" max="6" width="8.86328125" customWidth="1"/>
    <col min="7" max="7" width="11" customWidth="1"/>
    <col min="8" max="8" width="14.1328125" customWidth="1"/>
    <col min="9" max="9" width="18.33203125" customWidth="1"/>
  </cols>
  <sheetData>
    <row r="1" spans="1:13" x14ac:dyDescent="0.45">
      <c r="A1" s="92"/>
      <c r="B1" s="93"/>
      <c r="C1" s="93"/>
      <c r="D1" s="93"/>
      <c r="E1" s="93"/>
      <c r="F1" s="93"/>
      <c r="G1" s="93"/>
      <c r="H1" s="93"/>
      <c r="I1" s="94"/>
    </row>
    <row r="2" spans="1:13" x14ac:dyDescent="0.45">
      <c r="A2" s="95"/>
      <c r="I2" s="96"/>
    </row>
    <row r="3" spans="1:13" x14ac:dyDescent="0.45">
      <c r="A3" s="95"/>
      <c r="I3" s="96"/>
    </row>
    <row r="4" spans="1:13" x14ac:dyDescent="0.45">
      <c r="A4" s="95"/>
      <c r="I4" s="96"/>
    </row>
    <row r="5" spans="1:13" x14ac:dyDescent="0.45">
      <c r="A5" s="95"/>
      <c r="I5" s="96"/>
    </row>
    <row r="6" spans="1:13" x14ac:dyDescent="0.45">
      <c r="A6" s="95"/>
      <c r="I6" s="96"/>
    </row>
    <row r="7" spans="1:13" x14ac:dyDescent="0.45">
      <c r="A7" s="95"/>
      <c r="I7" s="96"/>
    </row>
    <row r="8" spans="1:13" x14ac:dyDescent="0.45">
      <c r="A8" s="95"/>
      <c r="H8" s="97"/>
      <c r="I8" s="98"/>
    </row>
    <row r="9" spans="1:13" x14ac:dyDescent="0.45">
      <c r="A9" s="414" t="s">
        <v>167</v>
      </c>
      <c r="B9" s="415"/>
      <c r="C9" s="415"/>
      <c r="D9" s="415"/>
      <c r="E9" s="429"/>
      <c r="F9" s="430" t="s">
        <v>166</v>
      </c>
      <c r="G9" s="431"/>
      <c r="H9" s="432">
        <v>25</v>
      </c>
      <c r="I9" s="433"/>
    </row>
    <row r="10" spans="1:13" x14ac:dyDescent="0.45">
      <c r="A10" s="99" t="s">
        <v>77</v>
      </c>
      <c r="B10" s="97"/>
      <c r="D10" s="187"/>
      <c r="E10" s="100"/>
      <c r="F10" s="430" t="s">
        <v>78</v>
      </c>
      <c r="G10" s="431"/>
      <c r="H10" s="434">
        <v>43657</v>
      </c>
      <c r="I10" s="435"/>
    </row>
    <row r="11" spans="1:13" x14ac:dyDescent="0.45">
      <c r="A11" s="99" t="s">
        <v>79</v>
      </c>
      <c r="B11" s="97"/>
      <c r="D11" s="187"/>
      <c r="E11" s="100"/>
      <c r="F11" s="430" t="s">
        <v>80</v>
      </c>
      <c r="G11" s="431"/>
      <c r="H11" s="436" t="s">
        <v>137</v>
      </c>
      <c r="I11" s="435"/>
    </row>
    <row r="12" spans="1:13" x14ac:dyDescent="0.45">
      <c r="A12" s="99" t="s">
        <v>81</v>
      </c>
      <c r="B12" s="97"/>
      <c r="D12" s="187"/>
      <c r="E12" s="100"/>
      <c r="F12" s="430" t="s">
        <v>82</v>
      </c>
      <c r="G12" s="431"/>
      <c r="H12" s="436">
        <v>51247</v>
      </c>
      <c r="I12" s="435"/>
    </row>
    <row r="13" spans="1:13" x14ac:dyDescent="0.45">
      <c r="A13" s="99" t="s">
        <v>83</v>
      </c>
      <c r="B13" s="97"/>
      <c r="D13" s="187"/>
      <c r="E13" s="100"/>
      <c r="F13" s="181" t="s">
        <v>84</v>
      </c>
      <c r="G13" s="182"/>
      <c r="H13" s="468" t="s">
        <v>118</v>
      </c>
      <c r="I13" s="469"/>
    </row>
    <row r="14" spans="1:13" x14ac:dyDescent="0.45">
      <c r="A14" s="99"/>
      <c r="B14" s="97"/>
      <c r="D14" s="187"/>
      <c r="E14" s="100"/>
      <c r="F14" s="430" t="s">
        <v>86</v>
      </c>
      <c r="G14" s="431"/>
      <c r="H14" s="436" t="s">
        <v>87</v>
      </c>
      <c r="I14" s="435"/>
      <c r="M14" t="s">
        <v>85</v>
      </c>
    </row>
    <row r="15" spans="1:13" x14ac:dyDescent="0.45">
      <c r="A15" s="443" t="s">
        <v>263</v>
      </c>
      <c r="B15" s="444"/>
      <c r="C15" s="444"/>
      <c r="D15" s="444"/>
      <c r="E15" s="444"/>
      <c r="F15" s="444"/>
      <c r="G15" s="444"/>
      <c r="H15" s="444"/>
      <c r="I15" s="445"/>
    </row>
    <row r="16" spans="1:13" ht="14.65" thickBot="1" x14ac:dyDescent="0.5">
      <c r="A16" s="446" t="s">
        <v>88</v>
      </c>
      <c r="B16" s="447"/>
      <c r="C16" s="447"/>
      <c r="D16" s="447"/>
      <c r="E16" s="447"/>
      <c r="F16" s="447"/>
      <c r="G16" s="447"/>
      <c r="H16" s="447"/>
      <c r="I16" s="448"/>
    </row>
    <row r="17" spans="1:11" x14ac:dyDescent="0.45">
      <c r="A17" s="104" t="s">
        <v>89</v>
      </c>
      <c r="B17" s="464" t="s">
        <v>176</v>
      </c>
      <c r="C17" s="465"/>
      <c r="D17" s="466"/>
      <c r="E17" s="170" t="s">
        <v>91</v>
      </c>
      <c r="F17" s="170" t="s">
        <v>92</v>
      </c>
      <c r="G17" s="170" t="s">
        <v>93</v>
      </c>
      <c r="H17" s="170" t="s">
        <v>94</v>
      </c>
      <c r="I17" s="171" t="s">
        <v>95</v>
      </c>
    </row>
    <row r="18" spans="1:11" x14ac:dyDescent="0.45">
      <c r="A18" s="109"/>
      <c r="B18" s="437"/>
      <c r="C18" s="438"/>
      <c r="D18" s="439"/>
      <c r="E18" s="110"/>
      <c r="F18" s="111"/>
      <c r="G18" s="110"/>
      <c r="H18" s="112"/>
      <c r="I18" s="113">
        <f>SUM(G18*H18)</f>
        <v>0</v>
      </c>
    </row>
    <row r="19" spans="1:11" x14ac:dyDescent="0.45">
      <c r="A19" s="114"/>
      <c r="B19" s="406"/>
      <c r="C19" s="395"/>
      <c r="D19" s="407"/>
      <c r="E19" s="115"/>
      <c r="F19" s="100"/>
      <c r="G19" s="115"/>
      <c r="H19" s="116"/>
      <c r="I19" s="113">
        <f t="shared" ref="I19:I20" si="0">SUM(G19*H19)</f>
        <v>0</v>
      </c>
    </row>
    <row r="20" spans="1:11" x14ac:dyDescent="0.45">
      <c r="A20" s="114"/>
      <c r="B20" s="440"/>
      <c r="C20" s="441"/>
      <c r="D20" s="442"/>
      <c r="E20" s="115"/>
      <c r="F20" s="100"/>
      <c r="G20" s="117"/>
      <c r="H20" s="118"/>
      <c r="I20" s="119">
        <f t="shared" si="0"/>
        <v>0</v>
      </c>
    </row>
    <row r="21" spans="1:11" x14ac:dyDescent="0.45">
      <c r="A21" s="408" t="s">
        <v>96</v>
      </c>
      <c r="B21" s="404"/>
      <c r="C21" s="404"/>
      <c r="D21" s="404"/>
      <c r="E21" s="404"/>
      <c r="F21" s="404"/>
      <c r="G21" s="404"/>
      <c r="H21" s="405"/>
      <c r="I21" s="113">
        <f>SUM(I18:I20)</f>
        <v>0</v>
      </c>
    </row>
    <row r="22" spans="1:11" x14ac:dyDescent="0.45">
      <c r="A22" s="414" t="s">
        <v>97</v>
      </c>
      <c r="B22" s="415"/>
      <c r="C22" s="415"/>
      <c r="D22" s="415"/>
      <c r="E22" s="415"/>
      <c r="F22" s="415"/>
      <c r="G22" s="415"/>
      <c r="H22" s="415"/>
      <c r="I22" s="416"/>
    </row>
    <row r="23" spans="1:11" x14ac:dyDescent="0.45">
      <c r="A23" s="120" t="s">
        <v>98</v>
      </c>
      <c r="B23" s="412" t="s">
        <v>176</v>
      </c>
      <c r="C23" s="458"/>
      <c r="D23" s="458"/>
      <c r="E23" s="458"/>
      <c r="F23" s="122"/>
      <c r="G23" s="180" t="s">
        <v>93</v>
      </c>
      <c r="H23" s="136" t="s">
        <v>94</v>
      </c>
      <c r="I23" s="137" t="s">
        <v>95</v>
      </c>
      <c r="K23" s="142"/>
    </row>
    <row r="24" spans="1:11" x14ac:dyDescent="0.45">
      <c r="A24" s="125">
        <v>1</v>
      </c>
      <c r="B24" s="417" t="s">
        <v>264</v>
      </c>
      <c r="C24" s="418"/>
      <c r="D24" s="418"/>
      <c r="E24" s="418"/>
      <c r="F24" s="419"/>
      <c r="G24" s="189">
        <v>1</v>
      </c>
      <c r="H24" s="184">
        <v>384.77</v>
      </c>
      <c r="I24" s="129">
        <f>H24*G24</f>
        <v>384.77</v>
      </c>
    </row>
    <row r="25" spans="1:11" x14ac:dyDescent="0.45">
      <c r="A25" s="125">
        <v>2</v>
      </c>
      <c r="B25" s="420" t="s">
        <v>265</v>
      </c>
      <c r="C25" s="421"/>
      <c r="D25" s="421"/>
      <c r="E25" s="421"/>
      <c r="F25" s="421"/>
      <c r="G25" s="191">
        <v>6</v>
      </c>
      <c r="H25" s="190">
        <v>40.46</v>
      </c>
      <c r="I25" s="129">
        <f>H25*G25</f>
        <v>242.76</v>
      </c>
    </row>
    <row r="26" spans="1:11" x14ac:dyDescent="0.45">
      <c r="A26" s="125"/>
      <c r="B26" s="420"/>
      <c r="C26" s="421"/>
      <c r="D26" s="421"/>
      <c r="E26" s="421"/>
      <c r="F26" s="422"/>
      <c r="G26" s="195"/>
      <c r="H26" s="128"/>
      <c r="I26" s="129"/>
    </row>
    <row r="27" spans="1:11" x14ac:dyDescent="0.45">
      <c r="A27" s="125"/>
      <c r="B27" s="420"/>
      <c r="C27" s="421"/>
      <c r="D27" s="421"/>
      <c r="E27" s="421"/>
      <c r="F27" s="422"/>
      <c r="G27" s="195"/>
      <c r="H27" s="128"/>
      <c r="I27" s="129"/>
    </row>
    <row r="28" spans="1:11" x14ac:dyDescent="0.45">
      <c r="A28" s="125"/>
      <c r="B28" s="420"/>
      <c r="C28" s="421"/>
      <c r="D28" s="421"/>
      <c r="E28" s="421"/>
      <c r="F28" s="422"/>
      <c r="G28" s="191"/>
      <c r="H28" s="192"/>
      <c r="I28" s="129"/>
    </row>
    <row r="29" spans="1:11" x14ac:dyDescent="0.45">
      <c r="A29" s="125"/>
      <c r="B29" s="470"/>
      <c r="C29" s="471"/>
      <c r="D29" s="471"/>
      <c r="E29" s="471"/>
      <c r="F29" s="471"/>
      <c r="G29" s="191"/>
      <c r="H29" s="192"/>
      <c r="I29" s="129"/>
    </row>
    <row r="30" spans="1:11" x14ac:dyDescent="0.45">
      <c r="A30" s="125"/>
      <c r="B30" s="470"/>
      <c r="C30" s="471"/>
      <c r="D30" s="471"/>
      <c r="E30" s="471"/>
      <c r="F30" s="471"/>
      <c r="G30" s="191"/>
      <c r="H30" s="192"/>
      <c r="I30" s="129"/>
    </row>
    <row r="31" spans="1:11" x14ac:dyDescent="0.45">
      <c r="A31" s="125"/>
      <c r="B31" s="470"/>
      <c r="C31" s="471"/>
      <c r="D31" s="471"/>
      <c r="E31" s="471"/>
      <c r="F31" s="471"/>
      <c r="G31" s="191"/>
      <c r="H31" s="192"/>
      <c r="I31" s="129"/>
    </row>
    <row r="32" spans="1:11" x14ac:dyDescent="0.45">
      <c r="A32" s="125"/>
      <c r="B32" s="470"/>
      <c r="C32" s="471"/>
      <c r="D32" s="471"/>
      <c r="E32" s="471"/>
      <c r="F32" s="471"/>
      <c r="G32" s="191"/>
      <c r="H32" s="192"/>
      <c r="I32" s="129"/>
    </row>
    <row r="33" spans="1:12" x14ac:dyDescent="0.45">
      <c r="A33" s="125"/>
      <c r="B33" s="470"/>
      <c r="C33" s="471"/>
      <c r="D33" s="471"/>
      <c r="E33" s="471"/>
      <c r="F33" s="471"/>
      <c r="G33" s="191"/>
      <c r="H33" s="192"/>
      <c r="I33" s="129"/>
    </row>
    <row r="34" spans="1:12" x14ac:dyDescent="0.45">
      <c r="A34" s="125"/>
      <c r="B34" s="470"/>
      <c r="C34" s="471"/>
      <c r="D34" s="471"/>
      <c r="E34" s="471"/>
      <c r="F34" s="471"/>
      <c r="G34" s="191"/>
      <c r="H34" s="192"/>
      <c r="I34" s="129"/>
    </row>
    <row r="35" spans="1:12" x14ac:dyDescent="0.45">
      <c r="A35" s="125"/>
      <c r="B35" s="470"/>
      <c r="C35" s="471"/>
      <c r="D35" s="471"/>
      <c r="E35" s="471"/>
      <c r="F35" s="471"/>
      <c r="G35" s="191"/>
      <c r="H35" s="192"/>
      <c r="I35" s="129"/>
    </row>
    <row r="36" spans="1:12" x14ac:dyDescent="0.45">
      <c r="A36" s="125"/>
      <c r="B36" s="470"/>
      <c r="C36" s="471"/>
      <c r="D36" s="471"/>
      <c r="E36" s="471"/>
      <c r="F36" s="471"/>
      <c r="G36" s="191"/>
      <c r="H36" s="192"/>
      <c r="I36" s="129"/>
    </row>
    <row r="37" spans="1:12" x14ac:dyDescent="0.45">
      <c r="A37" s="125"/>
      <c r="B37" s="470"/>
      <c r="C37" s="471"/>
      <c r="D37" s="471"/>
      <c r="E37" s="471"/>
      <c r="F37" s="471"/>
      <c r="G37" s="191"/>
      <c r="H37" s="192"/>
      <c r="I37" s="129"/>
      <c r="L37" s="130"/>
    </row>
    <row r="38" spans="1:12" x14ac:dyDescent="0.45">
      <c r="A38" s="467" t="s">
        <v>177</v>
      </c>
      <c r="B38" s="404"/>
      <c r="C38" s="404"/>
      <c r="D38" s="404"/>
      <c r="E38" s="404"/>
      <c r="F38" s="404"/>
      <c r="G38" s="404"/>
      <c r="H38" s="405"/>
      <c r="I38" s="185">
        <f>SUM(I24:I37)</f>
        <v>627.53</v>
      </c>
      <c r="L38" s="130"/>
    </row>
    <row r="39" spans="1:12" x14ac:dyDescent="0.45">
      <c r="A39" s="408" t="s">
        <v>178</v>
      </c>
      <c r="B39" s="404"/>
      <c r="C39" s="404"/>
      <c r="D39" s="404"/>
      <c r="E39" s="404"/>
      <c r="F39" s="404"/>
      <c r="G39" s="404"/>
      <c r="H39" s="405"/>
      <c r="I39" s="186">
        <f>ROUND((I38*0.15),2)</f>
        <v>94.13</v>
      </c>
      <c r="L39" s="130"/>
    </row>
    <row r="40" spans="1:12" x14ac:dyDescent="0.45">
      <c r="A40" s="408" t="s">
        <v>179</v>
      </c>
      <c r="B40" s="404"/>
      <c r="C40" s="404"/>
      <c r="D40" s="404"/>
      <c r="E40" s="404"/>
      <c r="F40" s="404"/>
      <c r="G40" s="404"/>
      <c r="H40" s="405"/>
      <c r="I40" s="131">
        <f>I38+I39</f>
        <v>721.66</v>
      </c>
    </row>
    <row r="41" spans="1:12" x14ac:dyDescent="0.45">
      <c r="A41" s="414" t="s">
        <v>101</v>
      </c>
      <c r="B41" s="415"/>
      <c r="C41" s="415"/>
      <c r="D41" s="415"/>
      <c r="E41" s="415"/>
      <c r="F41" s="415"/>
      <c r="G41" s="415"/>
      <c r="H41" s="415"/>
      <c r="I41" s="416"/>
    </row>
    <row r="42" spans="1:12" x14ac:dyDescent="0.45">
      <c r="A42" s="120" t="s">
        <v>102</v>
      </c>
      <c r="B42" s="412" t="s">
        <v>103</v>
      </c>
      <c r="C42" s="458"/>
      <c r="D42" s="413"/>
      <c r="E42" s="412" t="s">
        <v>91</v>
      </c>
      <c r="F42" s="413"/>
      <c r="G42" s="122" t="s">
        <v>93</v>
      </c>
      <c r="H42" s="123" t="s">
        <v>94</v>
      </c>
      <c r="I42" s="124" t="s">
        <v>95</v>
      </c>
    </row>
    <row r="43" spans="1:12" x14ac:dyDescent="0.45">
      <c r="A43" s="125">
        <v>1</v>
      </c>
      <c r="B43" s="449" t="s">
        <v>104</v>
      </c>
      <c r="C43" s="450"/>
      <c r="D43" s="451"/>
      <c r="E43" s="437" t="s">
        <v>105</v>
      </c>
      <c r="F43" s="439"/>
      <c r="G43" s="157">
        <v>5</v>
      </c>
      <c r="H43" s="155">
        <v>450</v>
      </c>
      <c r="I43" s="132">
        <f>SUM(G43*H43)</f>
        <v>2250</v>
      </c>
    </row>
    <row r="44" spans="1:12" x14ac:dyDescent="0.45">
      <c r="A44" s="125">
        <v>2</v>
      </c>
      <c r="B44" s="426" t="s">
        <v>106</v>
      </c>
      <c r="C44" s="427"/>
      <c r="D44" s="428"/>
      <c r="E44" s="406" t="s">
        <v>105</v>
      </c>
      <c r="F44" s="407"/>
      <c r="G44" s="126"/>
      <c r="H44" s="156">
        <v>350</v>
      </c>
      <c r="I44" s="129">
        <f t="shared" ref="I44:I48" si="1">SUM(G44*H44)</f>
        <v>0</v>
      </c>
    </row>
    <row r="45" spans="1:12" x14ac:dyDescent="0.45">
      <c r="A45" s="125">
        <v>3</v>
      </c>
      <c r="B45" s="426" t="s">
        <v>107</v>
      </c>
      <c r="C45" s="427"/>
      <c r="D45" s="428"/>
      <c r="E45" s="406" t="s">
        <v>105</v>
      </c>
      <c r="F45" s="407"/>
      <c r="G45" s="126"/>
      <c r="H45" s="156">
        <v>300</v>
      </c>
      <c r="I45" s="129">
        <f t="shared" si="1"/>
        <v>0</v>
      </c>
    </row>
    <row r="46" spans="1:12" x14ac:dyDescent="0.45">
      <c r="A46" s="125">
        <v>4</v>
      </c>
      <c r="B46" s="426" t="s">
        <v>108</v>
      </c>
      <c r="C46" s="427"/>
      <c r="D46" s="428"/>
      <c r="E46" s="406" t="s">
        <v>105</v>
      </c>
      <c r="F46" s="407"/>
      <c r="G46" s="126">
        <v>5</v>
      </c>
      <c r="H46" s="156">
        <v>200</v>
      </c>
      <c r="I46" s="129">
        <f t="shared" si="1"/>
        <v>1000</v>
      </c>
    </row>
    <row r="47" spans="1:12" x14ac:dyDescent="0.45">
      <c r="A47" s="125">
        <v>5</v>
      </c>
      <c r="B47" s="426" t="s">
        <v>109</v>
      </c>
      <c r="C47" s="427"/>
      <c r="D47" s="428"/>
      <c r="E47" s="406" t="s">
        <v>105</v>
      </c>
      <c r="F47" s="407"/>
      <c r="G47" s="126"/>
      <c r="H47" s="158">
        <v>200</v>
      </c>
      <c r="I47" s="129">
        <f t="shared" si="1"/>
        <v>0</v>
      </c>
    </row>
    <row r="48" spans="1:12" x14ac:dyDescent="0.45">
      <c r="A48" s="125">
        <v>6</v>
      </c>
      <c r="B48" s="426" t="s">
        <v>41</v>
      </c>
      <c r="C48" s="427"/>
      <c r="D48" s="428"/>
      <c r="E48" s="406" t="s">
        <v>105</v>
      </c>
      <c r="F48" s="407"/>
      <c r="G48" s="126"/>
      <c r="H48" s="158">
        <v>140</v>
      </c>
      <c r="I48" s="129">
        <f t="shared" si="1"/>
        <v>0</v>
      </c>
    </row>
    <row r="49" spans="1:12" x14ac:dyDescent="0.45">
      <c r="A49" s="125"/>
      <c r="B49" s="426"/>
      <c r="C49" s="427"/>
      <c r="D49" s="428"/>
      <c r="E49" s="133"/>
      <c r="F49" s="100"/>
      <c r="G49" s="100"/>
      <c r="H49" s="116"/>
      <c r="I49" s="129"/>
    </row>
    <row r="50" spans="1:12" x14ac:dyDescent="0.45">
      <c r="A50" s="114"/>
      <c r="B50" s="426"/>
      <c r="C50" s="427"/>
      <c r="D50" s="428"/>
      <c r="F50" s="100"/>
      <c r="G50" s="100"/>
      <c r="H50" s="116"/>
      <c r="I50" s="129"/>
    </row>
    <row r="51" spans="1:12" x14ac:dyDescent="0.45">
      <c r="A51" s="134"/>
      <c r="B51" s="455"/>
      <c r="C51" s="456"/>
      <c r="D51" s="457"/>
      <c r="E51" s="102"/>
      <c r="F51" s="103"/>
      <c r="G51" s="100"/>
      <c r="H51" s="118"/>
      <c r="I51" s="129"/>
    </row>
    <row r="52" spans="1:12" x14ac:dyDescent="0.45">
      <c r="A52" s="408" t="s">
        <v>110</v>
      </c>
      <c r="B52" s="404"/>
      <c r="C52" s="404"/>
      <c r="D52" s="404"/>
      <c r="E52" s="404"/>
      <c r="F52" s="404"/>
      <c r="G52" s="404"/>
      <c r="H52" s="405"/>
      <c r="I52" s="135">
        <f>SUM(I43:I51)</f>
        <v>3250</v>
      </c>
    </row>
    <row r="53" spans="1:12" x14ac:dyDescent="0.45">
      <c r="A53" s="414" t="s">
        <v>111</v>
      </c>
      <c r="B53" s="415"/>
      <c r="C53" s="415"/>
      <c r="D53" s="415"/>
      <c r="E53" s="415"/>
      <c r="F53" s="415"/>
      <c r="G53" s="415"/>
      <c r="H53" s="415"/>
      <c r="I53" s="416"/>
    </row>
    <row r="54" spans="1:12" x14ac:dyDescent="0.45">
      <c r="A54" s="120" t="s">
        <v>112</v>
      </c>
      <c r="B54" s="412" t="s">
        <v>113</v>
      </c>
      <c r="C54" s="458"/>
      <c r="D54" s="413"/>
      <c r="E54" s="412" t="s">
        <v>114</v>
      </c>
      <c r="F54" s="413"/>
      <c r="G54" s="136" t="s">
        <v>115</v>
      </c>
      <c r="H54" s="136" t="s">
        <v>94</v>
      </c>
      <c r="I54" s="137" t="s">
        <v>95</v>
      </c>
    </row>
    <row r="55" spans="1:12" x14ac:dyDescent="0.45">
      <c r="A55" s="125">
        <v>1</v>
      </c>
      <c r="B55" s="417" t="s">
        <v>261</v>
      </c>
      <c r="C55" s="418"/>
      <c r="D55" s="419"/>
      <c r="E55" s="437"/>
      <c r="F55" s="439"/>
      <c r="G55" s="126"/>
      <c r="H55" s="138"/>
      <c r="I55" s="129"/>
    </row>
    <row r="56" spans="1:12" x14ac:dyDescent="0.45">
      <c r="A56" s="125"/>
      <c r="B56" s="420" t="s">
        <v>267</v>
      </c>
      <c r="C56" s="421"/>
      <c r="D56" s="422"/>
      <c r="E56" s="406">
        <v>1</v>
      </c>
      <c r="F56" s="407"/>
      <c r="G56" s="126">
        <v>50.2</v>
      </c>
      <c r="H56" s="138">
        <v>5</v>
      </c>
      <c r="I56" s="129">
        <f>H56*G56</f>
        <v>251</v>
      </c>
    </row>
    <row r="57" spans="1:12" x14ac:dyDescent="0.45">
      <c r="A57" s="139"/>
      <c r="B57" s="423"/>
      <c r="C57" s="424"/>
      <c r="D57" s="425"/>
      <c r="E57" s="440"/>
      <c r="F57" s="442"/>
      <c r="G57" s="126"/>
      <c r="H57" s="138"/>
      <c r="I57" s="129"/>
    </row>
    <row r="58" spans="1:12" x14ac:dyDescent="0.45">
      <c r="A58" s="408" t="s">
        <v>116</v>
      </c>
      <c r="B58" s="404"/>
      <c r="C58" s="404"/>
      <c r="D58" s="404"/>
      <c r="E58" s="404"/>
      <c r="F58" s="404"/>
      <c r="G58" s="404"/>
      <c r="H58" s="405"/>
      <c r="I58" s="140">
        <f>SUM(I55:I57)</f>
        <v>251</v>
      </c>
    </row>
    <row r="59" spans="1:12" x14ac:dyDescent="0.45">
      <c r="A59" s="141"/>
      <c r="B59" s="142"/>
      <c r="C59" s="142"/>
      <c r="D59" s="142"/>
      <c r="E59" s="142"/>
      <c r="F59" s="143"/>
      <c r="G59" s="144"/>
      <c r="H59" s="144"/>
      <c r="I59" s="145"/>
      <c r="L59" s="97"/>
    </row>
    <row r="60" spans="1:12" x14ac:dyDescent="0.45">
      <c r="A60" s="452"/>
      <c r="B60" s="453"/>
      <c r="C60" s="453"/>
      <c r="D60" s="453"/>
      <c r="E60" s="453"/>
      <c r="F60" s="146"/>
      <c r="G60" s="454" t="s">
        <v>117</v>
      </c>
      <c r="H60" s="453"/>
      <c r="I60" s="147">
        <f>I58+I52+I40</f>
        <v>4222.66</v>
      </c>
    </row>
    <row r="61" spans="1:12" x14ac:dyDescent="0.45">
      <c r="A61" s="452"/>
      <c r="B61" s="453"/>
      <c r="C61" s="453"/>
      <c r="D61" s="453"/>
      <c r="E61" s="453"/>
      <c r="F61" s="100"/>
      <c r="G61" s="148"/>
      <c r="H61" s="149"/>
      <c r="I61" s="150"/>
    </row>
    <row r="62" spans="1:12" ht="14.65" thickBot="1" x14ac:dyDescent="0.5">
      <c r="A62" s="452"/>
      <c r="B62" s="453"/>
      <c r="C62" s="453"/>
      <c r="D62" s="453"/>
      <c r="E62" s="453"/>
      <c r="F62" s="100"/>
      <c r="G62" s="402" t="s">
        <v>160</v>
      </c>
      <c r="H62" s="403"/>
      <c r="I62" s="159">
        <f>I60+I61</f>
        <v>4222.66</v>
      </c>
    </row>
    <row r="63" spans="1:12" ht="15" thickTop="1" thickBot="1" x14ac:dyDescent="0.5">
      <c r="A63" s="151"/>
      <c r="B63" s="152"/>
      <c r="C63" s="459"/>
      <c r="D63" s="460"/>
      <c r="E63" s="460"/>
      <c r="F63" s="460"/>
      <c r="G63" s="153"/>
      <c r="H63" s="153"/>
      <c r="I63" s="154"/>
    </row>
    <row r="65" spans="1:2" x14ac:dyDescent="0.45">
      <c r="A65" s="97"/>
      <c r="B65" s="97"/>
    </row>
  </sheetData>
  <mergeCells count="76">
    <mergeCell ref="A15:I15"/>
    <mergeCell ref="A9:E9"/>
    <mergeCell ref="F9:G9"/>
    <mergeCell ref="H9:I9"/>
    <mergeCell ref="F10:G10"/>
    <mergeCell ref="H10:I10"/>
    <mergeCell ref="F11:G11"/>
    <mergeCell ref="H11:I11"/>
    <mergeCell ref="F12:G12"/>
    <mergeCell ref="H12:I12"/>
    <mergeCell ref="H13:I13"/>
    <mergeCell ref="F14:G14"/>
    <mergeCell ref="H14:I14"/>
    <mergeCell ref="B27:F27"/>
    <mergeCell ref="A16:I16"/>
    <mergeCell ref="B17:D17"/>
    <mergeCell ref="B18:D18"/>
    <mergeCell ref="B19:D19"/>
    <mergeCell ref="B20:D20"/>
    <mergeCell ref="A21:H21"/>
    <mergeCell ref="A22:I22"/>
    <mergeCell ref="B23:E23"/>
    <mergeCell ref="B24:F24"/>
    <mergeCell ref="B25:F25"/>
    <mergeCell ref="B26:F26"/>
    <mergeCell ref="A39:H39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A38:H38"/>
    <mergeCell ref="A40:H40"/>
    <mergeCell ref="A41:I41"/>
    <mergeCell ref="B42:D42"/>
    <mergeCell ref="E42:F42"/>
    <mergeCell ref="B43:D43"/>
    <mergeCell ref="E43:F43"/>
    <mergeCell ref="B44:D44"/>
    <mergeCell ref="E44:F44"/>
    <mergeCell ref="B45:D45"/>
    <mergeCell ref="E45:F45"/>
    <mergeCell ref="B46:D46"/>
    <mergeCell ref="E46:F46"/>
    <mergeCell ref="B55:D55"/>
    <mergeCell ref="E55:F55"/>
    <mergeCell ref="B47:D47"/>
    <mergeCell ref="E47:F47"/>
    <mergeCell ref="B48:D48"/>
    <mergeCell ref="E48:F48"/>
    <mergeCell ref="B49:D49"/>
    <mergeCell ref="B50:D50"/>
    <mergeCell ref="B51:D51"/>
    <mergeCell ref="A52:H52"/>
    <mergeCell ref="A53:I53"/>
    <mergeCell ref="B54:D54"/>
    <mergeCell ref="E54:F54"/>
    <mergeCell ref="C63:F63"/>
    <mergeCell ref="B56:D56"/>
    <mergeCell ref="E56:F56"/>
    <mergeCell ref="B57:D57"/>
    <mergeCell ref="E57:F57"/>
    <mergeCell ref="A58:H58"/>
    <mergeCell ref="A60:B60"/>
    <mergeCell ref="C60:E60"/>
    <mergeCell ref="G60:H60"/>
    <mergeCell ref="A61:B61"/>
    <mergeCell ref="C61:E61"/>
    <mergeCell ref="A62:B62"/>
    <mergeCell ref="C62:E62"/>
    <mergeCell ref="G62:H62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0070C0"/>
  </sheetPr>
  <dimension ref="A1:M65"/>
  <sheetViews>
    <sheetView topLeftCell="A46" workbookViewId="0">
      <selection activeCell="B55" sqref="B55:D55"/>
    </sheetView>
  </sheetViews>
  <sheetFormatPr defaultRowHeight="14.25" x14ac:dyDescent="0.45"/>
  <cols>
    <col min="1" max="1" width="12" bestFit="1" customWidth="1"/>
    <col min="4" max="4" width="20.86328125" customWidth="1"/>
    <col min="6" max="6" width="8.86328125" customWidth="1"/>
    <col min="7" max="7" width="11" customWidth="1"/>
    <col min="8" max="8" width="14.1328125" customWidth="1"/>
    <col min="9" max="9" width="18.33203125" customWidth="1"/>
  </cols>
  <sheetData>
    <row r="1" spans="1:13" x14ac:dyDescent="0.45">
      <c r="A1" s="92"/>
      <c r="B1" s="93"/>
      <c r="C1" s="93"/>
      <c r="D1" s="93"/>
      <c r="E1" s="93"/>
      <c r="F1" s="93"/>
      <c r="G1" s="93"/>
      <c r="H1" s="93"/>
      <c r="I1" s="94"/>
    </row>
    <row r="2" spans="1:13" x14ac:dyDescent="0.45">
      <c r="A2" s="95"/>
      <c r="I2" s="96"/>
    </row>
    <row r="3" spans="1:13" x14ac:dyDescent="0.45">
      <c r="A3" s="95"/>
      <c r="I3" s="96"/>
    </row>
    <row r="4" spans="1:13" x14ac:dyDescent="0.45">
      <c r="A4" s="95"/>
      <c r="I4" s="96"/>
    </row>
    <row r="5" spans="1:13" x14ac:dyDescent="0.45">
      <c r="A5" s="95"/>
      <c r="I5" s="96"/>
    </row>
    <row r="6" spans="1:13" x14ac:dyDescent="0.45">
      <c r="A6" s="95"/>
      <c r="I6" s="96"/>
    </row>
    <row r="7" spans="1:13" x14ac:dyDescent="0.45">
      <c r="A7" s="95"/>
      <c r="I7" s="96"/>
    </row>
    <row r="8" spans="1:13" x14ac:dyDescent="0.45">
      <c r="A8" s="95"/>
      <c r="H8" s="97"/>
      <c r="I8" s="98"/>
    </row>
    <row r="9" spans="1:13" x14ac:dyDescent="0.45">
      <c r="A9" s="414" t="s">
        <v>167</v>
      </c>
      <c r="B9" s="415"/>
      <c r="C9" s="415"/>
      <c r="D9" s="415"/>
      <c r="E9" s="429"/>
      <c r="F9" s="430" t="s">
        <v>166</v>
      </c>
      <c r="G9" s="431"/>
      <c r="H9" s="432">
        <v>26</v>
      </c>
      <c r="I9" s="433"/>
    </row>
    <row r="10" spans="1:13" x14ac:dyDescent="0.45">
      <c r="A10" s="99" t="s">
        <v>77</v>
      </c>
      <c r="B10" s="97"/>
      <c r="D10" s="187"/>
      <c r="E10" s="100"/>
      <c r="F10" s="430" t="s">
        <v>78</v>
      </c>
      <c r="G10" s="431"/>
      <c r="H10" s="434">
        <v>43670</v>
      </c>
      <c r="I10" s="435"/>
    </row>
    <row r="11" spans="1:13" x14ac:dyDescent="0.45">
      <c r="A11" s="99" t="s">
        <v>79</v>
      </c>
      <c r="B11" s="97"/>
      <c r="D11" s="187"/>
      <c r="E11" s="100"/>
      <c r="F11" s="430" t="s">
        <v>80</v>
      </c>
      <c r="G11" s="431"/>
      <c r="H11" s="436" t="s">
        <v>150</v>
      </c>
      <c r="I11" s="435"/>
    </row>
    <row r="12" spans="1:13" x14ac:dyDescent="0.45">
      <c r="A12" s="99" t="s">
        <v>81</v>
      </c>
      <c r="B12" s="97"/>
      <c r="D12" s="187"/>
      <c r="E12" s="100"/>
      <c r="F12" s="430" t="s">
        <v>82</v>
      </c>
      <c r="G12" s="431"/>
      <c r="H12" s="436">
        <v>52530</v>
      </c>
      <c r="I12" s="435"/>
    </row>
    <row r="13" spans="1:13" x14ac:dyDescent="0.45">
      <c r="A13" s="99" t="s">
        <v>83</v>
      </c>
      <c r="B13" s="97"/>
      <c r="D13" s="187"/>
      <c r="E13" s="100"/>
      <c r="F13" s="181" t="s">
        <v>84</v>
      </c>
      <c r="G13" s="182"/>
      <c r="H13" s="468" t="s">
        <v>118</v>
      </c>
      <c r="I13" s="469"/>
    </row>
    <row r="14" spans="1:13" x14ac:dyDescent="0.45">
      <c r="A14" s="99"/>
      <c r="B14" s="97"/>
      <c r="D14" s="187"/>
      <c r="E14" s="100"/>
      <c r="F14" s="430" t="s">
        <v>86</v>
      </c>
      <c r="G14" s="431"/>
      <c r="H14" s="436" t="s">
        <v>87</v>
      </c>
      <c r="I14" s="435"/>
      <c r="M14" t="s">
        <v>85</v>
      </c>
    </row>
    <row r="15" spans="1:13" x14ac:dyDescent="0.45">
      <c r="A15" s="443" t="s">
        <v>268</v>
      </c>
      <c r="B15" s="444"/>
      <c r="C15" s="444"/>
      <c r="D15" s="444"/>
      <c r="E15" s="444"/>
      <c r="F15" s="444"/>
      <c r="G15" s="444"/>
      <c r="H15" s="444"/>
      <c r="I15" s="445"/>
    </row>
    <row r="16" spans="1:13" ht="14.65" thickBot="1" x14ac:dyDescent="0.5">
      <c r="A16" s="446" t="s">
        <v>88</v>
      </c>
      <c r="B16" s="447"/>
      <c r="C16" s="447"/>
      <c r="D16" s="447"/>
      <c r="E16" s="447"/>
      <c r="F16" s="447"/>
      <c r="G16" s="447"/>
      <c r="H16" s="447"/>
      <c r="I16" s="448"/>
    </row>
    <row r="17" spans="1:11" x14ac:dyDescent="0.45">
      <c r="A17" s="104" t="s">
        <v>89</v>
      </c>
      <c r="B17" s="464" t="s">
        <v>176</v>
      </c>
      <c r="C17" s="465"/>
      <c r="D17" s="466"/>
      <c r="E17" s="170" t="s">
        <v>91</v>
      </c>
      <c r="F17" s="170" t="s">
        <v>92</v>
      </c>
      <c r="G17" s="170" t="s">
        <v>93</v>
      </c>
      <c r="H17" s="170" t="s">
        <v>94</v>
      </c>
      <c r="I17" s="171" t="s">
        <v>95</v>
      </c>
    </row>
    <row r="18" spans="1:11" x14ac:dyDescent="0.45">
      <c r="A18" s="109"/>
      <c r="B18" s="437"/>
      <c r="C18" s="438"/>
      <c r="D18" s="439"/>
      <c r="E18" s="110"/>
      <c r="F18" s="111"/>
      <c r="G18" s="110"/>
      <c r="H18" s="112"/>
      <c r="I18" s="113">
        <f>SUM(G18*H18)</f>
        <v>0</v>
      </c>
    </row>
    <row r="19" spans="1:11" x14ac:dyDescent="0.45">
      <c r="A19" s="114"/>
      <c r="B19" s="406"/>
      <c r="C19" s="395"/>
      <c r="D19" s="407"/>
      <c r="E19" s="115"/>
      <c r="F19" s="100"/>
      <c r="G19" s="115"/>
      <c r="H19" s="116"/>
      <c r="I19" s="113">
        <f t="shared" ref="I19:I20" si="0">SUM(G19*H19)</f>
        <v>0</v>
      </c>
    </row>
    <row r="20" spans="1:11" x14ac:dyDescent="0.45">
      <c r="A20" s="114"/>
      <c r="B20" s="440"/>
      <c r="C20" s="441"/>
      <c r="D20" s="442"/>
      <c r="E20" s="115"/>
      <c r="F20" s="100"/>
      <c r="G20" s="117"/>
      <c r="H20" s="118"/>
      <c r="I20" s="119">
        <f t="shared" si="0"/>
        <v>0</v>
      </c>
    </row>
    <row r="21" spans="1:11" x14ac:dyDescent="0.45">
      <c r="A21" s="408" t="s">
        <v>96</v>
      </c>
      <c r="B21" s="404"/>
      <c r="C21" s="404"/>
      <c r="D21" s="404"/>
      <c r="E21" s="404"/>
      <c r="F21" s="404"/>
      <c r="G21" s="404"/>
      <c r="H21" s="405"/>
      <c r="I21" s="113">
        <f>SUM(I18:I20)</f>
        <v>0</v>
      </c>
    </row>
    <row r="22" spans="1:11" x14ac:dyDescent="0.45">
      <c r="A22" s="414" t="s">
        <v>97</v>
      </c>
      <c r="B22" s="415"/>
      <c r="C22" s="415"/>
      <c r="D22" s="415"/>
      <c r="E22" s="415"/>
      <c r="F22" s="415"/>
      <c r="G22" s="415"/>
      <c r="H22" s="415"/>
      <c r="I22" s="416"/>
    </row>
    <row r="23" spans="1:11" x14ac:dyDescent="0.45">
      <c r="A23" s="120" t="s">
        <v>98</v>
      </c>
      <c r="B23" s="412" t="s">
        <v>176</v>
      </c>
      <c r="C23" s="458"/>
      <c r="D23" s="458"/>
      <c r="E23" s="458"/>
      <c r="F23" s="122"/>
      <c r="G23" s="180" t="s">
        <v>93</v>
      </c>
      <c r="H23" s="136" t="s">
        <v>94</v>
      </c>
      <c r="I23" s="137" t="s">
        <v>95</v>
      </c>
      <c r="K23" s="142"/>
    </row>
    <row r="24" spans="1:11" x14ac:dyDescent="0.45">
      <c r="A24" s="125">
        <v>1</v>
      </c>
      <c r="B24" s="417" t="s">
        <v>269</v>
      </c>
      <c r="C24" s="418"/>
      <c r="D24" s="418"/>
      <c r="E24" s="418"/>
      <c r="F24" s="419"/>
      <c r="G24" s="189">
        <v>1</v>
      </c>
      <c r="H24" s="184">
        <v>78</v>
      </c>
      <c r="I24" s="129">
        <f>H24*G24</f>
        <v>78</v>
      </c>
    </row>
    <row r="25" spans="1:11" x14ac:dyDescent="0.45">
      <c r="A25" s="125"/>
      <c r="B25" s="420"/>
      <c r="C25" s="421"/>
      <c r="D25" s="421"/>
      <c r="E25" s="421"/>
      <c r="F25" s="421"/>
      <c r="G25" s="191"/>
      <c r="H25" s="190"/>
      <c r="I25" s="129"/>
    </row>
    <row r="26" spans="1:11" x14ac:dyDescent="0.45">
      <c r="A26" s="125"/>
      <c r="B26" s="420"/>
      <c r="C26" s="421"/>
      <c r="D26" s="421"/>
      <c r="E26" s="421"/>
      <c r="F26" s="422"/>
      <c r="G26" s="195"/>
      <c r="H26" s="128"/>
      <c r="I26" s="129"/>
    </row>
    <row r="27" spans="1:11" x14ac:dyDescent="0.45">
      <c r="A27" s="125"/>
      <c r="B27" s="420"/>
      <c r="C27" s="421"/>
      <c r="D27" s="421"/>
      <c r="E27" s="421"/>
      <c r="F27" s="422"/>
      <c r="G27" s="195"/>
      <c r="H27" s="128"/>
      <c r="I27" s="129"/>
    </row>
    <row r="28" spans="1:11" x14ac:dyDescent="0.45">
      <c r="A28" s="125"/>
      <c r="B28" s="420"/>
      <c r="C28" s="421"/>
      <c r="D28" s="421"/>
      <c r="E28" s="421"/>
      <c r="F28" s="422"/>
      <c r="G28" s="191"/>
      <c r="H28" s="192"/>
      <c r="I28" s="129"/>
    </row>
    <row r="29" spans="1:11" x14ac:dyDescent="0.45">
      <c r="A29" s="125"/>
      <c r="B29" s="470"/>
      <c r="C29" s="471"/>
      <c r="D29" s="471"/>
      <c r="E29" s="471"/>
      <c r="F29" s="471"/>
      <c r="G29" s="191"/>
      <c r="H29" s="192"/>
      <c r="I29" s="129"/>
    </row>
    <row r="30" spans="1:11" x14ac:dyDescent="0.45">
      <c r="A30" s="125"/>
      <c r="B30" s="470"/>
      <c r="C30" s="471"/>
      <c r="D30" s="471"/>
      <c r="E30" s="471"/>
      <c r="F30" s="471"/>
      <c r="G30" s="191"/>
      <c r="H30" s="192"/>
      <c r="I30" s="129"/>
    </row>
    <row r="31" spans="1:11" x14ac:dyDescent="0.45">
      <c r="A31" s="125"/>
      <c r="B31" s="470"/>
      <c r="C31" s="471"/>
      <c r="D31" s="471"/>
      <c r="E31" s="471"/>
      <c r="F31" s="471"/>
      <c r="G31" s="191"/>
      <c r="H31" s="192"/>
      <c r="I31" s="129"/>
    </row>
    <row r="32" spans="1:11" x14ac:dyDescent="0.45">
      <c r="A32" s="125"/>
      <c r="B32" s="470"/>
      <c r="C32" s="471"/>
      <c r="D32" s="471"/>
      <c r="E32" s="471"/>
      <c r="F32" s="471"/>
      <c r="G32" s="191"/>
      <c r="H32" s="192"/>
      <c r="I32" s="129"/>
    </row>
    <row r="33" spans="1:12" x14ac:dyDescent="0.45">
      <c r="A33" s="125"/>
      <c r="B33" s="470"/>
      <c r="C33" s="471"/>
      <c r="D33" s="471"/>
      <c r="E33" s="471"/>
      <c r="F33" s="471"/>
      <c r="G33" s="191"/>
      <c r="H33" s="192"/>
      <c r="I33" s="129"/>
    </row>
    <row r="34" spans="1:12" x14ac:dyDescent="0.45">
      <c r="A34" s="125"/>
      <c r="B34" s="470"/>
      <c r="C34" s="471"/>
      <c r="D34" s="471"/>
      <c r="E34" s="471"/>
      <c r="F34" s="471"/>
      <c r="G34" s="191"/>
      <c r="H34" s="192"/>
      <c r="I34" s="129"/>
    </row>
    <row r="35" spans="1:12" x14ac:dyDescent="0.45">
      <c r="A35" s="125"/>
      <c r="B35" s="470"/>
      <c r="C35" s="471"/>
      <c r="D35" s="471"/>
      <c r="E35" s="471"/>
      <c r="F35" s="471"/>
      <c r="G35" s="191"/>
      <c r="H35" s="192"/>
      <c r="I35" s="129"/>
    </row>
    <row r="36" spans="1:12" x14ac:dyDescent="0.45">
      <c r="A36" s="125"/>
      <c r="B36" s="470"/>
      <c r="C36" s="471"/>
      <c r="D36" s="471"/>
      <c r="E36" s="471"/>
      <c r="F36" s="471"/>
      <c r="G36" s="191"/>
      <c r="H36" s="192"/>
      <c r="I36" s="129"/>
    </row>
    <row r="37" spans="1:12" x14ac:dyDescent="0.45">
      <c r="A37" s="125"/>
      <c r="B37" s="470"/>
      <c r="C37" s="471"/>
      <c r="D37" s="471"/>
      <c r="E37" s="471"/>
      <c r="F37" s="471"/>
      <c r="G37" s="191"/>
      <c r="H37" s="192"/>
      <c r="I37" s="129"/>
      <c r="L37" s="130"/>
    </row>
    <row r="38" spans="1:12" x14ac:dyDescent="0.45">
      <c r="A38" s="467" t="s">
        <v>177</v>
      </c>
      <c r="B38" s="404"/>
      <c r="C38" s="404"/>
      <c r="D38" s="404"/>
      <c r="E38" s="404"/>
      <c r="F38" s="404"/>
      <c r="G38" s="404"/>
      <c r="H38" s="405"/>
      <c r="I38" s="185">
        <f>SUM(I24:I37)</f>
        <v>78</v>
      </c>
      <c r="L38" s="130"/>
    </row>
    <row r="39" spans="1:12" x14ac:dyDescent="0.45">
      <c r="A39" s="408" t="s">
        <v>178</v>
      </c>
      <c r="B39" s="404"/>
      <c r="C39" s="404"/>
      <c r="D39" s="404"/>
      <c r="E39" s="404"/>
      <c r="F39" s="404"/>
      <c r="G39" s="404"/>
      <c r="H39" s="405"/>
      <c r="I39" s="186">
        <f>ROUND((I38*0.15),2)</f>
        <v>11.7</v>
      </c>
      <c r="L39" s="130"/>
    </row>
    <row r="40" spans="1:12" x14ac:dyDescent="0.45">
      <c r="A40" s="408" t="s">
        <v>179</v>
      </c>
      <c r="B40" s="404"/>
      <c r="C40" s="404"/>
      <c r="D40" s="404"/>
      <c r="E40" s="404"/>
      <c r="F40" s="404"/>
      <c r="G40" s="404"/>
      <c r="H40" s="405"/>
      <c r="I40" s="131">
        <f>I38+I39</f>
        <v>89.7</v>
      </c>
    </row>
    <row r="41" spans="1:12" x14ac:dyDescent="0.45">
      <c r="A41" s="414" t="s">
        <v>101</v>
      </c>
      <c r="B41" s="415"/>
      <c r="C41" s="415"/>
      <c r="D41" s="415"/>
      <c r="E41" s="415"/>
      <c r="F41" s="415"/>
      <c r="G41" s="415"/>
      <c r="H41" s="415"/>
      <c r="I41" s="416"/>
    </row>
    <row r="42" spans="1:12" x14ac:dyDescent="0.45">
      <c r="A42" s="120" t="s">
        <v>102</v>
      </c>
      <c r="B42" s="412" t="s">
        <v>103</v>
      </c>
      <c r="C42" s="458"/>
      <c r="D42" s="413"/>
      <c r="E42" s="412" t="s">
        <v>91</v>
      </c>
      <c r="F42" s="413"/>
      <c r="G42" s="122" t="s">
        <v>93</v>
      </c>
      <c r="H42" s="123" t="s">
        <v>94</v>
      </c>
      <c r="I42" s="124" t="s">
        <v>95</v>
      </c>
    </row>
    <row r="43" spans="1:12" x14ac:dyDescent="0.45">
      <c r="A43" s="125">
        <v>1</v>
      </c>
      <c r="B43" s="449" t="s">
        <v>104</v>
      </c>
      <c r="C43" s="450"/>
      <c r="D43" s="451"/>
      <c r="E43" s="437" t="s">
        <v>105</v>
      </c>
      <c r="F43" s="439"/>
      <c r="G43" s="157">
        <v>4</v>
      </c>
      <c r="H43" s="155">
        <v>450</v>
      </c>
      <c r="I43" s="132">
        <f>SUM(G43*H43)</f>
        <v>1800</v>
      </c>
    </row>
    <row r="44" spans="1:12" x14ac:dyDescent="0.45">
      <c r="A44" s="125">
        <v>2</v>
      </c>
      <c r="B44" s="426" t="s">
        <v>106</v>
      </c>
      <c r="C44" s="427"/>
      <c r="D44" s="428"/>
      <c r="E44" s="406" t="s">
        <v>105</v>
      </c>
      <c r="F44" s="407"/>
      <c r="G44" s="126"/>
      <c r="H44" s="156">
        <v>350</v>
      </c>
      <c r="I44" s="129">
        <f t="shared" ref="I44:I48" si="1">SUM(G44*H44)</f>
        <v>0</v>
      </c>
    </row>
    <row r="45" spans="1:12" x14ac:dyDescent="0.45">
      <c r="A45" s="125">
        <v>3</v>
      </c>
      <c r="B45" s="426" t="s">
        <v>107</v>
      </c>
      <c r="C45" s="427"/>
      <c r="D45" s="428"/>
      <c r="E45" s="406" t="s">
        <v>105</v>
      </c>
      <c r="F45" s="407"/>
      <c r="G45" s="126"/>
      <c r="H45" s="156">
        <v>300</v>
      </c>
      <c r="I45" s="129">
        <f t="shared" si="1"/>
        <v>0</v>
      </c>
    </row>
    <row r="46" spans="1:12" x14ac:dyDescent="0.45">
      <c r="A46" s="125">
        <v>4</v>
      </c>
      <c r="B46" s="426" t="s">
        <v>108</v>
      </c>
      <c r="C46" s="427"/>
      <c r="D46" s="428"/>
      <c r="E46" s="406" t="s">
        <v>105</v>
      </c>
      <c r="F46" s="407"/>
      <c r="G46" s="126">
        <v>4</v>
      </c>
      <c r="H46" s="156">
        <v>200</v>
      </c>
      <c r="I46" s="129">
        <f t="shared" si="1"/>
        <v>800</v>
      </c>
    </row>
    <row r="47" spans="1:12" x14ac:dyDescent="0.45">
      <c r="A47" s="125">
        <v>5</v>
      </c>
      <c r="B47" s="426" t="s">
        <v>109</v>
      </c>
      <c r="C47" s="427"/>
      <c r="D47" s="428"/>
      <c r="E47" s="406" t="s">
        <v>105</v>
      </c>
      <c r="F47" s="407"/>
      <c r="G47" s="126"/>
      <c r="H47" s="158">
        <v>200</v>
      </c>
      <c r="I47" s="129">
        <f t="shared" si="1"/>
        <v>0</v>
      </c>
    </row>
    <row r="48" spans="1:12" x14ac:dyDescent="0.45">
      <c r="A48" s="125">
        <v>6</v>
      </c>
      <c r="B48" s="426" t="s">
        <v>41</v>
      </c>
      <c r="C48" s="427"/>
      <c r="D48" s="428"/>
      <c r="E48" s="406" t="s">
        <v>105</v>
      </c>
      <c r="F48" s="407"/>
      <c r="G48" s="126"/>
      <c r="H48" s="158">
        <v>140</v>
      </c>
      <c r="I48" s="129">
        <f t="shared" si="1"/>
        <v>0</v>
      </c>
    </row>
    <row r="49" spans="1:12" x14ac:dyDescent="0.45">
      <c r="A49" s="125"/>
      <c r="B49" s="426"/>
      <c r="C49" s="427"/>
      <c r="D49" s="428"/>
      <c r="E49" s="133"/>
      <c r="F49" s="100"/>
      <c r="G49" s="100"/>
      <c r="H49" s="116"/>
      <c r="I49" s="129"/>
    </row>
    <row r="50" spans="1:12" x14ac:dyDescent="0.45">
      <c r="A50" s="114"/>
      <c r="B50" s="426"/>
      <c r="C50" s="427"/>
      <c r="D50" s="428"/>
      <c r="F50" s="100"/>
      <c r="G50" s="100"/>
      <c r="H50" s="116"/>
      <c r="I50" s="129"/>
    </row>
    <row r="51" spans="1:12" x14ac:dyDescent="0.45">
      <c r="A51" s="134"/>
      <c r="B51" s="455"/>
      <c r="C51" s="456"/>
      <c r="D51" s="457"/>
      <c r="E51" s="102"/>
      <c r="F51" s="103"/>
      <c r="G51" s="100"/>
      <c r="H51" s="118"/>
      <c r="I51" s="129"/>
    </row>
    <row r="52" spans="1:12" x14ac:dyDescent="0.45">
      <c r="A52" s="408" t="s">
        <v>110</v>
      </c>
      <c r="B52" s="404"/>
      <c r="C52" s="404"/>
      <c r="D52" s="404"/>
      <c r="E52" s="404"/>
      <c r="F52" s="404"/>
      <c r="G52" s="404"/>
      <c r="H52" s="405"/>
      <c r="I52" s="135">
        <f>SUM(I43:I51)</f>
        <v>2600</v>
      </c>
    </row>
    <row r="53" spans="1:12" x14ac:dyDescent="0.45">
      <c r="A53" s="414" t="s">
        <v>111</v>
      </c>
      <c r="B53" s="415"/>
      <c r="C53" s="415"/>
      <c r="D53" s="415"/>
      <c r="E53" s="415"/>
      <c r="F53" s="415"/>
      <c r="G53" s="415"/>
      <c r="H53" s="415"/>
      <c r="I53" s="416"/>
    </row>
    <row r="54" spans="1:12" x14ac:dyDescent="0.45">
      <c r="A54" s="120" t="s">
        <v>112</v>
      </c>
      <c r="B54" s="412" t="s">
        <v>113</v>
      </c>
      <c r="C54" s="458"/>
      <c r="D54" s="413"/>
      <c r="E54" s="412" t="s">
        <v>114</v>
      </c>
      <c r="F54" s="413"/>
      <c r="G54" s="136" t="s">
        <v>115</v>
      </c>
      <c r="H54" s="136" t="s">
        <v>94</v>
      </c>
      <c r="I54" s="137" t="s">
        <v>95</v>
      </c>
    </row>
    <row r="55" spans="1:12" x14ac:dyDescent="0.45">
      <c r="A55" s="125">
        <v>1</v>
      </c>
      <c r="B55" s="417" t="s">
        <v>261</v>
      </c>
      <c r="C55" s="418"/>
      <c r="D55" s="419"/>
      <c r="E55" s="437"/>
      <c r="F55" s="439"/>
      <c r="G55" s="126"/>
      <c r="H55" s="138"/>
      <c r="I55" s="129"/>
    </row>
    <row r="56" spans="1:12" x14ac:dyDescent="0.45">
      <c r="A56" s="125"/>
      <c r="B56" s="420" t="s">
        <v>266</v>
      </c>
      <c r="C56" s="421"/>
      <c r="D56" s="422"/>
      <c r="E56" s="406">
        <v>1</v>
      </c>
      <c r="F56" s="407"/>
      <c r="G56" s="126">
        <v>16.8</v>
      </c>
      <c r="H56" s="138">
        <v>5</v>
      </c>
      <c r="I56" s="129">
        <f>H56*G56</f>
        <v>84</v>
      </c>
    </row>
    <row r="57" spans="1:12" x14ac:dyDescent="0.45">
      <c r="A57" s="139"/>
      <c r="B57" s="423"/>
      <c r="C57" s="424"/>
      <c r="D57" s="425"/>
      <c r="E57" s="440"/>
      <c r="F57" s="442"/>
      <c r="G57" s="126"/>
      <c r="H57" s="138"/>
      <c r="I57" s="129"/>
    </row>
    <row r="58" spans="1:12" x14ac:dyDescent="0.45">
      <c r="A58" s="408" t="s">
        <v>116</v>
      </c>
      <c r="B58" s="404"/>
      <c r="C58" s="404"/>
      <c r="D58" s="404"/>
      <c r="E58" s="404"/>
      <c r="F58" s="404"/>
      <c r="G58" s="404"/>
      <c r="H58" s="405"/>
      <c r="I58" s="140">
        <f>SUM(I55:I57)</f>
        <v>84</v>
      </c>
    </row>
    <row r="59" spans="1:12" x14ac:dyDescent="0.45">
      <c r="A59" s="141"/>
      <c r="B59" s="142"/>
      <c r="C59" s="142"/>
      <c r="D59" s="142"/>
      <c r="E59" s="142"/>
      <c r="F59" s="143"/>
      <c r="G59" s="144"/>
      <c r="H59" s="144"/>
      <c r="I59" s="145"/>
      <c r="L59" s="97"/>
    </row>
    <row r="60" spans="1:12" x14ac:dyDescent="0.45">
      <c r="A60" s="452"/>
      <c r="B60" s="453"/>
      <c r="C60" s="453"/>
      <c r="D60" s="453"/>
      <c r="E60" s="453"/>
      <c r="F60" s="146"/>
      <c r="G60" s="454" t="s">
        <v>117</v>
      </c>
      <c r="H60" s="453"/>
      <c r="I60" s="147">
        <f>I58+I52+I40</f>
        <v>2773.7</v>
      </c>
    </row>
    <row r="61" spans="1:12" x14ac:dyDescent="0.45">
      <c r="A61" s="452"/>
      <c r="B61" s="453"/>
      <c r="C61" s="453"/>
      <c r="D61" s="453"/>
      <c r="E61" s="453"/>
      <c r="F61" s="100"/>
      <c r="G61" s="148"/>
      <c r="H61" s="149"/>
      <c r="I61" s="150"/>
    </row>
    <row r="62" spans="1:12" ht="14.65" thickBot="1" x14ac:dyDescent="0.5">
      <c r="A62" s="452"/>
      <c r="B62" s="453"/>
      <c r="C62" s="453"/>
      <c r="D62" s="453"/>
      <c r="E62" s="453"/>
      <c r="F62" s="100"/>
      <c r="G62" s="402" t="s">
        <v>160</v>
      </c>
      <c r="H62" s="403"/>
      <c r="I62" s="159">
        <f>I60+I61</f>
        <v>2773.7</v>
      </c>
    </row>
    <row r="63" spans="1:12" ht="15" thickTop="1" thickBot="1" x14ac:dyDescent="0.5">
      <c r="A63" s="151"/>
      <c r="B63" s="152"/>
      <c r="C63" s="459"/>
      <c r="D63" s="460"/>
      <c r="E63" s="460"/>
      <c r="F63" s="460"/>
      <c r="G63" s="153"/>
      <c r="H63" s="153"/>
      <c r="I63" s="154"/>
    </row>
    <row r="65" spans="1:2" x14ac:dyDescent="0.45">
      <c r="A65" s="97"/>
      <c r="B65" s="97"/>
    </row>
  </sheetData>
  <mergeCells count="76">
    <mergeCell ref="A15:I15"/>
    <mergeCell ref="A9:E9"/>
    <mergeCell ref="F9:G9"/>
    <mergeCell ref="H9:I9"/>
    <mergeCell ref="F10:G10"/>
    <mergeCell ref="H10:I10"/>
    <mergeCell ref="F11:G11"/>
    <mergeCell ref="H11:I11"/>
    <mergeCell ref="F12:G12"/>
    <mergeCell ref="H12:I12"/>
    <mergeCell ref="H13:I13"/>
    <mergeCell ref="F14:G14"/>
    <mergeCell ref="H14:I14"/>
    <mergeCell ref="B27:F27"/>
    <mergeCell ref="A16:I16"/>
    <mergeCell ref="B17:D17"/>
    <mergeCell ref="B18:D18"/>
    <mergeCell ref="B19:D19"/>
    <mergeCell ref="B20:D20"/>
    <mergeCell ref="A21:H21"/>
    <mergeCell ref="A22:I22"/>
    <mergeCell ref="B23:E23"/>
    <mergeCell ref="B24:F24"/>
    <mergeCell ref="B25:F25"/>
    <mergeCell ref="B26:F26"/>
    <mergeCell ref="A39:H39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A38:H38"/>
    <mergeCell ref="A40:H40"/>
    <mergeCell ref="A41:I41"/>
    <mergeCell ref="B42:D42"/>
    <mergeCell ref="E42:F42"/>
    <mergeCell ref="B43:D43"/>
    <mergeCell ref="E43:F43"/>
    <mergeCell ref="B44:D44"/>
    <mergeCell ref="E44:F44"/>
    <mergeCell ref="B45:D45"/>
    <mergeCell ref="E45:F45"/>
    <mergeCell ref="B46:D46"/>
    <mergeCell ref="E46:F46"/>
    <mergeCell ref="B55:D55"/>
    <mergeCell ref="E55:F55"/>
    <mergeCell ref="B47:D47"/>
    <mergeCell ref="E47:F47"/>
    <mergeCell ref="B48:D48"/>
    <mergeCell ref="E48:F48"/>
    <mergeCell ref="B49:D49"/>
    <mergeCell ref="B50:D50"/>
    <mergeCell ref="B51:D51"/>
    <mergeCell ref="A52:H52"/>
    <mergeCell ref="A53:I53"/>
    <mergeCell ref="B54:D54"/>
    <mergeCell ref="E54:F54"/>
    <mergeCell ref="C63:F63"/>
    <mergeCell ref="B56:D56"/>
    <mergeCell ref="E56:F56"/>
    <mergeCell ref="B57:D57"/>
    <mergeCell ref="E57:F57"/>
    <mergeCell ref="A58:H58"/>
    <mergeCell ref="A60:B60"/>
    <mergeCell ref="C60:E60"/>
    <mergeCell ref="G60:H60"/>
    <mergeCell ref="A61:B61"/>
    <mergeCell ref="C61:E61"/>
    <mergeCell ref="A62:B62"/>
    <mergeCell ref="C62:E62"/>
    <mergeCell ref="G62:H62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FFFF00"/>
  </sheetPr>
  <dimension ref="A1:M65"/>
  <sheetViews>
    <sheetView topLeftCell="A22" zoomScaleNormal="100" workbookViewId="0">
      <selection activeCell="M45" sqref="M45"/>
    </sheetView>
  </sheetViews>
  <sheetFormatPr defaultRowHeight="14.25" x14ac:dyDescent="0.45"/>
  <cols>
    <col min="1" max="1" width="12" bestFit="1" customWidth="1"/>
    <col min="4" max="4" width="20.86328125" customWidth="1"/>
    <col min="6" max="6" width="8.86328125" customWidth="1"/>
    <col min="7" max="7" width="11" customWidth="1"/>
    <col min="8" max="8" width="14.1328125" customWidth="1"/>
    <col min="9" max="9" width="18.33203125" customWidth="1"/>
  </cols>
  <sheetData>
    <row r="1" spans="1:13" x14ac:dyDescent="0.45">
      <c r="A1" s="92"/>
      <c r="B1" s="93"/>
      <c r="C1" s="93"/>
      <c r="D1" s="93"/>
      <c r="E1" s="93"/>
      <c r="F1" s="93"/>
      <c r="G1" s="93"/>
      <c r="H1" s="93"/>
      <c r="I1" s="94"/>
    </row>
    <row r="2" spans="1:13" x14ac:dyDescent="0.45">
      <c r="A2" s="95"/>
      <c r="I2" s="96"/>
    </row>
    <row r="3" spans="1:13" x14ac:dyDescent="0.45">
      <c r="A3" s="95"/>
      <c r="I3" s="96"/>
    </row>
    <row r="4" spans="1:13" x14ac:dyDescent="0.45">
      <c r="A4" s="95"/>
      <c r="I4" s="96"/>
    </row>
    <row r="5" spans="1:13" x14ac:dyDescent="0.45">
      <c r="A5" s="95"/>
      <c r="I5" s="96"/>
    </row>
    <row r="6" spans="1:13" x14ac:dyDescent="0.45">
      <c r="A6" s="95"/>
      <c r="I6" s="96"/>
    </row>
    <row r="7" spans="1:13" x14ac:dyDescent="0.45">
      <c r="A7" s="95"/>
      <c r="I7" s="96"/>
    </row>
    <row r="8" spans="1:13" x14ac:dyDescent="0.45">
      <c r="A8" s="95"/>
      <c r="H8" s="97"/>
      <c r="I8" s="98"/>
    </row>
    <row r="9" spans="1:13" x14ac:dyDescent="0.45">
      <c r="A9" s="414" t="s">
        <v>167</v>
      </c>
      <c r="B9" s="415"/>
      <c r="C9" s="415"/>
      <c r="D9" s="415"/>
      <c r="E9" s="429"/>
      <c r="F9" s="430" t="s">
        <v>166</v>
      </c>
      <c r="G9" s="431"/>
      <c r="H9" s="432">
        <v>27</v>
      </c>
      <c r="I9" s="433"/>
    </row>
    <row r="10" spans="1:13" x14ac:dyDescent="0.45">
      <c r="A10" s="99" t="s">
        <v>77</v>
      </c>
      <c r="B10" s="97"/>
      <c r="D10" s="187"/>
      <c r="E10" s="100"/>
      <c r="F10" s="430" t="s">
        <v>78</v>
      </c>
      <c r="G10" s="431"/>
      <c r="H10" s="434" t="e">
        <f>#REF!</f>
        <v>#REF!</v>
      </c>
      <c r="I10" s="435"/>
    </row>
    <row r="11" spans="1:13" x14ac:dyDescent="0.45">
      <c r="A11" s="99" t="s">
        <v>79</v>
      </c>
      <c r="B11" s="97"/>
      <c r="D11" s="187"/>
      <c r="E11" s="100"/>
      <c r="F11" s="430" t="s">
        <v>80</v>
      </c>
      <c r="G11" s="431"/>
      <c r="H11" s="436" t="e">
        <f>#REF!</f>
        <v>#REF!</v>
      </c>
      <c r="I11" s="435"/>
    </row>
    <row r="12" spans="1:13" x14ac:dyDescent="0.45">
      <c r="A12" s="99" t="s">
        <v>81</v>
      </c>
      <c r="B12" s="97"/>
      <c r="D12" s="187"/>
      <c r="E12" s="100"/>
      <c r="F12" s="430" t="s">
        <v>82</v>
      </c>
      <c r="G12" s="431"/>
      <c r="H12" s="436" t="e">
        <f>#REF!</f>
        <v>#REF!</v>
      </c>
      <c r="I12" s="435"/>
    </row>
    <row r="13" spans="1:13" x14ac:dyDescent="0.45">
      <c r="A13" s="99" t="s">
        <v>83</v>
      </c>
      <c r="B13" s="97"/>
      <c r="D13" s="187"/>
      <c r="E13" s="100"/>
      <c r="F13" s="181" t="s">
        <v>84</v>
      </c>
      <c r="G13" s="182"/>
      <c r="H13" s="468" t="s">
        <v>118</v>
      </c>
      <c r="I13" s="469"/>
    </row>
    <row r="14" spans="1:13" x14ac:dyDescent="0.45">
      <c r="A14" s="99"/>
      <c r="B14" s="97"/>
      <c r="D14" s="187"/>
      <c r="E14" s="100"/>
      <c r="F14" s="430" t="s">
        <v>86</v>
      </c>
      <c r="G14" s="431"/>
      <c r="H14" s="436" t="s">
        <v>87</v>
      </c>
      <c r="I14" s="435"/>
      <c r="M14" t="s">
        <v>85</v>
      </c>
    </row>
    <row r="15" spans="1:13" x14ac:dyDescent="0.45">
      <c r="A15" s="443" t="s">
        <v>279</v>
      </c>
      <c r="B15" s="444"/>
      <c r="C15" s="444"/>
      <c r="D15" s="444"/>
      <c r="E15" s="444"/>
      <c r="F15" s="444"/>
      <c r="G15" s="444"/>
      <c r="H15" s="444"/>
      <c r="I15" s="445"/>
    </row>
    <row r="16" spans="1:13" ht="14.65" thickBot="1" x14ac:dyDescent="0.5">
      <c r="A16" s="446" t="s">
        <v>88</v>
      </c>
      <c r="B16" s="447"/>
      <c r="C16" s="447"/>
      <c r="D16" s="447"/>
      <c r="E16" s="447"/>
      <c r="F16" s="447"/>
      <c r="G16" s="447"/>
      <c r="H16" s="447"/>
      <c r="I16" s="448"/>
    </row>
    <row r="17" spans="1:11" x14ac:dyDescent="0.45">
      <c r="A17" s="104" t="s">
        <v>89</v>
      </c>
      <c r="B17" s="464" t="s">
        <v>176</v>
      </c>
      <c r="C17" s="465"/>
      <c r="D17" s="466"/>
      <c r="E17" s="170" t="s">
        <v>91</v>
      </c>
      <c r="F17" s="170" t="s">
        <v>92</v>
      </c>
      <c r="G17" s="170" t="s">
        <v>93</v>
      </c>
      <c r="H17" s="170" t="s">
        <v>94</v>
      </c>
      <c r="I17" s="171" t="s">
        <v>95</v>
      </c>
    </row>
    <row r="18" spans="1:11" x14ac:dyDescent="0.45">
      <c r="A18" s="109"/>
      <c r="B18" s="437"/>
      <c r="C18" s="438"/>
      <c r="D18" s="439"/>
      <c r="E18" s="110"/>
      <c r="F18" s="111"/>
      <c r="G18" s="110"/>
      <c r="H18" s="112"/>
      <c r="I18" s="113">
        <f>SUM(G18*H18)</f>
        <v>0</v>
      </c>
    </row>
    <row r="19" spans="1:11" x14ac:dyDescent="0.45">
      <c r="A19" s="114"/>
      <c r="B19" s="406"/>
      <c r="C19" s="395"/>
      <c r="D19" s="407"/>
      <c r="E19" s="115"/>
      <c r="F19" s="100"/>
      <c r="G19" s="115"/>
      <c r="H19" s="116"/>
      <c r="I19" s="113">
        <f t="shared" ref="I19:I20" si="0">SUM(G19*H19)</f>
        <v>0</v>
      </c>
    </row>
    <row r="20" spans="1:11" x14ac:dyDescent="0.45">
      <c r="A20" s="114"/>
      <c r="B20" s="440"/>
      <c r="C20" s="441"/>
      <c r="D20" s="442"/>
      <c r="E20" s="115"/>
      <c r="F20" s="100"/>
      <c r="G20" s="117"/>
      <c r="H20" s="118"/>
      <c r="I20" s="119">
        <f t="shared" si="0"/>
        <v>0</v>
      </c>
    </row>
    <row r="21" spans="1:11" x14ac:dyDescent="0.45">
      <c r="A21" s="408" t="s">
        <v>96</v>
      </c>
      <c r="B21" s="404"/>
      <c r="C21" s="404"/>
      <c r="D21" s="404"/>
      <c r="E21" s="404"/>
      <c r="F21" s="404"/>
      <c r="G21" s="404"/>
      <c r="H21" s="405"/>
      <c r="I21" s="113">
        <f>SUM(I18:I20)</f>
        <v>0</v>
      </c>
    </row>
    <row r="22" spans="1:11" x14ac:dyDescent="0.45">
      <c r="A22" s="414" t="s">
        <v>97</v>
      </c>
      <c r="B22" s="415"/>
      <c r="C22" s="415"/>
      <c r="D22" s="415"/>
      <c r="E22" s="415"/>
      <c r="F22" s="415"/>
      <c r="G22" s="415"/>
      <c r="H22" s="415"/>
      <c r="I22" s="416"/>
    </row>
    <row r="23" spans="1:11" x14ac:dyDescent="0.45">
      <c r="A23" s="120" t="s">
        <v>98</v>
      </c>
      <c r="B23" s="412" t="s">
        <v>176</v>
      </c>
      <c r="C23" s="458"/>
      <c r="D23" s="458"/>
      <c r="E23" s="458"/>
      <c r="F23" s="122"/>
      <c r="G23" s="180" t="s">
        <v>93</v>
      </c>
      <c r="H23" s="136" t="s">
        <v>94</v>
      </c>
      <c r="I23" s="137" t="s">
        <v>95</v>
      </c>
      <c r="K23" s="142"/>
    </row>
    <row r="24" spans="1:11" x14ac:dyDescent="0.45">
      <c r="A24" s="125">
        <v>1</v>
      </c>
      <c r="B24" s="417" t="s">
        <v>270</v>
      </c>
      <c r="C24" s="418"/>
      <c r="D24" s="418"/>
      <c r="E24" s="418"/>
      <c r="F24" s="419"/>
      <c r="G24" s="189">
        <v>1</v>
      </c>
      <c r="H24" s="184">
        <v>257.24</v>
      </c>
      <c r="I24" s="129">
        <f>H24*G24</f>
        <v>257.24</v>
      </c>
    </row>
    <row r="25" spans="1:11" x14ac:dyDescent="0.45">
      <c r="A25" s="125">
        <v>2</v>
      </c>
      <c r="B25" s="420" t="s">
        <v>271</v>
      </c>
      <c r="C25" s="421"/>
      <c r="D25" s="421"/>
      <c r="E25" s="421"/>
      <c r="F25" s="421"/>
      <c r="G25" s="191">
        <v>1</v>
      </c>
      <c r="H25" s="190">
        <v>150</v>
      </c>
      <c r="I25" s="129">
        <f>H25*G25</f>
        <v>150</v>
      </c>
    </row>
    <row r="26" spans="1:11" x14ac:dyDescent="0.45">
      <c r="A26" s="125">
        <v>3</v>
      </c>
      <c r="B26" s="420" t="s">
        <v>272</v>
      </c>
      <c r="C26" s="421"/>
      <c r="D26" s="421"/>
      <c r="E26" s="421"/>
      <c r="F26" s="422"/>
      <c r="G26" s="191">
        <v>1</v>
      </c>
      <c r="H26" s="190">
        <v>220</v>
      </c>
      <c r="I26" s="129">
        <f t="shared" ref="I26:I27" si="1">H26*G26</f>
        <v>220</v>
      </c>
    </row>
    <row r="27" spans="1:11" x14ac:dyDescent="0.45">
      <c r="A27" s="125"/>
      <c r="B27" s="420"/>
      <c r="C27" s="421"/>
      <c r="D27" s="421"/>
      <c r="E27" s="421"/>
      <c r="F27" s="422"/>
      <c r="G27" s="191"/>
      <c r="H27" s="190"/>
      <c r="I27" s="129">
        <f t="shared" si="1"/>
        <v>0</v>
      </c>
    </row>
    <row r="28" spans="1:11" x14ac:dyDescent="0.45">
      <c r="A28" s="125"/>
      <c r="B28" s="420"/>
      <c r="C28" s="421"/>
      <c r="D28" s="421"/>
      <c r="E28" s="421"/>
      <c r="F28" s="422"/>
      <c r="G28" s="191"/>
      <c r="H28" s="192"/>
      <c r="I28" s="129"/>
    </row>
    <row r="29" spans="1:11" x14ac:dyDescent="0.45">
      <c r="A29" s="125"/>
      <c r="B29" s="470"/>
      <c r="C29" s="471"/>
      <c r="D29" s="471"/>
      <c r="E29" s="471"/>
      <c r="F29" s="471"/>
      <c r="G29" s="191"/>
      <c r="H29" s="192"/>
      <c r="I29" s="129"/>
    </row>
    <row r="30" spans="1:11" x14ac:dyDescent="0.45">
      <c r="A30" s="125"/>
      <c r="B30" s="470"/>
      <c r="C30" s="471"/>
      <c r="D30" s="471"/>
      <c r="E30" s="471"/>
      <c r="F30" s="471"/>
      <c r="G30" s="191"/>
      <c r="H30" s="192"/>
      <c r="I30" s="129"/>
    </row>
    <row r="31" spans="1:11" x14ac:dyDescent="0.45">
      <c r="A31" s="125"/>
      <c r="B31" s="470"/>
      <c r="C31" s="471"/>
      <c r="D31" s="471"/>
      <c r="E31" s="471"/>
      <c r="F31" s="471"/>
      <c r="G31" s="191"/>
      <c r="H31" s="192"/>
      <c r="I31" s="129"/>
    </row>
    <row r="32" spans="1:11" x14ac:dyDescent="0.45">
      <c r="A32" s="125"/>
      <c r="B32" s="470"/>
      <c r="C32" s="471"/>
      <c r="D32" s="471"/>
      <c r="E32" s="471"/>
      <c r="F32" s="471"/>
      <c r="G32" s="191"/>
      <c r="H32" s="192"/>
      <c r="I32" s="129"/>
    </row>
    <row r="33" spans="1:12" x14ac:dyDescent="0.45">
      <c r="A33" s="125"/>
      <c r="B33" s="470"/>
      <c r="C33" s="471"/>
      <c r="D33" s="471"/>
      <c r="E33" s="471"/>
      <c r="F33" s="471"/>
      <c r="G33" s="191"/>
      <c r="H33" s="192"/>
      <c r="I33" s="129"/>
    </row>
    <row r="34" spans="1:12" x14ac:dyDescent="0.45">
      <c r="A34" s="125"/>
      <c r="B34" s="470"/>
      <c r="C34" s="471"/>
      <c r="D34" s="471"/>
      <c r="E34" s="471"/>
      <c r="F34" s="471"/>
      <c r="G34" s="191"/>
      <c r="H34" s="192"/>
      <c r="I34" s="129"/>
    </row>
    <row r="35" spans="1:12" x14ac:dyDescent="0.45">
      <c r="A35" s="125"/>
      <c r="B35" s="470"/>
      <c r="C35" s="471"/>
      <c r="D35" s="471"/>
      <c r="E35" s="471"/>
      <c r="F35" s="471"/>
      <c r="G35" s="191"/>
      <c r="H35" s="192"/>
      <c r="I35" s="129"/>
    </row>
    <row r="36" spans="1:12" x14ac:dyDescent="0.45">
      <c r="A36" s="125"/>
      <c r="B36" s="470"/>
      <c r="C36" s="471"/>
      <c r="D36" s="471"/>
      <c r="E36" s="471"/>
      <c r="F36" s="471"/>
      <c r="G36" s="191"/>
      <c r="H36" s="192"/>
      <c r="I36" s="129"/>
    </row>
    <row r="37" spans="1:12" x14ac:dyDescent="0.45">
      <c r="A37" s="125"/>
      <c r="B37" s="470"/>
      <c r="C37" s="471"/>
      <c r="D37" s="471"/>
      <c r="E37" s="471"/>
      <c r="F37" s="471"/>
      <c r="G37" s="191"/>
      <c r="H37" s="192"/>
      <c r="I37" s="129"/>
      <c r="L37" s="130"/>
    </row>
    <row r="38" spans="1:12" x14ac:dyDescent="0.45">
      <c r="A38" s="467" t="s">
        <v>177</v>
      </c>
      <c r="B38" s="404"/>
      <c r="C38" s="404"/>
      <c r="D38" s="404"/>
      <c r="E38" s="404"/>
      <c r="F38" s="404"/>
      <c r="G38" s="404"/>
      <c r="H38" s="405"/>
      <c r="I38" s="185">
        <f>SUM(I24:I37)</f>
        <v>627.24</v>
      </c>
      <c r="L38" s="130"/>
    </row>
    <row r="39" spans="1:12" x14ac:dyDescent="0.45">
      <c r="A39" s="408" t="s">
        <v>178</v>
      </c>
      <c r="B39" s="404"/>
      <c r="C39" s="404"/>
      <c r="D39" s="404"/>
      <c r="E39" s="404"/>
      <c r="F39" s="404"/>
      <c r="G39" s="404"/>
      <c r="H39" s="405"/>
      <c r="I39" s="186">
        <f>ROUND((I38*0.15),2)</f>
        <v>94.09</v>
      </c>
      <c r="L39" s="130"/>
    </row>
    <row r="40" spans="1:12" x14ac:dyDescent="0.45">
      <c r="A40" s="408" t="s">
        <v>179</v>
      </c>
      <c r="B40" s="404"/>
      <c r="C40" s="404"/>
      <c r="D40" s="404"/>
      <c r="E40" s="404"/>
      <c r="F40" s="404"/>
      <c r="G40" s="404"/>
      <c r="H40" s="405"/>
      <c r="I40" s="131">
        <f>I38+I39</f>
        <v>721.33</v>
      </c>
    </row>
    <row r="41" spans="1:12" x14ac:dyDescent="0.45">
      <c r="A41" s="414" t="s">
        <v>101</v>
      </c>
      <c r="B41" s="415"/>
      <c r="C41" s="415"/>
      <c r="D41" s="415"/>
      <c r="E41" s="415"/>
      <c r="F41" s="415"/>
      <c r="G41" s="415"/>
      <c r="H41" s="415"/>
      <c r="I41" s="416"/>
    </row>
    <row r="42" spans="1:12" x14ac:dyDescent="0.45">
      <c r="A42" s="120" t="s">
        <v>102</v>
      </c>
      <c r="B42" s="412" t="s">
        <v>103</v>
      </c>
      <c r="C42" s="458"/>
      <c r="D42" s="413"/>
      <c r="E42" s="412" t="s">
        <v>91</v>
      </c>
      <c r="F42" s="413"/>
      <c r="G42" s="122" t="s">
        <v>93</v>
      </c>
      <c r="H42" s="123" t="s">
        <v>94</v>
      </c>
      <c r="I42" s="124" t="s">
        <v>95</v>
      </c>
    </row>
    <row r="43" spans="1:12" x14ac:dyDescent="0.45">
      <c r="A43" s="125">
        <v>1</v>
      </c>
      <c r="B43" s="449" t="s">
        <v>104</v>
      </c>
      <c r="C43" s="450"/>
      <c r="D43" s="451"/>
      <c r="E43" s="437" t="s">
        <v>105</v>
      </c>
      <c r="F43" s="439"/>
      <c r="G43" s="157"/>
      <c r="H43" s="155">
        <v>450</v>
      </c>
      <c r="I43" s="132">
        <f>SUM(G43*H43)</f>
        <v>0</v>
      </c>
    </row>
    <row r="44" spans="1:12" x14ac:dyDescent="0.45">
      <c r="A44" s="125">
        <v>2</v>
      </c>
      <c r="B44" s="426" t="s">
        <v>106</v>
      </c>
      <c r="C44" s="427"/>
      <c r="D44" s="428"/>
      <c r="E44" s="406" t="s">
        <v>105</v>
      </c>
      <c r="F44" s="407"/>
      <c r="G44" s="126">
        <v>4.5</v>
      </c>
      <c r="H44" s="156">
        <v>350</v>
      </c>
      <c r="I44" s="129">
        <f t="shared" ref="I44:I48" si="2">SUM(G44*H44)</f>
        <v>1575</v>
      </c>
    </row>
    <row r="45" spans="1:12" x14ac:dyDescent="0.45">
      <c r="A45" s="125">
        <v>3</v>
      </c>
      <c r="B45" s="426" t="s">
        <v>107</v>
      </c>
      <c r="C45" s="427"/>
      <c r="D45" s="428"/>
      <c r="E45" s="406" t="s">
        <v>105</v>
      </c>
      <c r="F45" s="407"/>
      <c r="G45" s="126"/>
      <c r="H45" s="156">
        <v>300</v>
      </c>
      <c r="I45" s="129">
        <f t="shared" si="2"/>
        <v>0</v>
      </c>
    </row>
    <row r="46" spans="1:12" x14ac:dyDescent="0.45">
      <c r="A46" s="125">
        <v>4</v>
      </c>
      <c r="B46" s="426" t="s">
        <v>108</v>
      </c>
      <c r="C46" s="427"/>
      <c r="D46" s="428"/>
      <c r="E46" s="406" t="s">
        <v>105</v>
      </c>
      <c r="F46" s="407"/>
      <c r="G46" s="126">
        <v>4.5</v>
      </c>
      <c r="H46" s="156">
        <v>200</v>
      </c>
      <c r="I46" s="129">
        <f t="shared" si="2"/>
        <v>900</v>
      </c>
    </row>
    <row r="47" spans="1:12" x14ac:dyDescent="0.45">
      <c r="A47" s="125">
        <v>5</v>
      </c>
      <c r="B47" s="426" t="s">
        <v>109</v>
      </c>
      <c r="C47" s="427"/>
      <c r="D47" s="428"/>
      <c r="E47" s="406" t="s">
        <v>105</v>
      </c>
      <c r="F47" s="407"/>
      <c r="G47" s="126"/>
      <c r="H47" s="158">
        <v>200</v>
      </c>
      <c r="I47" s="129">
        <f t="shared" si="2"/>
        <v>0</v>
      </c>
    </row>
    <row r="48" spans="1:12" x14ac:dyDescent="0.45">
      <c r="A48" s="125">
        <v>6</v>
      </c>
      <c r="B48" s="426" t="s">
        <v>41</v>
      </c>
      <c r="C48" s="427"/>
      <c r="D48" s="428"/>
      <c r="E48" s="406" t="s">
        <v>105</v>
      </c>
      <c r="F48" s="407"/>
      <c r="G48" s="126"/>
      <c r="H48" s="158">
        <v>140</v>
      </c>
      <c r="I48" s="129">
        <f t="shared" si="2"/>
        <v>0</v>
      </c>
    </row>
    <row r="49" spans="1:12" x14ac:dyDescent="0.45">
      <c r="A49" s="125"/>
      <c r="B49" s="426"/>
      <c r="C49" s="427"/>
      <c r="D49" s="428"/>
      <c r="E49" s="133"/>
      <c r="F49" s="100"/>
      <c r="G49" s="100"/>
      <c r="H49" s="116"/>
      <c r="I49" s="129"/>
    </row>
    <row r="50" spans="1:12" x14ac:dyDescent="0.45">
      <c r="A50" s="114"/>
      <c r="B50" s="426"/>
      <c r="C50" s="427"/>
      <c r="D50" s="428"/>
      <c r="F50" s="100"/>
      <c r="G50" s="100"/>
      <c r="H50" s="116"/>
      <c r="I50" s="129"/>
    </row>
    <row r="51" spans="1:12" x14ac:dyDescent="0.45">
      <c r="A51" s="134"/>
      <c r="B51" s="455"/>
      <c r="C51" s="456"/>
      <c r="D51" s="457"/>
      <c r="E51" s="102"/>
      <c r="F51" s="103"/>
      <c r="G51" s="100"/>
      <c r="H51" s="118"/>
      <c r="I51" s="129"/>
    </row>
    <row r="52" spans="1:12" x14ac:dyDescent="0.45">
      <c r="A52" s="408" t="s">
        <v>110</v>
      </c>
      <c r="B52" s="404"/>
      <c r="C52" s="404"/>
      <c r="D52" s="404"/>
      <c r="E52" s="404"/>
      <c r="F52" s="404"/>
      <c r="G52" s="404"/>
      <c r="H52" s="405"/>
      <c r="I52" s="135">
        <f>SUM(I43:I51)</f>
        <v>2475</v>
      </c>
    </row>
    <row r="53" spans="1:12" x14ac:dyDescent="0.45">
      <c r="A53" s="414" t="s">
        <v>111</v>
      </c>
      <c r="B53" s="415"/>
      <c r="C53" s="415"/>
      <c r="D53" s="415"/>
      <c r="E53" s="415"/>
      <c r="F53" s="415"/>
      <c r="G53" s="415"/>
      <c r="H53" s="415"/>
      <c r="I53" s="416"/>
    </row>
    <row r="54" spans="1:12" x14ac:dyDescent="0.45">
      <c r="A54" s="120" t="s">
        <v>112</v>
      </c>
      <c r="B54" s="412" t="s">
        <v>113</v>
      </c>
      <c r="C54" s="458"/>
      <c r="D54" s="413"/>
      <c r="E54" s="412" t="s">
        <v>114</v>
      </c>
      <c r="F54" s="413"/>
      <c r="G54" s="136" t="s">
        <v>115</v>
      </c>
      <c r="H54" s="136" t="s">
        <v>94</v>
      </c>
      <c r="I54" s="137" t="s">
        <v>95</v>
      </c>
    </row>
    <row r="55" spans="1:12" x14ac:dyDescent="0.45">
      <c r="A55" s="125">
        <v>1</v>
      </c>
      <c r="B55" s="417" t="s">
        <v>287</v>
      </c>
      <c r="C55" s="418"/>
      <c r="D55" s="419"/>
      <c r="E55" s="437"/>
      <c r="F55" s="439"/>
      <c r="G55" s="126"/>
      <c r="H55" s="138"/>
      <c r="I55" s="129"/>
    </row>
    <row r="56" spans="1:12" x14ac:dyDescent="0.45">
      <c r="A56" s="125"/>
      <c r="B56" s="420" t="s">
        <v>273</v>
      </c>
      <c r="C56" s="421"/>
      <c r="D56" s="422"/>
      <c r="E56" s="406">
        <v>2</v>
      </c>
      <c r="F56" s="407"/>
      <c r="G56" s="126">
        <v>20.8</v>
      </c>
      <c r="H56" s="138">
        <v>5</v>
      </c>
      <c r="I56" s="129">
        <f>H56*G56</f>
        <v>104</v>
      </c>
    </row>
    <row r="57" spans="1:12" x14ac:dyDescent="0.45">
      <c r="A57" s="139"/>
      <c r="B57" s="423"/>
      <c r="C57" s="424"/>
      <c r="D57" s="425"/>
      <c r="E57" s="440"/>
      <c r="F57" s="442"/>
      <c r="G57" s="126"/>
      <c r="H57" s="138"/>
      <c r="I57" s="129"/>
    </row>
    <row r="58" spans="1:12" x14ac:dyDescent="0.45">
      <c r="A58" s="408" t="s">
        <v>116</v>
      </c>
      <c r="B58" s="404"/>
      <c r="C58" s="404"/>
      <c r="D58" s="404"/>
      <c r="E58" s="404"/>
      <c r="F58" s="404"/>
      <c r="G58" s="404"/>
      <c r="H58" s="405"/>
      <c r="I58" s="140">
        <f>SUM(I55:I57)</f>
        <v>104</v>
      </c>
    </row>
    <row r="59" spans="1:12" x14ac:dyDescent="0.45">
      <c r="A59" s="141"/>
      <c r="B59" s="142"/>
      <c r="C59" s="142"/>
      <c r="D59" s="142"/>
      <c r="E59" s="142"/>
      <c r="F59" s="143"/>
      <c r="G59" s="144"/>
      <c r="H59" s="144"/>
      <c r="I59" s="145"/>
      <c r="L59" s="97"/>
    </row>
    <row r="60" spans="1:12" x14ac:dyDescent="0.45">
      <c r="A60" s="452"/>
      <c r="B60" s="453"/>
      <c r="C60" s="453"/>
      <c r="D60" s="453"/>
      <c r="E60" s="453"/>
      <c r="F60" s="146"/>
      <c r="G60" s="454" t="s">
        <v>117</v>
      </c>
      <c r="H60" s="453"/>
      <c r="I60" s="147">
        <f>I58+I52+I40</f>
        <v>3300.33</v>
      </c>
    </row>
    <row r="61" spans="1:12" x14ac:dyDescent="0.45">
      <c r="A61" s="452"/>
      <c r="B61" s="453"/>
      <c r="C61" s="453"/>
      <c r="D61" s="453"/>
      <c r="E61" s="453"/>
      <c r="F61" s="100"/>
      <c r="G61" s="148"/>
      <c r="H61" s="149"/>
      <c r="I61" s="150"/>
    </row>
    <row r="62" spans="1:12" ht="14.65" thickBot="1" x14ac:dyDescent="0.5">
      <c r="A62" s="452"/>
      <c r="B62" s="453"/>
      <c r="C62" s="453"/>
      <c r="D62" s="453"/>
      <c r="E62" s="453"/>
      <c r="F62" s="100"/>
      <c r="G62" s="402" t="s">
        <v>160</v>
      </c>
      <c r="H62" s="403"/>
      <c r="I62" s="159">
        <f>I60+I61</f>
        <v>3300.33</v>
      </c>
    </row>
    <row r="63" spans="1:12" ht="15" thickTop="1" thickBot="1" x14ac:dyDescent="0.5">
      <c r="A63" s="151"/>
      <c r="B63" s="152"/>
      <c r="C63" s="459"/>
      <c r="D63" s="460"/>
      <c r="E63" s="460"/>
      <c r="F63" s="460"/>
      <c r="G63" s="153"/>
      <c r="H63" s="153"/>
      <c r="I63" s="154"/>
    </row>
    <row r="65" spans="1:2" x14ac:dyDescent="0.45">
      <c r="A65" s="97"/>
      <c r="B65" s="97"/>
    </row>
  </sheetData>
  <mergeCells count="76">
    <mergeCell ref="C63:F63"/>
    <mergeCell ref="B56:D56"/>
    <mergeCell ref="E56:F56"/>
    <mergeCell ref="B57:D57"/>
    <mergeCell ref="E57:F57"/>
    <mergeCell ref="A58:H58"/>
    <mergeCell ref="A60:B60"/>
    <mergeCell ref="C60:E60"/>
    <mergeCell ref="G60:H60"/>
    <mergeCell ref="A61:B61"/>
    <mergeCell ref="C61:E61"/>
    <mergeCell ref="A62:B62"/>
    <mergeCell ref="C62:E62"/>
    <mergeCell ref="G62:H62"/>
    <mergeCell ref="B55:D55"/>
    <mergeCell ref="E55:F55"/>
    <mergeCell ref="B47:D47"/>
    <mergeCell ref="E47:F47"/>
    <mergeCell ref="B48:D48"/>
    <mergeCell ref="E48:F48"/>
    <mergeCell ref="B49:D49"/>
    <mergeCell ref="B50:D50"/>
    <mergeCell ref="B51:D51"/>
    <mergeCell ref="A52:H52"/>
    <mergeCell ref="A53:I53"/>
    <mergeCell ref="B54:D54"/>
    <mergeCell ref="E54:F54"/>
    <mergeCell ref="B44:D44"/>
    <mergeCell ref="E44:F44"/>
    <mergeCell ref="B45:D45"/>
    <mergeCell ref="E45:F45"/>
    <mergeCell ref="B46:D46"/>
    <mergeCell ref="E46:F46"/>
    <mergeCell ref="A40:H40"/>
    <mergeCell ref="A41:I41"/>
    <mergeCell ref="B42:D42"/>
    <mergeCell ref="E42:F42"/>
    <mergeCell ref="B43:D43"/>
    <mergeCell ref="E43:F43"/>
    <mergeCell ref="A39:H39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A38:H38"/>
    <mergeCell ref="B27:F27"/>
    <mergeCell ref="A16:I16"/>
    <mergeCell ref="B17:D17"/>
    <mergeCell ref="B18:D18"/>
    <mergeCell ref="B19:D19"/>
    <mergeCell ref="B20:D20"/>
    <mergeCell ref="A21:H21"/>
    <mergeCell ref="A22:I22"/>
    <mergeCell ref="B23:E23"/>
    <mergeCell ref="B24:F24"/>
    <mergeCell ref="B25:F25"/>
    <mergeCell ref="B26:F26"/>
    <mergeCell ref="A15:I15"/>
    <mergeCell ref="A9:E9"/>
    <mergeCell ref="F9:G9"/>
    <mergeCell ref="H9:I9"/>
    <mergeCell ref="F10:G10"/>
    <mergeCell ref="H10:I10"/>
    <mergeCell ref="F11:G11"/>
    <mergeCell ref="H11:I11"/>
    <mergeCell ref="F12:G12"/>
    <mergeCell ref="H12:I12"/>
    <mergeCell ref="H13:I13"/>
    <mergeCell ref="F14:G14"/>
    <mergeCell ref="H14:I14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BC2A6-A259-4B8D-9466-ED1D1A5659E6}">
  <sheetPr>
    <tabColor theme="4" tint="0.39997558519241921"/>
  </sheetPr>
  <dimension ref="A1:N96"/>
  <sheetViews>
    <sheetView view="pageBreakPreview" zoomScale="130" zoomScaleNormal="70" zoomScaleSheetLayoutView="130" workbookViewId="0">
      <selection activeCell="B1" sqref="B1:D1"/>
    </sheetView>
  </sheetViews>
  <sheetFormatPr defaultColWidth="9.1328125" defaultRowHeight="13.5" x14ac:dyDescent="0.35"/>
  <cols>
    <col min="1" max="1" width="1.1328125" style="6" customWidth="1"/>
    <col min="2" max="2" width="9.6640625" style="6" customWidth="1"/>
    <col min="3" max="3" width="11.6640625" style="6" customWidth="1"/>
    <col min="4" max="4" width="53.86328125" style="6" customWidth="1"/>
    <col min="5" max="5" width="8.86328125" style="6" customWidth="1"/>
    <col min="6" max="6" width="7.53125" style="6" customWidth="1"/>
    <col min="7" max="7" width="12.6640625" style="6" customWidth="1"/>
    <col min="8" max="8" width="18.1328125" style="6" customWidth="1"/>
    <col min="9" max="14" width="9.1328125" style="87"/>
    <col min="15" max="16384" width="9.1328125" style="6"/>
  </cols>
  <sheetData>
    <row r="1" spans="2:14" ht="17.649999999999999" x14ac:dyDescent="0.5">
      <c r="B1" s="552" t="s">
        <v>1290</v>
      </c>
      <c r="C1" s="552"/>
      <c r="D1" s="552" t="s">
        <v>1291</v>
      </c>
      <c r="E1" s="1"/>
      <c r="F1" s="1"/>
      <c r="G1" s="7"/>
    </row>
    <row r="2" spans="2:14" s="11" customFormat="1" ht="18" customHeight="1" x14ac:dyDescent="0.5">
      <c r="B2" s="2" t="str">
        <f>'SCHED 1A-2_JG_CH'!B2</f>
        <v>SCHEDULE MAINTENANCE OF MEDICAL GAS  EQUIPMENT AT CLUSTER TWO (2)</v>
      </c>
      <c r="D2" s="2"/>
      <c r="E2" s="3"/>
      <c r="F2" s="3"/>
      <c r="G2" s="7"/>
      <c r="I2" s="88"/>
      <c r="J2" s="88"/>
      <c r="K2" s="88"/>
      <c r="L2" s="88"/>
      <c r="M2" s="88"/>
      <c r="N2" s="88"/>
    </row>
    <row r="3" spans="2:14" ht="15" customHeight="1" x14ac:dyDescent="0.45">
      <c r="B3" s="2" t="s">
        <v>9</v>
      </c>
      <c r="D3" s="85" t="str">
        <f>'SCHED 1A-1_JG_CH'!D3</f>
        <v>SCMU3-24/25-0662-HO</v>
      </c>
      <c r="E3" s="394" t="s">
        <v>10</v>
      </c>
      <c r="F3" s="395"/>
      <c r="G3" s="265" t="str">
        <f>'SCHED 1A-2_JG_CH'!G3</f>
        <v>JOE GQABI &amp; CHRIS HANI</v>
      </c>
    </row>
    <row r="4" spans="2:14" ht="15" customHeight="1" x14ac:dyDescent="0.4">
      <c r="B4" s="2" t="s">
        <v>8</v>
      </c>
      <c r="D4" s="2" t="str">
        <f>'SCHED 1A-1_JG_CH'!D4</f>
        <v>MEDICAL GAS</v>
      </c>
      <c r="E4" s="2"/>
      <c r="F4" s="2"/>
      <c r="G4" s="7"/>
    </row>
    <row r="5" spans="2:14" ht="13.9" x14ac:dyDescent="0.4">
      <c r="B5" s="2"/>
      <c r="C5" s="2"/>
      <c r="E5" s="2"/>
      <c r="F5" s="2"/>
      <c r="G5" s="7"/>
    </row>
    <row r="6" spans="2:14" s="4" customFormat="1" ht="15" customHeight="1" x14ac:dyDescent="0.4">
      <c r="B6" s="4" t="s">
        <v>680</v>
      </c>
      <c r="D6" s="4" t="s">
        <v>716</v>
      </c>
      <c r="I6" s="89"/>
      <c r="J6" s="89"/>
      <c r="K6" s="89"/>
      <c r="L6" s="89"/>
      <c r="M6" s="89"/>
      <c r="N6" s="89"/>
    </row>
    <row r="7" spans="2:14" ht="6" customHeight="1" thickBot="1" x14ac:dyDescent="0.4">
      <c r="B7" s="5"/>
      <c r="C7" s="5"/>
      <c r="D7" s="5"/>
      <c r="E7" s="5"/>
      <c r="F7" s="5"/>
      <c r="G7" s="7"/>
    </row>
    <row r="8" spans="2:14" s="8" customFormat="1" ht="39" customHeight="1" thickBot="1" x14ac:dyDescent="0.5">
      <c r="B8" s="10" t="s">
        <v>12</v>
      </c>
      <c r="C8" s="10" t="s">
        <v>6</v>
      </c>
      <c r="D8" s="10" t="s">
        <v>0</v>
      </c>
      <c r="E8" s="10" t="s">
        <v>1</v>
      </c>
      <c r="F8" s="10" t="s">
        <v>4</v>
      </c>
      <c r="G8" s="10" t="s">
        <v>2</v>
      </c>
      <c r="H8" s="10" t="s">
        <v>5</v>
      </c>
      <c r="I8" s="90"/>
      <c r="J8" s="90"/>
      <c r="K8" s="90"/>
      <c r="L8" s="90"/>
      <c r="M8" s="90"/>
      <c r="N8" s="90"/>
    </row>
    <row r="9" spans="2:14" s="8" customFormat="1" ht="51.75" x14ac:dyDescent="0.45">
      <c r="B9" s="27">
        <v>3</v>
      </c>
      <c r="C9" s="27" t="s">
        <v>678</v>
      </c>
      <c r="D9" s="285" t="s">
        <v>679</v>
      </c>
      <c r="E9" s="75"/>
      <c r="F9" s="75"/>
      <c r="G9" s="76"/>
      <c r="H9" s="77"/>
      <c r="I9" s="90"/>
      <c r="J9" s="90"/>
      <c r="K9" s="90"/>
      <c r="L9" s="90"/>
      <c r="M9" s="90"/>
      <c r="N9" s="90"/>
    </row>
    <row r="10" spans="2:14" s="8" customFormat="1" ht="20.25" customHeight="1" x14ac:dyDescent="0.35">
      <c r="B10" s="17">
        <v>3.1</v>
      </c>
      <c r="C10" s="17"/>
      <c r="D10" s="341" t="s">
        <v>837</v>
      </c>
      <c r="E10" s="17" t="s">
        <v>68</v>
      </c>
      <c r="F10" s="17">
        <v>1</v>
      </c>
      <c r="G10" s="63"/>
      <c r="H10" s="21"/>
      <c r="I10" s="90"/>
      <c r="J10" s="90"/>
      <c r="K10" s="90"/>
      <c r="L10" s="90"/>
      <c r="M10" s="90"/>
      <c r="N10" s="90"/>
    </row>
    <row r="11" spans="2:14" s="8" customFormat="1" ht="20.25" customHeight="1" x14ac:dyDescent="0.35">
      <c r="B11" s="17">
        <f>B10+0.1</f>
        <v>3.2</v>
      </c>
      <c r="C11" s="17"/>
      <c r="D11" s="341" t="s">
        <v>838</v>
      </c>
      <c r="E11" s="17" t="s">
        <v>68</v>
      </c>
      <c r="F11" s="17">
        <v>1</v>
      </c>
      <c r="G11" s="63"/>
      <c r="H11" s="21"/>
      <c r="I11" s="90"/>
      <c r="J11" s="90"/>
      <c r="K11" s="90"/>
      <c r="L11" s="90"/>
      <c r="M11" s="90"/>
      <c r="N11" s="90"/>
    </row>
    <row r="12" spans="2:14" s="8" customFormat="1" ht="20.25" customHeight="1" x14ac:dyDescent="0.35">
      <c r="B12" s="17">
        <f t="shared" ref="B12:B42" si="0">B11+0.1</f>
        <v>3.3000000000000003</v>
      </c>
      <c r="C12" s="17"/>
      <c r="D12" s="341" t="s">
        <v>839</v>
      </c>
      <c r="E12" s="17" t="s">
        <v>68</v>
      </c>
      <c r="F12" s="17">
        <v>1</v>
      </c>
      <c r="G12" s="63"/>
      <c r="H12" s="21"/>
      <c r="I12" s="90"/>
      <c r="J12" s="90"/>
      <c r="K12" s="90"/>
      <c r="L12" s="90"/>
      <c r="M12" s="90"/>
      <c r="N12" s="90"/>
    </row>
    <row r="13" spans="2:14" s="8" customFormat="1" ht="20.25" customHeight="1" x14ac:dyDescent="0.35">
      <c r="B13" s="17">
        <f t="shared" si="0"/>
        <v>3.4000000000000004</v>
      </c>
      <c r="C13" s="17"/>
      <c r="D13" s="341" t="s">
        <v>840</v>
      </c>
      <c r="E13" s="17" t="s">
        <v>68</v>
      </c>
      <c r="F13" s="17">
        <v>1</v>
      </c>
      <c r="G13" s="63"/>
      <c r="H13" s="21"/>
      <c r="I13" s="90"/>
      <c r="J13" s="90"/>
      <c r="K13" s="90"/>
      <c r="L13" s="90"/>
      <c r="M13" s="90"/>
      <c r="N13" s="90"/>
    </row>
    <row r="14" spans="2:14" s="8" customFormat="1" ht="20.25" customHeight="1" x14ac:dyDescent="0.35">
      <c r="B14" s="17">
        <f t="shared" si="0"/>
        <v>3.5000000000000004</v>
      </c>
      <c r="C14" s="17"/>
      <c r="D14" s="341" t="s">
        <v>841</v>
      </c>
      <c r="E14" s="17" t="s">
        <v>68</v>
      </c>
      <c r="F14" s="17">
        <v>1</v>
      </c>
      <c r="G14" s="63"/>
      <c r="H14" s="21"/>
      <c r="I14" s="90"/>
      <c r="J14" s="90"/>
      <c r="K14" s="90"/>
      <c r="L14" s="90"/>
      <c r="M14" s="90"/>
      <c r="N14" s="90"/>
    </row>
    <row r="15" spans="2:14" s="8" customFormat="1" ht="20.25" customHeight="1" x14ac:dyDescent="0.35">
      <c r="B15" s="17">
        <f t="shared" si="0"/>
        <v>3.6000000000000005</v>
      </c>
      <c r="C15" s="17"/>
      <c r="D15" s="341" t="s">
        <v>842</v>
      </c>
      <c r="E15" s="17" t="s">
        <v>68</v>
      </c>
      <c r="F15" s="17">
        <v>1</v>
      </c>
      <c r="G15" s="63"/>
      <c r="H15" s="21"/>
      <c r="I15" s="90"/>
      <c r="J15" s="90"/>
      <c r="K15" s="90"/>
      <c r="L15" s="90"/>
      <c r="M15" s="90"/>
      <c r="N15" s="90"/>
    </row>
    <row r="16" spans="2:14" s="8" customFormat="1" ht="20.25" customHeight="1" x14ac:dyDescent="0.35">
      <c r="B16" s="17">
        <f t="shared" si="0"/>
        <v>3.7000000000000006</v>
      </c>
      <c r="C16" s="17"/>
      <c r="D16" s="341" t="s">
        <v>843</v>
      </c>
      <c r="E16" s="17" t="s">
        <v>68</v>
      </c>
      <c r="F16" s="17">
        <v>1</v>
      </c>
      <c r="G16" s="63"/>
      <c r="H16" s="21"/>
      <c r="I16" s="90"/>
      <c r="J16" s="90"/>
      <c r="K16" s="90"/>
      <c r="L16" s="90"/>
      <c r="M16" s="90"/>
      <c r="N16" s="90"/>
    </row>
    <row r="17" spans="1:14" s="8" customFormat="1" ht="20.25" customHeight="1" x14ac:dyDescent="0.35">
      <c r="B17" s="17">
        <f t="shared" si="0"/>
        <v>3.8000000000000007</v>
      </c>
      <c r="C17" s="17"/>
      <c r="D17" s="341" t="s">
        <v>844</v>
      </c>
      <c r="E17" s="17" t="s">
        <v>68</v>
      </c>
      <c r="F17" s="17">
        <v>1</v>
      </c>
      <c r="G17" s="63"/>
      <c r="H17" s="21"/>
      <c r="I17" s="90"/>
      <c r="J17" s="90"/>
      <c r="K17" s="90"/>
      <c r="L17" s="90"/>
      <c r="M17" s="90"/>
      <c r="N17" s="90"/>
    </row>
    <row r="18" spans="1:14" s="8" customFormat="1" ht="20.25" customHeight="1" x14ac:dyDescent="0.35">
      <c r="A18" s="328"/>
      <c r="B18" s="17">
        <f t="shared" si="0"/>
        <v>3.9000000000000008</v>
      </c>
      <c r="C18" s="17"/>
      <c r="D18" s="341" t="s">
        <v>845</v>
      </c>
      <c r="E18" s="17" t="s">
        <v>68</v>
      </c>
      <c r="F18" s="17">
        <v>1</v>
      </c>
      <c r="G18" s="63"/>
      <c r="H18" s="21"/>
      <c r="I18" s="90"/>
      <c r="J18" s="90"/>
      <c r="K18" s="90"/>
      <c r="L18" s="90"/>
      <c r="M18" s="90"/>
      <c r="N18" s="90"/>
    </row>
    <row r="19" spans="1:14" s="8" customFormat="1" ht="20.25" customHeight="1" x14ac:dyDescent="0.35">
      <c r="A19" s="328"/>
      <c r="B19" s="313">
        <v>3.1</v>
      </c>
      <c r="C19" s="17"/>
      <c r="D19" s="341" t="s">
        <v>846</v>
      </c>
      <c r="E19" s="17" t="s">
        <v>68</v>
      </c>
      <c r="F19" s="17">
        <v>1</v>
      </c>
      <c r="G19" s="63"/>
      <c r="H19" s="21"/>
      <c r="I19" s="90"/>
      <c r="J19" s="90"/>
      <c r="K19" s="90"/>
      <c r="L19" s="90"/>
      <c r="M19" s="90"/>
      <c r="N19" s="90"/>
    </row>
    <row r="20" spans="1:14" s="8" customFormat="1" ht="20.25" customHeight="1" x14ac:dyDescent="0.35">
      <c r="A20" s="328"/>
      <c r="B20" s="17">
        <f t="shared" si="0"/>
        <v>3.2</v>
      </c>
      <c r="C20" s="17"/>
      <c r="D20" s="341" t="s">
        <v>827</v>
      </c>
      <c r="E20" s="17" t="s">
        <v>68</v>
      </c>
      <c r="F20" s="17">
        <v>1</v>
      </c>
      <c r="G20" s="63"/>
      <c r="H20" s="21"/>
      <c r="I20" s="90"/>
      <c r="J20" s="90"/>
      <c r="K20" s="90"/>
      <c r="L20" s="90"/>
      <c r="M20" s="90"/>
      <c r="N20" s="90"/>
    </row>
    <row r="21" spans="1:14" s="8" customFormat="1" ht="20.25" customHeight="1" x14ac:dyDescent="0.35">
      <c r="A21" s="328"/>
      <c r="B21" s="17">
        <f t="shared" si="0"/>
        <v>3.3000000000000003</v>
      </c>
      <c r="C21" s="17"/>
      <c r="D21" s="341" t="s">
        <v>847</v>
      </c>
      <c r="E21" s="17" t="s">
        <v>68</v>
      </c>
      <c r="F21" s="17">
        <v>1</v>
      </c>
      <c r="G21" s="63"/>
      <c r="H21" s="21"/>
      <c r="I21" s="90"/>
      <c r="J21" s="90"/>
      <c r="K21" s="90"/>
      <c r="L21" s="90"/>
      <c r="M21" s="90"/>
      <c r="N21" s="90"/>
    </row>
    <row r="22" spans="1:14" s="8" customFormat="1" ht="20.25" customHeight="1" x14ac:dyDescent="0.35">
      <c r="B22" s="17">
        <f t="shared" si="0"/>
        <v>3.4000000000000004</v>
      </c>
      <c r="C22" s="17"/>
      <c r="D22" s="341" t="s">
        <v>848</v>
      </c>
      <c r="E22" s="17" t="s">
        <v>68</v>
      </c>
      <c r="F22" s="17">
        <v>1</v>
      </c>
      <c r="G22" s="63"/>
      <c r="H22" s="21"/>
      <c r="I22" s="90"/>
      <c r="J22" s="90"/>
      <c r="K22" s="90"/>
      <c r="L22" s="90"/>
      <c r="M22" s="90"/>
      <c r="N22" s="90"/>
    </row>
    <row r="23" spans="1:14" s="8" customFormat="1" ht="20.25" customHeight="1" x14ac:dyDescent="0.35">
      <c r="B23" s="17">
        <f t="shared" si="0"/>
        <v>3.5000000000000004</v>
      </c>
      <c r="C23" s="17"/>
      <c r="D23" s="341" t="s">
        <v>849</v>
      </c>
      <c r="E23" s="17" t="s">
        <v>68</v>
      </c>
      <c r="F23" s="17">
        <v>1</v>
      </c>
      <c r="G23" s="63"/>
      <c r="H23" s="21"/>
      <c r="I23" s="90"/>
      <c r="J23" s="90"/>
      <c r="K23" s="90"/>
      <c r="L23" s="90"/>
      <c r="M23" s="90"/>
      <c r="N23" s="90"/>
    </row>
    <row r="24" spans="1:14" s="8" customFormat="1" ht="20.25" customHeight="1" x14ac:dyDescent="0.35">
      <c r="B24" s="17">
        <f t="shared" si="0"/>
        <v>3.6000000000000005</v>
      </c>
      <c r="C24" s="17"/>
      <c r="D24" s="341" t="s">
        <v>850</v>
      </c>
      <c r="E24" s="17" t="s">
        <v>68</v>
      </c>
      <c r="F24" s="17">
        <v>1</v>
      </c>
      <c r="G24" s="63"/>
      <c r="H24" s="21"/>
      <c r="I24" s="90"/>
      <c r="J24" s="90"/>
      <c r="K24" s="90"/>
      <c r="L24" s="90"/>
      <c r="M24" s="90"/>
      <c r="N24" s="90"/>
    </row>
    <row r="25" spans="1:14" s="8" customFormat="1" ht="20.25" customHeight="1" x14ac:dyDescent="0.35">
      <c r="B25" s="17">
        <f t="shared" si="0"/>
        <v>3.7000000000000006</v>
      </c>
      <c r="C25" s="17"/>
      <c r="D25" s="341" t="s">
        <v>851</v>
      </c>
      <c r="E25" s="17" t="s">
        <v>68</v>
      </c>
      <c r="F25" s="17">
        <v>1</v>
      </c>
      <c r="G25" s="63"/>
      <c r="H25" s="21"/>
      <c r="I25" s="90"/>
      <c r="J25" s="90"/>
      <c r="K25" s="90"/>
      <c r="L25" s="90"/>
      <c r="M25" s="90"/>
      <c r="N25" s="90"/>
    </row>
    <row r="26" spans="1:14" s="8" customFormat="1" ht="20.25" customHeight="1" x14ac:dyDescent="0.35">
      <c r="B26" s="17">
        <f t="shared" si="0"/>
        <v>3.8000000000000007</v>
      </c>
      <c r="C26" s="17"/>
      <c r="D26" s="341" t="s">
        <v>852</v>
      </c>
      <c r="E26" s="17" t="s">
        <v>68</v>
      </c>
      <c r="F26" s="17">
        <v>1</v>
      </c>
      <c r="G26" s="63"/>
      <c r="H26" s="21"/>
      <c r="I26" s="90"/>
      <c r="J26" s="90"/>
      <c r="K26" s="90"/>
      <c r="L26" s="90"/>
      <c r="M26" s="90"/>
      <c r="N26" s="90"/>
    </row>
    <row r="27" spans="1:14" s="8" customFormat="1" ht="20.25" customHeight="1" x14ac:dyDescent="0.35">
      <c r="B27" s="17">
        <f t="shared" si="0"/>
        <v>3.9000000000000008</v>
      </c>
      <c r="C27" s="17"/>
      <c r="D27" s="341" t="s">
        <v>853</v>
      </c>
      <c r="E27" s="17" t="s">
        <v>68</v>
      </c>
      <c r="F27" s="17">
        <v>1</v>
      </c>
      <c r="G27" s="63"/>
      <c r="H27" s="21"/>
      <c r="I27" s="90"/>
      <c r="J27" s="90"/>
      <c r="K27" s="90"/>
      <c r="L27" s="90"/>
      <c r="M27" s="90"/>
      <c r="N27" s="90"/>
    </row>
    <row r="28" spans="1:14" s="8" customFormat="1" ht="20.25" customHeight="1" x14ac:dyDescent="0.35">
      <c r="B28" s="17">
        <f t="shared" si="0"/>
        <v>4.0000000000000009</v>
      </c>
      <c r="C28" s="17"/>
      <c r="D28" s="341" t="s">
        <v>854</v>
      </c>
      <c r="E28" s="17" t="s">
        <v>68</v>
      </c>
      <c r="F28" s="17">
        <v>1</v>
      </c>
      <c r="G28" s="63"/>
      <c r="H28" s="21"/>
      <c r="I28" s="90"/>
      <c r="J28" s="90"/>
      <c r="K28" s="90"/>
      <c r="L28" s="90"/>
      <c r="M28" s="90"/>
      <c r="N28" s="90"/>
    </row>
    <row r="29" spans="1:14" s="8" customFormat="1" ht="20.25" customHeight="1" x14ac:dyDescent="0.35">
      <c r="B29" s="17">
        <f t="shared" si="0"/>
        <v>4.1000000000000005</v>
      </c>
      <c r="C29" s="17"/>
      <c r="D29" s="341" t="s">
        <v>855</v>
      </c>
      <c r="E29" s="17" t="s">
        <v>68</v>
      </c>
      <c r="F29" s="17">
        <v>1</v>
      </c>
      <c r="G29" s="63"/>
      <c r="H29" s="21"/>
      <c r="I29" s="90"/>
      <c r="J29" s="90"/>
      <c r="K29" s="90"/>
      <c r="L29" s="90"/>
      <c r="M29" s="90"/>
      <c r="N29" s="90"/>
    </row>
    <row r="30" spans="1:14" s="8" customFormat="1" ht="20.25" customHeight="1" x14ac:dyDescent="0.35">
      <c r="B30" s="17">
        <f t="shared" si="0"/>
        <v>4.2</v>
      </c>
      <c r="C30" s="17"/>
      <c r="D30" s="341" t="s">
        <v>856</v>
      </c>
      <c r="E30" s="17" t="s">
        <v>68</v>
      </c>
      <c r="F30" s="17">
        <v>1</v>
      </c>
      <c r="G30" s="63"/>
      <c r="H30" s="21"/>
      <c r="I30" s="90"/>
      <c r="J30" s="90"/>
      <c r="K30" s="90"/>
      <c r="L30" s="90"/>
      <c r="M30" s="90"/>
      <c r="N30" s="90"/>
    </row>
    <row r="31" spans="1:14" s="8" customFormat="1" ht="20.25" customHeight="1" x14ac:dyDescent="0.35">
      <c r="B31" s="17">
        <f t="shared" si="0"/>
        <v>4.3</v>
      </c>
      <c r="C31" s="17"/>
      <c r="D31" s="341" t="s">
        <v>857</v>
      </c>
      <c r="E31" s="17" t="s">
        <v>68</v>
      </c>
      <c r="F31" s="17">
        <v>1</v>
      </c>
      <c r="G31" s="63"/>
      <c r="H31" s="21"/>
      <c r="I31" s="90"/>
      <c r="J31" s="90"/>
      <c r="K31" s="90"/>
      <c r="L31" s="90"/>
      <c r="M31" s="90"/>
      <c r="N31" s="90"/>
    </row>
    <row r="32" spans="1:14" s="8" customFormat="1" ht="20.25" customHeight="1" x14ac:dyDescent="0.35">
      <c r="B32" s="17">
        <f t="shared" si="0"/>
        <v>4.3999999999999995</v>
      </c>
      <c r="C32" s="17"/>
      <c r="D32" s="341" t="s">
        <v>858</v>
      </c>
      <c r="E32" s="17" t="s">
        <v>68</v>
      </c>
      <c r="F32" s="17">
        <v>1</v>
      </c>
      <c r="G32" s="63"/>
      <c r="H32" s="21"/>
      <c r="I32" s="90"/>
      <c r="J32" s="90"/>
      <c r="K32" s="90"/>
      <c r="L32" s="90"/>
      <c r="M32" s="90"/>
      <c r="N32" s="90"/>
    </row>
    <row r="33" spans="2:14" s="8" customFormat="1" ht="20.25" customHeight="1" x14ac:dyDescent="0.35">
      <c r="B33" s="17"/>
      <c r="C33" s="17"/>
      <c r="D33" s="319"/>
      <c r="E33" s="17"/>
      <c r="F33" s="17"/>
      <c r="G33" s="63"/>
      <c r="H33" s="21"/>
      <c r="I33" s="90"/>
      <c r="J33" s="90"/>
      <c r="K33" s="90"/>
      <c r="L33" s="90"/>
      <c r="M33" s="90"/>
      <c r="N33" s="90"/>
    </row>
    <row r="34" spans="2:14" s="8" customFormat="1" ht="20.25" customHeight="1" x14ac:dyDescent="0.35">
      <c r="B34" s="17">
        <f>B32+0.1</f>
        <v>4.4999999999999991</v>
      </c>
      <c r="C34" s="17"/>
      <c r="D34" s="319" t="s">
        <v>828</v>
      </c>
      <c r="E34" s="17" t="s">
        <v>68</v>
      </c>
      <c r="F34" s="17">
        <v>1</v>
      </c>
      <c r="G34" s="63"/>
      <c r="H34" s="21"/>
      <c r="I34" s="90"/>
      <c r="J34" s="90"/>
      <c r="K34" s="90"/>
      <c r="L34" s="90"/>
      <c r="M34" s="90"/>
      <c r="N34" s="90"/>
    </row>
    <row r="35" spans="2:14" s="8" customFormat="1" ht="20.25" customHeight="1" x14ac:dyDescent="0.35">
      <c r="B35" s="17">
        <f t="shared" si="0"/>
        <v>4.5999999999999988</v>
      </c>
      <c r="C35" s="17"/>
      <c r="D35" s="319" t="s">
        <v>829</v>
      </c>
      <c r="E35" s="17" t="s">
        <v>68</v>
      </c>
      <c r="F35" s="17">
        <v>1</v>
      </c>
      <c r="G35" s="63"/>
      <c r="H35" s="21"/>
      <c r="I35" s="90"/>
      <c r="J35" s="90"/>
      <c r="K35" s="90"/>
      <c r="L35" s="90"/>
      <c r="M35" s="90"/>
      <c r="N35" s="90"/>
    </row>
    <row r="36" spans="2:14" s="8" customFormat="1" ht="20.25" customHeight="1" x14ac:dyDescent="0.45">
      <c r="B36" s="17">
        <f t="shared" si="0"/>
        <v>4.6999999999999984</v>
      </c>
      <c r="C36" s="17"/>
      <c r="D36" s="123" t="s">
        <v>830</v>
      </c>
      <c r="E36" s="17" t="s">
        <v>68</v>
      </c>
      <c r="F36" s="17">
        <v>1</v>
      </c>
      <c r="G36" s="63"/>
      <c r="H36" s="21"/>
      <c r="I36" s="90"/>
      <c r="J36" s="90"/>
      <c r="K36" s="90"/>
      <c r="L36" s="90"/>
      <c r="M36" s="90"/>
      <c r="N36" s="90"/>
    </row>
    <row r="37" spans="2:14" s="8" customFormat="1" ht="20.25" customHeight="1" x14ac:dyDescent="0.45">
      <c r="B37" s="17">
        <f t="shared" si="0"/>
        <v>4.799999999999998</v>
      </c>
      <c r="C37" s="17"/>
      <c r="D37" s="123" t="s">
        <v>831</v>
      </c>
      <c r="E37" s="17" t="s">
        <v>68</v>
      </c>
      <c r="F37" s="17">
        <v>1</v>
      </c>
      <c r="G37" s="63"/>
      <c r="H37" s="21"/>
      <c r="I37" s="90"/>
      <c r="J37" s="90"/>
      <c r="K37" s="90"/>
      <c r="L37" s="90"/>
      <c r="M37" s="90"/>
      <c r="N37" s="90"/>
    </row>
    <row r="38" spans="2:14" s="8" customFormat="1" ht="20.25" customHeight="1" x14ac:dyDescent="0.45">
      <c r="B38" s="17">
        <f t="shared" si="0"/>
        <v>4.8999999999999977</v>
      </c>
      <c r="C38" s="17"/>
      <c r="D38" s="123" t="s">
        <v>832</v>
      </c>
      <c r="E38" s="17" t="s">
        <v>68</v>
      </c>
      <c r="F38" s="17">
        <v>1</v>
      </c>
      <c r="G38" s="63"/>
      <c r="H38" s="21"/>
      <c r="I38" s="90"/>
      <c r="J38" s="90"/>
      <c r="K38" s="90"/>
      <c r="L38" s="90"/>
      <c r="M38" s="90"/>
      <c r="N38" s="90"/>
    </row>
    <row r="39" spans="2:14" s="8" customFormat="1" ht="20.25" customHeight="1" x14ac:dyDescent="0.45">
      <c r="B39" s="17">
        <f t="shared" si="0"/>
        <v>4.9999999999999973</v>
      </c>
      <c r="C39" s="17"/>
      <c r="D39" s="123" t="s">
        <v>833</v>
      </c>
      <c r="E39" s="17" t="s">
        <v>68</v>
      </c>
      <c r="F39" s="17">
        <v>1</v>
      </c>
      <c r="G39" s="63"/>
      <c r="H39" s="21"/>
      <c r="I39" s="90"/>
      <c r="J39" s="90"/>
      <c r="K39" s="90"/>
      <c r="L39" s="90"/>
      <c r="M39" s="90"/>
      <c r="N39" s="90"/>
    </row>
    <row r="40" spans="2:14" s="8" customFormat="1" ht="20.25" customHeight="1" x14ac:dyDescent="0.45">
      <c r="B40" s="17">
        <f t="shared" si="0"/>
        <v>5.099999999999997</v>
      </c>
      <c r="C40" s="17"/>
      <c r="D40" s="123" t="s">
        <v>834</v>
      </c>
      <c r="E40" s="17" t="s">
        <v>68</v>
      </c>
      <c r="F40" s="17">
        <v>1</v>
      </c>
      <c r="G40" s="63"/>
      <c r="H40" s="21"/>
      <c r="I40" s="90"/>
      <c r="J40" s="90"/>
      <c r="K40" s="90"/>
      <c r="L40" s="90"/>
      <c r="M40" s="90"/>
      <c r="N40" s="90"/>
    </row>
    <row r="41" spans="2:14" s="8" customFormat="1" ht="20.25" customHeight="1" x14ac:dyDescent="0.45">
      <c r="B41" s="17">
        <f t="shared" si="0"/>
        <v>5.1999999999999966</v>
      </c>
      <c r="C41" s="17"/>
      <c r="D41" s="123" t="s">
        <v>835</v>
      </c>
      <c r="E41" s="17" t="s">
        <v>68</v>
      </c>
      <c r="F41" s="17">
        <v>1</v>
      </c>
      <c r="G41" s="63"/>
      <c r="H41" s="21"/>
      <c r="I41" s="90"/>
      <c r="J41" s="90"/>
      <c r="K41" s="90"/>
      <c r="L41" s="90"/>
      <c r="M41" s="90"/>
      <c r="N41" s="90"/>
    </row>
    <row r="42" spans="2:14" s="8" customFormat="1" ht="20.25" customHeight="1" x14ac:dyDescent="0.45">
      <c r="B42" s="17">
        <f t="shared" si="0"/>
        <v>5.2999999999999963</v>
      </c>
      <c r="C42" s="17"/>
      <c r="D42" s="123" t="s">
        <v>836</v>
      </c>
      <c r="E42" s="17" t="s">
        <v>68</v>
      </c>
      <c r="F42" s="17">
        <v>1</v>
      </c>
      <c r="G42" s="63"/>
      <c r="H42" s="21"/>
      <c r="I42" s="90"/>
      <c r="J42" s="90"/>
      <c r="K42" s="90"/>
      <c r="L42" s="90"/>
      <c r="M42" s="90"/>
      <c r="N42" s="90"/>
    </row>
    <row r="43" spans="2:14" s="8" customFormat="1" ht="20.25" customHeight="1" x14ac:dyDescent="0.35">
      <c r="B43" s="19"/>
      <c r="C43" s="19"/>
      <c r="D43" s="5"/>
      <c r="E43" s="19"/>
      <c r="F43" s="19"/>
      <c r="G43" s="81"/>
      <c r="H43" s="23"/>
      <c r="I43" s="90"/>
      <c r="J43" s="90"/>
      <c r="K43" s="90"/>
      <c r="L43" s="90"/>
      <c r="M43" s="90"/>
      <c r="N43" s="90"/>
    </row>
    <row r="44" spans="2:14" s="8" customFormat="1" ht="20.25" customHeight="1" x14ac:dyDescent="0.45">
      <c r="B44" s="19"/>
      <c r="C44" s="19"/>
      <c r="D44" s="80"/>
      <c r="E44" s="19"/>
      <c r="F44" s="19"/>
      <c r="G44" s="81"/>
      <c r="H44" s="23"/>
      <c r="I44" s="90"/>
      <c r="J44" s="90"/>
      <c r="K44" s="90"/>
      <c r="L44" s="90"/>
      <c r="M44" s="90"/>
      <c r="N44" s="90"/>
    </row>
    <row r="45" spans="2:14" s="8" customFormat="1" ht="20.25" customHeight="1" x14ac:dyDescent="0.45">
      <c r="B45" s="19"/>
      <c r="C45" s="19"/>
      <c r="D45" s="80"/>
      <c r="E45" s="19"/>
      <c r="F45" s="19"/>
      <c r="G45" s="81"/>
      <c r="H45" s="23"/>
      <c r="I45" s="90"/>
      <c r="J45" s="90"/>
      <c r="K45" s="90"/>
      <c r="L45" s="90"/>
      <c r="M45" s="90"/>
      <c r="N45" s="90"/>
    </row>
    <row r="46" spans="2:14" s="8" customFormat="1" ht="6" customHeight="1" thickBot="1" x14ac:dyDescent="0.5">
      <c r="B46" s="19"/>
      <c r="C46" s="19"/>
      <c r="D46" s="22"/>
      <c r="E46" s="19"/>
      <c r="F46" s="19"/>
      <c r="G46" s="23"/>
      <c r="H46" s="23"/>
      <c r="I46" s="90"/>
      <c r="J46" s="90"/>
      <c r="K46" s="90"/>
      <c r="L46" s="90"/>
      <c r="M46" s="90"/>
      <c r="N46" s="90"/>
    </row>
    <row r="47" spans="2:14" s="8" customFormat="1" ht="20.25" customHeight="1" thickBot="1" x14ac:dyDescent="0.5">
      <c r="B47" s="24" t="s">
        <v>7</v>
      </c>
      <c r="C47" s="24"/>
      <c r="D47" s="24"/>
      <c r="E47" s="24"/>
      <c r="F47" s="24"/>
      <c r="G47" s="25"/>
      <c r="H47" s="26"/>
      <c r="I47" s="90"/>
      <c r="J47" s="90"/>
      <c r="K47" s="90"/>
      <c r="L47" s="90"/>
      <c r="M47" s="90"/>
      <c r="N47" s="90"/>
    </row>
    <row r="48" spans="2:14" ht="5.25" customHeight="1" x14ac:dyDescent="0.35">
      <c r="B48" s="5"/>
      <c r="C48" s="5"/>
      <c r="D48" s="5"/>
      <c r="E48" s="5"/>
      <c r="F48" s="5"/>
      <c r="G48" s="7"/>
      <c r="H48" s="7"/>
    </row>
    <row r="49" spans="2:8" x14ac:dyDescent="0.35">
      <c r="B49" s="5"/>
      <c r="C49" s="5"/>
      <c r="D49" s="5"/>
      <c r="E49" s="5"/>
      <c r="F49" s="5"/>
      <c r="G49" s="7"/>
      <c r="H49" s="7"/>
    </row>
    <row r="50" spans="2:8" x14ac:dyDescent="0.35">
      <c r="B50" s="5"/>
      <c r="C50" s="5"/>
      <c r="D50" s="5"/>
      <c r="E50" s="5"/>
      <c r="F50" s="5"/>
      <c r="G50" s="7"/>
      <c r="H50" s="7"/>
    </row>
    <row r="51" spans="2:8" x14ac:dyDescent="0.35">
      <c r="B51" s="5"/>
      <c r="C51" s="5"/>
      <c r="D51" s="5"/>
      <c r="E51" s="5"/>
      <c r="F51" s="5"/>
      <c r="G51" s="7"/>
      <c r="H51" s="7"/>
    </row>
    <row r="52" spans="2:8" x14ac:dyDescent="0.35">
      <c r="B52" s="5"/>
      <c r="C52" s="5"/>
      <c r="D52" s="5"/>
      <c r="E52" s="5"/>
      <c r="F52" s="5"/>
      <c r="G52" s="7"/>
      <c r="H52" s="7"/>
    </row>
    <row r="53" spans="2:8" x14ac:dyDescent="0.35">
      <c r="B53" s="5"/>
      <c r="C53" s="5"/>
      <c r="D53" s="5"/>
      <c r="E53" s="5"/>
      <c r="F53" s="5"/>
      <c r="G53" s="7"/>
      <c r="H53" s="7"/>
    </row>
    <row r="54" spans="2:8" x14ac:dyDescent="0.35">
      <c r="B54" s="5"/>
      <c r="C54" s="5"/>
      <c r="D54" s="5"/>
      <c r="E54" s="5"/>
      <c r="F54" s="5"/>
      <c r="G54" s="7"/>
      <c r="H54" s="7"/>
    </row>
    <row r="55" spans="2:8" x14ac:dyDescent="0.35">
      <c r="B55" s="5"/>
      <c r="C55" s="5"/>
      <c r="D55" s="5"/>
      <c r="E55" s="5"/>
      <c r="F55" s="5"/>
      <c r="G55" s="7"/>
      <c r="H55" s="7"/>
    </row>
    <row r="56" spans="2:8" x14ac:dyDescent="0.35">
      <c r="B56" s="5"/>
      <c r="C56" s="5"/>
      <c r="D56" s="5"/>
      <c r="E56" s="5"/>
      <c r="F56" s="5"/>
      <c r="G56" s="7"/>
      <c r="H56" s="7"/>
    </row>
    <row r="57" spans="2:8" x14ac:dyDescent="0.35">
      <c r="B57" s="5"/>
      <c r="C57" s="5"/>
      <c r="D57" s="5"/>
      <c r="E57" s="5"/>
      <c r="F57" s="5"/>
      <c r="G57" s="7"/>
      <c r="H57" s="7"/>
    </row>
    <row r="58" spans="2:8" x14ac:dyDescent="0.35">
      <c r="B58" s="5"/>
      <c r="C58" s="5"/>
      <c r="D58" s="5"/>
      <c r="E58" s="5"/>
      <c r="F58" s="5"/>
      <c r="G58" s="7"/>
      <c r="H58" s="7"/>
    </row>
    <row r="59" spans="2:8" x14ac:dyDescent="0.35">
      <c r="B59" s="5"/>
      <c r="C59" s="5"/>
      <c r="D59" s="5"/>
      <c r="E59" s="5"/>
      <c r="F59" s="5"/>
      <c r="G59" s="7"/>
      <c r="H59" s="7"/>
    </row>
    <row r="60" spans="2:8" x14ac:dyDescent="0.35">
      <c r="B60" s="5"/>
      <c r="C60" s="5"/>
      <c r="D60" s="5"/>
      <c r="E60" s="5"/>
      <c r="F60" s="5"/>
      <c r="G60" s="7"/>
      <c r="H60" s="7"/>
    </row>
    <row r="61" spans="2:8" x14ac:dyDescent="0.35">
      <c r="B61" s="5"/>
      <c r="C61" s="5"/>
      <c r="D61" s="5"/>
      <c r="E61" s="5"/>
      <c r="F61" s="5"/>
      <c r="G61" s="7"/>
      <c r="H61" s="7"/>
    </row>
    <row r="62" spans="2:8" x14ac:dyDescent="0.35">
      <c r="B62" s="5"/>
      <c r="C62" s="5"/>
      <c r="D62" s="5"/>
      <c r="E62" s="5"/>
      <c r="F62" s="5"/>
      <c r="G62" s="7"/>
      <c r="H62" s="7"/>
    </row>
    <row r="63" spans="2:8" x14ac:dyDescent="0.35">
      <c r="B63" s="5"/>
      <c r="C63" s="5"/>
      <c r="D63" s="5"/>
      <c r="E63" s="5"/>
      <c r="F63" s="5"/>
      <c r="G63" s="7"/>
      <c r="H63" s="7"/>
    </row>
    <row r="64" spans="2:8" x14ac:dyDescent="0.35">
      <c r="B64" s="5"/>
      <c r="C64" s="5"/>
      <c r="D64" s="5"/>
      <c r="E64" s="5"/>
      <c r="F64" s="5"/>
      <c r="G64" s="7"/>
      <c r="H64" s="7"/>
    </row>
    <row r="65" spans="2:8" x14ac:dyDescent="0.35">
      <c r="B65" s="5"/>
      <c r="C65" s="5"/>
      <c r="D65" s="5"/>
      <c r="E65" s="5"/>
      <c r="F65" s="5"/>
      <c r="G65" s="7"/>
      <c r="H65" s="7"/>
    </row>
    <row r="66" spans="2:8" x14ac:dyDescent="0.35">
      <c r="B66" s="5"/>
      <c r="C66" s="5"/>
      <c r="D66" s="5"/>
      <c r="E66" s="5"/>
      <c r="F66" s="5"/>
      <c r="G66" s="7"/>
      <c r="H66" s="7"/>
    </row>
    <row r="67" spans="2:8" x14ac:dyDescent="0.35">
      <c r="B67" s="5"/>
      <c r="C67" s="5"/>
      <c r="D67" s="5"/>
      <c r="E67" s="5"/>
      <c r="F67" s="5"/>
      <c r="G67" s="7"/>
      <c r="H67" s="7"/>
    </row>
    <row r="68" spans="2:8" x14ac:dyDescent="0.35">
      <c r="B68" s="5"/>
      <c r="C68" s="5"/>
      <c r="D68" s="5"/>
      <c r="E68" s="5"/>
      <c r="F68" s="5"/>
      <c r="G68" s="7"/>
      <c r="H68" s="7"/>
    </row>
    <row r="69" spans="2:8" x14ac:dyDescent="0.35">
      <c r="B69" s="5"/>
      <c r="C69" s="5"/>
      <c r="D69" s="5"/>
      <c r="E69" s="5"/>
      <c r="F69" s="5"/>
      <c r="G69" s="7"/>
      <c r="H69" s="7"/>
    </row>
    <row r="70" spans="2:8" x14ac:dyDescent="0.35">
      <c r="B70" s="5"/>
      <c r="C70" s="5"/>
      <c r="D70" s="5"/>
      <c r="E70" s="5"/>
      <c r="F70" s="5"/>
      <c r="G70" s="7"/>
      <c r="H70" s="7"/>
    </row>
    <row r="71" spans="2:8" x14ac:dyDescent="0.35">
      <c r="B71" s="5"/>
      <c r="C71" s="5"/>
      <c r="D71" s="5"/>
      <c r="E71" s="5"/>
      <c r="F71" s="5"/>
      <c r="G71" s="7"/>
      <c r="H71" s="7"/>
    </row>
    <row r="72" spans="2:8" x14ac:dyDescent="0.35">
      <c r="B72" s="5"/>
      <c r="C72" s="5"/>
      <c r="D72" s="5"/>
      <c r="E72" s="5"/>
      <c r="F72" s="5"/>
      <c r="G72" s="7"/>
      <c r="H72" s="7"/>
    </row>
    <row r="73" spans="2:8" x14ac:dyDescent="0.35">
      <c r="B73" s="5"/>
      <c r="C73" s="5"/>
      <c r="D73" s="5"/>
      <c r="E73" s="5"/>
      <c r="F73" s="5"/>
      <c r="G73" s="7"/>
      <c r="H73" s="7"/>
    </row>
    <row r="74" spans="2:8" x14ac:dyDescent="0.35">
      <c r="B74" s="5"/>
      <c r="C74" s="5"/>
      <c r="D74" s="5"/>
      <c r="E74" s="5"/>
      <c r="F74" s="5"/>
      <c r="G74" s="7"/>
      <c r="H74" s="7"/>
    </row>
    <row r="75" spans="2:8" x14ac:dyDescent="0.35">
      <c r="B75" s="5"/>
      <c r="C75" s="5"/>
      <c r="D75" s="5"/>
      <c r="E75" s="5"/>
      <c r="F75" s="5"/>
      <c r="G75" s="7"/>
      <c r="H75" s="7"/>
    </row>
    <row r="76" spans="2:8" x14ac:dyDescent="0.35">
      <c r="B76" s="5"/>
      <c r="C76" s="5"/>
      <c r="D76" s="5"/>
      <c r="E76" s="5"/>
      <c r="F76" s="5"/>
      <c r="G76" s="7"/>
      <c r="H76" s="7"/>
    </row>
    <row r="77" spans="2:8" x14ac:dyDescent="0.35">
      <c r="B77" s="5"/>
      <c r="C77" s="5"/>
      <c r="D77" s="5"/>
      <c r="E77" s="5"/>
      <c r="F77" s="5"/>
      <c r="G77" s="7"/>
      <c r="H77" s="7"/>
    </row>
    <row r="78" spans="2:8" x14ac:dyDescent="0.35">
      <c r="B78" s="5"/>
      <c r="C78" s="5"/>
      <c r="D78" s="5"/>
      <c r="E78" s="5"/>
      <c r="F78" s="5"/>
      <c r="G78" s="7"/>
      <c r="H78" s="7"/>
    </row>
    <row r="79" spans="2:8" x14ac:dyDescent="0.35">
      <c r="B79" s="5"/>
      <c r="C79" s="5"/>
      <c r="D79" s="5"/>
      <c r="E79" s="5"/>
      <c r="F79" s="5"/>
      <c r="G79" s="7"/>
      <c r="H79" s="7"/>
    </row>
    <row r="80" spans="2:8" x14ac:dyDescent="0.35">
      <c r="B80" s="5"/>
      <c r="C80" s="5"/>
      <c r="D80" s="5"/>
      <c r="E80" s="5"/>
      <c r="F80" s="5"/>
      <c r="G80" s="7"/>
      <c r="H80" s="7"/>
    </row>
    <row r="81" spans="2:6" x14ac:dyDescent="0.35">
      <c r="B81" s="5"/>
      <c r="C81" s="5"/>
      <c r="D81" s="5"/>
      <c r="E81" s="5"/>
      <c r="F81" s="5"/>
    </row>
    <row r="82" spans="2:6" x14ac:dyDescent="0.35">
      <c r="B82" s="5"/>
      <c r="C82" s="5"/>
      <c r="D82" s="5"/>
      <c r="E82" s="5"/>
      <c r="F82" s="5"/>
    </row>
    <row r="83" spans="2:6" x14ac:dyDescent="0.35">
      <c r="B83" s="5"/>
      <c r="C83" s="5"/>
      <c r="D83" s="5"/>
      <c r="E83" s="5"/>
      <c r="F83" s="5"/>
    </row>
    <row r="84" spans="2:6" x14ac:dyDescent="0.35">
      <c r="B84" s="5"/>
      <c r="C84" s="5"/>
      <c r="D84" s="5"/>
      <c r="E84" s="5"/>
      <c r="F84" s="5"/>
    </row>
    <row r="85" spans="2:6" x14ac:dyDescent="0.35">
      <c r="B85" s="5"/>
      <c r="C85" s="5"/>
      <c r="D85" s="5"/>
      <c r="E85" s="5"/>
      <c r="F85" s="5"/>
    </row>
    <row r="86" spans="2:6" x14ac:dyDescent="0.35">
      <c r="B86" s="5"/>
      <c r="C86" s="5"/>
      <c r="D86" s="5"/>
      <c r="E86" s="5"/>
      <c r="F86" s="5"/>
    </row>
    <row r="87" spans="2:6" x14ac:dyDescent="0.35">
      <c r="B87" s="5"/>
      <c r="C87" s="5"/>
      <c r="D87" s="5"/>
      <c r="E87" s="5"/>
      <c r="F87" s="5"/>
    </row>
    <row r="88" spans="2:6" x14ac:dyDescent="0.35">
      <c r="B88" s="5"/>
      <c r="C88" s="5"/>
      <c r="D88" s="5"/>
      <c r="E88" s="5"/>
      <c r="F88" s="5"/>
    </row>
    <row r="89" spans="2:6" x14ac:dyDescent="0.35">
      <c r="B89" s="5"/>
      <c r="C89" s="5"/>
      <c r="D89" s="5"/>
      <c r="E89" s="5"/>
      <c r="F89" s="5"/>
    </row>
    <row r="90" spans="2:6" x14ac:dyDescent="0.35">
      <c r="B90" s="5"/>
      <c r="C90" s="5"/>
      <c r="D90" s="5"/>
      <c r="E90" s="5"/>
      <c r="F90" s="5"/>
    </row>
    <row r="91" spans="2:6" x14ac:dyDescent="0.35">
      <c r="B91" s="5"/>
      <c r="C91" s="5"/>
      <c r="D91" s="5"/>
      <c r="E91" s="5"/>
      <c r="F91" s="5"/>
    </row>
    <row r="92" spans="2:6" x14ac:dyDescent="0.35">
      <c r="B92" s="5"/>
      <c r="C92" s="5"/>
      <c r="D92" s="5"/>
      <c r="E92" s="5"/>
      <c r="F92" s="5"/>
    </row>
    <row r="93" spans="2:6" x14ac:dyDescent="0.35">
      <c r="B93" s="5"/>
      <c r="C93" s="5"/>
      <c r="D93" s="5"/>
      <c r="E93" s="5"/>
      <c r="F93" s="5"/>
    </row>
    <row r="94" spans="2:6" x14ac:dyDescent="0.35">
      <c r="B94" s="5"/>
      <c r="C94" s="5"/>
      <c r="D94" s="5"/>
      <c r="E94" s="5"/>
      <c r="F94" s="5"/>
    </row>
    <row r="95" spans="2:6" x14ac:dyDescent="0.35">
      <c r="B95" s="5"/>
      <c r="C95" s="5"/>
      <c r="D95" s="5"/>
      <c r="E95" s="5"/>
      <c r="F95" s="5"/>
    </row>
    <row r="96" spans="2:6" x14ac:dyDescent="0.35">
      <c r="B96" s="5"/>
      <c r="C96" s="5"/>
      <c r="D96" s="5"/>
      <c r="E96" s="5"/>
      <c r="F96" s="5"/>
    </row>
  </sheetData>
  <mergeCells count="1">
    <mergeCell ref="E3:F3"/>
  </mergeCells>
  <phoneticPr fontId="27" type="noConversion"/>
  <pageMargins left="0.19685039370078741" right="0.19685039370078741" top="0.35433070866141736" bottom="0.35433070866141736" header="0.31496062992125984" footer="0.31496062992125984"/>
  <pageSetup paperSize="9" scale="80" firstPageNumber="4" orientation="portrait" useFirstPageNumber="1" r:id="rId1"/>
  <headerFooter>
    <oddFooter>&amp;C&amp;"-,Bold"&amp;12PAGE &amp;P OF BOQ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rgb="FFFFFF00"/>
  </sheetPr>
  <dimension ref="A1:M65"/>
  <sheetViews>
    <sheetView topLeftCell="A22" workbookViewId="0">
      <selection activeCell="M45" sqref="M45"/>
    </sheetView>
  </sheetViews>
  <sheetFormatPr defaultRowHeight="14.25" x14ac:dyDescent="0.45"/>
  <cols>
    <col min="1" max="1" width="12" bestFit="1" customWidth="1"/>
    <col min="4" max="4" width="20.86328125" customWidth="1"/>
    <col min="6" max="6" width="8.86328125" customWidth="1"/>
    <col min="7" max="7" width="11" customWidth="1"/>
    <col min="8" max="8" width="14.1328125" customWidth="1"/>
    <col min="9" max="9" width="18.33203125" customWidth="1"/>
  </cols>
  <sheetData>
    <row r="1" spans="1:13" x14ac:dyDescent="0.45">
      <c r="A1" s="92"/>
      <c r="B1" s="93"/>
      <c r="C1" s="93"/>
      <c r="D1" s="93"/>
      <c r="E1" s="93"/>
      <c r="F1" s="93"/>
      <c r="G1" s="93"/>
      <c r="H1" s="93"/>
      <c r="I1" s="94"/>
    </row>
    <row r="2" spans="1:13" x14ac:dyDescent="0.45">
      <c r="A2" s="95"/>
      <c r="I2" s="96"/>
    </row>
    <row r="3" spans="1:13" x14ac:dyDescent="0.45">
      <c r="A3" s="95"/>
      <c r="I3" s="96"/>
    </row>
    <row r="4" spans="1:13" x14ac:dyDescent="0.45">
      <c r="A4" s="95"/>
      <c r="I4" s="96"/>
    </row>
    <row r="5" spans="1:13" x14ac:dyDescent="0.45">
      <c r="A5" s="95"/>
      <c r="I5" s="96"/>
    </row>
    <row r="6" spans="1:13" x14ac:dyDescent="0.45">
      <c r="A6" s="95"/>
      <c r="I6" s="96"/>
    </row>
    <row r="7" spans="1:13" x14ac:dyDescent="0.45">
      <c r="A7" s="95"/>
      <c r="I7" s="96"/>
    </row>
    <row r="8" spans="1:13" x14ac:dyDescent="0.45">
      <c r="A8" s="95"/>
      <c r="H8" s="97"/>
      <c r="I8" s="98"/>
    </row>
    <row r="9" spans="1:13" x14ac:dyDescent="0.45">
      <c r="A9" s="414" t="s">
        <v>167</v>
      </c>
      <c r="B9" s="415"/>
      <c r="C9" s="415"/>
      <c r="D9" s="415"/>
      <c r="E9" s="429"/>
      <c r="F9" s="430" t="s">
        <v>166</v>
      </c>
      <c r="G9" s="431"/>
      <c r="H9" s="432">
        <v>28</v>
      </c>
      <c r="I9" s="433"/>
    </row>
    <row r="10" spans="1:13" x14ac:dyDescent="0.45">
      <c r="A10" s="99" t="s">
        <v>77</v>
      </c>
      <c r="B10" s="97"/>
      <c r="D10" s="187"/>
      <c r="E10" s="100"/>
      <c r="F10" s="430" t="s">
        <v>78</v>
      </c>
      <c r="G10" s="431"/>
      <c r="H10" s="434" t="e">
        <f>#REF!</f>
        <v>#REF!</v>
      </c>
      <c r="I10" s="435"/>
    </row>
    <row r="11" spans="1:13" x14ac:dyDescent="0.45">
      <c r="A11" s="99" t="s">
        <v>79</v>
      </c>
      <c r="B11" s="97"/>
      <c r="D11" s="187"/>
      <c r="E11" s="100"/>
      <c r="F11" s="430" t="s">
        <v>80</v>
      </c>
      <c r="G11" s="431"/>
      <c r="H11" s="436" t="e">
        <f>#REF!</f>
        <v>#REF!</v>
      </c>
      <c r="I11" s="435"/>
    </row>
    <row r="12" spans="1:13" x14ac:dyDescent="0.45">
      <c r="A12" s="99" t="s">
        <v>81</v>
      </c>
      <c r="B12" s="97"/>
      <c r="D12" s="187"/>
      <c r="E12" s="100"/>
      <c r="F12" s="430" t="s">
        <v>82</v>
      </c>
      <c r="G12" s="431"/>
      <c r="H12" s="436" t="e">
        <f>#REF!</f>
        <v>#REF!</v>
      </c>
      <c r="I12" s="435"/>
    </row>
    <row r="13" spans="1:13" x14ac:dyDescent="0.45">
      <c r="A13" s="99" t="s">
        <v>83</v>
      </c>
      <c r="B13" s="97"/>
      <c r="D13" s="187"/>
      <c r="E13" s="100"/>
      <c r="F13" s="181" t="s">
        <v>84</v>
      </c>
      <c r="G13" s="182"/>
      <c r="H13" s="468" t="s">
        <v>118</v>
      </c>
      <c r="I13" s="469"/>
    </row>
    <row r="14" spans="1:13" x14ac:dyDescent="0.45">
      <c r="A14" s="99"/>
      <c r="B14" s="97"/>
      <c r="D14" s="187"/>
      <c r="E14" s="100"/>
      <c r="F14" s="430" t="s">
        <v>86</v>
      </c>
      <c r="G14" s="431"/>
      <c r="H14" s="436" t="s">
        <v>87</v>
      </c>
      <c r="I14" s="435"/>
      <c r="M14" t="s">
        <v>85</v>
      </c>
    </row>
    <row r="15" spans="1:13" x14ac:dyDescent="0.45">
      <c r="A15" s="443" t="s">
        <v>280</v>
      </c>
      <c r="B15" s="444"/>
      <c r="C15" s="444"/>
      <c r="D15" s="444"/>
      <c r="E15" s="444"/>
      <c r="F15" s="444"/>
      <c r="G15" s="444"/>
      <c r="H15" s="444"/>
      <c r="I15" s="445"/>
    </row>
    <row r="16" spans="1:13" ht="14.65" thickBot="1" x14ac:dyDescent="0.5">
      <c r="A16" s="446" t="s">
        <v>88</v>
      </c>
      <c r="B16" s="447"/>
      <c r="C16" s="447"/>
      <c r="D16" s="447"/>
      <c r="E16" s="447"/>
      <c r="F16" s="447"/>
      <c r="G16" s="447"/>
      <c r="H16" s="447"/>
      <c r="I16" s="448"/>
    </row>
    <row r="17" spans="1:11" x14ac:dyDescent="0.45">
      <c r="A17" s="104" t="s">
        <v>89</v>
      </c>
      <c r="B17" s="464" t="s">
        <v>176</v>
      </c>
      <c r="C17" s="465"/>
      <c r="D17" s="466"/>
      <c r="E17" s="170" t="s">
        <v>91</v>
      </c>
      <c r="F17" s="170" t="s">
        <v>92</v>
      </c>
      <c r="G17" s="170" t="s">
        <v>93</v>
      </c>
      <c r="H17" s="170" t="s">
        <v>94</v>
      </c>
      <c r="I17" s="171" t="s">
        <v>95</v>
      </c>
    </row>
    <row r="18" spans="1:11" x14ac:dyDescent="0.45">
      <c r="A18" s="109"/>
      <c r="B18" s="437"/>
      <c r="C18" s="438"/>
      <c r="D18" s="439"/>
      <c r="E18" s="110"/>
      <c r="F18" s="111"/>
      <c r="G18" s="110"/>
      <c r="H18" s="112"/>
      <c r="I18" s="113">
        <f>SUM(G18*H18)</f>
        <v>0</v>
      </c>
    </row>
    <row r="19" spans="1:11" x14ac:dyDescent="0.45">
      <c r="A19" s="114"/>
      <c r="B19" s="406"/>
      <c r="C19" s="395"/>
      <c r="D19" s="407"/>
      <c r="E19" s="115"/>
      <c r="F19" s="100"/>
      <c r="G19" s="115"/>
      <c r="H19" s="116"/>
      <c r="I19" s="113">
        <f t="shared" ref="I19:I20" si="0">SUM(G19*H19)</f>
        <v>0</v>
      </c>
    </row>
    <row r="20" spans="1:11" x14ac:dyDescent="0.45">
      <c r="A20" s="114"/>
      <c r="B20" s="440"/>
      <c r="C20" s="441"/>
      <c r="D20" s="442"/>
      <c r="E20" s="115"/>
      <c r="F20" s="100"/>
      <c r="G20" s="117"/>
      <c r="H20" s="118"/>
      <c r="I20" s="119">
        <f t="shared" si="0"/>
        <v>0</v>
      </c>
    </row>
    <row r="21" spans="1:11" x14ac:dyDescent="0.45">
      <c r="A21" s="408" t="s">
        <v>96</v>
      </c>
      <c r="B21" s="404"/>
      <c r="C21" s="404"/>
      <c r="D21" s="404"/>
      <c r="E21" s="404"/>
      <c r="F21" s="404"/>
      <c r="G21" s="404"/>
      <c r="H21" s="405"/>
      <c r="I21" s="113">
        <f>SUM(I18:I20)</f>
        <v>0</v>
      </c>
    </row>
    <row r="22" spans="1:11" x14ac:dyDescent="0.45">
      <c r="A22" s="414" t="s">
        <v>97</v>
      </c>
      <c r="B22" s="415"/>
      <c r="C22" s="415"/>
      <c r="D22" s="415"/>
      <c r="E22" s="415"/>
      <c r="F22" s="415"/>
      <c r="G22" s="415"/>
      <c r="H22" s="415"/>
      <c r="I22" s="416"/>
    </row>
    <row r="23" spans="1:11" x14ac:dyDescent="0.45">
      <c r="A23" s="120" t="s">
        <v>98</v>
      </c>
      <c r="B23" s="412" t="s">
        <v>176</v>
      </c>
      <c r="C23" s="458"/>
      <c r="D23" s="458"/>
      <c r="E23" s="458"/>
      <c r="F23" s="122"/>
      <c r="G23" s="180" t="s">
        <v>93</v>
      </c>
      <c r="H23" s="136" t="s">
        <v>94</v>
      </c>
      <c r="I23" s="137" t="s">
        <v>95</v>
      </c>
      <c r="K23" s="142"/>
    </row>
    <row r="24" spans="1:11" x14ac:dyDescent="0.45">
      <c r="A24" s="125">
        <v>1</v>
      </c>
      <c r="B24" s="417" t="s">
        <v>274</v>
      </c>
      <c r="C24" s="418"/>
      <c r="D24" s="418"/>
      <c r="E24" s="418"/>
      <c r="F24" s="419"/>
      <c r="G24" s="189">
        <v>1</v>
      </c>
      <c r="H24" s="184">
        <v>240.46</v>
      </c>
      <c r="I24" s="129">
        <f>H24*G24</f>
        <v>240.46</v>
      </c>
    </row>
    <row r="25" spans="1:11" x14ac:dyDescent="0.45">
      <c r="A25" s="125">
        <v>2</v>
      </c>
      <c r="B25" s="420" t="s">
        <v>275</v>
      </c>
      <c r="C25" s="421"/>
      <c r="D25" s="421"/>
      <c r="E25" s="421"/>
      <c r="F25" s="421"/>
      <c r="G25" s="191">
        <v>1</v>
      </c>
      <c r="H25" s="190">
        <v>182.1</v>
      </c>
      <c r="I25" s="129">
        <f>H25*G25</f>
        <v>182.1</v>
      </c>
    </row>
    <row r="26" spans="1:11" x14ac:dyDescent="0.45">
      <c r="A26" s="125"/>
      <c r="B26" s="420"/>
      <c r="C26" s="421"/>
      <c r="D26" s="421"/>
      <c r="E26" s="421"/>
      <c r="F26" s="422"/>
      <c r="G26" s="191"/>
      <c r="H26" s="190"/>
      <c r="I26" s="129"/>
    </row>
    <row r="27" spans="1:11" x14ac:dyDescent="0.45">
      <c r="A27" s="125"/>
      <c r="B27" s="420"/>
      <c r="C27" s="421"/>
      <c r="D27" s="421"/>
      <c r="E27" s="421"/>
      <c r="F27" s="422"/>
      <c r="G27" s="191"/>
      <c r="H27" s="190"/>
      <c r="I27" s="129"/>
    </row>
    <row r="28" spans="1:11" x14ac:dyDescent="0.45">
      <c r="A28" s="125"/>
      <c r="B28" s="420"/>
      <c r="C28" s="421"/>
      <c r="D28" s="421"/>
      <c r="E28" s="421"/>
      <c r="F28" s="422"/>
      <c r="G28" s="191"/>
      <c r="H28" s="192"/>
      <c r="I28" s="129"/>
    </row>
    <row r="29" spans="1:11" x14ac:dyDescent="0.45">
      <c r="A29" s="125"/>
      <c r="B29" s="470"/>
      <c r="C29" s="471"/>
      <c r="D29" s="471"/>
      <c r="E29" s="471"/>
      <c r="F29" s="471"/>
      <c r="G29" s="191"/>
      <c r="H29" s="192"/>
      <c r="I29" s="129"/>
    </row>
    <row r="30" spans="1:11" x14ac:dyDescent="0.45">
      <c r="A30" s="125"/>
      <c r="B30" s="470"/>
      <c r="C30" s="471"/>
      <c r="D30" s="471"/>
      <c r="E30" s="471"/>
      <c r="F30" s="471"/>
      <c r="G30" s="191"/>
      <c r="H30" s="192"/>
      <c r="I30" s="129"/>
    </row>
    <row r="31" spans="1:11" x14ac:dyDescent="0.45">
      <c r="A31" s="125"/>
      <c r="B31" s="470"/>
      <c r="C31" s="471"/>
      <c r="D31" s="471"/>
      <c r="E31" s="471"/>
      <c r="F31" s="471"/>
      <c r="G31" s="191"/>
      <c r="H31" s="192"/>
      <c r="I31" s="129"/>
    </row>
    <row r="32" spans="1:11" x14ac:dyDescent="0.45">
      <c r="A32" s="125"/>
      <c r="B32" s="470"/>
      <c r="C32" s="471"/>
      <c r="D32" s="471"/>
      <c r="E32" s="471"/>
      <c r="F32" s="471"/>
      <c r="G32" s="191"/>
      <c r="H32" s="192"/>
      <c r="I32" s="129"/>
    </row>
    <row r="33" spans="1:12" x14ac:dyDescent="0.45">
      <c r="A33" s="125"/>
      <c r="B33" s="470"/>
      <c r="C33" s="471"/>
      <c r="D33" s="471"/>
      <c r="E33" s="471"/>
      <c r="F33" s="471"/>
      <c r="G33" s="191"/>
      <c r="H33" s="192"/>
      <c r="I33" s="129"/>
    </row>
    <row r="34" spans="1:12" x14ac:dyDescent="0.45">
      <c r="A34" s="125"/>
      <c r="B34" s="470"/>
      <c r="C34" s="471"/>
      <c r="D34" s="471"/>
      <c r="E34" s="471"/>
      <c r="F34" s="471"/>
      <c r="G34" s="191"/>
      <c r="H34" s="192"/>
      <c r="I34" s="129"/>
    </row>
    <row r="35" spans="1:12" x14ac:dyDescent="0.45">
      <c r="A35" s="125"/>
      <c r="B35" s="470"/>
      <c r="C35" s="471"/>
      <c r="D35" s="471"/>
      <c r="E35" s="471"/>
      <c r="F35" s="471"/>
      <c r="G35" s="191"/>
      <c r="H35" s="192"/>
      <c r="I35" s="129"/>
    </row>
    <row r="36" spans="1:12" x14ac:dyDescent="0.45">
      <c r="A36" s="125"/>
      <c r="B36" s="470"/>
      <c r="C36" s="471"/>
      <c r="D36" s="471"/>
      <c r="E36" s="471"/>
      <c r="F36" s="471"/>
      <c r="G36" s="191"/>
      <c r="H36" s="192"/>
      <c r="I36" s="129"/>
    </row>
    <row r="37" spans="1:12" x14ac:dyDescent="0.45">
      <c r="A37" s="125"/>
      <c r="B37" s="470"/>
      <c r="C37" s="471"/>
      <c r="D37" s="471"/>
      <c r="E37" s="471"/>
      <c r="F37" s="471"/>
      <c r="G37" s="191"/>
      <c r="H37" s="192"/>
      <c r="I37" s="129"/>
      <c r="L37" s="130"/>
    </row>
    <row r="38" spans="1:12" x14ac:dyDescent="0.45">
      <c r="A38" s="467" t="s">
        <v>177</v>
      </c>
      <c r="B38" s="404"/>
      <c r="C38" s="404"/>
      <c r="D38" s="404"/>
      <c r="E38" s="404"/>
      <c r="F38" s="404"/>
      <c r="G38" s="404"/>
      <c r="H38" s="405"/>
      <c r="I38" s="185">
        <f>SUM(I24:I37)</f>
        <v>422.56</v>
      </c>
      <c r="L38" s="130"/>
    </row>
    <row r="39" spans="1:12" x14ac:dyDescent="0.45">
      <c r="A39" s="408" t="s">
        <v>178</v>
      </c>
      <c r="B39" s="404"/>
      <c r="C39" s="404"/>
      <c r="D39" s="404"/>
      <c r="E39" s="404"/>
      <c r="F39" s="404"/>
      <c r="G39" s="404"/>
      <c r="H39" s="405"/>
      <c r="I39" s="186">
        <f>ROUND((I38*0.15),2)</f>
        <v>63.38</v>
      </c>
      <c r="L39" s="130"/>
    </row>
    <row r="40" spans="1:12" x14ac:dyDescent="0.45">
      <c r="A40" s="408" t="s">
        <v>179</v>
      </c>
      <c r="B40" s="404"/>
      <c r="C40" s="404"/>
      <c r="D40" s="404"/>
      <c r="E40" s="404"/>
      <c r="F40" s="404"/>
      <c r="G40" s="404"/>
      <c r="H40" s="405"/>
      <c r="I40" s="131">
        <f>I38+I39</f>
        <v>485.94</v>
      </c>
    </row>
    <row r="41" spans="1:12" x14ac:dyDescent="0.45">
      <c r="A41" s="414" t="s">
        <v>101</v>
      </c>
      <c r="B41" s="415"/>
      <c r="C41" s="415"/>
      <c r="D41" s="415"/>
      <c r="E41" s="415"/>
      <c r="F41" s="415"/>
      <c r="G41" s="415"/>
      <c r="H41" s="415"/>
      <c r="I41" s="416"/>
    </row>
    <row r="42" spans="1:12" x14ac:dyDescent="0.45">
      <c r="A42" s="120" t="s">
        <v>102</v>
      </c>
      <c r="B42" s="412" t="s">
        <v>103</v>
      </c>
      <c r="C42" s="458"/>
      <c r="D42" s="413"/>
      <c r="E42" s="412" t="s">
        <v>91</v>
      </c>
      <c r="F42" s="413"/>
      <c r="G42" s="122" t="s">
        <v>93</v>
      </c>
      <c r="H42" s="123" t="s">
        <v>94</v>
      </c>
      <c r="I42" s="124" t="s">
        <v>95</v>
      </c>
    </row>
    <row r="43" spans="1:12" x14ac:dyDescent="0.45">
      <c r="A43" s="125">
        <v>1</v>
      </c>
      <c r="B43" s="449" t="s">
        <v>104</v>
      </c>
      <c r="C43" s="450"/>
      <c r="D43" s="451"/>
      <c r="E43" s="437" t="s">
        <v>105</v>
      </c>
      <c r="F43" s="439"/>
      <c r="G43" s="157"/>
      <c r="H43" s="155">
        <v>450</v>
      </c>
      <c r="I43" s="132">
        <f>SUM(G43*H43)</f>
        <v>0</v>
      </c>
    </row>
    <row r="44" spans="1:12" x14ac:dyDescent="0.45">
      <c r="A44" s="125">
        <v>2</v>
      </c>
      <c r="B44" s="426" t="s">
        <v>106</v>
      </c>
      <c r="C44" s="427"/>
      <c r="D44" s="428"/>
      <c r="E44" s="406" t="s">
        <v>105</v>
      </c>
      <c r="F44" s="407"/>
      <c r="G44" s="126">
        <v>3.5</v>
      </c>
      <c r="H44" s="156">
        <v>350</v>
      </c>
      <c r="I44" s="129">
        <f t="shared" ref="I44:I48" si="1">SUM(G44*H44)</f>
        <v>1225</v>
      </c>
    </row>
    <row r="45" spans="1:12" x14ac:dyDescent="0.45">
      <c r="A45" s="125">
        <v>3</v>
      </c>
      <c r="B45" s="426" t="s">
        <v>107</v>
      </c>
      <c r="C45" s="427"/>
      <c r="D45" s="428"/>
      <c r="E45" s="406" t="s">
        <v>105</v>
      </c>
      <c r="F45" s="407"/>
      <c r="G45" s="126"/>
      <c r="H45" s="156">
        <v>300</v>
      </c>
      <c r="I45" s="129">
        <f t="shared" si="1"/>
        <v>0</v>
      </c>
    </row>
    <row r="46" spans="1:12" x14ac:dyDescent="0.45">
      <c r="A46" s="125">
        <v>4</v>
      </c>
      <c r="B46" s="426" t="s">
        <v>108</v>
      </c>
      <c r="C46" s="427"/>
      <c r="D46" s="428"/>
      <c r="E46" s="406" t="s">
        <v>105</v>
      </c>
      <c r="F46" s="407"/>
      <c r="G46" s="126">
        <v>3.5</v>
      </c>
      <c r="H46" s="156">
        <v>200</v>
      </c>
      <c r="I46" s="129">
        <f t="shared" si="1"/>
        <v>700</v>
      </c>
    </row>
    <row r="47" spans="1:12" x14ac:dyDescent="0.45">
      <c r="A47" s="125">
        <v>5</v>
      </c>
      <c r="B47" s="426" t="s">
        <v>109</v>
      </c>
      <c r="C47" s="427"/>
      <c r="D47" s="428"/>
      <c r="E47" s="406" t="s">
        <v>105</v>
      </c>
      <c r="F47" s="407"/>
      <c r="G47" s="126"/>
      <c r="H47" s="158">
        <v>200</v>
      </c>
      <c r="I47" s="129">
        <f t="shared" si="1"/>
        <v>0</v>
      </c>
    </row>
    <row r="48" spans="1:12" x14ac:dyDescent="0.45">
      <c r="A48" s="125">
        <v>6</v>
      </c>
      <c r="B48" s="426" t="s">
        <v>41</v>
      </c>
      <c r="C48" s="427"/>
      <c r="D48" s="428"/>
      <c r="E48" s="406" t="s">
        <v>105</v>
      </c>
      <c r="F48" s="407"/>
      <c r="G48" s="126"/>
      <c r="H48" s="158">
        <v>140</v>
      </c>
      <c r="I48" s="129">
        <f t="shared" si="1"/>
        <v>0</v>
      </c>
    </row>
    <row r="49" spans="1:12" x14ac:dyDescent="0.45">
      <c r="A49" s="125"/>
      <c r="B49" s="426"/>
      <c r="C49" s="427"/>
      <c r="D49" s="428"/>
      <c r="E49" s="133"/>
      <c r="F49" s="100"/>
      <c r="G49" s="100"/>
      <c r="H49" s="116"/>
      <c r="I49" s="129"/>
    </row>
    <row r="50" spans="1:12" x14ac:dyDescent="0.45">
      <c r="A50" s="114"/>
      <c r="B50" s="426"/>
      <c r="C50" s="427"/>
      <c r="D50" s="428"/>
      <c r="F50" s="100"/>
      <c r="G50" s="100"/>
      <c r="H50" s="116"/>
      <c r="I50" s="129"/>
    </row>
    <row r="51" spans="1:12" x14ac:dyDescent="0.45">
      <c r="A51" s="134"/>
      <c r="B51" s="455"/>
      <c r="C51" s="456"/>
      <c r="D51" s="457"/>
      <c r="E51" s="102"/>
      <c r="F51" s="103"/>
      <c r="G51" s="100"/>
      <c r="H51" s="118"/>
      <c r="I51" s="129"/>
    </row>
    <row r="52" spans="1:12" x14ac:dyDescent="0.45">
      <c r="A52" s="408" t="s">
        <v>110</v>
      </c>
      <c r="B52" s="404"/>
      <c r="C52" s="404"/>
      <c r="D52" s="404"/>
      <c r="E52" s="404"/>
      <c r="F52" s="404"/>
      <c r="G52" s="404"/>
      <c r="H52" s="405"/>
      <c r="I52" s="135">
        <f>SUM(I43:I51)</f>
        <v>1925</v>
      </c>
    </row>
    <row r="53" spans="1:12" x14ac:dyDescent="0.45">
      <c r="A53" s="414" t="s">
        <v>111</v>
      </c>
      <c r="B53" s="415"/>
      <c r="C53" s="415"/>
      <c r="D53" s="415"/>
      <c r="E53" s="415"/>
      <c r="F53" s="415"/>
      <c r="G53" s="415"/>
      <c r="H53" s="415"/>
      <c r="I53" s="416"/>
    </row>
    <row r="54" spans="1:12" x14ac:dyDescent="0.45">
      <c r="A54" s="120" t="s">
        <v>112</v>
      </c>
      <c r="B54" s="412" t="s">
        <v>113</v>
      </c>
      <c r="C54" s="458"/>
      <c r="D54" s="413"/>
      <c r="E54" s="412" t="s">
        <v>114</v>
      </c>
      <c r="F54" s="413"/>
      <c r="G54" s="136" t="s">
        <v>115</v>
      </c>
      <c r="H54" s="136" t="s">
        <v>94</v>
      </c>
      <c r="I54" s="137" t="s">
        <v>95</v>
      </c>
    </row>
    <row r="55" spans="1:12" x14ac:dyDescent="0.45">
      <c r="A55" s="125">
        <v>1</v>
      </c>
      <c r="B55" s="417" t="s">
        <v>288</v>
      </c>
      <c r="C55" s="418"/>
      <c r="D55" s="419"/>
      <c r="E55" s="437"/>
      <c r="F55" s="439"/>
      <c r="G55" s="126"/>
      <c r="H55" s="138"/>
      <c r="I55" s="129"/>
    </row>
    <row r="56" spans="1:12" x14ac:dyDescent="0.45">
      <c r="A56" s="125"/>
      <c r="B56" s="420" t="s">
        <v>273</v>
      </c>
      <c r="C56" s="421"/>
      <c r="D56" s="422"/>
      <c r="E56" s="406">
        <v>1</v>
      </c>
      <c r="F56" s="407"/>
      <c r="G56" s="126">
        <v>29.2</v>
      </c>
      <c r="H56" s="138">
        <v>5</v>
      </c>
      <c r="I56" s="129">
        <f>H56*G56</f>
        <v>146</v>
      </c>
    </row>
    <row r="57" spans="1:12" x14ac:dyDescent="0.45">
      <c r="A57" s="139"/>
      <c r="B57" s="423"/>
      <c r="C57" s="424"/>
      <c r="D57" s="425"/>
      <c r="E57" s="440"/>
      <c r="F57" s="442"/>
      <c r="G57" s="126"/>
      <c r="H57" s="138"/>
      <c r="I57" s="129"/>
    </row>
    <row r="58" spans="1:12" x14ac:dyDescent="0.45">
      <c r="A58" s="408" t="s">
        <v>116</v>
      </c>
      <c r="B58" s="404"/>
      <c r="C58" s="404"/>
      <c r="D58" s="404"/>
      <c r="E58" s="404"/>
      <c r="F58" s="404"/>
      <c r="G58" s="404"/>
      <c r="H58" s="405"/>
      <c r="I58" s="140">
        <f>SUM(I55:I57)</f>
        <v>146</v>
      </c>
    </row>
    <row r="59" spans="1:12" x14ac:dyDescent="0.45">
      <c r="A59" s="141"/>
      <c r="B59" s="142"/>
      <c r="C59" s="142"/>
      <c r="D59" s="142"/>
      <c r="E59" s="142"/>
      <c r="F59" s="143"/>
      <c r="G59" s="144"/>
      <c r="H59" s="144"/>
      <c r="I59" s="145"/>
      <c r="L59" s="97"/>
    </row>
    <row r="60" spans="1:12" x14ac:dyDescent="0.45">
      <c r="A60" s="452"/>
      <c r="B60" s="453"/>
      <c r="C60" s="453"/>
      <c r="D60" s="453"/>
      <c r="E60" s="453"/>
      <c r="F60" s="146"/>
      <c r="G60" s="454" t="s">
        <v>117</v>
      </c>
      <c r="H60" s="453"/>
      <c r="I60" s="147">
        <f>I58+I52+I40</f>
        <v>2556.94</v>
      </c>
    </row>
    <row r="61" spans="1:12" x14ac:dyDescent="0.45">
      <c r="A61" s="452"/>
      <c r="B61" s="453"/>
      <c r="C61" s="453"/>
      <c r="D61" s="453"/>
      <c r="E61" s="453"/>
      <c r="F61" s="100"/>
      <c r="G61" s="148"/>
      <c r="H61" s="149"/>
      <c r="I61" s="150"/>
    </row>
    <row r="62" spans="1:12" ht="14.65" thickBot="1" x14ac:dyDescent="0.5">
      <c r="A62" s="452"/>
      <c r="B62" s="453"/>
      <c r="C62" s="453"/>
      <c r="D62" s="453"/>
      <c r="E62" s="453"/>
      <c r="F62" s="100"/>
      <c r="G62" s="402" t="s">
        <v>160</v>
      </c>
      <c r="H62" s="403"/>
      <c r="I62" s="159">
        <f>I60+I61</f>
        <v>2556.94</v>
      </c>
    </row>
    <row r="63" spans="1:12" ht="15" thickTop="1" thickBot="1" x14ac:dyDescent="0.5">
      <c r="A63" s="151"/>
      <c r="B63" s="152"/>
      <c r="C63" s="459"/>
      <c r="D63" s="460"/>
      <c r="E63" s="460"/>
      <c r="F63" s="460"/>
      <c r="G63" s="153"/>
      <c r="H63" s="153"/>
      <c r="I63" s="154"/>
    </row>
    <row r="65" spans="1:2" x14ac:dyDescent="0.45">
      <c r="A65" s="97"/>
      <c r="B65" s="97"/>
    </row>
  </sheetData>
  <mergeCells count="76">
    <mergeCell ref="C63:F63"/>
    <mergeCell ref="B56:D56"/>
    <mergeCell ref="E56:F56"/>
    <mergeCell ref="B57:D57"/>
    <mergeCell ref="E57:F57"/>
    <mergeCell ref="A58:H58"/>
    <mergeCell ref="A60:B60"/>
    <mergeCell ref="C60:E60"/>
    <mergeCell ref="G60:H60"/>
    <mergeCell ref="A61:B61"/>
    <mergeCell ref="C61:E61"/>
    <mergeCell ref="A62:B62"/>
    <mergeCell ref="C62:E62"/>
    <mergeCell ref="G62:H62"/>
    <mergeCell ref="B55:D55"/>
    <mergeCell ref="E55:F55"/>
    <mergeCell ref="B47:D47"/>
    <mergeCell ref="E47:F47"/>
    <mergeCell ref="B48:D48"/>
    <mergeCell ref="E48:F48"/>
    <mergeCell ref="B49:D49"/>
    <mergeCell ref="B50:D50"/>
    <mergeCell ref="B51:D51"/>
    <mergeCell ref="A52:H52"/>
    <mergeCell ref="A53:I53"/>
    <mergeCell ref="B54:D54"/>
    <mergeCell ref="E54:F54"/>
    <mergeCell ref="B44:D44"/>
    <mergeCell ref="E44:F44"/>
    <mergeCell ref="B45:D45"/>
    <mergeCell ref="E45:F45"/>
    <mergeCell ref="B46:D46"/>
    <mergeCell ref="E46:F46"/>
    <mergeCell ref="A40:H40"/>
    <mergeCell ref="A41:I41"/>
    <mergeCell ref="B42:D42"/>
    <mergeCell ref="E42:F42"/>
    <mergeCell ref="B43:D43"/>
    <mergeCell ref="E43:F43"/>
    <mergeCell ref="A39:H39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A38:H38"/>
    <mergeCell ref="B27:F27"/>
    <mergeCell ref="A16:I16"/>
    <mergeCell ref="B17:D17"/>
    <mergeCell ref="B18:D18"/>
    <mergeCell ref="B19:D19"/>
    <mergeCell ref="B20:D20"/>
    <mergeCell ref="A21:H21"/>
    <mergeCell ref="A22:I22"/>
    <mergeCell ref="B23:E23"/>
    <mergeCell ref="B24:F24"/>
    <mergeCell ref="B25:F25"/>
    <mergeCell ref="B26:F26"/>
    <mergeCell ref="A15:I15"/>
    <mergeCell ref="A9:E9"/>
    <mergeCell ref="F9:G9"/>
    <mergeCell ref="H9:I9"/>
    <mergeCell ref="F10:G10"/>
    <mergeCell ref="H10:I10"/>
    <mergeCell ref="F11:G11"/>
    <mergeCell ref="H11:I11"/>
    <mergeCell ref="F12:G12"/>
    <mergeCell ref="H12:I12"/>
    <mergeCell ref="H13:I13"/>
    <mergeCell ref="F14:G14"/>
    <mergeCell ref="H14:I14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FFFF00"/>
  </sheetPr>
  <dimension ref="A1:M65"/>
  <sheetViews>
    <sheetView topLeftCell="A22" workbookViewId="0">
      <selection activeCell="M45" sqref="M45"/>
    </sheetView>
  </sheetViews>
  <sheetFormatPr defaultRowHeight="14.25" x14ac:dyDescent="0.45"/>
  <cols>
    <col min="1" max="1" width="12" bestFit="1" customWidth="1"/>
    <col min="4" max="4" width="25.53125" customWidth="1"/>
    <col min="6" max="6" width="8.86328125" customWidth="1"/>
    <col min="7" max="7" width="11" customWidth="1"/>
    <col min="8" max="8" width="14.1328125" customWidth="1"/>
    <col min="9" max="9" width="18.33203125" customWidth="1"/>
  </cols>
  <sheetData>
    <row r="1" spans="1:13" x14ac:dyDescent="0.45">
      <c r="A1" s="92"/>
      <c r="B1" s="93"/>
      <c r="C1" s="93"/>
      <c r="D1" s="93"/>
      <c r="E1" s="93"/>
      <c r="F1" s="93"/>
      <c r="G1" s="93"/>
      <c r="H1" s="93"/>
      <c r="I1" s="94"/>
    </row>
    <row r="2" spans="1:13" x14ac:dyDescent="0.45">
      <c r="A2" s="95"/>
      <c r="I2" s="96"/>
    </row>
    <row r="3" spans="1:13" x14ac:dyDescent="0.45">
      <c r="A3" s="95"/>
      <c r="I3" s="96"/>
    </row>
    <row r="4" spans="1:13" x14ac:dyDescent="0.45">
      <c r="A4" s="95"/>
      <c r="I4" s="96"/>
    </row>
    <row r="5" spans="1:13" x14ac:dyDescent="0.45">
      <c r="A5" s="95"/>
      <c r="I5" s="96"/>
    </row>
    <row r="6" spans="1:13" x14ac:dyDescent="0.45">
      <c r="A6" s="95"/>
      <c r="I6" s="96"/>
    </row>
    <row r="7" spans="1:13" x14ac:dyDescent="0.45">
      <c r="A7" s="95"/>
      <c r="I7" s="96"/>
    </row>
    <row r="8" spans="1:13" x14ac:dyDescent="0.45">
      <c r="A8" s="95"/>
      <c r="H8" s="97"/>
      <c r="I8" s="98"/>
    </row>
    <row r="9" spans="1:13" x14ac:dyDescent="0.45">
      <c r="A9" s="414" t="s">
        <v>167</v>
      </c>
      <c r="B9" s="415"/>
      <c r="C9" s="415"/>
      <c r="D9" s="415"/>
      <c r="E9" s="429"/>
      <c r="F9" s="430" t="s">
        <v>166</v>
      </c>
      <c r="G9" s="431"/>
      <c r="H9" s="432">
        <v>29</v>
      </c>
      <c r="I9" s="433"/>
    </row>
    <row r="10" spans="1:13" x14ac:dyDescent="0.45">
      <c r="A10" s="99" t="s">
        <v>77</v>
      </c>
      <c r="B10" s="97"/>
      <c r="D10" s="187"/>
      <c r="E10" s="100"/>
      <c r="F10" s="430" t="s">
        <v>78</v>
      </c>
      <c r="G10" s="431"/>
      <c r="H10" s="434" t="e">
        <f>#REF!</f>
        <v>#REF!</v>
      </c>
      <c r="I10" s="435"/>
    </row>
    <row r="11" spans="1:13" x14ac:dyDescent="0.45">
      <c r="A11" s="99" t="s">
        <v>79</v>
      </c>
      <c r="B11" s="97"/>
      <c r="D11" s="187"/>
      <c r="E11" s="100"/>
      <c r="F11" s="430" t="s">
        <v>80</v>
      </c>
      <c r="G11" s="431"/>
      <c r="H11" s="436" t="e">
        <f>#REF!</f>
        <v>#REF!</v>
      </c>
      <c r="I11" s="435"/>
    </row>
    <row r="12" spans="1:13" x14ac:dyDescent="0.45">
      <c r="A12" s="99" t="s">
        <v>81</v>
      </c>
      <c r="B12" s="97"/>
      <c r="D12" s="187"/>
      <c r="E12" s="100"/>
      <c r="F12" s="430" t="s">
        <v>82</v>
      </c>
      <c r="G12" s="431"/>
      <c r="H12" s="436" t="e">
        <f>#REF!</f>
        <v>#REF!</v>
      </c>
      <c r="I12" s="435"/>
    </row>
    <row r="13" spans="1:13" x14ac:dyDescent="0.45">
      <c r="A13" s="99" t="s">
        <v>83</v>
      </c>
      <c r="B13" s="97"/>
      <c r="D13" s="187"/>
      <c r="E13" s="100"/>
      <c r="F13" s="181" t="s">
        <v>84</v>
      </c>
      <c r="G13" s="182"/>
      <c r="H13" s="468" t="s">
        <v>118</v>
      </c>
      <c r="I13" s="469"/>
    </row>
    <row r="14" spans="1:13" x14ac:dyDescent="0.45">
      <c r="A14" s="99"/>
      <c r="B14" s="97"/>
      <c r="D14" s="187"/>
      <c r="E14" s="100"/>
      <c r="F14" s="430" t="s">
        <v>86</v>
      </c>
      <c r="G14" s="431"/>
      <c r="H14" s="436" t="s">
        <v>87</v>
      </c>
      <c r="I14" s="435"/>
      <c r="M14" t="s">
        <v>85</v>
      </c>
    </row>
    <row r="15" spans="1:13" x14ac:dyDescent="0.45">
      <c r="A15" s="443" t="s">
        <v>281</v>
      </c>
      <c r="B15" s="444"/>
      <c r="C15" s="444"/>
      <c r="D15" s="444"/>
      <c r="E15" s="444"/>
      <c r="F15" s="444"/>
      <c r="G15" s="444"/>
      <c r="H15" s="444"/>
      <c r="I15" s="445"/>
    </row>
    <row r="16" spans="1:13" ht="14.65" thickBot="1" x14ac:dyDescent="0.5">
      <c r="A16" s="446" t="s">
        <v>88</v>
      </c>
      <c r="B16" s="447"/>
      <c r="C16" s="447"/>
      <c r="D16" s="447"/>
      <c r="E16" s="447"/>
      <c r="F16" s="447"/>
      <c r="G16" s="447"/>
      <c r="H16" s="447"/>
      <c r="I16" s="448"/>
    </row>
    <row r="17" spans="1:11" x14ac:dyDescent="0.45">
      <c r="A17" s="104" t="s">
        <v>89</v>
      </c>
      <c r="B17" s="464" t="s">
        <v>176</v>
      </c>
      <c r="C17" s="465"/>
      <c r="D17" s="466"/>
      <c r="E17" s="170" t="s">
        <v>91</v>
      </c>
      <c r="F17" s="170" t="s">
        <v>92</v>
      </c>
      <c r="G17" s="170" t="s">
        <v>93</v>
      </c>
      <c r="H17" s="170" t="s">
        <v>94</v>
      </c>
      <c r="I17" s="171" t="s">
        <v>95</v>
      </c>
    </row>
    <row r="18" spans="1:11" x14ac:dyDescent="0.45">
      <c r="A18" s="109"/>
      <c r="B18" s="437"/>
      <c r="C18" s="438"/>
      <c r="D18" s="439"/>
      <c r="E18" s="110"/>
      <c r="F18" s="111"/>
      <c r="G18" s="110"/>
      <c r="H18" s="112"/>
      <c r="I18" s="113">
        <f>SUM(G18*H18)</f>
        <v>0</v>
      </c>
    </row>
    <row r="19" spans="1:11" x14ac:dyDescent="0.45">
      <c r="A19" s="114"/>
      <c r="B19" s="406"/>
      <c r="C19" s="395"/>
      <c r="D19" s="407"/>
      <c r="E19" s="115"/>
      <c r="F19" s="100"/>
      <c r="G19" s="115"/>
      <c r="H19" s="116"/>
      <c r="I19" s="113">
        <f t="shared" ref="I19:I20" si="0">SUM(G19*H19)</f>
        <v>0</v>
      </c>
    </row>
    <row r="20" spans="1:11" x14ac:dyDescent="0.45">
      <c r="A20" s="114"/>
      <c r="B20" s="440"/>
      <c r="C20" s="441"/>
      <c r="D20" s="442"/>
      <c r="E20" s="115"/>
      <c r="F20" s="100"/>
      <c r="G20" s="117"/>
      <c r="H20" s="118"/>
      <c r="I20" s="119">
        <f t="shared" si="0"/>
        <v>0</v>
      </c>
    </row>
    <row r="21" spans="1:11" x14ac:dyDescent="0.45">
      <c r="A21" s="408" t="s">
        <v>96</v>
      </c>
      <c r="B21" s="404"/>
      <c r="C21" s="404"/>
      <c r="D21" s="404"/>
      <c r="E21" s="404"/>
      <c r="F21" s="404"/>
      <c r="G21" s="404"/>
      <c r="H21" s="405"/>
      <c r="I21" s="113">
        <f>SUM(I18:I20)</f>
        <v>0</v>
      </c>
    </row>
    <row r="22" spans="1:11" x14ac:dyDescent="0.45">
      <c r="A22" s="414" t="s">
        <v>97</v>
      </c>
      <c r="B22" s="415"/>
      <c r="C22" s="415"/>
      <c r="D22" s="415"/>
      <c r="E22" s="415"/>
      <c r="F22" s="415"/>
      <c r="G22" s="415"/>
      <c r="H22" s="415"/>
      <c r="I22" s="416"/>
    </row>
    <row r="23" spans="1:11" x14ac:dyDescent="0.45">
      <c r="A23" s="120" t="s">
        <v>98</v>
      </c>
      <c r="B23" s="412" t="s">
        <v>176</v>
      </c>
      <c r="C23" s="458"/>
      <c r="D23" s="458"/>
      <c r="E23" s="458"/>
      <c r="F23" s="122"/>
      <c r="G23" s="180" t="s">
        <v>93</v>
      </c>
      <c r="H23" s="136" t="s">
        <v>94</v>
      </c>
      <c r="I23" s="137" t="s">
        <v>95</v>
      </c>
      <c r="K23" s="142"/>
    </row>
    <row r="24" spans="1:11" x14ac:dyDescent="0.45">
      <c r="A24" s="125">
        <v>1</v>
      </c>
      <c r="B24" s="417" t="s">
        <v>276</v>
      </c>
      <c r="C24" s="418"/>
      <c r="D24" s="418"/>
      <c r="E24" s="418"/>
      <c r="F24" s="419"/>
      <c r="G24" s="189">
        <v>2</v>
      </c>
      <c r="H24" s="184">
        <v>2282</v>
      </c>
      <c r="I24" s="129">
        <f>H24*G24</f>
        <v>4564</v>
      </c>
    </row>
    <row r="25" spans="1:11" x14ac:dyDescent="0.45">
      <c r="A25" s="125"/>
      <c r="B25" s="420"/>
      <c r="C25" s="421"/>
      <c r="D25" s="421"/>
      <c r="E25" s="421"/>
      <c r="F25" s="421"/>
      <c r="G25" s="191"/>
      <c r="H25" s="190"/>
      <c r="I25" s="129"/>
    </row>
    <row r="26" spans="1:11" x14ac:dyDescent="0.45">
      <c r="A26" s="125"/>
      <c r="B26" s="420"/>
      <c r="C26" s="421"/>
      <c r="D26" s="421"/>
      <c r="E26" s="421"/>
      <c r="F26" s="422"/>
      <c r="G26" s="191"/>
      <c r="H26" s="190"/>
      <c r="I26" s="129"/>
    </row>
    <row r="27" spans="1:11" x14ac:dyDescent="0.45">
      <c r="A27" s="125"/>
      <c r="B27" s="420"/>
      <c r="C27" s="421"/>
      <c r="D27" s="421"/>
      <c r="E27" s="421"/>
      <c r="F27" s="422"/>
      <c r="G27" s="191"/>
      <c r="H27" s="190"/>
      <c r="I27" s="129"/>
    </row>
    <row r="28" spans="1:11" x14ac:dyDescent="0.45">
      <c r="A28" s="125"/>
      <c r="B28" s="420"/>
      <c r="C28" s="421"/>
      <c r="D28" s="421"/>
      <c r="E28" s="421"/>
      <c r="F28" s="422"/>
      <c r="G28" s="191"/>
      <c r="H28" s="192"/>
      <c r="I28" s="129"/>
    </row>
    <row r="29" spans="1:11" x14ac:dyDescent="0.45">
      <c r="A29" s="125"/>
      <c r="B29" s="470"/>
      <c r="C29" s="471"/>
      <c r="D29" s="471"/>
      <c r="E29" s="471"/>
      <c r="F29" s="471"/>
      <c r="G29" s="191"/>
      <c r="H29" s="192"/>
      <c r="I29" s="129"/>
    </row>
    <row r="30" spans="1:11" x14ac:dyDescent="0.45">
      <c r="A30" s="125"/>
      <c r="B30" s="470"/>
      <c r="C30" s="471"/>
      <c r="D30" s="471"/>
      <c r="E30" s="471"/>
      <c r="F30" s="471"/>
      <c r="G30" s="191"/>
      <c r="H30" s="192"/>
      <c r="I30" s="129"/>
    </row>
    <row r="31" spans="1:11" x14ac:dyDescent="0.45">
      <c r="A31" s="125"/>
      <c r="B31" s="470"/>
      <c r="C31" s="471"/>
      <c r="D31" s="471"/>
      <c r="E31" s="471"/>
      <c r="F31" s="471"/>
      <c r="G31" s="191"/>
      <c r="H31" s="192"/>
      <c r="I31" s="129"/>
    </row>
    <row r="32" spans="1:11" x14ac:dyDescent="0.45">
      <c r="A32" s="125"/>
      <c r="B32" s="470"/>
      <c r="C32" s="471"/>
      <c r="D32" s="471"/>
      <c r="E32" s="471"/>
      <c r="F32" s="471"/>
      <c r="G32" s="191"/>
      <c r="H32" s="192"/>
      <c r="I32" s="129"/>
    </row>
    <row r="33" spans="1:12" x14ac:dyDescent="0.45">
      <c r="A33" s="125"/>
      <c r="B33" s="470"/>
      <c r="C33" s="471"/>
      <c r="D33" s="471"/>
      <c r="E33" s="471"/>
      <c r="F33" s="471"/>
      <c r="G33" s="191"/>
      <c r="H33" s="192"/>
      <c r="I33" s="129"/>
    </row>
    <row r="34" spans="1:12" x14ac:dyDescent="0.45">
      <c r="A34" s="125"/>
      <c r="B34" s="470"/>
      <c r="C34" s="471"/>
      <c r="D34" s="471"/>
      <c r="E34" s="471"/>
      <c r="F34" s="471"/>
      <c r="G34" s="191"/>
      <c r="H34" s="192"/>
      <c r="I34" s="129"/>
    </row>
    <row r="35" spans="1:12" x14ac:dyDescent="0.45">
      <c r="A35" s="125"/>
      <c r="B35" s="470"/>
      <c r="C35" s="471"/>
      <c r="D35" s="471"/>
      <c r="E35" s="471"/>
      <c r="F35" s="471"/>
      <c r="G35" s="191"/>
      <c r="H35" s="192"/>
      <c r="I35" s="129"/>
    </row>
    <row r="36" spans="1:12" x14ac:dyDescent="0.45">
      <c r="A36" s="125"/>
      <c r="B36" s="470"/>
      <c r="C36" s="471"/>
      <c r="D36" s="471"/>
      <c r="E36" s="471"/>
      <c r="F36" s="471"/>
      <c r="G36" s="191"/>
      <c r="H36" s="192"/>
      <c r="I36" s="129"/>
    </row>
    <row r="37" spans="1:12" x14ac:dyDescent="0.45">
      <c r="A37" s="125"/>
      <c r="B37" s="470"/>
      <c r="C37" s="471"/>
      <c r="D37" s="471"/>
      <c r="E37" s="471"/>
      <c r="F37" s="471"/>
      <c r="G37" s="191"/>
      <c r="H37" s="192"/>
      <c r="I37" s="129"/>
      <c r="L37" s="130"/>
    </row>
    <row r="38" spans="1:12" x14ac:dyDescent="0.45">
      <c r="A38" s="467" t="s">
        <v>177</v>
      </c>
      <c r="B38" s="404"/>
      <c r="C38" s="404"/>
      <c r="D38" s="404"/>
      <c r="E38" s="404"/>
      <c r="F38" s="404"/>
      <c r="G38" s="404"/>
      <c r="H38" s="405"/>
      <c r="I38" s="185">
        <f>SUM(I24:I37)</f>
        <v>4564</v>
      </c>
      <c r="L38" s="130"/>
    </row>
    <row r="39" spans="1:12" x14ac:dyDescent="0.45">
      <c r="A39" s="408" t="s">
        <v>178</v>
      </c>
      <c r="B39" s="404"/>
      <c r="C39" s="404"/>
      <c r="D39" s="404"/>
      <c r="E39" s="404"/>
      <c r="F39" s="404"/>
      <c r="G39" s="404"/>
      <c r="H39" s="405"/>
      <c r="I39" s="186">
        <f>ROUND((I38*0.15),2)</f>
        <v>684.6</v>
      </c>
      <c r="L39" s="130"/>
    </row>
    <row r="40" spans="1:12" x14ac:dyDescent="0.45">
      <c r="A40" s="408" t="s">
        <v>179</v>
      </c>
      <c r="B40" s="404"/>
      <c r="C40" s="404"/>
      <c r="D40" s="404"/>
      <c r="E40" s="404"/>
      <c r="F40" s="404"/>
      <c r="G40" s="404"/>
      <c r="H40" s="405"/>
      <c r="I40" s="131">
        <f>I38+I39</f>
        <v>5248.6</v>
      </c>
    </row>
    <row r="41" spans="1:12" x14ac:dyDescent="0.45">
      <c r="A41" s="414" t="s">
        <v>101</v>
      </c>
      <c r="B41" s="415"/>
      <c r="C41" s="415"/>
      <c r="D41" s="415"/>
      <c r="E41" s="415"/>
      <c r="F41" s="415"/>
      <c r="G41" s="415"/>
      <c r="H41" s="415"/>
      <c r="I41" s="416"/>
    </row>
    <row r="42" spans="1:12" x14ac:dyDescent="0.45">
      <c r="A42" s="120" t="s">
        <v>102</v>
      </c>
      <c r="B42" s="412" t="s">
        <v>103</v>
      </c>
      <c r="C42" s="458"/>
      <c r="D42" s="413"/>
      <c r="E42" s="412" t="s">
        <v>91</v>
      </c>
      <c r="F42" s="413"/>
      <c r="G42" s="122" t="s">
        <v>93</v>
      </c>
      <c r="H42" s="123" t="s">
        <v>94</v>
      </c>
      <c r="I42" s="124" t="s">
        <v>95</v>
      </c>
    </row>
    <row r="43" spans="1:12" x14ac:dyDescent="0.45">
      <c r="A43" s="125">
        <v>1</v>
      </c>
      <c r="B43" s="449" t="s">
        <v>104</v>
      </c>
      <c r="C43" s="450"/>
      <c r="D43" s="451"/>
      <c r="E43" s="437" t="s">
        <v>105</v>
      </c>
      <c r="F43" s="439"/>
      <c r="G43" s="157"/>
      <c r="H43" s="155">
        <v>450</v>
      </c>
      <c r="I43" s="132">
        <f>SUM(G43*H43)</f>
        <v>0</v>
      </c>
    </row>
    <row r="44" spans="1:12" x14ac:dyDescent="0.45">
      <c r="A44" s="125">
        <v>2</v>
      </c>
      <c r="B44" s="426" t="s">
        <v>106</v>
      </c>
      <c r="C44" s="427"/>
      <c r="D44" s="428"/>
      <c r="E44" s="406" t="s">
        <v>105</v>
      </c>
      <c r="F44" s="407"/>
      <c r="G44" s="126"/>
      <c r="H44" s="156">
        <v>350</v>
      </c>
      <c r="I44" s="129">
        <f t="shared" ref="I44:I48" si="1">SUM(G44*H44)</f>
        <v>0</v>
      </c>
    </row>
    <row r="45" spans="1:12" x14ac:dyDescent="0.45">
      <c r="A45" s="125">
        <v>3</v>
      </c>
      <c r="B45" s="426" t="s">
        <v>107</v>
      </c>
      <c r="C45" s="427"/>
      <c r="D45" s="428"/>
      <c r="E45" s="406" t="s">
        <v>105</v>
      </c>
      <c r="F45" s="407"/>
      <c r="G45" s="126">
        <v>2</v>
      </c>
      <c r="H45" s="156">
        <v>300</v>
      </c>
      <c r="I45" s="129">
        <f t="shared" si="1"/>
        <v>600</v>
      </c>
    </row>
    <row r="46" spans="1:12" x14ac:dyDescent="0.45">
      <c r="A46" s="125">
        <v>4</v>
      </c>
      <c r="B46" s="426" t="s">
        <v>108</v>
      </c>
      <c r="C46" s="427"/>
      <c r="D46" s="428"/>
      <c r="E46" s="406" t="s">
        <v>105</v>
      </c>
      <c r="F46" s="407"/>
      <c r="G46" s="126">
        <v>2</v>
      </c>
      <c r="H46" s="156">
        <v>200</v>
      </c>
      <c r="I46" s="129">
        <f t="shared" si="1"/>
        <v>400</v>
      </c>
    </row>
    <row r="47" spans="1:12" x14ac:dyDescent="0.45">
      <c r="A47" s="125">
        <v>5</v>
      </c>
      <c r="B47" s="426" t="s">
        <v>109</v>
      </c>
      <c r="C47" s="427"/>
      <c r="D47" s="428"/>
      <c r="E47" s="406" t="s">
        <v>105</v>
      </c>
      <c r="F47" s="407"/>
      <c r="G47" s="126"/>
      <c r="H47" s="158">
        <v>200</v>
      </c>
      <c r="I47" s="129">
        <f t="shared" si="1"/>
        <v>0</v>
      </c>
    </row>
    <row r="48" spans="1:12" x14ac:dyDescent="0.45">
      <c r="A48" s="125">
        <v>6</v>
      </c>
      <c r="B48" s="426" t="s">
        <v>41</v>
      </c>
      <c r="C48" s="427"/>
      <c r="D48" s="428"/>
      <c r="E48" s="406" t="s">
        <v>105</v>
      </c>
      <c r="F48" s="407"/>
      <c r="G48" s="126"/>
      <c r="H48" s="158">
        <v>140</v>
      </c>
      <c r="I48" s="129">
        <f t="shared" si="1"/>
        <v>0</v>
      </c>
    </row>
    <row r="49" spans="1:12" x14ac:dyDescent="0.45">
      <c r="A49" s="125"/>
      <c r="B49" s="426"/>
      <c r="C49" s="427"/>
      <c r="D49" s="428"/>
      <c r="E49" s="133"/>
      <c r="F49" s="100"/>
      <c r="G49" s="100"/>
      <c r="H49" s="116"/>
      <c r="I49" s="129"/>
    </row>
    <row r="50" spans="1:12" x14ac:dyDescent="0.45">
      <c r="A50" s="114"/>
      <c r="B50" s="426"/>
      <c r="C50" s="427"/>
      <c r="D50" s="428"/>
      <c r="F50" s="100"/>
      <c r="G50" s="100"/>
      <c r="H50" s="116"/>
      <c r="I50" s="129"/>
    </row>
    <row r="51" spans="1:12" x14ac:dyDescent="0.45">
      <c r="A51" s="134"/>
      <c r="B51" s="455"/>
      <c r="C51" s="456"/>
      <c r="D51" s="457"/>
      <c r="E51" s="102"/>
      <c r="F51" s="103"/>
      <c r="G51" s="100"/>
      <c r="H51" s="118"/>
      <c r="I51" s="129"/>
    </row>
    <row r="52" spans="1:12" x14ac:dyDescent="0.45">
      <c r="A52" s="408" t="s">
        <v>110</v>
      </c>
      <c r="B52" s="404"/>
      <c r="C52" s="404"/>
      <c r="D52" s="404"/>
      <c r="E52" s="404"/>
      <c r="F52" s="404"/>
      <c r="G52" s="404"/>
      <c r="H52" s="405"/>
      <c r="I52" s="135">
        <f>SUM(I43:I51)</f>
        <v>1000</v>
      </c>
    </row>
    <row r="53" spans="1:12" x14ac:dyDescent="0.45">
      <c r="A53" s="414" t="s">
        <v>111</v>
      </c>
      <c r="B53" s="415"/>
      <c r="C53" s="415"/>
      <c r="D53" s="415"/>
      <c r="E53" s="415"/>
      <c r="F53" s="415"/>
      <c r="G53" s="415"/>
      <c r="H53" s="415"/>
      <c r="I53" s="416"/>
    </row>
    <row r="54" spans="1:12" x14ac:dyDescent="0.45">
      <c r="A54" s="120" t="s">
        <v>112</v>
      </c>
      <c r="B54" s="412" t="s">
        <v>113</v>
      </c>
      <c r="C54" s="458"/>
      <c r="D54" s="413"/>
      <c r="E54" s="412" t="s">
        <v>114</v>
      </c>
      <c r="F54" s="413"/>
      <c r="G54" s="136" t="s">
        <v>115</v>
      </c>
      <c r="H54" s="136" t="s">
        <v>94</v>
      </c>
      <c r="I54" s="137" t="s">
        <v>95</v>
      </c>
    </row>
    <row r="55" spans="1:12" x14ac:dyDescent="0.45">
      <c r="A55" s="125">
        <v>1</v>
      </c>
      <c r="B55" s="417" t="s">
        <v>285</v>
      </c>
      <c r="C55" s="418"/>
      <c r="D55" s="419"/>
      <c r="E55" s="437"/>
      <c r="F55" s="439"/>
      <c r="G55" s="126"/>
      <c r="H55" s="138"/>
      <c r="I55" s="129"/>
    </row>
    <row r="56" spans="1:12" x14ac:dyDescent="0.45">
      <c r="A56" s="125"/>
      <c r="B56" s="420" t="s">
        <v>273</v>
      </c>
      <c r="C56" s="421"/>
      <c r="D56" s="422"/>
      <c r="E56" s="406">
        <v>1</v>
      </c>
      <c r="F56" s="407"/>
      <c r="G56" s="126">
        <v>3.8</v>
      </c>
      <c r="H56" s="138">
        <v>5</v>
      </c>
      <c r="I56" s="129">
        <f>H56*G56</f>
        <v>19</v>
      </c>
    </row>
    <row r="57" spans="1:12" x14ac:dyDescent="0.45">
      <c r="A57" s="139"/>
      <c r="B57" s="423"/>
      <c r="C57" s="424"/>
      <c r="D57" s="425"/>
      <c r="E57" s="440"/>
      <c r="F57" s="442"/>
      <c r="G57" s="126"/>
      <c r="H57" s="138"/>
      <c r="I57" s="129"/>
    </row>
    <row r="58" spans="1:12" x14ac:dyDescent="0.45">
      <c r="A58" s="408" t="s">
        <v>116</v>
      </c>
      <c r="B58" s="404"/>
      <c r="C58" s="404"/>
      <c r="D58" s="404"/>
      <c r="E58" s="404"/>
      <c r="F58" s="404"/>
      <c r="G58" s="404"/>
      <c r="H58" s="405"/>
      <c r="I58" s="140">
        <f>SUM(I55:I57)</f>
        <v>19</v>
      </c>
    </row>
    <row r="59" spans="1:12" x14ac:dyDescent="0.45">
      <c r="A59" s="141"/>
      <c r="B59" s="142"/>
      <c r="C59" s="142"/>
      <c r="D59" s="142"/>
      <c r="E59" s="142"/>
      <c r="F59" s="143"/>
      <c r="G59" s="144"/>
      <c r="H59" s="144"/>
      <c r="I59" s="145"/>
      <c r="L59" s="97"/>
    </row>
    <row r="60" spans="1:12" x14ac:dyDescent="0.45">
      <c r="A60" s="452"/>
      <c r="B60" s="453"/>
      <c r="C60" s="453"/>
      <c r="D60" s="453"/>
      <c r="E60" s="453"/>
      <c r="F60" s="146"/>
      <c r="G60" s="454" t="s">
        <v>117</v>
      </c>
      <c r="H60" s="453"/>
      <c r="I60" s="147">
        <f>I58+I52+I40</f>
        <v>6267.6</v>
      </c>
    </row>
    <row r="61" spans="1:12" x14ac:dyDescent="0.45">
      <c r="A61" s="452"/>
      <c r="B61" s="453"/>
      <c r="C61" s="453"/>
      <c r="D61" s="453"/>
      <c r="E61" s="453"/>
      <c r="F61" s="100"/>
      <c r="G61" s="148"/>
      <c r="H61" s="149"/>
      <c r="I61" s="150"/>
    </row>
    <row r="62" spans="1:12" ht="14.65" thickBot="1" x14ac:dyDescent="0.5">
      <c r="A62" s="452"/>
      <c r="B62" s="453"/>
      <c r="C62" s="453"/>
      <c r="D62" s="453"/>
      <c r="E62" s="453"/>
      <c r="F62" s="100"/>
      <c r="G62" s="402" t="s">
        <v>160</v>
      </c>
      <c r="H62" s="403"/>
      <c r="I62" s="159">
        <f>I60+I61</f>
        <v>6267.6</v>
      </c>
    </row>
    <row r="63" spans="1:12" ht="15" thickTop="1" thickBot="1" x14ac:dyDescent="0.5">
      <c r="A63" s="151"/>
      <c r="B63" s="152"/>
      <c r="C63" s="459"/>
      <c r="D63" s="460"/>
      <c r="E63" s="460"/>
      <c r="F63" s="460"/>
      <c r="G63" s="153"/>
      <c r="H63" s="153"/>
      <c r="I63" s="154"/>
    </row>
    <row r="65" spans="1:2" x14ac:dyDescent="0.45">
      <c r="A65" s="97"/>
      <c r="B65" s="97"/>
    </row>
  </sheetData>
  <mergeCells count="76">
    <mergeCell ref="C63:F63"/>
    <mergeCell ref="B56:D56"/>
    <mergeCell ref="E56:F56"/>
    <mergeCell ref="B57:D57"/>
    <mergeCell ref="E57:F57"/>
    <mergeCell ref="A58:H58"/>
    <mergeCell ref="A60:B60"/>
    <mergeCell ref="C60:E60"/>
    <mergeCell ref="G60:H60"/>
    <mergeCell ref="A61:B61"/>
    <mergeCell ref="C61:E61"/>
    <mergeCell ref="A62:B62"/>
    <mergeCell ref="C62:E62"/>
    <mergeCell ref="G62:H62"/>
    <mergeCell ref="B55:D55"/>
    <mergeCell ref="E55:F55"/>
    <mergeCell ref="B47:D47"/>
    <mergeCell ref="E47:F47"/>
    <mergeCell ref="B48:D48"/>
    <mergeCell ref="E48:F48"/>
    <mergeCell ref="B49:D49"/>
    <mergeCell ref="B50:D50"/>
    <mergeCell ref="B51:D51"/>
    <mergeCell ref="A52:H52"/>
    <mergeCell ref="A53:I53"/>
    <mergeCell ref="B54:D54"/>
    <mergeCell ref="E54:F54"/>
    <mergeCell ref="B44:D44"/>
    <mergeCell ref="E44:F44"/>
    <mergeCell ref="B45:D45"/>
    <mergeCell ref="E45:F45"/>
    <mergeCell ref="B46:D46"/>
    <mergeCell ref="E46:F46"/>
    <mergeCell ref="A40:H40"/>
    <mergeCell ref="A41:I41"/>
    <mergeCell ref="B42:D42"/>
    <mergeCell ref="E42:F42"/>
    <mergeCell ref="B43:D43"/>
    <mergeCell ref="E43:F43"/>
    <mergeCell ref="A39:H39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A38:H38"/>
    <mergeCell ref="B27:F27"/>
    <mergeCell ref="A16:I16"/>
    <mergeCell ref="B17:D17"/>
    <mergeCell ref="B18:D18"/>
    <mergeCell ref="B19:D19"/>
    <mergeCell ref="B20:D20"/>
    <mergeCell ref="A21:H21"/>
    <mergeCell ref="A22:I22"/>
    <mergeCell ref="B23:E23"/>
    <mergeCell ref="B24:F24"/>
    <mergeCell ref="B25:F25"/>
    <mergeCell ref="B26:F26"/>
    <mergeCell ref="A15:I15"/>
    <mergeCell ref="A9:E9"/>
    <mergeCell ref="F9:G9"/>
    <mergeCell ref="H9:I9"/>
    <mergeCell ref="F10:G10"/>
    <mergeCell ref="H10:I10"/>
    <mergeCell ref="F11:G11"/>
    <mergeCell ref="H11:I11"/>
    <mergeCell ref="F12:G12"/>
    <mergeCell ref="H12:I12"/>
    <mergeCell ref="H13:I13"/>
    <mergeCell ref="F14:G14"/>
    <mergeCell ref="H14:I14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rgb="FFFFFF00"/>
  </sheetPr>
  <dimension ref="A1:M65"/>
  <sheetViews>
    <sheetView topLeftCell="A31" workbookViewId="0">
      <selection activeCell="M45" sqref="M45"/>
    </sheetView>
  </sheetViews>
  <sheetFormatPr defaultRowHeight="14.25" x14ac:dyDescent="0.45"/>
  <cols>
    <col min="1" max="1" width="12" bestFit="1" customWidth="1"/>
    <col min="4" max="4" width="25.53125" customWidth="1"/>
    <col min="6" max="6" width="8.86328125" customWidth="1"/>
    <col min="7" max="7" width="11" customWidth="1"/>
    <col min="8" max="8" width="14.1328125" customWidth="1"/>
    <col min="9" max="9" width="18.33203125" customWidth="1"/>
  </cols>
  <sheetData>
    <row r="1" spans="1:13" x14ac:dyDescent="0.45">
      <c r="A1" s="92"/>
      <c r="B1" s="93"/>
      <c r="C1" s="93"/>
      <c r="D1" s="93"/>
      <c r="E1" s="93"/>
      <c r="F1" s="93"/>
      <c r="G1" s="93"/>
      <c r="H1" s="93"/>
      <c r="I1" s="94"/>
    </row>
    <row r="2" spans="1:13" x14ac:dyDescent="0.45">
      <c r="A2" s="95"/>
      <c r="I2" s="96"/>
    </row>
    <row r="3" spans="1:13" x14ac:dyDescent="0.45">
      <c r="A3" s="95"/>
      <c r="I3" s="96"/>
    </row>
    <row r="4" spans="1:13" x14ac:dyDescent="0.45">
      <c r="A4" s="95"/>
      <c r="I4" s="96"/>
    </row>
    <row r="5" spans="1:13" x14ac:dyDescent="0.45">
      <c r="A5" s="95"/>
      <c r="I5" s="96"/>
    </row>
    <row r="6" spans="1:13" x14ac:dyDescent="0.45">
      <c r="A6" s="95"/>
      <c r="I6" s="96"/>
    </row>
    <row r="7" spans="1:13" x14ac:dyDescent="0.45">
      <c r="A7" s="95"/>
      <c r="I7" s="96"/>
    </row>
    <row r="8" spans="1:13" x14ac:dyDescent="0.45">
      <c r="A8" s="95"/>
      <c r="H8" s="97"/>
      <c r="I8" s="98"/>
    </row>
    <row r="9" spans="1:13" x14ac:dyDescent="0.45">
      <c r="A9" s="414" t="s">
        <v>167</v>
      </c>
      <c r="B9" s="415"/>
      <c r="C9" s="415"/>
      <c r="D9" s="415"/>
      <c r="E9" s="429"/>
      <c r="F9" s="430" t="s">
        <v>166</v>
      </c>
      <c r="G9" s="431"/>
      <c r="H9" s="432">
        <v>30</v>
      </c>
      <c r="I9" s="433"/>
    </row>
    <row r="10" spans="1:13" x14ac:dyDescent="0.45">
      <c r="A10" s="99" t="s">
        <v>77</v>
      </c>
      <c r="B10" s="97"/>
      <c r="D10" s="187"/>
      <c r="E10" s="100"/>
      <c r="F10" s="430" t="s">
        <v>78</v>
      </c>
      <c r="G10" s="431"/>
      <c r="H10" s="434" t="e">
        <f>#REF!</f>
        <v>#REF!</v>
      </c>
      <c r="I10" s="435"/>
    </row>
    <row r="11" spans="1:13" x14ac:dyDescent="0.45">
      <c r="A11" s="99" t="s">
        <v>79</v>
      </c>
      <c r="B11" s="97"/>
      <c r="D11" s="187"/>
      <c r="E11" s="100"/>
      <c r="F11" s="430" t="s">
        <v>80</v>
      </c>
      <c r="G11" s="431"/>
      <c r="H11" s="436" t="e">
        <f>#REF!</f>
        <v>#REF!</v>
      </c>
      <c r="I11" s="435"/>
    </row>
    <row r="12" spans="1:13" x14ac:dyDescent="0.45">
      <c r="A12" s="99" t="s">
        <v>81</v>
      </c>
      <c r="B12" s="97"/>
      <c r="D12" s="187"/>
      <c r="E12" s="100"/>
      <c r="F12" s="430" t="s">
        <v>82</v>
      </c>
      <c r="G12" s="431"/>
      <c r="H12" s="436" t="e">
        <f>#REF!</f>
        <v>#REF!</v>
      </c>
      <c r="I12" s="435"/>
    </row>
    <row r="13" spans="1:13" x14ac:dyDescent="0.45">
      <c r="A13" s="99" t="s">
        <v>83</v>
      </c>
      <c r="B13" s="97"/>
      <c r="D13" s="187"/>
      <c r="E13" s="100"/>
      <c r="F13" s="181" t="s">
        <v>84</v>
      </c>
      <c r="G13" s="182"/>
      <c r="H13" s="468" t="s">
        <v>118</v>
      </c>
      <c r="I13" s="469"/>
    </row>
    <row r="14" spans="1:13" x14ac:dyDescent="0.45">
      <c r="A14" s="99"/>
      <c r="B14" s="97"/>
      <c r="D14" s="187"/>
      <c r="E14" s="100"/>
      <c r="F14" s="430" t="s">
        <v>86</v>
      </c>
      <c r="G14" s="431"/>
      <c r="H14" s="436" t="s">
        <v>87</v>
      </c>
      <c r="I14" s="435"/>
      <c r="M14" t="s">
        <v>85</v>
      </c>
    </row>
    <row r="15" spans="1:13" x14ac:dyDescent="0.45">
      <c r="A15" s="443" t="s">
        <v>278</v>
      </c>
      <c r="B15" s="444"/>
      <c r="C15" s="444"/>
      <c r="D15" s="444"/>
      <c r="E15" s="444"/>
      <c r="F15" s="444"/>
      <c r="G15" s="444"/>
      <c r="H15" s="444"/>
      <c r="I15" s="445"/>
    </row>
    <row r="16" spans="1:13" ht="14.65" thickBot="1" x14ac:dyDescent="0.5">
      <c r="A16" s="446" t="s">
        <v>88</v>
      </c>
      <c r="B16" s="447"/>
      <c r="C16" s="447"/>
      <c r="D16" s="447"/>
      <c r="E16" s="447"/>
      <c r="F16" s="447"/>
      <c r="G16" s="447"/>
      <c r="H16" s="447"/>
      <c r="I16" s="448"/>
    </row>
    <row r="17" spans="1:11" x14ac:dyDescent="0.45">
      <c r="A17" s="104" t="s">
        <v>89</v>
      </c>
      <c r="B17" s="464" t="s">
        <v>176</v>
      </c>
      <c r="C17" s="465"/>
      <c r="D17" s="466"/>
      <c r="E17" s="170" t="s">
        <v>91</v>
      </c>
      <c r="F17" s="170" t="s">
        <v>92</v>
      </c>
      <c r="G17" s="170" t="s">
        <v>93</v>
      </c>
      <c r="H17" s="170" t="s">
        <v>94</v>
      </c>
      <c r="I17" s="171" t="s">
        <v>95</v>
      </c>
    </row>
    <row r="18" spans="1:11" x14ac:dyDescent="0.45">
      <c r="A18" s="109"/>
      <c r="B18" s="437"/>
      <c r="C18" s="438"/>
      <c r="D18" s="439"/>
      <c r="E18" s="110"/>
      <c r="F18" s="111"/>
      <c r="G18" s="110"/>
      <c r="H18" s="112"/>
      <c r="I18" s="113">
        <f>SUM(G18*H18)</f>
        <v>0</v>
      </c>
    </row>
    <row r="19" spans="1:11" x14ac:dyDescent="0.45">
      <c r="A19" s="114"/>
      <c r="B19" s="406"/>
      <c r="C19" s="395"/>
      <c r="D19" s="407"/>
      <c r="E19" s="115"/>
      <c r="F19" s="100"/>
      <c r="G19" s="115"/>
      <c r="H19" s="116"/>
      <c r="I19" s="113">
        <f t="shared" ref="I19:I20" si="0">SUM(G19*H19)</f>
        <v>0</v>
      </c>
    </row>
    <row r="20" spans="1:11" x14ac:dyDescent="0.45">
      <c r="A20" s="114"/>
      <c r="B20" s="440"/>
      <c r="C20" s="441"/>
      <c r="D20" s="442"/>
      <c r="E20" s="115"/>
      <c r="F20" s="100"/>
      <c r="G20" s="117"/>
      <c r="H20" s="118"/>
      <c r="I20" s="119">
        <f t="shared" si="0"/>
        <v>0</v>
      </c>
    </row>
    <row r="21" spans="1:11" x14ac:dyDescent="0.45">
      <c r="A21" s="408" t="s">
        <v>96</v>
      </c>
      <c r="B21" s="404"/>
      <c r="C21" s="404"/>
      <c r="D21" s="404"/>
      <c r="E21" s="404"/>
      <c r="F21" s="404"/>
      <c r="G21" s="404"/>
      <c r="H21" s="405"/>
      <c r="I21" s="113">
        <f>SUM(I18:I20)</f>
        <v>0</v>
      </c>
    </row>
    <row r="22" spans="1:11" x14ac:dyDescent="0.45">
      <c r="A22" s="414" t="s">
        <v>97</v>
      </c>
      <c r="B22" s="415"/>
      <c r="C22" s="415"/>
      <c r="D22" s="415"/>
      <c r="E22" s="415"/>
      <c r="F22" s="415"/>
      <c r="G22" s="415"/>
      <c r="H22" s="415"/>
      <c r="I22" s="416"/>
    </row>
    <row r="23" spans="1:11" x14ac:dyDescent="0.45">
      <c r="A23" s="120" t="s">
        <v>98</v>
      </c>
      <c r="B23" s="412" t="s">
        <v>176</v>
      </c>
      <c r="C23" s="458"/>
      <c r="D23" s="458"/>
      <c r="E23" s="458"/>
      <c r="F23" s="122"/>
      <c r="G23" s="180" t="s">
        <v>93</v>
      </c>
      <c r="H23" s="136" t="s">
        <v>94</v>
      </c>
      <c r="I23" s="137" t="s">
        <v>95</v>
      </c>
      <c r="K23" s="142"/>
    </row>
    <row r="24" spans="1:11" x14ac:dyDescent="0.45">
      <c r="A24" s="125">
        <v>1</v>
      </c>
      <c r="B24" s="417" t="s">
        <v>277</v>
      </c>
      <c r="C24" s="418"/>
      <c r="D24" s="418"/>
      <c r="E24" s="418"/>
      <c r="F24" s="419"/>
      <c r="G24" s="189">
        <v>2</v>
      </c>
      <c r="H24" s="184">
        <v>2789</v>
      </c>
      <c r="I24" s="129">
        <f>H24*G24</f>
        <v>5578</v>
      </c>
    </row>
    <row r="25" spans="1:11" x14ac:dyDescent="0.45">
      <c r="A25" s="125"/>
      <c r="B25" s="420"/>
      <c r="C25" s="421"/>
      <c r="D25" s="421"/>
      <c r="E25" s="421"/>
      <c r="F25" s="421"/>
      <c r="G25" s="191"/>
      <c r="H25" s="190"/>
      <c r="I25" s="129"/>
    </row>
    <row r="26" spans="1:11" x14ac:dyDescent="0.45">
      <c r="A26" s="125"/>
      <c r="B26" s="420"/>
      <c r="C26" s="421"/>
      <c r="D26" s="421"/>
      <c r="E26" s="421"/>
      <c r="F26" s="422"/>
      <c r="G26" s="191"/>
      <c r="H26" s="190"/>
      <c r="I26" s="129"/>
    </row>
    <row r="27" spans="1:11" x14ac:dyDescent="0.45">
      <c r="A27" s="125"/>
      <c r="B27" s="420"/>
      <c r="C27" s="421"/>
      <c r="D27" s="421"/>
      <c r="E27" s="421"/>
      <c r="F27" s="422"/>
      <c r="G27" s="191"/>
      <c r="H27" s="190"/>
      <c r="I27" s="129"/>
    </row>
    <row r="28" spans="1:11" x14ac:dyDescent="0.45">
      <c r="A28" s="125"/>
      <c r="B28" s="420"/>
      <c r="C28" s="421"/>
      <c r="D28" s="421"/>
      <c r="E28" s="421"/>
      <c r="F28" s="422"/>
      <c r="G28" s="191"/>
      <c r="H28" s="192"/>
      <c r="I28" s="129"/>
    </row>
    <row r="29" spans="1:11" x14ac:dyDescent="0.45">
      <c r="A29" s="125"/>
      <c r="B29" s="470"/>
      <c r="C29" s="471"/>
      <c r="D29" s="471"/>
      <c r="E29" s="471"/>
      <c r="F29" s="471"/>
      <c r="G29" s="191"/>
      <c r="H29" s="192"/>
      <c r="I29" s="129"/>
    </row>
    <row r="30" spans="1:11" x14ac:dyDescent="0.45">
      <c r="A30" s="125"/>
      <c r="B30" s="470"/>
      <c r="C30" s="471"/>
      <c r="D30" s="471"/>
      <c r="E30" s="471"/>
      <c r="F30" s="471"/>
      <c r="G30" s="191"/>
      <c r="H30" s="192"/>
      <c r="I30" s="129"/>
    </row>
    <row r="31" spans="1:11" x14ac:dyDescent="0.45">
      <c r="A31" s="125"/>
      <c r="B31" s="470"/>
      <c r="C31" s="471"/>
      <c r="D31" s="471"/>
      <c r="E31" s="471"/>
      <c r="F31" s="471"/>
      <c r="G31" s="191"/>
      <c r="H31" s="192"/>
      <c r="I31" s="129"/>
    </row>
    <row r="32" spans="1:11" x14ac:dyDescent="0.45">
      <c r="A32" s="125"/>
      <c r="B32" s="470"/>
      <c r="C32" s="471"/>
      <c r="D32" s="471"/>
      <c r="E32" s="471"/>
      <c r="F32" s="471"/>
      <c r="G32" s="191"/>
      <c r="H32" s="192"/>
      <c r="I32" s="129"/>
    </row>
    <row r="33" spans="1:12" x14ac:dyDescent="0.45">
      <c r="A33" s="125"/>
      <c r="B33" s="470"/>
      <c r="C33" s="471"/>
      <c r="D33" s="471"/>
      <c r="E33" s="471"/>
      <c r="F33" s="471"/>
      <c r="G33" s="191"/>
      <c r="H33" s="192"/>
      <c r="I33" s="129"/>
    </row>
    <row r="34" spans="1:12" x14ac:dyDescent="0.45">
      <c r="A34" s="125"/>
      <c r="B34" s="470"/>
      <c r="C34" s="471"/>
      <c r="D34" s="471"/>
      <c r="E34" s="471"/>
      <c r="F34" s="471"/>
      <c r="G34" s="191"/>
      <c r="H34" s="192"/>
      <c r="I34" s="129"/>
    </row>
    <row r="35" spans="1:12" x14ac:dyDescent="0.45">
      <c r="A35" s="125"/>
      <c r="B35" s="470"/>
      <c r="C35" s="471"/>
      <c r="D35" s="471"/>
      <c r="E35" s="471"/>
      <c r="F35" s="471"/>
      <c r="G35" s="191"/>
      <c r="H35" s="192"/>
      <c r="I35" s="129"/>
    </row>
    <row r="36" spans="1:12" x14ac:dyDescent="0.45">
      <c r="A36" s="125"/>
      <c r="B36" s="470"/>
      <c r="C36" s="471"/>
      <c r="D36" s="471"/>
      <c r="E36" s="471"/>
      <c r="F36" s="471"/>
      <c r="G36" s="191"/>
      <c r="H36" s="192"/>
      <c r="I36" s="129"/>
    </row>
    <row r="37" spans="1:12" x14ac:dyDescent="0.45">
      <c r="A37" s="125"/>
      <c r="B37" s="470"/>
      <c r="C37" s="471"/>
      <c r="D37" s="471"/>
      <c r="E37" s="471"/>
      <c r="F37" s="471"/>
      <c r="G37" s="191"/>
      <c r="H37" s="192"/>
      <c r="I37" s="129"/>
      <c r="L37" s="130"/>
    </row>
    <row r="38" spans="1:12" x14ac:dyDescent="0.45">
      <c r="A38" s="467" t="s">
        <v>177</v>
      </c>
      <c r="B38" s="404"/>
      <c r="C38" s="404"/>
      <c r="D38" s="404"/>
      <c r="E38" s="404"/>
      <c r="F38" s="404"/>
      <c r="G38" s="404"/>
      <c r="H38" s="405"/>
      <c r="I38" s="185">
        <f>SUM(I24:I37)</f>
        <v>5578</v>
      </c>
      <c r="L38" s="130"/>
    </row>
    <row r="39" spans="1:12" x14ac:dyDescent="0.45">
      <c r="A39" s="408" t="s">
        <v>178</v>
      </c>
      <c r="B39" s="404"/>
      <c r="C39" s="404"/>
      <c r="D39" s="404"/>
      <c r="E39" s="404"/>
      <c r="F39" s="404"/>
      <c r="G39" s="404"/>
      <c r="H39" s="405"/>
      <c r="I39" s="186">
        <f>ROUND((I38*0.15),2)</f>
        <v>836.7</v>
      </c>
      <c r="L39" s="130"/>
    </row>
    <row r="40" spans="1:12" x14ac:dyDescent="0.45">
      <c r="A40" s="408" t="s">
        <v>179</v>
      </c>
      <c r="B40" s="404"/>
      <c r="C40" s="404"/>
      <c r="D40" s="404"/>
      <c r="E40" s="404"/>
      <c r="F40" s="404"/>
      <c r="G40" s="404"/>
      <c r="H40" s="405"/>
      <c r="I40" s="131">
        <f>I38+I39</f>
        <v>6414.7</v>
      </c>
    </row>
    <row r="41" spans="1:12" x14ac:dyDescent="0.45">
      <c r="A41" s="414" t="s">
        <v>101</v>
      </c>
      <c r="B41" s="415"/>
      <c r="C41" s="415"/>
      <c r="D41" s="415"/>
      <c r="E41" s="415"/>
      <c r="F41" s="415"/>
      <c r="G41" s="415"/>
      <c r="H41" s="415"/>
      <c r="I41" s="416"/>
    </row>
    <row r="42" spans="1:12" x14ac:dyDescent="0.45">
      <c r="A42" s="120" t="s">
        <v>102</v>
      </c>
      <c r="B42" s="412" t="s">
        <v>103</v>
      </c>
      <c r="C42" s="458"/>
      <c r="D42" s="413"/>
      <c r="E42" s="412" t="s">
        <v>91</v>
      </c>
      <c r="F42" s="413"/>
      <c r="G42" s="122" t="s">
        <v>93</v>
      </c>
      <c r="H42" s="123" t="s">
        <v>94</v>
      </c>
      <c r="I42" s="124" t="s">
        <v>95</v>
      </c>
    </row>
    <row r="43" spans="1:12" x14ac:dyDescent="0.45">
      <c r="A43" s="125">
        <v>1</v>
      </c>
      <c r="B43" s="449" t="s">
        <v>104</v>
      </c>
      <c r="C43" s="450"/>
      <c r="D43" s="451"/>
      <c r="E43" s="437" t="s">
        <v>105</v>
      </c>
      <c r="F43" s="439"/>
      <c r="G43" s="157"/>
      <c r="H43" s="155">
        <v>450</v>
      </c>
      <c r="I43" s="132">
        <f>SUM(G43*H43)</f>
        <v>0</v>
      </c>
    </row>
    <row r="44" spans="1:12" x14ac:dyDescent="0.45">
      <c r="A44" s="125">
        <v>2</v>
      </c>
      <c r="B44" s="426" t="s">
        <v>106</v>
      </c>
      <c r="C44" s="427"/>
      <c r="D44" s="428"/>
      <c r="E44" s="406" t="s">
        <v>105</v>
      </c>
      <c r="F44" s="407"/>
      <c r="G44" s="126"/>
      <c r="H44" s="156">
        <v>350</v>
      </c>
      <c r="I44" s="129">
        <f t="shared" ref="I44:I48" si="1">SUM(G44*H44)</f>
        <v>0</v>
      </c>
    </row>
    <row r="45" spans="1:12" x14ac:dyDescent="0.45">
      <c r="A45" s="125">
        <v>3</v>
      </c>
      <c r="B45" s="426" t="s">
        <v>107</v>
      </c>
      <c r="C45" s="427"/>
      <c r="D45" s="428"/>
      <c r="E45" s="406" t="s">
        <v>105</v>
      </c>
      <c r="F45" s="407"/>
      <c r="G45" s="126">
        <v>2</v>
      </c>
      <c r="H45" s="156">
        <v>300</v>
      </c>
      <c r="I45" s="129">
        <f t="shared" si="1"/>
        <v>600</v>
      </c>
    </row>
    <row r="46" spans="1:12" x14ac:dyDescent="0.45">
      <c r="A46" s="125">
        <v>4</v>
      </c>
      <c r="B46" s="426" t="s">
        <v>108</v>
      </c>
      <c r="C46" s="427"/>
      <c r="D46" s="428"/>
      <c r="E46" s="406" t="s">
        <v>105</v>
      </c>
      <c r="F46" s="407"/>
      <c r="G46" s="126">
        <v>2</v>
      </c>
      <c r="H46" s="156">
        <v>200</v>
      </c>
      <c r="I46" s="129">
        <f t="shared" si="1"/>
        <v>400</v>
      </c>
    </row>
    <row r="47" spans="1:12" x14ac:dyDescent="0.45">
      <c r="A47" s="125">
        <v>5</v>
      </c>
      <c r="B47" s="426" t="s">
        <v>109</v>
      </c>
      <c r="C47" s="427"/>
      <c r="D47" s="428"/>
      <c r="E47" s="406" t="s">
        <v>105</v>
      </c>
      <c r="F47" s="407"/>
      <c r="G47" s="126"/>
      <c r="H47" s="158">
        <v>200</v>
      </c>
      <c r="I47" s="129">
        <f t="shared" si="1"/>
        <v>0</v>
      </c>
    </row>
    <row r="48" spans="1:12" x14ac:dyDescent="0.45">
      <c r="A48" s="125">
        <v>6</v>
      </c>
      <c r="B48" s="426" t="s">
        <v>41</v>
      </c>
      <c r="C48" s="427"/>
      <c r="D48" s="428"/>
      <c r="E48" s="406" t="s">
        <v>105</v>
      </c>
      <c r="F48" s="407"/>
      <c r="G48" s="126"/>
      <c r="H48" s="158">
        <v>140</v>
      </c>
      <c r="I48" s="129">
        <f t="shared" si="1"/>
        <v>0</v>
      </c>
    </row>
    <row r="49" spans="1:12" x14ac:dyDescent="0.45">
      <c r="A49" s="125"/>
      <c r="B49" s="426"/>
      <c r="C49" s="427"/>
      <c r="D49" s="428"/>
      <c r="E49" s="133"/>
      <c r="F49" s="100"/>
      <c r="G49" s="100"/>
      <c r="H49" s="116"/>
      <c r="I49" s="129"/>
    </row>
    <row r="50" spans="1:12" x14ac:dyDescent="0.45">
      <c r="A50" s="114"/>
      <c r="B50" s="426"/>
      <c r="C50" s="427"/>
      <c r="D50" s="428"/>
      <c r="F50" s="100"/>
      <c r="G50" s="100"/>
      <c r="H50" s="116"/>
      <c r="I50" s="129"/>
    </row>
    <row r="51" spans="1:12" x14ac:dyDescent="0.45">
      <c r="A51" s="134"/>
      <c r="B51" s="455"/>
      <c r="C51" s="456"/>
      <c r="D51" s="457"/>
      <c r="E51" s="102"/>
      <c r="F51" s="103"/>
      <c r="G51" s="100"/>
      <c r="H51" s="118"/>
      <c r="I51" s="129"/>
    </row>
    <row r="52" spans="1:12" x14ac:dyDescent="0.45">
      <c r="A52" s="408" t="s">
        <v>110</v>
      </c>
      <c r="B52" s="404"/>
      <c r="C52" s="404"/>
      <c r="D52" s="404"/>
      <c r="E52" s="404"/>
      <c r="F52" s="404"/>
      <c r="G52" s="404"/>
      <c r="H52" s="405"/>
      <c r="I52" s="135">
        <f>SUM(I43:I51)</f>
        <v>1000</v>
      </c>
    </row>
    <row r="53" spans="1:12" x14ac:dyDescent="0.45">
      <c r="A53" s="414" t="s">
        <v>111</v>
      </c>
      <c r="B53" s="415"/>
      <c r="C53" s="415"/>
      <c r="D53" s="415"/>
      <c r="E53" s="415"/>
      <c r="F53" s="415"/>
      <c r="G53" s="415"/>
      <c r="H53" s="415"/>
      <c r="I53" s="416"/>
    </row>
    <row r="54" spans="1:12" x14ac:dyDescent="0.45">
      <c r="A54" s="120" t="s">
        <v>112</v>
      </c>
      <c r="B54" s="412" t="s">
        <v>113</v>
      </c>
      <c r="C54" s="458"/>
      <c r="D54" s="413"/>
      <c r="E54" s="412" t="s">
        <v>114</v>
      </c>
      <c r="F54" s="413"/>
      <c r="G54" s="136" t="s">
        <v>115</v>
      </c>
      <c r="H54" s="136" t="s">
        <v>94</v>
      </c>
      <c r="I54" s="137" t="s">
        <v>95</v>
      </c>
    </row>
    <row r="55" spans="1:12" x14ac:dyDescent="0.45">
      <c r="A55" s="125">
        <v>1</v>
      </c>
      <c r="B55" s="417" t="s">
        <v>286</v>
      </c>
      <c r="C55" s="418"/>
      <c r="D55" s="419"/>
      <c r="E55" s="437"/>
      <c r="F55" s="439"/>
      <c r="G55" s="126"/>
      <c r="H55" s="138"/>
      <c r="I55" s="129"/>
    </row>
    <row r="56" spans="1:12" x14ac:dyDescent="0.45">
      <c r="A56" s="125"/>
      <c r="B56" s="420" t="s">
        <v>273</v>
      </c>
      <c r="C56" s="421"/>
      <c r="D56" s="422"/>
      <c r="E56" s="406">
        <v>1</v>
      </c>
      <c r="F56" s="407"/>
      <c r="G56" s="126">
        <v>12.2</v>
      </c>
      <c r="H56" s="138">
        <v>5</v>
      </c>
      <c r="I56" s="129">
        <f>H56*G56</f>
        <v>61</v>
      </c>
    </row>
    <row r="57" spans="1:12" x14ac:dyDescent="0.45">
      <c r="A57" s="139"/>
      <c r="B57" s="423"/>
      <c r="C57" s="424"/>
      <c r="D57" s="425"/>
      <c r="E57" s="440"/>
      <c r="F57" s="442"/>
      <c r="G57" s="126"/>
      <c r="H57" s="138"/>
      <c r="I57" s="129"/>
    </row>
    <row r="58" spans="1:12" x14ac:dyDescent="0.45">
      <c r="A58" s="408" t="s">
        <v>116</v>
      </c>
      <c r="B58" s="404"/>
      <c r="C58" s="404"/>
      <c r="D58" s="404"/>
      <c r="E58" s="404"/>
      <c r="F58" s="404"/>
      <c r="G58" s="404"/>
      <c r="H58" s="405"/>
      <c r="I58" s="140">
        <f>SUM(I55:I57)</f>
        <v>61</v>
      </c>
    </row>
    <row r="59" spans="1:12" x14ac:dyDescent="0.45">
      <c r="A59" s="141"/>
      <c r="B59" s="142"/>
      <c r="C59" s="142"/>
      <c r="D59" s="142"/>
      <c r="E59" s="142"/>
      <c r="F59" s="143"/>
      <c r="G59" s="144"/>
      <c r="H59" s="144"/>
      <c r="I59" s="145"/>
      <c r="L59" s="97"/>
    </row>
    <row r="60" spans="1:12" x14ac:dyDescent="0.45">
      <c r="A60" s="452"/>
      <c r="B60" s="453"/>
      <c r="C60" s="453"/>
      <c r="D60" s="453"/>
      <c r="E60" s="453"/>
      <c r="F60" s="146"/>
      <c r="G60" s="454" t="s">
        <v>117</v>
      </c>
      <c r="H60" s="453"/>
      <c r="I60" s="147">
        <f>I58+I52+I40</f>
        <v>7475.7</v>
      </c>
    </row>
    <row r="61" spans="1:12" x14ac:dyDescent="0.45">
      <c r="A61" s="452"/>
      <c r="B61" s="453"/>
      <c r="C61" s="453"/>
      <c r="D61" s="453"/>
      <c r="E61" s="453"/>
      <c r="F61" s="100"/>
      <c r="G61" s="148"/>
      <c r="H61" s="149"/>
      <c r="I61" s="150"/>
    </row>
    <row r="62" spans="1:12" ht="14.65" thickBot="1" x14ac:dyDescent="0.5">
      <c r="A62" s="452"/>
      <c r="B62" s="453"/>
      <c r="C62" s="453"/>
      <c r="D62" s="453"/>
      <c r="E62" s="453"/>
      <c r="F62" s="100"/>
      <c r="G62" s="402" t="s">
        <v>160</v>
      </c>
      <c r="H62" s="403"/>
      <c r="I62" s="159">
        <f>I60+I61</f>
        <v>7475.7</v>
      </c>
    </row>
    <row r="63" spans="1:12" ht="15" thickTop="1" thickBot="1" x14ac:dyDescent="0.5">
      <c r="A63" s="151"/>
      <c r="B63" s="152"/>
      <c r="C63" s="459"/>
      <c r="D63" s="460"/>
      <c r="E63" s="460"/>
      <c r="F63" s="460"/>
      <c r="G63" s="153"/>
      <c r="H63" s="153"/>
      <c r="I63" s="154"/>
    </row>
    <row r="65" spans="1:2" x14ac:dyDescent="0.45">
      <c r="A65" s="97"/>
      <c r="B65" s="97"/>
    </row>
  </sheetData>
  <mergeCells count="76">
    <mergeCell ref="C63:F63"/>
    <mergeCell ref="B56:D56"/>
    <mergeCell ref="E56:F56"/>
    <mergeCell ref="B57:D57"/>
    <mergeCell ref="E57:F57"/>
    <mergeCell ref="A58:H58"/>
    <mergeCell ref="A60:B60"/>
    <mergeCell ref="C60:E60"/>
    <mergeCell ref="G60:H60"/>
    <mergeCell ref="A61:B61"/>
    <mergeCell ref="C61:E61"/>
    <mergeCell ref="A62:B62"/>
    <mergeCell ref="C62:E62"/>
    <mergeCell ref="G62:H62"/>
    <mergeCell ref="B55:D55"/>
    <mergeCell ref="E55:F55"/>
    <mergeCell ref="B47:D47"/>
    <mergeCell ref="E47:F47"/>
    <mergeCell ref="B48:D48"/>
    <mergeCell ref="E48:F48"/>
    <mergeCell ref="B49:D49"/>
    <mergeCell ref="B50:D50"/>
    <mergeCell ref="B51:D51"/>
    <mergeCell ref="A52:H52"/>
    <mergeCell ref="A53:I53"/>
    <mergeCell ref="B54:D54"/>
    <mergeCell ref="E54:F54"/>
    <mergeCell ref="B44:D44"/>
    <mergeCell ref="E44:F44"/>
    <mergeCell ref="B45:D45"/>
    <mergeCell ref="E45:F45"/>
    <mergeCell ref="B46:D46"/>
    <mergeCell ref="E46:F46"/>
    <mergeCell ref="A40:H40"/>
    <mergeCell ref="A41:I41"/>
    <mergeCell ref="B42:D42"/>
    <mergeCell ref="E42:F42"/>
    <mergeCell ref="B43:D43"/>
    <mergeCell ref="E43:F43"/>
    <mergeCell ref="A39:H39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A38:H38"/>
    <mergeCell ref="B27:F27"/>
    <mergeCell ref="A16:I16"/>
    <mergeCell ref="B17:D17"/>
    <mergeCell ref="B18:D18"/>
    <mergeCell ref="B19:D19"/>
    <mergeCell ref="B20:D20"/>
    <mergeCell ref="A21:H21"/>
    <mergeCell ref="A22:I22"/>
    <mergeCell ref="B23:E23"/>
    <mergeCell ref="B24:F24"/>
    <mergeCell ref="B25:F25"/>
    <mergeCell ref="B26:F26"/>
    <mergeCell ref="A15:I15"/>
    <mergeCell ref="A9:E9"/>
    <mergeCell ref="F9:G9"/>
    <mergeCell ref="H9:I9"/>
    <mergeCell ref="F10:G10"/>
    <mergeCell ref="H10:I10"/>
    <mergeCell ref="F11:G11"/>
    <mergeCell ref="H11:I11"/>
    <mergeCell ref="F12:G12"/>
    <mergeCell ref="H12:I12"/>
    <mergeCell ref="H13:I13"/>
    <mergeCell ref="F14:G14"/>
    <mergeCell ref="H14:I14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FFFF00"/>
  </sheetPr>
  <dimension ref="A1:M65"/>
  <sheetViews>
    <sheetView topLeftCell="A31" workbookViewId="0">
      <selection activeCell="M45" sqref="M45"/>
    </sheetView>
  </sheetViews>
  <sheetFormatPr defaultRowHeight="14.25" x14ac:dyDescent="0.45"/>
  <cols>
    <col min="1" max="1" width="12" bestFit="1" customWidth="1"/>
    <col min="4" max="4" width="25.53125" customWidth="1"/>
    <col min="6" max="6" width="8.86328125" customWidth="1"/>
    <col min="7" max="7" width="11" customWidth="1"/>
    <col min="8" max="8" width="14.1328125" customWidth="1"/>
    <col min="9" max="9" width="18.33203125" customWidth="1"/>
  </cols>
  <sheetData>
    <row r="1" spans="1:13" x14ac:dyDescent="0.45">
      <c r="A1" s="92"/>
      <c r="B1" s="93"/>
      <c r="C1" s="93"/>
      <c r="D1" s="93"/>
      <c r="E1" s="93"/>
      <c r="F1" s="93"/>
      <c r="G1" s="93"/>
      <c r="H1" s="93"/>
      <c r="I1" s="94"/>
    </row>
    <row r="2" spans="1:13" x14ac:dyDescent="0.45">
      <c r="A2" s="95"/>
      <c r="I2" s="96"/>
    </row>
    <row r="3" spans="1:13" x14ac:dyDescent="0.45">
      <c r="A3" s="95"/>
      <c r="I3" s="96"/>
    </row>
    <row r="4" spans="1:13" x14ac:dyDescent="0.45">
      <c r="A4" s="95"/>
      <c r="I4" s="96"/>
    </row>
    <row r="5" spans="1:13" x14ac:dyDescent="0.45">
      <c r="A5" s="95"/>
      <c r="I5" s="96"/>
    </row>
    <row r="6" spans="1:13" x14ac:dyDescent="0.45">
      <c r="A6" s="95"/>
      <c r="I6" s="96"/>
    </row>
    <row r="7" spans="1:13" x14ac:dyDescent="0.45">
      <c r="A7" s="95"/>
      <c r="I7" s="96"/>
    </row>
    <row r="8" spans="1:13" x14ac:dyDescent="0.45">
      <c r="A8" s="95"/>
      <c r="H8" s="97"/>
      <c r="I8" s="98"/>
    </row>
    <row r="9" spans="1:13" x14ac:dyDescent="0.45">
      <c r="A9" s="414" t="s">
        <v>167</v>
      </c>
      <c r="B9" s="415"/>
      <c r="C9" s="415"/>
      <c r="D9" s="415"/>
      <c r="E9" s="429"/>
      <c r="F9" s="430" t="s">
        <v>166</v>
      </c>
      <c r="G9" s="431"/>
      <c r="H9" s="432">
        <v>31</v>
      </c>
      <c r="I9" s="433"/>
    </row>
    <row r="10" spans="1:13" x14ac:dyDescent="0.45">
      <c r="A10" s="99" t="s">
        <v>77</v>
      </c>
      <c r="B10" s="97"/>
      <c r="D10" s="187"/>
      <c r="E10" s="100"/>
      <c r="F10" s="430" t="s">
        <v>78</v>
      </c>
      <c r="G10" s="431"/>
      <c r="H10" s="434" t="e">
        <f>#REF!</f>
        <v>#REF!</v>
      </c>
      <c r="I10" s="435"/>
    </row>
    <row r="11" spans="1:13" x14ac:dyDescent="0.45">
      <c r="A11" s="99" t="s">
        <v>79</v>
      </c>
      <c r="B11" s="97"/>
      <c r="D11" s="187"/>
      <c r="E11" s="100"/>
      <c r="F11" s="430" t="s">
        <v>80</v>
      </c>
      <c r="G11" s="431"/>
      <c r="H11" s="436" t="e">
        <f>#REF!</f>
        <v>#REF!</v>
      </c>
      <c r="I11" s="435"/>
    </row>
    <row r="12" spans="1:13" x14ac:dyDescent="0.45">
      <c r="A12" s="99" t="s">
        <v>81</v>
      </c>
      <c r="B12" s="97"/>
      <c r="D12" s="187"/>
      <c r="E12" s="100"/>
      <c r="F12" s="430" t="s">
        <v>82</v>
      </c>
      <c r="G12" s="431"/>
      <c r="H12" s="436" t="e">
        <f>#REF!</f>
        <v>#REF!</v>
      </c>
      <c r="I12" s="435"/>
    </row>
    <row r="13" spans="1:13" x14ac:dyDescent="0.45">
      <c r="A13" s="99" t="s">
        <v>83</v>
      </c>
      <c r="B13" s="97"/>
      <c r="D13" s="187"/>
      <c r="E13" s="100"/>
      <c r="F13" s="181" t="s">
        <v>84</v>
      </c>
      <c r="G13" s="182"/>
      <c r="H13" s="468" t="s">
        <v>118</v>
      </c>
      <c r="I13" s="469"/>
    </row>
    <row r="14" spans="1:13" x14ac:dyDescent="0.45">
      <c r="A14" s="99"/>
      <c r="B14" s="97"/>
      <c r="D14" s="187"/>
      <c r="E14" s="100"/>
      <c r="F14" s="430" t="s">
        <v>86</v>
      </c>
      <c r="G14" s="431"/>
      <c r="H14" s="436" t="s">
        <v>87</v>
      </c>
      <c r="I14" s="435"/>
      <c r="M14" t="s">
        <v>85</v>
      </c>
    </row>
    <row r="15" spans="1:13" x14ac:dyDescent="0.45">
      <c r="A15" s="443" t="s">
        <v>283</v>
      </c>
      <c r="B15" s="444"/>
      <c r="C15" s="444"/>
      <c r="D15" s="444"/>
      <c r="E15" s="444"/>
      <c r="F15" s="444"/>
      <c r="G15" s="444"/>
      <c r="H15" s="444"/>
      <c r="I15" s="445"/>
    </row>
    <row r="16" spans="1:13" ht="14.65" thickBot="1" x14ac:dyDescent="0.5">
      <c r="A16" s="446" t="s">
        <v>88</v>
      </c>
      <c r="B16" s="447"/>
      <c r="C16" s="447"/>
      <c r="D16" s="447"/>
      <c r="E16" s="447"/>
      <c r="F16" s="447"/>
      <c r="G16" s="447"/>
      <c r="H16" s="447"/>
      <c r="I16" s="448"/>
    </row>
    <row r="17" spans="1:11" x14ac:dyDescent="0.45">
      <c r="A17" s="104" t="s">
        <v>89</v>
      </c>
      <c r="B17" s="464" t="s">
        <v>176</v>
      </c>
      <c r="C17" s="465"/>
      <c r="D17" s="466"/>
      <c r="E17" s="170" t="s">
        <v>91</v>
      </c>
      <c r="F17" s="170" t="s">
        <v>92</v>
      </c>
      <c r="G17" s="170" t="s">
        <v>93</v>
      </c>
      <c r="H17" s="170" t="s">
        <v>94</v>
      </c>
      <c r="I17" s="171" t="s">
        <v>95</v>
      </c>
    </row>
    <row r="18" spans="1:11" x14ac:dyDescent="0.45">
      <c r="A18" s="109"/>
      <c r="B18" s="437"/>
      <c r="C18" s="438"/>
      <c r="D18" s="439"/>
      <c r="E18" s="110"/>
      <c r="F18" s="111"/>
      <c r="G18" s="110"/>
      <c r="H18" s="112"/>
      <c r="I18" s="113">
        <f>SUM(G18*H18)</f>
        <v>0</v>
      </c>
    </row>
    <row r="19" spans="1:11" x14ac:dyDescent="0.45">
      <c r="A19" s="114"/>
      <c r="B19" s="406"/>
      <c r="C19" s="395"/>
      <c r="D19" s="407"/>
      <c r="E19" s="115"/>
      <c r="F19" s="100"/>
      <c r="G19" s="115"/>
      <c r="H19" s="116"/>
      <c r="I19" s="113">
        <f t="shared" ref="I19:I20" si="0">SUM(G19*H19)</f>
        <v>0</v>
      </c>
    </row>
    <row r="20" spans="1:11" x14ac:dyDescent="0.45">
      <c r="A20" s="114"/>
      <c r="B20" s="440"/>
      <c r="C20" s="441"/>
      <c r="D20" s="442"/>
      <c r="E20" s="115"/>
      <c r="F20" s="100"/>
      <c r="G20" s="117"/>
      <c r="H20" s="118"/>
      <c r="I20" s="119">
        <f t="shared" si="0"/>
        <v>0</v>
      </c>
    </row>
    <row r="21" spans="1:11" x14ac:dyDescent="0.45">
      <c r="A21" s="408" t="s">
        <v>96</v>
      </c>
      <c r="B21" s="404"/>
      <c r="C21" s="404"/>
      <c r="D21" s="404"/>
      <c r="E21" s="404"/>
      <c r="F21" s="404"/>
      <c r="G21" s="404"/>
      <c r="H21" s="405"/>
      <c r="I21" s="113">
        <f>SUM(I18:I20)</f>
        <v>0</v>
      </c>
    </row>
    <row r="22" spans="1:11" x14ac:dyDescent="0.45">
      <c r="A22" s="414" t="s">
        <v>97</v>
      </c>
      <c r="B22" s="415"/>
      <c r="C22" s="415"/>
      <c r="D22" s="415"/>
      <c r="E22" s="415"/>
      <c r="F22" s="415"/>
      <c r="G22" s="415"/>
      <c r="H22" s="415"/>
      <c r="I22" s="416"/>
    </row>
    <row r="23" spans="1:11" x14ac:dyDescent="0.45">
      <c r="A23" s="120" t="s">
        <v>98</v>
      </c>
      <c r="B23" s="412" t="s">
        <v>176</v>
      </c>
      <c r="C23" s="458"/>
      <c r="D23" s="458"/>
      <c r="E23" s="458"/>
      <c r="F23" s="122"/>
      <c r="G23" s="180" t="s">
        <v>93</v>
      </c>
      <c r="H23" s="136" t="s">
        <v>94</v>
      </c>
      <c r="I23" s="137" t="s">
        <v>95</v>
      </c>
      <c r="K23" s="142"/>
    </row>
    <row r="24" spans="1:11" x14ac:dyDescent="0.45">
      <c r="A24" s="125">
        <v>1</v>
      </c>
      <c r="B24" s="417" t="s">
        <v>282</v>
      </c>
      <c r="C24" s="418"/>
      <c r="D24" s="418"/>
      <c r="E24" s="418"/>
      <c r="F24" s="419"/>
      <c r="G24" s="189">
        <v>1</v>
      </c>
      <c r="H24" s="184">
        <v>1984.8</v>
      </c>
      <c r="I24" s="129">
        <f>H24*G24</f>
        <v>1984.8</v>
      </c>
    </row>
    <row r="25" spans="1:11" x14ac:dyDescent="0.45">
      <c r="A25" s="125"/>
      <c r="B25" s="420"/>
      <c r="C25" s="421"/>
      <c r="D25" s="421"/>
      <c r="E25" s="421"/>
      <c r="F25" s="421"/>
      <c r="G25" s="191"/>
      <c r="H25" s="190"/>
      <c r="I25" s="129"/>
    </row>
    <row r="26" spans="1:11" x14ac:dyDescent="0.45">
      <c r="A26" s="125"/>
      <c r="B26" s="420"/>
      <c r="C26" s="421"/>
      <c r="D26" s="421"/>
      <c r="E26" s="421"/>
      <c r="F26" s="422"/>
      <c r="G26" s="191"/>
      <c r="H26" s="190"/>
      <c r="I26" s="129"/>
    </row>
    <row r="27" spans="1:11" x14ac:dyDescent="0.45">
      <c r="A27" s="125"/>
      <c r="B27" s="420"/>
      <c r="C27" s="421"/>
      <c r="D27" s="421"/>
      <c r="E27" s="421"/>
      <c r="F27" s="422"/>
      <c r="G27" s="191"/>
      <c r="H27" s="190"/>
      <c r="I27" s="129"/>
    </row>
    <row r="28" spans="1:11" x14ac:dyDescent="0.45">
      <c r="A28" s="125"/>
      <c r="B28" s="420"/>
      <c r="C28" s="421"/>
      <c r="D28" s="421"/>
      <c r="E28" s="421"/>
      <c r="F28" s="422"/>
      <c r="G28" s="191"/>
      <c r="H28" s="192"/>
      <c r="I28" s="129"/>
    </row>
    <row r="29" spans="1:11" x14ac:dyDescent="0.45">
      <c r="A29" s="125"/>
      <c r="B29" s="470"/>
      <c r="C29" s="471"/>
      <c r="D29" s="471"/>
      <c r="E29" s="471"/>
      <c r="F29" s="471"/>
      <c r="G29" s="191"/>
      <c r="H29" s="192"/>
      <c r="I29" s="129"/>
    </row>
    <row r="30" spans="1:11" x14ac:dyDescent="0.45">
      <c r="A30" s="125"/>
      <c r="B30" s="470"/>
      <c r="C30" s="471"/>
      <c r="D30" s="471"/>
      <c r="E30" s="471"/>
      <c r="F30" s="471"/>
      <c r="G30" s="191"/>
      <c r="H30" s="192"/>
      <c r="I30" s="129"/>
    </row>
    <row r="31" spans="1:11" x14ac:dyDescent="0.45">
      <c r="A31" s="125"/>
      <c r="B31" s="470"/>
      <c r="C31" s="471"/>
      <c r="D31" s="471"/>
      <c r="E31" s="471"/>
      <c r="F31" s="471"/>
      <c r="G31" s="191"/>
      <c r="H31" s="192"/>
      <c r="I31" s="129"/>
    </row>
    <row r="32" spans="1:11" x14ac:dyDescent="0.45">
      <c r="A32" s="125"/>
      <c r="B32" s="470"/>
      <c r="C32" s="471"/>
      <c r="D32" s="471"/>
      <c r="E32" s="471"/>
      <c r="F32" s="471"/>
      <c r="G32" s="191"/>
      <c r="H32" s="192"/>
      <c r="I32" s="129"/>
    </row>
    <row r="33" spans="1:12" x14ac:dyDescent="0.45">
      <c r="A33" s="125"/>
      <c r="B33" s="470"/>
      <c r="C33" s="471"/>
      <c r="D33" s="471"/>
      <c r="E33" s="471"/>
      <c r="F33" s="471"/>
      <c r="G33" s="191"/>
      <c r="H33" s="192"/>
      <c r="I33" s="129"/>
    </row>
    <row r="34" spans="1:12" x14ac:dyDescent="0.45">
      <c r="A34" s="125"/>
      <c r="B34" s="470"/>
      <c r="C34" s="471"/>
      <c r="D34" s="471"/>
      <c r="E34" s="471"/>
      <c r="F34" s="471"/>
      <c r="G34" s="191"/>
      <c r="H34" s="192"/>
      <c r="I34" s="129"/>
    </row>
    <row r="35" spans="1:12" x14ac:dyDescent="0.45">
      <c r="A35" s="125"/>
      <c r="B35" s="470"/>
      <c r="C35" s="471"/>
      <c r="D35" s="471"/>
      <c r="E35" s="471"/>
      <c r="F35" s="471"/>
      <c r="G35" s="191"/>
      <c r="H35" s="192"/>
      <c r="I35" s="129"/>
    </row>
    <row r="36" spans="1:12" x14ac:dyDescent="0.45">
      <c r="A36" s="125"/>
      <c r="B36" s="470"/>
      <c r="C36" s="471"/>
      <c r="D36" s="471"/>
      <c r="E36" s="471"/>
      <c r="F36" s="471"/>
      <c r="G36" s="191"/>
      <c r="H36" s="192"/>
      <c r="I36" s="129"/>
    </row>
    <row r="37" spans="1:12" x14ac:dyDescent="0.45">
      <c r="A37" s="125"/>
      <c r="B37" s="470"/>
      <c r="C37" s="471"/>
      <c r="D37" s="471"/>
      <c r="E37" s="471"/>
      <c r="F37" s="471"/>
      <c r="G37" s="191"/>
      <c r="H37" s="192"/>
      <c r="I37" s="129"/>
      <c r="L37" s="130"/>
    </row>
    <row r="38" spans="1:12" x14ac:dyDescent="0.45">
      <c r="A38" s="467" t="s">
        <v>177</v>
      </c>
      <c r="B38" s="404"/>
      <c r="C38" s="404"/>
      <c r="D38" s="404"/>
      <c r="E38" s="404"/>
      <c r="F38" s="404"/>
      <c r="G38" s="404"/>
      <c r="H38" s="405"/>
      <c r="I38" s="185">
        <f>SUM(I24:I37)</f>
        <v>1984.8</v>
      </c>
      <c r="L38" s="130"/>
    </row>
    <row r="39" spans="1:12" x14ac:dyDescent="0.45">
      <c r="A39" s="408" t="s">
        <v>178</v>
      </c>
      <c r="B39" s="404"/>
      <c r="C39" s="404"/>
      <c r="D39" s="404"/>
      <c r="E39" s="404"/>
      <c r="F39" s="404"/>
      <c r="G39" s="404"/>
      <c r="H39" s="405"/>
      <c r="I39" s="186">
        <f>ROUND((I38*0.15),2)</f>
        <v>297.72000000000003</v>
      </c>
      <c r="L39" s="130"/>
    </row>
    <row r="40" spans="1:12" x14ac:dyDescent="0.45">
      <c r="A40" s="408" t="s">
        <v>179</v>
      </c>
      <c r="B40" s="404"/>
      <c r="C40" s="404"/>
      <c r="D40" s="404"/>
      <c r="E40" s="404"/>
      <c r="F40" s="404"/>
      <c r="G40" s="404"/>
      <c r="H40" s="405"/>
      <c r="I40" s="131">
        <f>I38+I39</f>
        <v>2282.52</v>
      </c>
    </row>
    <row r="41" spans="1:12" x14ac:dyDescent="0.45">
      <c r="A41" s="414" t="s">
        <v>101</v>
      </c>
      <c r="B41" s="415"/>
      <c r="C41" s="415"/>
      <c r="D41" s="415"/>
      <c r="E41" s="415"/>
      <c r="F41" s="415"/>
      <c r="G41" s="415"/>
      <c r="H41" s="415"/>
      <c r="I41" s="416"/>
    </row>
    <row r="42" spans="1:12" x14ac:dyDescent="0.45">
      <c r="A42" s="120" t="s">
        <v>102</v>
      </c>
      <c r="B42" s="412" t="s">
        <v>103</v>
      </c>
      <c r="C42" s="458"/>
      <c r="D42" s="413"/>
      <c r="E42" s="412" t="s">
        <v>91</v>
      </c>
      <c r="F42" s="413"/>
      <c r="G42" s="122" t="s">
        <v>93</v>
      </c>
      <c r="H42" s="123" t="s">
        <v>94</v>
      </c>
      <c r="I42" s="124" t="s">
        <v>95</v>
      </c>
    </row>
    <row r="43" spans="1:12" x14ac:dyDescent="0.45">
      <c r="A43" s="125">
        <v>1</v>
      </c>
      <c r="B43" s="449" t="s">
        <v>104</v>
      </c>
      <c r="C43" s="450"/>
      <c r="D43" s="451"/>
      <c r="E43" s="437" t="s">
        <v>105</v>
      </c>
      <c r="F43" s="439"/>
      <c r="G43" s="157">
        <v>2</v>
      </c>
      <c r="H43" s="155">
        <v>450</v>
      </c>
      <c r="I43" s="132">
        <f>SUM(G43*H43)</f>
        <v>900</v>
      </c>
    </row>
    <row r="44" spans="1:12" x14ac:dyDescent="0.45">
      <c r="A44" s="125">
        <v>2</v>
      </c>
      <c r="B44" s="426" t="s">
        <v>106</v>
      </c>
      <c r="C44" s="427"/>
      <c r="D44" s="428"/>
      <c r="E44" s="406" t="s">
        <v>105</v>
      </c>
      <c r="F44" s="407"/>
      <c r="G44" s="126"/>
      <c r="H44" s="156">
        <v>350</v>
      </c>
      <c r="I44" s="129">
        <f t="shared" ref="I44:I48" si="1">SUM(G44*H44)</f>
        <v>0</v>
      </c>
    </row>
    <row r="45" spans="1:12" x14ac:dyDescent="0.45">
      <c r="A45" s="125">
        <v>3</v>
      </c>
      <c r="B45" s="426" t="s">
        <v>107</v>
      </c>
      <c r="C45" s="427"/>
      <c r="D45" s="428"/>
      <c r="E45" s="406" t="s">
        <v>105</v>
      </c>
      <c r="F45" s="407"/>
      <c r="G45" s="126"/>
      <c r="H45" s="156">
        <v>300</v>
      </c>
      <c r="I45" s="129">
        <f t="shared" si="1"/>
        <v>0</v>
      </c>
    </row>
    <row r="46" spans="1:12" x14ac:dyDescent="0.45">
      <c r="A46" s="125">
        <v>4</v>
      </c>
      <c r="B46" s="426" t="s">
        <v>108</v>
      </c>
      <c r="C46" s="427"/>
      <c r="D46" s="428"/>
      <c r="E46" s="406" t="s">
        <v>105</v>
      </c>
      <c r="F46" s="407"/>
      <c r="G46" s="126">
        <v>2</v>
      </c>
      <c r="H46" s="156">
        <v>200</v>
      </c>
      <c r="I46" s="129">
        <f t="shared" si="1"/>
        <v>400</v>
      </c>
    </row>
    <row r="47" spans="1:12" x14ac:dyDescent="0.45">
      <c r="A47" s="125">
        <v>5</v>
      </c>
      <c r="B47" s="426" t="s">
        <v>109</v>
      </c>
      <c r="C47" s="427"/>
      <c r="D47" s="428"/>
      <c r="E47" s="406" t="s">
        <v>105</v>
      </c>
      <c r="F47" s="407"/>
      <c r="G47" s="126"/>
      <c r="H47" s="158">
        <v>200</v>
      </c>
      <c r="I47" s="129">
        <f t="shared" si="1"/>
        <v>0</v>
      </c>
    </row>
    <row r="48" spans="1:12" x14ac:dyDescent="0.45">
      <c r="A48" s="125">
        <v>6</v>
      </c>
      <c r="B48" s="426" t="s">
        <v>41</v>
      </c>
      <c r="C48" s="427"/>
      <c r="D48" s="428"/>
      <c r="E48" s="406" t="s">
        <v>105</v>
      </c>
      <c r="F48" s="407"/>
      <c r="G48" s="126"/>
      <c r="H48" s="158">
        <v>140</v>
      </c>
      <c r="I48" s="129">
        <f t="shared" si="1"/>
        <v>0</v>
      </c>
    </row>
    <row r="49" spans="1:12" x14ac:dyDescent="0.45">
      <c r="A49" s="125"/>
      <c r="B49" s="426"/>
      <c r="C49" s="427"/>
      <c r="D49" s="428"/>
      <c r="E49" s="133"/>
      <c r="F49" s="100"/>
      <c r="G49" s="100"/>
      <c r="H49" s="116"/>
      <c r="I49" s="129"/>
    </row>
    <row r="50" spans="1:12" x14ac:dyDescent="0.45">
      <c r="A50" s="114"/>
      <c r="B50" s="426"/>
      <c r="C50" s="427"/>
      <c r="D50" s="428"/>
      <c r="F50" s="100"/>
      <c r="G50" s="100"/>
      <c r="H50" s="116"/>
      <c r="I50" s="129"/>
    </row>
    <row r="51" spans="1:12" x14ac:dyDescent="0.45">
      <c r="A51" s="134"/>
      <c r="B51" s="455"/>
      <c r="C51" s="456"/>
      <c r="D51" s="457"/>
      <c r="E51" s="102"/>
      <c r="F51" s="103"/>
      <c r="G51" s="100"/>
      <c r="H51" s="118"/>
      <c r="I51" s="129"/>
    </row>
    <row r="52" spans="1:12" x14ac:dyDescent="0.45">
      <c r="A52" s="408" t="s">
        <v>110</v>
      </c>
      <c r="B52" s="404"/>
      <c r="C52" s="404"/>
      <c r="D52" s="404"/>
      <c r="E52" s="404"/>
      <c r="F52" s="404"/>
      <c r="G52" s="404"/>
      <c r="H52" s="405"/>
      <c r="I52" s="135">
        <f>SUM(I43:I51)</f>
        <v>1300</v>
      </c>
    </row>
    <row r="53" spans="1:12" x14ac:dyDescent="0.45">
      <c r="A53" s="414" t="s">
        <v>111</v>
      </c>
      <c r="B53" s="415"/>
      <c r="C53" s="415"/>
      <c r="D53" s="415"/>
      <c r="E53" s="415"/>
      <c r="F53" s="415"/>
      <c r="G53" s="415"/>
      <c r="H53" s="415"/>
      <c r="I53" s="416"/>
    </row>
    <row r="54" spans="1:12" x14ac:dyDescent="0.45">
      <c r="A54" s="120" t="s">
        <v>112</v>
      </c>
      <c r="B54" s="412" t="s">
        <v>113</v>
      </c>
      <c r="C54" s="458"/>
      <c r="D54" s="413"/>
      <c r="E54" s="412" t="s">
        <v>114</v>
      </c>
      <c r="F54" s="413"/>
      <c r="G54" s="136" t="s">
        <v>115</v>
      </c>
      <c r="H54" s="136" t="s">
        <v>94</v>
      </c>
      <c r="I54" s="137" t="s">
        <v>95</v>
      </c>
    </row>
    <row r="55" spans="1:12" x14ac:dyDescent="0.45">
      <c r="A55" s="125">
        <v>1</v>
      </c>
      <c r="B55" s="417" t="s">
        <v>284</v>
      </c>
      <c r="C55" s="418"/>
      <c r="D55" s="419"/>
      <c r="E55" s="437"/>
      <c r="F55" s="439"/>
      <c r="G55" s="126"/>
      <c r="H55" s="138"/>
      <c r="I55" s="129"/>
    </row>
    <row r="56" spans="1:12" x14ac:dyDescent="0.45">
      <c r="A56" s="125"/>
      <c r="B56" s="420" t="s">
        <v>273</v>
      </c>
      <c r="C56" s="421"/>
      <c r="D56" s="422"/>
      <c r="E56" s="406">
        <v>1</v>
      </c>
      <c r="F56" s="407"/>
      <c r="G56" s="126">
        <v>11.6</v>
      </c>
      <c r="H56" s="138">
        <v>5</v>
      </c>
      <c r="I56" s="129">
        <f>H56*G56</f>
        <v>58</v>
      </c>
    </row>
    <row r="57" spans="1:12" x14ac:dyDescent="0.45">
      <c r="A57" s="139"/>
      <c r="B57" s="423"/>
      <c r="C57" s="424"/>
      <c r="D57" s="425"/>
      <c r="E57" s="440"/>
      <c r="F57" s="442"/>
      <c r="G57" s="126"/>
      <c r="H57" s="138"/>
      <c r="I57" s="129"/>
    </row>
    <row r="58" spans="1:12" x14ac:dyDescent="0.45">
      <c r="A58" s="408" t="s">
        <v>116</v>
      </c>
      <c r="B58" s="404"/>
      <c r="C58" s="404"/>
      <c r="D58" s="404"/>
      <c r="E58" s="404"/>
      <c r="F58" s="404"/>
      <c r="G58" s="404"/>
      <c r="H58" s="405"/>
      <c r="I58" s="140">
        <f>SUM(I55:I57)</f>
        <v>58</v>
      </c>
    </row>
    <row r="59" spans="1:12" x14ac:dyDescent="0.45">
      <c r="A59" s="141"/>
      <c r="B59" s="142"/>
      <c r="C59" s="142"/>
      <c r="D59" s="142"/>
      <c r="E59" s="142"/>
      <c r="F59" s="143"/>
      <c r="G59" s="144"/>
      <c r="H59" s="144"/>
      <c r="I59" s="145"/>
      <c r="L59" s="97"/>
    </row>
    <row r="60" spans="1:12" x14ac:dyDescent="0.45">
      <c r="A60" s="452"/>
      <c r="B60" s="453"/>
      <c r="C60" s="453"/>
      <c r="D60" s="453"/>
      <c r="E60" s="453"/>
      <c r="F60" s="146"/>
      <c r="G60" s="454" t="s">
        <v>117</v>
      </c>
      <c r="H60" s="453"/>
      <c r="I60" s="147">
        <f>I58+I52+I40</f>
        <v>3640.52</v>
      </c>
    </row>
    <row r="61" spans="1:12" x14ac:dyDescent="0.45">
      <c r="A61" s="452"/>
      <c r="B61" s="453"/>
      <c r="C61" s="453"/>
      <c r="D61" s="453"/>
      <c r="E61" s="453"/>
      <c r="F61" s="100"/>
      <c r="G61" s="148"/>
      <c r="H61" s="149"/>
      <c r="I61" s="150"/>
    </row>
    <row r="62" spans="1:12" ht="14.65" thickBot="1" x14ac:dyDescent="0.5">
      <c r="A62" s="452"/>
      <c r="B62" s="453"/>
      <c r="C62" s="453"/>
      <c r="D62" s="453"/>
      <c r="E62" s="453"/>
      <c r="F62" s="100"/>
      <c r="G62" s="402" t="s">
        <v>160</v>
      </c>
      <c r="H62" s="403"/>
      <c r="I62" s="159">
        <f>I60+I61</f>
        <v>3640.52</v>
      </c>
    </row>
    <row r="63" spans="1:12" ht="15" thickTop="1" thickBot="1" x14ac:dyDescent="0.5">
      <c r="A63" s="151"/>
      <c r="B63" s="152"/>
      <c r="C63" s="459"/>
      <c r="D63" s="460"/>
      <c r="E63" s="460"/>
      <c r="F63" s="460"/>
      <c r="G63" s="153"/>
      <c r="H63" s="153"/>
      <c r="I63" s="154"/>
    </row>
    <row r="65" spans="1:2" x14ac:dyDescent="0.45">
      <c r="A65" s="97"/>
      <c r="B65" s="97"/>
    </row>
  </sheetData>
  <mergeCells count="76">
    <mergeCell ref="C63:F63"/>
    <mergeCell ref="B56:D56"/>
    <mergeCell ref="E56:F56"/>
    <mergeCell ref="B57:D57"/>
    <mergeCell ref="E57:F57"/>
    <mergeCell ref="A58:H58"/>
    <mergeCell ref="A60:B60"/>
    <mergeCell ref="C60:E60"/>
    <mergeCell ref="G60:H60"/>
    <mergeCell ref="A61:B61"/>
    <mergeCell ref="C61:E61"/>
    <mergeCell ref="A62:B62"/>
    <mergeCell ref="C62:E62"/>
    <mergeCell ref="G62:H62"/>
    <mergeCell ref="B55:D55"/>
    <mergeCell ref="E55:F55"/>
    <mergeCell ref="B47:D47"/>
    <mergeCell ref="E47:F47"/>
    <mergeCell ref="B48:D48"/>
    <mergeCell ref="E48:F48"/>
    <mergeCell ref="B49:D49"/>
    <mergeCell ref="B50:D50"/>
    <mergeCell ref="B51:D51"/>
    <mergeCell ref="A52:H52"/>
    <mergeCell ref="A53:I53"/>
    <mergeCell ref="B54:D54"/>
    <mergeCell ref="E54:F54"/>
    <mergeCell ref="B44:D44"/>
    <mergeCell ref="E44:F44"/>
    <mergeCell ref="B45:D45"/>
    <mergeCell ref="E45:F45"/>
    <mergeCell ref="B46:D46"/>
    <mergeCell ref="E46:F46"/>
    <mergeCell ref="A40:H40"/>
    <mergeCell ref="A41:I41"/>
    <mergeCell ref="B42:D42"/>
    <mergeCell ref="E42:F42"/>
    <mergeCell ref="B43:D43"/>
    <mergeCell ref="E43:F43"/>
    <mergeCell ref="A39:H39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A38:H38"/>
    <mergeCell ref="B27:F27"/>
    <mergeCell ref="A16:I16"/>
    <mergeCell ref="B17:D17"/>
    <mergeCell ref="B18:D18"/>
    <mergeCell ref="B19:D19"/>
    <mergeCell ref="B20:D20"/>
    <mergeCell ref="A21:H21"/>
    <mergeCell ref="A22:I22"/>
    <mergeCell ref="B23:E23"/>
    <mergeCell ref="B24:F24"/>
    <mergeCell ref="B25:F25"/>
    <mergeCell ref="B26:F26"/>
    <mergeCell ref="A15:I15"/>
    <mergeCell ref="A9:E9"/>
    <mergeCell ref="F9:G9"/>
    <mergeCell ref="H9:I9"/>
    <mergeCell ref="F10:G10"/>
    <mergeCell ref="H10:I10"/>
    <mergeCell ref="F11:G11"/>
    <mergeCell ref="H11:I11"/>
    <mergeCell ref="F12:G12"/>
    <mergeCell ref="H12:I12"/>
    <mergeCell ref="H13:I13"/>
    <mergeCell ref="F14:G14"/>
    <mergeCell ref="H14:I14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rgb="FFFFFF00"/>
  </sheetPr>
  <dimension ref="A1:M65"/>
  <sheetViews>
    <sheetView topLeftCell="A25" workbookViewId="0">
      <selection activeCell="M45" sqref="M45"/>
    </sheetView>
  </sheetViews>
  <sheetFormatPr defaultRowHeight="14.25" x14ac:dyDescent="0.45"/>
  <cols>
    <col min="1" max="1" width="12" bestFit="1" customWidth="1"/>
    <col min="4" max="4" width="21.86328125" customWidth="1"/>
    <col min="6" max="6" width="8.86328125" customWidth="1"/>
    <col min="7" max="7" width="11" customWidth="1"/>
    <col min="8" max="8" width="14.1328125" customWidth="1"/>
    <col min="9" max="9" width="18.33203125" customWidth="1"/>
  </cols>
  <sheetData>
    <row r="1" spans="1:13" x14ac:dyDescent="0.45">
      <c r="A1" s="92"/>
      <c r="B1" s="93"/>
      <c r="C1" s="93"/>
      <c r="D1" s="93"/>
      <c r="E1" s="93"/>
      <c r="F1" s="93"/>
      <c r="G1" s="93"/>
      <c r="H1" s="93"/>
      <c r="I1" s="94"/>
    </row>
    <row r="2" spans="1:13" x14ac:dyDescent="0.45">
      <c r="A2" s="95"/>
      <c r="I2" s="96"/>
    </row>
    <row r="3" spans="1:13" x14ac:dyDescent="0.45">
      <c r="A3" s="95"/>
      <c r="I3" s="96"/>
    </row>
    <row r="4" spans="1:13" x14ac:dyDescent="0.45">
      <c r="A4" s="95"/>
      <c r="I4" s="96"/>
    </row>
    <row r="5" spans="1:13" x14ac:dyDescent="0.45">
      <c r="A5" s="95"/>
      <c r="I5" s="96"/>
    </row>
    <row r="6" spans="1:13" x14ac:dyDescent="0.45">
      <c r="A6" s="95"/>
      <c r="I6" s="96"/>
    </row>
    <row r="7" spans="1:13" x14ac:dyDescent="0.45">
      <c r="A7" s="95"/>
      <c r="I7" s="96"/>
    </row>
    <row r="8" spans="1:13" x14ac:dyDescent="0.45">
      <c r="A8" s="95"/>
      <c r="H8" s="97"/>
      <c r="I8" s="98"/>
    </row>
    <row r="9" spans="1:13" x14ac:dyDescent="0.45">
      <c r="A9" s="414" t="s">
        <v>167</v>
      </c>
      <c r="B9" s="415"/>
      <c r="C9" s="415"/>
      <c r="D9" s="415"/>
      <c r="E9" s="429"/>
      <c r="F9" s="430" t="s">
        <v>166</v>
      </c>
      <c r="G9" s="431"/>
      <c r="H9" s="432">
        <v>32</v>
      </c>
      <c r="I9" s="433"/>
    </row>
    <row r="10" spans="1:13" x14ac:dyDescent="0.45">
      <c r="A10" s="99" t="s">
        <v>77</v>
      </c>
      <c r="B10" s="97"/>
      <c r="D10" s="187"/>
      <c r="E10" s="100"/>
      <c r="F10" s="430" t="s">
        <v>78</v>
      </c>
      <c r="G10" s="431"/>
      <c r="H10" s="434" t="e">
        <f>#REF!</f>
        <v>#REF!</v>
      </c>
      <c r="I10" s="435"/>
    </row>
    <row r="11" spans="1:13" x14ac:dyDescent="0.45">
      <c r="A11" s="99" t="s">
        <v>79</v>
      </c>
      <c r="B11" s="97"/>
      <c r="D11" s="187"/>
      <c r="E11" s="100"/>
      <c r="F11" s="430" t="s">
        <v>80</v>
      </c>
      <c r="G11" s="431"/>
      <c r="H11" s="436" t="e">
        <f>#REF!</f>
        <v>#REF!</v>
      </c>
      <c r="I11" s="435"/>
    </row>
    <row r="12" spans="1:13" x14ac:dyDescent="0.45">
      <c r="A12" s="99" t="s">
        <v>81</v>
      </c>
      <c r="B12" s="97"/>
      <c r="D12" s="187"/>
      <c r="E12" s="100"/>
      <c r="F12" s="430" t="s">
        <v>82</v>
      </c>
      <c r="G12" s="431"/>
      <c r="H12" s="436" t="e">
        <f>#REF!</f>
        <v>#REF!</v>
      </c>
      <c r="I12" s="435"/>
    </row>
    <row r="13" spans="1:13" x14ac:dyDescent="0.45">
      <c r="A13" s="99" t="s">
        <v>83</v>
      </c>
      <c r="B13" s="97"/>
      <c r="D13" s="187"/>
      <c r="E13" s="100"/>
      <c r="F13" s="181" t="s">
        <v>84</v>
      </c>
      <c r="G13" s="182"/>
      <c r="H13" s="468" t="s">
        <v>118</v>
      </c>
      <c r="I13" s="469"/>
    </row>
    <row r="14" spans="1:13" x14ac:dyDescent="0.45">
      <c r="A14" s="99"/>
      <c r="B14" s="97"/>
      <c r="D14" s="187"/>
      <c r="E14" s="100"/>
      <c r="F14" s="430" t="s">
        <v>86</v>
      </c>
      <c r="G14" s="431"/>
      <c r="H14" s="436" t="s">
        <v>87</v>
      </c>
      <c r="I14" s="435"/>
      <c r="M14" t="s">
        <v>85</v>
      </c>
    </row>
    <row r="15" spans="1:13" x14ac:dyDescent="0.45">
      <c r="A15" s="443" t="s">
        <v>289</v>
      </c>
      <c r="B15" s="444"/>
      <c r="C15" s="444"/>
      <c r="D15" s="444"/>
      <c r="E15" s="444"/>
      <c r="F15" s="444"/>
      <c r="G15" s="444"/>
      <c r="H15" s="444"/>
      <c r="I15" s="445"/>
    </row>
    <row r="16" spans="1:13" ht="14.65" thickBot="1" x14ac:dyDescent="0.5">
      <c r="A16" s="446" t="s">
        <v>88</v>
      </c>
      <c r="B16" s="447"/>
      <c r="C16" s="447"/>
      <c r="D16" s="447"/>
      <c r="E16" s="447"/>
      <c r="F16" s="447"/>
      <c r="G16" s="447"/>
      <c r="H16" s="447"/>
      <c r="I16" s="448"/>
    </row>
    <row r="17" spans="1:11" x14ac:dyDescent="0.45">
      <c r="A17" s="104" t="s">
        <v>89</v>
      </c>
      <c r="B17" s="464" t="s">
        <v>176</v>
      </c>
      <c r="C17" s="465"/>
      <c r="D17" s="466"/>
      <c r="E17" s="170" t="s">
        <v>91</v>
      </c>
      <c r="F17" s="170" t="s">
        <v>92</v>
      </c>
      <c r="G17" s="170" t="s">
        <v>93</v>
      </c>
      <c r="H17" s="170" t="s">
        <v>94</v>
      </c>
      <c r="I17" s="171" t="s">
        <v>95</v>
      </c>
    </row>
    <row r="18" spans="1:11" x14ac:dyDescent="0.45">
      <c r="A18" s="109"/>
      <c r="B18" s="437"/>
      <c r="C18" s="438"/>
      <c r="D18" s="439"/>
      <c r="E18" s="110"/>
      <c r="F18" s="111"/>
      <c r="G18" s="110"/>
      <c r="H18" s="112"/>
      <c r="I18" s="113">
        <f>SUM(G18*H18)</f>
        <v>0</v>
      </c>
    </row>
    <row r="19" spans="1:11" x14ac:dyDescent="0.45">
      <c r="A19" s="114"/>
      <c r="B19" s="406"/>
      <c r="C19" s="395"/>
      <c r="D19" s="407"/>
      <c r="E19" s="115"/>
      <c r="F19" s="100"/>
      <c r="G19" s="115"/>
      <c r="H19" s="116"/>
      <c r="I19" s="113">
        <f t="shared" ref="I19:I20" si="0">SUM(G19*H19)</f>
        <v>0</v>
      </c>
    </row>
    <row r="20" spans="1:11" x14ac:dyDescent="0.45">
      <c r="A20" s="114"/>
      <c r="B20" s="440"/>
      <c r="C20" s="441"/>
      <c r="D20" s="442"/>
      <c r="E20" s="115"/>
      <c r="F20" s="100"/>
      <c r="G20" s="117"/>
      <c r="H20" s="118"/>
      <c r="I20" s="119">
        <f t="shared" si="0"/>
        <v>0</v>
      </c>
    </row>
    <row r="21" spans="1:11" x14ac:dyDescent="0.45">
      <c r="A21" s="408" t="s">
        <v>96</v>
      </c>
      <c r="B21" s="404"/>
      <c r="C21" s="404"/>
      <c r="D21" s="404"/>
      <c r="E21" s="404"/>
      <c r="F21" s="404"/>
      <c r="G21" s="404"/>
      <c r="H21" s="405"/>
      <c r="I21" s="113">
        <f>SUM(I18:I20)</f>
        <v>0</v>
      </c>
    </row>
    <row r="22" spans="1:11" x14ac:dyDescent="0.45">
      <c r="A22" s="414" t="s">
        <v>97</v>
      </c>
      <c r="B22" s="415"/>
      <c r="C22" s="415"/>
      <c r="D22" s="415"/>
      <c r="E22" s="415"/>
      <c r="F22" s="415"/>
      <c r="G22" s="415"/>
      <c r="H22" s="415"/>
      <c r="I22" s="416"/>
    </row>
    <row r="23" spans="1:11" x14ac:dyDescent="0.45">
      <c r="A23" s="120" t="s">
        <v>98</v>
      </c>
      <c r="B23" s="412" t="s">
        <v>176</v>
      </c>
      <c r="C23" s="458"/>
      <c r="D23" s="458"/>
      <c r="E23" s="458"/>
      <c r="F23" s="122"/>
      <c r="G23" s="180" t="s">
        <v>93</v>
      </c>
      <c r="H23" s="136" t="s">
        <v>94</v>
      </c>
      <c r="I23" s="137" t="s">
        <v>95</v>
      </c>
      <c r="K23" s="142"/>
    </row>
    <row r="24" spans="1:11" x14ac:dyDescent="0.45">
      <c r="A24" s="125"/>
      <c r="B24" s="417"/>
      <c r="C24" s="418"/>
      <c r="D24" s="418"/>
      <c r="E24" s="418"/>
      <c r="F24" s="419"/>
      <c r="G24" s="189"/>
      <c r="H24" s="184"/>
      <c r="I24" s="129"/>
    </row>
    <row r="25" spans="1:11" x14ac:dyDescent="0.45">
      <c r="A25" s="125"/>
      <c r="B25" s="420"/>
      <c r="C25" s="421"/>
      <c r="D25" s="421"/>
      <c r="E25" s="421"/>
      <c r="F25" s="421"/>
      <c r="G25" s="191"/>
      <c r="H25" s="190"/>
      <c r="I25" s="129"/>
    </row>
    <row r="26" spans="1:11" x14ac:dyDescent="0.45">
      <c r="A26" s="125"/>
      <c r="B26" s="420"/>
      <c r="C26" s="421"/>
      <c r="D26" s="421"/>
      <c r="E26" s="421"/>
      <c r="F26" s="422"/>
      <c r="G26" s="191"/>
      <c r="H26" s="190"/>
      <c r="I26" s="129"/>
    </row>
    <row r="27" spans="1:11" x14ac:dyDescent="0.45">
      <c r="A27" s="125"/>
      <c r="B27" s="420"/>
      <c r="C27" s="421"/>
      <c r="D27" s="421"/>
      <c r="E27" s="421"/>
      <c r="F27" s="422"/>
      <c r="G27" s="191"/>
      <c r="H27" s="190"/>
      <c r="I27" s="129"/>
    </row>
    <row r="28" spans="1:11" x14ac:dyDescent="0.45">
      <c r="A28" s="125"/>
      <c r="B28" s="420"/>
      <c r="C28" s="421"/>
      <c r="D28" s="421"/>
      <c r="E28" s="421"/>
      <c r="F28" s="422"/>
      <c r="G28" s="191"/>
      <c r="H28" s="192"/>
      <c r="I28" s="129"/>
    </row>
    <row r="29" spans="1:11" x14ac:dyDescent="0.45">
      <c r="A29" s="125"/>
      <c r="B29" s="470"/>
      <c r="C29" s="471"/>
      <c r="D29" s="471"/>
      <c r="E29" s="471"/>
      <c r="F29" s="471"/>
      <c r="G29" s="191"/>
      <c r="H29" s="192"/>
      <c r="I29" s="129"/>
    </row>
    <row r="30" spans="1:11" x14ac:dyDescent="0.45">
      <c r="A30" s="125"/>
      <c r="B30" s="470"/>
      <c r="C30" s="471"/>
      <c r="D30" s="471"/>
      <c r="E30" s="471"/>
      <c r="F30" s="471"/>
      <c r="G30" s="191"/>
      <c r="H30" s="192"/>
      <c r="I30" s="129"/>
    </row>
    <row r="31" spans="1:11" x14ac:dyDescent="0.45">
      <c r="A31" s="125"/>
      <c r="B31" s="470"/>
      <c r="C31" s="471"/>
      <c r="D31" s="471"/>
      <c r="E31" s="471"/>
      <c r="F31" s="471"/>
      <c r="G31" s="191"/>
      <c r="H31" s="192"/>
      <c r="I31" s="129"/>
    </row>
    <row r="32" spans="1:11" x14ac:dyDescent="0.45">
      <c r="A32" s="125"/>
      <c r="B32" s="470"/>
      <c r="C32" s="471"/>
      <c r="D32" s="471"/>
      <c r="E32" s="471"/>
      <c r="F32" s="471"/>
      <c r="G32" s="191"/>
      <c r="H32" s="192"/>
      <c r="I32" s="129"/>
    </row>
    <row r="33" spans="1:12" x14ac:dyDescent="0.45">
      <c r="A33" s="125"/>
      <c r="B33" s="470"/>
      <c r="C33" s="471"/>
      <c r="D33" s="471"/>
      <c r="E33" s="471"/>
      <c r="F33" s="471"/>
      <c r="G33" s="191"/>
      <c r="H33" s="192"/>
      <c r="I33" s="129"/>
    </row>
    <row r="34" spans="1:12" x14ac:dyDescent="0.45">
      <c r="A34" s="125"/>
      <c r="B34" s="470"/>
      <c r="C34" s="471"/>
      <c r="D34" s="471"/>
      <c r="E34" s="471"/>
      <c r="F34" s="471"/>
      <c r="G34" s="191"/>
      <c r="H34" s="192"/>
      <c r="I34" s="129"/>
    </row>
    <row r="35" spans="1:12" x14ac:dyDescent="0.45">
      <c r="A35" s="125"/>
      <c r="B35" s="470"/>
      <c r="C35" s="471"/>
      <c r="D35" s="471"/>
      <c r="E35" s="471"/>
      <c r="F35" s="471"/>
      <c r="G35" s="191"/>
      <c r="H35" s="192"/>
      <c r="I35" s="129"/>
    </row>
    <row r="36" spans="1:12" x14ac:dyDescent="0.45">
      <c r="A36" s="125"/>
      <c r="B36" s="470"/>
      <c r="C36" s="471"/>
      <c r="D36" s="471"/>
      <c r="E36" s="471"/>
      <c r="F36" s="471"/>
      <c r="G36" s="191"/>
      <c r="H36" s="192"/>
      <c r="I36" s="129"/>
    </row>
    <row r="37" spans="1:12" x14ac:dyDescent="0.45">
      <c r="A37" s="125"/>
      <c r="B37" s="470"/>
      <c r="C37" s="471"/>
      <c r="D37" s="471"/>
      <c r="E37" s="471"/>
      <c r="F37" s="471"/>
      <c r="G37" s="191"/>
      <c r="H37" s="192"/>
      <c r="I37" s="129"/>
      <c r="L37" s="130"/>
    </row>
    <row r="38" spans="1:12" x14ac:dyDescent="0.45">
      <c r="A38" s="467" t="s">
        <v>177</v>
      </c>
      <c r="B38" s="404"/>
      <c r="C38" s="404"/>
      <c r="D38" s="404"/>
      <c r="E38" s="404"/>
      <c r="F38" s="404"/>
      <c r="G38" s="404"/>
      <c r="H38" s="405"/>
      <c r="I38" s="185">
        <f>SUM(I24:I37)</f>
        <v>0</v>
      </c>
      <c r="L38" s="130"/>
    </row>
    <row r="39" spans="1:12" x14ac:dyDescent="0.45">
      <c r="A39" s="408" t="s">
        <v>178</v>
      </c>
      <c r="B39" s="404"/>
      <c r="C39" s="404"/>
      <c r="D39" s="404"/>
      <c r="E39" s="404"/>
      <c r="F39" s="404"/>
      <c r="G39" s="404"/>
      <c r="H39" s="405"/>
      <c r="I39" s="186">
        <f>ROUND((I38*0.15),2)</f>
        <v>0</v>
      </c>
      <c r="L39" s="130"/>
    </row>
    <row r="40" spans="1:12" x14ac:dyDescent="0.45">
      <c r="A40" s="408" t="s">
        <v>179</v>
      </c>
      <c r="B40" s="404"/>
      <c r="C40" s="404"/>
      <c r="D40" s="404"/>
      <c r="E40" s="404"/>
      <c r="F40" s="404"/>
      <c r="G40" s="404"/>
      <c r="H40" s="405"/>
      <c r="I40" s="131">
        <f>I38+I39</f>
        <v>0</v>
      </c>
    </row>
    <row r="41" spans="1:12" x14ac:dyDescent="0.45">
      <c r="A41" s="414" t="s">
        <v>101</v>
      </c>
      <c r="B41" s="415"/>
      <c r="C41" s="415"/>
      <c r="D41" s="415"/>
      <c r="E41" s="415"/>
      <c r="F41" s="415"/>
      <c r="G41" s="415"/>
      <c r="H41" s="415"/>
      <c r="I41" s="416"/>
    </row>
    <row r="42" spans="1:12" x14ac:dyDescent="0.45">
      <c r="A42" s="120" t="s">
        <v>102</v>
      </c>
      <c r="B42" s="412" t="s">
        <v>103</v>
      </c>
      <c r="C42" s="458"/>
      <c r="D42" s="413"/>
      <c r="E42" s="412" t="s">
        <v>91</v>
      </c>
      <c r="F42" s="413"/>
      <c r="G42" s="122" t="s">
        <v>93</v>
      </c>
      <c r="H42" s="123" t="s">
        <v>94</v>
      </c>
      <c r="I42" s="124" t="s">
        <v>95</v>
      </c>
    </row>
    <row r="43" spans="1:12" x14ac:dyDescent="0.45">
      <c r="A43" s="125">
        <v>1</v>
      </c>
      <c r="B43" s="449" t="s">
        <v>104</v>
      </c>
      <c r="C43" s="450"/>
      <c r="D43" s="451"/>
      <c r="E43" s="437" t="s">
        <v>105</v>
      </c>
      <c r="F43" s="439"/>
      <c r="G43" s="157">
        <v>2</v>
      </c>
      <c r="H43" s="155">
        <v>450</v>
      </c>
      <c r="I43" s="132">
        <f>SUM(G43*H43)</f>
        <v>900</v>
      </c>
    </row>
    <row r="44" spans="1:12" x14ac:dyDescent="0.45">
      <c r="A44" s="125">
        <v>2</v>
      </c>
      <c r="B44" s="426" t="s">
        <v>106</v>
      </c>
      <c r="C44" s="427"/>
      <c r="D44" s="428"/>
      <c r="E44" s="406" t="s">
        <v>105</v>
      </c>
      <c r="F44" s="407"/>
      <c r="G44" s="126"/>
      <c r="H44" s="156">
        <v>350</v>
      </c>
      <c r="I44" s="129">
        <f t="shared" ref="I44:I48" si="1">SUM(G44*H44)</f>
        <v>0</v>
      </c>
    </row>
    <row r="45" spans="1:12" x14ac:dyDescent="0.45">
      <c r="A45" s="125">
        <v>3</v>
      </c>
      <c r="B45" s="426" t="s">
        <v>107</v>
      </c>
      <c r="C45" s="427"/>
      <c r="D45" s="428"/>
      <c r="E45" s="406" t="s">
        <v>105</v>
      </c>
      <c r="F45" s="407"/>
      <c r="G45" s="126"/>
      <c r="H45" s="156">
        <v>300</v>
      </c>
      <c r="I45" s="129">
        <f t="shared" si="1"/>
        <v>0</v>
      </c>
    </row>
    <row r="46" spans="1:12" x14ac:dyDescent="0.45">
      <c r="A46" s="125">
        <v>4</v>
      </c>
      <c r="B46" s="426" t="s">
        <v>108</v>
      </c>
      <c r="C46" s="427"/>
      <c r="D46" s="428"/>
      <c r="E46" s="406" t="s">
        <v>105</v>
      </c>
      <c r="F46" s="407"/>
      <c r="G46" s="126">
        <v>2</v>
      </c>
      <c r="H46" s="156">
        <v>200</v>
      </c>
      <c r="I46" s="129">
        <f t="shared" si="1"/>
        <v>400</v>
      </c>
    </row>
    <row r="47" spans="1:12" x14ac:dyDescent="0.45">
      <c r="A47" s="125">
        <v>5</v>
      </c>
      <c r="B47" s="426" t="s">
        <v>109</v>
      </c>
      <c r="C47" s="427"/>
      <c r="D47" s="428"/>
      <c r="E47" s="406" t="s">
        <v>105</v>
      </c>
      <c r="F47" s="407"/>
      <c r="G47" s="126"/>
      <c r="H47" s="158">
        <v>200</v>
      </c>
      <c r="I47" s="129">
        <f t="shared" si="1"/>
        <v>0</v>
      </c>
    </row>
    <row r="48" spans="1:12" x14ac:dyDescent="0.45">
      <c r="A48" s="125">
        <v>6</v>
      </c>
      <c r="B48" s="426" t="s">
        <v>41</v>
      </c>
      <c r="C48" s="427"/>
      <c r="D48" s="428"/>
      <c r="E48" s="406" t="s">
        <v>105</v>
      </c>
      <c r="F48" s="407"/>
      <c r="G48" s="126"/>
      <c r="H48" s="158">
        <v>140</v>
      </c>
      <c r="I48" s="129">
        <f t="shared" si="1"/>
        <v>0</v>
      </c>
    </row>
    <row r="49" spans="1:12" x14ac:dyDescent="0.45">
      <c r="A49" s="125"/>
      <c r="B49" s="426"/>
      <c r="C49" s="427"/>
      <c r="D49" s="428"/>
      <c r="E49" s="133"/>
      <c r="F49" s="100"/>
      <c r="G49" s="100"/>
      <c r="H49" s="116"/>
      <c r="I49" s="129"/>
    </row>
    <row r="50" spans="1:12" x14ac:dyDescent="0.45">
      <c r="A50" s="114"/>
      <c r="B50" s="426"/>
      <c r="C50" s="427"/>
      <c r="D50" s="428"/>
      <c r="F50" s="100"/>
      <c r="G50" s="100"/>
      <c r="H50" s="116"/>
      <c r="I50" s="129"/>
    </row>
    <row r="51" spans="1:12" x14ac:dyDescent="0.45">
      <c r="A51" s="134"/>
      <c r="B51" s="455"/>
      <c r="C51" s="456"/>
      <c r="D51" s="457"/>
      <c r="E51" s="102"/>
      <c r="F51" s="103"/>
      <c r="G51" s="100"/>
      <c r="H51" s="118"/>
      <c r="I51" s="129"/>
    </row>
    <row r="52" spans="1:12" x14ac:dyDescent="0.45">
      <c r="A52" s="408" t="s">
        <v>110</v>
      </c>
      <c r="B52" s="404"/>
      <c r="C52" s="404"/>
      <c r="D52" s="404"/>
      <c r="E52" s="404"/>
      <c r="F52" s="404"/>
      <c r="G52" s="404"/>
      <c r="H52" s="405"/>
      <c r="I52" s="135">
        <f>SUM(I43:I51)</f>
        <v>1300</v>
      </c>
    </row>
    <row r="53" spans="1:12" x14ac:dyDescent="0.45">
      <c r="A53" s="414" t="s">
        <v>111</v>
      </c>
      <c r="B53" s="415"/>
      <c r="C53" s="415"/>
      <c r="D53" s="415"/>
      <c r="E53" s="415"/>
      <c r="F53" s="415"/>
      <c r="G53" s="415"/>
      <c r="H53" s="415"/>
      <c r="I53" s="416"/>
    </row>
    <row r="54" spans="1:12" x14ac:dyDescent="0.45">
      <c r="A54" s="120" t="s">
        <v>112</v>
      </c>
      <c r="B54" s="412" t="s">
        <v>113</v>
      </c>
      <c r="C54" s="458"/>
      <c r="D54" s="413"/>
      <c r="E54" s="412" t="s">
        <v>114</v>
      </c>
      <c r="F54" s="413"/>
      <c r="G54" s="136" t="s">
        <v>115</v>
      </c>
      <c r="H54" s="136" t="s">
        <v>94</v>
      </c>
      <c r="I54" s="137" t="s">
        <v>95</v>
      </c>
    </row>
    <row r="55" spans="1:12" x14ac:dyDescent="0.45">
      <c r="A55" s="125">
        <v>1</v>
      </c>
      <c r="B55" s="417" t="s">
        <v>290</v>
      </c>
      <c r="C55" s="418"/>
      <c r="D55" s="419"/>
      <c r="E55" s="437"/>
      <c r="F55" s="439"/>
      <c r="G55" s="126"/>
      <c r="H55" s="138"/>
      <c r="I55" s="129"/>
    </row>
    <row r="56" spans="1:12" x14ac:dyDescent="0.45">
      <c r="A56" s="125"/>
      <c r="B56" s="420" t="s">
        <v>273</v>
      </c>
      <c r="C56" s="421"/>
      <c r="D56" s="422"/>
      <c r="E56" s="406">
        <v>1</v>
      </c>
      <c r="F56" s="407"/>
      <c r="G56" s="126">
        <v>90.2</v>
      </c>
      <c r="H56" s="138">
        <v>5</v>
      </c>
      <c r="I56" s="129">
        <f>H56*G56</f>
        <v>451</v>
      </c>
    </row>
    <row r="57" spans="1:12" x14ac:dyDescent="0.45">
      <c r="A57" s="139"/>
      <c r="B57" s="423"/>
      <c r="C57" s="424"/>
      <c r="D57" s="425"/>
      <c r="E57" s="440"/>
      <c r="F57" s="442"/>
      <c r="G57" s="126"/>
      <c r="H57" s="138"/>
      <c r="I57" s="129"/>
    </row>
    <row r="58" spans="1:12" x14ac:dyDescent="0.45">
      <c r="A58" s="408" t="s">
        <v>116</v>
      </c>
      <c r="B58" s="404"/>
      <c r="C58" s="404"/>
      <c r="D58" s="404"/>
      <c r="E58" s="404"/>
      <c r="F58" s="404"/>
      <c r="G58" s="404"/>
      <c r="H58" s="405"/>
      <c r="I58" s="140">
        <f>SUM(I55:I57)</f>
        <v>451</v>
      </c>
    </row>
    <row r="59" spans="1:12" x14ac:dyDescent="0.45">
      <c r="A59" s="141"/>
      <c r="B59" s="142"/>
      <c r="C59" s="142"/>
      <c r="D59" s="142"/>
      <c r="E59" s="142"/>
      <c r="F59" s="143"/>
      <c r="G59" s="144"/>
      <c r="H59" s="144"/>
      <c r="I59" s="145"/>
      <c r="L59" s="97"/>
    </row>
    <row r="60" spans="1:12" x14ac:dyDescent="0.45">
      <c r="A60" s="452"/>
      <c r="B60" s="453"/>
      <c r="C60" s="453"/>
      <c r="D60" s="453"/>
      <c r="E60" s="453"/>
      <c r="F60" s="146"/>
      <c r="G60" s="454" t="s">
        <v>117</v>
      </c>
      <c r="H60" s="453"/>
      <c r="I60" s="147">
        <f>I58+I52+I40</f>
        <v>1751</v>
      </c>
    </row>
    <row r="61" spans="1:12" x14ac:dyDescent="0.45">
      <c r="A61" s="452"/>
      <c r="B61" s="453"/>
      <c r="C61" s="453"/>
      <c r="D61" s="453"/>
      <c r="E61" s="453"/>
      <c r="F61" s="100"/>
      <c r="G61" s="148"/>
      <c r="H61" s="149"/>
      <c r="I61" s="150"/>
    </row>
    <row r="62" spans="1:12" ht="14.65" thickBot="1" x14ac:dyDescent="0.5">
      <c r="A62" s="452"/>
      <c r="B62" s="453"/>
      <c r="C62" s="453"/>
      <c r="D62" s="453"/>
      <c r="E62" s="453"/>
      <c r="F62" s="100"/>
      <c r="G62" s="402" t="s">
        <v>160</v>
      </c>
      <c r="H62" s="403"/>
      <c r="I62" s="159">
        <f>I60+I61</f>
        <v>1751</v>
      </c>
    </row>
    <row r="63" spans="1:12" ht="15" thickTop="1" thickBot="1" x14ac:dyDescent="0.5">
      <c r="A63" s="151"/>
      <c r="B63" s="152"/>
      <c r="C63" s="459"/>
      <c r="D63" s="460"/>
      <c r="E63" s="460"/>
      <c r="F63" s="460"/>
      <c r="G63" s="153"/>
      <c r="H63" s="153"/>
      <c r="I63" s="154"/>
    </row>
    <row r="65" spans="1:2" x14ac:dyDescent="0.45">
      <c r="A65" s="97"/>
      <c r="B65" s="97"/>
    </row>
  </sheetData>
  <mergeCells count="76">
    <mergeCell ref="C63:F63"/>
    <mergeCell ref="B56:D56"/>
    <mergeCell ref="E56:F56"/>
    <mergeCell ref="B57:D57"/>
    <mergeCell ref="E57:F57"/>
    <mergeCell ref="A58:H58"/>
    <mergeCell ref="A60:B60"/>
    <mergeCell ref="C60:E60"/>
    <mergeCell ref="G60:H60"/>
    <mergeCell ref="A61:B61"/>
    <mergeCell ref="C61:E61"/>
    <mergeCell ref="A62:B62"/>
    <mergeCell ref="C62:E62"/>
    <mergeCell ref="G62:H62"/>
    <mergeCell ref="B55:D55"/>
    <mergeCell ref="E55:F55"/>
    <mergeCell ref="B47:D47"/>
    <mergeCell ref="E47:F47"/>
    <mergeCell ref="B48:D48"/>
    <mergeCell ref="E48:F48"/>
    <mergeCell ref="B49:D49"/>
    <mergeCell ref="B50:D50"/>
    <mergeCell ref="B51:D51"/>
    <mergeCell ref="A52:H52"/>
    <mergeCell ref="A53:I53"/>
    <mergeCell ref="B54:D54"/>
    <mergeCell ref="E54:F54"/>
    <mergeCell ref="B44:D44"/>
    <mergeCell ref="E44:F44"/>
    <mergeCell ref="B45:D45"/>
    <mergeCell ref="E45:F45"/>
    <mergeCell ref="B46:D46"/>
    <mergeCell ref="E46:F46"/>
    <mergeCell ref="A40:H40"/>
    <mergeCell ref="A41:I41"/>
    <mergeCell ref="B42:D42"/>
    <mergeCell ref="E42:F42"/>
    <mergeCell ref="B43:D43"/>
    <mergeCell ref="E43:F43"/>
    <mergeCell ref="A39:H39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A38:H38"/>
    <mergeCell ref="B27:F27"/>
    <mergeCell ref="A16:I16"/>
    <mergeCell ref="B17:D17"/>
    <mergeCell ref="B18:D18"/>
    <mergeCell ref="B19:D19"/>
    <mergeCell ref="B20:D20"/>
    <mergeCell ref="A21:H21"/>
    <mergeCell ref="A22:I22"/>
    <mergeCell ref="B23:E23"/>
    <mergeCell ref="B24:F24"/>
    <mergeCell ref="B25:F25"/>
    <mergeCell ref="B26:F26"/>
    <mergeCell ref="A15:I15"/>
    <mergeCell ref="A9:E9"/>
    <mergeCell ref="F9:G9"/>
    <mergeCell ref="H9:I9"/>
    <mergeCell ref="F10:G10"/>
    <mergeCell ref="H10:I10"/>
    <mergeCell ref="F11:G11"/>
    <mergeCell ref="H11:I11"/>
    <mergeCell ref="F12:G12"/>
    <mergeCell ref="H12:I12"/>
    <mergeCell ref="H13:I13"/>
    <mergeCell ref="F14:G14"/>
    <mergeCell ref="H14:I14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rgb="FFFFFF00"/>
  </sheetPr>
  <dimension ref="A1:M65"/>
  <sheetViews>
    <sheetView topLeftCell="A22" workbookViewId="0">
      <selection activeCell="M45" sqref="M45"/>
    </sheetView>
  </sheetViews>
  <sheetFormatPr defaultRowHeight="14.25" x14ac:dyDescent="0.45"/>
  <cols>
    <col min="1" max="1" width="12" bestFit="1" customWidth="1"/>
    <col min="4" max="4" width="26.86328125" customWidth="1"/>
    <col min="6" max="6" width="8.86328125" customWidth="1"/>
    <col min="7" max="7" width="11" customWidth="1"/>
    <col min="8" max="8" width="14.1328125" customWidth="1"/>
    <col min="9" max="9" width="18.33203125" customWidth="1"/>
  </cols>
  <sheetData>
    <row r="1" spans="1:13" x14ac:dyDescent="0.45">
      <c r="A1" s="92"/>
      <c r="B1" s="93"/>
      <c r="C1" s="93"/>
      <c r="D1" s="93"/>
      <c r="E1" s="93"/>
      <c r="F1" s="93"/>
      <c r="G1" s="93"/>
      <c r="H1" s="93"/>
      <c r="I1" s="94"/>
    </row>
    <row r="2" spans="1:13" x14ac:dyDescent="0.45">
      <c r="A2" s="95"/>
      <c r="I2" s="96"/>
    </row>
    <row r="3" spans="1:13" x14ac:dyDescent="0.45">
      <c r="A3" s="95"/>
      <c r="I3" s="96"/>
    </row>
    <row r="4" spans="1:13" x14ac:dyDescent="0.45">
      <c r="A4" s="95"/>
      <c r="I4" s="96"/>
    </row>
    <row r="5" spans="1:13" x14ac:dyDescent="0.45">
      <c r="A5" s="95"/>
      <c r="I5" s="96"/>
    </row>
    <row r="6" spans="1:13" x14ac:dyDescent="0.45">
      <c r="A6" s="95"/>
      <c r="I6" s="96"/>
    </row>
    <row r="7" spans="1:13" x14ac:dyDescent="0.45">
      <c r="A7" s="95"/>
      <c r="I7" s="96"/>
    </row>
    <row r="8" spans="1:13" x14ac:dyDescent="0.45">
      <c r="A8" s="95"/>
      <c r="H8" s="97"/>
      <c r="I8" s="98"/>
    </row>
    <row r="9" spans="1:13" x14ac:dyDescent="0.45">
      <c r="A9" s="414" t="s">
        <v>167</v>
      </c>
      <c r="B9" s="415"/>
      <c r="C9" s="415"/>
      <c r="D9" s="415"/>
      <c r="E9" s="429"/>
      <c r="F9" s="430" t="s">
        <v>166</v>
      </c>
      <c r="G9" s="431"/>
      <c r="H9" s="432">
        <v>33</v>
      </c>
      <c r="I9" s="433"/>
    </row>
    <row r="10" spans="1:13" x14ac:dyDescent="0.45">
      <c r="A10" s="99" t="s">
        <v>77</v>
      </c>
      <c r="B10" s="97"/>
      <c r="D10" s="187"/>
      <c r="E10" s="100"/>
      <c r="F10" s="430" t="s">
        <v>78</v>
      </c>
      <c r="G10" s="431"/>
      <c r="H10" s="434" t="e">
        <f>#REF!</f>
        <v>#REF!</v>
      </c>
      <c r="I10" s="435"/>
    </row>
    <row r="11" spans="1:13" x14ac:dyDescent="0.45">
      <c r="A11" s="99" t="s">
        <v>79</v>
      </c>
      <c r="B11" s="97"/>
      <c r="D11" s="187"/>
      <c r="E11" s="100"/>
      <c r="F11" s="430" t="s">
        <v>80</v>
      </c>
      <c r="G11" s="431"/>
      <c r="H11" s="436" t="e">
        <f>#REF!</f>
        <v>#REF!</v>
      </c>
      <c r="I11" s="435"/>
    </row>
    <row r="12" spans="1:13" x14ac:dyDescent="0.45">
      <c r="A12" s="99" t="s">
        <v>81</v>
      </c>
      <c r="B12" s="97"/>
      <c r="D12" s="187"/>
      <c r="E12" s="100"/>
      <c r="F12" s="430" t="s">
        <v>82</v>
      </c>
      <c r="G12" s="431"/>
      <c r="H12" s="436" t="e">
        <f>#REF!</f>
        <v>#REF!</v>
      </c>
      <c r="I12" s="435"/>
    </row>
    <row r="13" spans="1:13" x14ac:dyDescent="0.45">
      <c r="A13" s="99" t="s">
        <v>83</v>
      </c>
      <c r="B13" s="97"/>
      <c r="D13" s="187"/>
      <c r="E13" s="100"/>
      <c r="F13" s="181" t="s">
        <v>84</v>
      </c>
      <c r="G13" s="182"/>
      <c r="H13" s="468" t="s">
        <v>118</v>
      </c>
      <c r="I13" s="469"/>
    </row>
    <row r="14" spans="1:13" x14ac:dyDescent="0.45">
      <c r="A14" s="99"/>
      <c r="B14" s="97"/>
      <c r="D14" s="187"/>
      <c r="E14" s="100"/>
      <c r="F14" s="430" t="s">
        <v>86</v>
      </c>
      <c r="G14" s="431"/>
      <c r="H14" s="436" t="s">
        <v>87</v>
      </c>
      <c r="I14" s="435"/>
      <c r="M14" t="s">
        <v>85</v>
      </c>
    </row>
    <row r="15" spans="1:13" x14ac:dyDescent="0.45">
      <c r="A15" s="443" t="s">
        <v>291</v>
      </c>
      <c r="B15" s="444"/>
      <c r="C15" s="444"/>
      <c r="D15" s="444"/>
      <c r="E15" s="444"/>
      <c r="F15" s="444"/>
      <c r="G15" s="444"/>
      <c r="H15" s="444"/>
      <c r="I15" s="445"/>
    </row>
    <row r="16" spans="1:13" ht="14.65" thickBot="1" x14ac:dyDescent="0.5">
      <c r="A16" s="446" t="s">
        <v>88</v>
      </c>
      <c r="B16" s="447"/>
      <c r="C16" s="447"/>
      <c r="D16" s="447"/>
      <c r="E16" s="447"/>
      <c r="F16" s="447"/>
      <c r="G16" s="447"/>
      <c r="H16" s="447"/>
      <c r="I16" s="448"/>
    </row>
    <row r="17" spans="1:11" x14ac:dyDescent="0.45">
      <c r="A17" s="104" t="s">
        <v>89</v>
      </c>
      <c r="B17" s="464" t="s">
        <v>176</v>
      </c>
      <c r="C17" s="465"/>
      <c r="D17" s="466"/>
      <c r="E17" s="170" t="s">
        <v>91</v>
      </c>
      <c r="F17" s="170" t="s">
        <v>92</v>
      </c>
      <c r="G17" s="170" t="s">
        <v>93</v>
      </c>
      <c r="H17" s="170" t="s">
        <v>94</v>
      </c>
      <c r="I17" s="171" t="s">
        <v>95</v>
      </c>
    </row>
    <row r="18" spans="1:11" x14ac:dyDescent="0.45">
      <c r="A18" s="109"/>
      <c r="B18" s="437"/>
      <c r="C18" s="438"/>
      <c r="D18" s="439"/>
      <c r="E18" s="110"/>
      <c r="F18" s="111"/>
      <c r="G18" s="110"/>
      <c r="H18" s="112"/>
      <c r="I18" s="113">
        <f>SUM(G18*H18)</f>
        <v>0</v>
      </c>
    </row>
    <row r="19" spans="1:11" x14ac:dyDescent="0.45">
      <c r="A19" s="114"/>
      <c r="B19" s="406"/>
      <c r="C19" s="395"/>
      <c r="D19" s="407"/>
      <c r="E19" s="115"/>
      <c r="F19" s="100"/>
      <c r="G19" s="115"/>
      <c r="H19" s="116"/>
      <c r="I19" s="113">
        <f t="shared" ref="I19:I20" si="0">SUM(G19*H19)</f>
        <v>0</v>
      </c>
    </row>
    <row r="20" spans="1:11" x14ac:dyDescent="0.45">
      <c r="A20" s="114"/>
      <c r="B20" s="440"/>
      <c r="C20" s="441"/>
      <c r="D20" s="442"/>
      <c r="E20" s="115"/>
      <c r="F20" s="100"/>
      <c r="G20" s="117"/>
      <c r="H20" s="118"/>
      <c r="I20" s="119">
        <f t="shared" si="0"/>
        <v>0</v>
      </c>
    </row>
    <row r="21" spans="1:11" x14ac:dyDescent="0.45">
      <c r="A21" s="408" t="s">
        <v>96</v>
      </c>
      <c r="B21" s="404"/>
      <c r="C21" s="404"/>
      <c r="D21" s="404"/>
      <c r="E21" s="404"/>
      <c r="F21" s="404"/>
      <c r="G21" s="404"/>
      <c r="H21" s="405"/>
      <c r="I21" s="113">
        <f>SUM(I18:I20)</f>
        <v>0</v>
      </c>
    </row>
    <row r="22" spans="1:11" x14ac:dyDescent="0.45">
      <c r="A22" s="414" t="s">
        <v>97</v>
      </c>
      <c r="B22" s="415"/>
      <c r="C22" s="415"/>
      <c r="D22" s="415"/>
      <c r="E22" s="415"/>
      <c r="F22" s="415"/>
      <c r="G22" s="415"/>
      <c r="H22" s="415"/>
      <c r="I22" s="416"/>
    </row>
    <row r="23" spans="1:11" x14ac:dyDescent="0.45">
      <c r="A23" s="120" t="s">
        <v>98</v>
      </c>
      <c r="B23" s="412" t="s">
        <v>176</v>
      </c>
      <c r="C23" s="458"/>
      <c r="D23" s="458"/>
      <c r="E23" s="458"/>
      <c r="F23" s="122"/>
      <c r="G23" s="180" t="s">
        <v>93</v>
      </c>
      <c r="H23" s="136" t="s">
        <v>94</v>
      </c>
      <c r="I23" s="137" t="s">
        <v>95</v>
      </c>
      <c r="K23" s="142"/>
    </row>
    <row r="24" spans="1:11" x14ac:dyDescent="0.45">
      <c r="A24" s="125">
        <v>1</v>
      </c>
      <c r="B24" s="417" t="s">
        <v>293</v>
      </c>
      <c r="C24" s="418"/>
      <c r="D24" s="418"/>
      <c r="E24" s="418"/>
      <c r="F24" s="419"/>
      <c r="G24" s="189">
        <v>1</v>
      </c>
      <c r="H24" s="184">
        <v>153.18</v>
      </c>
      <c r="I24" s="129">
        <f>H24*G24</f>
        <v>153.18</v>
      </c>
    </row>
    <row r="25" spans="1:11" x14ac:dyDescent="0.45">
      <c r="A25" s="125"/>
      <c r="B25" s="420"/>
      <c r="C25" s="421"/>
      <c r="D25" s="421"/>
      <c r="E25" s="421"/>
      <c r="F25" s="421"/>
      <c r="G25" s="191"/>
      <c r="H25" s="190"/>
      <c r="I25" s="129"/>
    </row>
    <row r="26" spans="1:11" x14ac:dyDescent="0.45">
      <c r="A26" s="125"/>
      <c r="B26" s="420"/>
      <c r="C26" s="421"/>
      <c r="D26" s="421"/>
      <c r="E26" s="421"/>
      <c r="F26" s="422"/>
      <c r="G26" s="191"/>
      <c r="H26" s="190"/>
      <c r="I26" s="129"/>
    </row>
    <row r="27" spans="1:11" x14ac:dyDescent="0.45">
      <c r="A27" s="125"/>
      <c r="B27" s="420"/>
      <c r="C27" s="421"/>
      <c r="D27" s="421"/>
      <c r="E27" s="421"/>
      <c r="F27" s="422"/>
      <c r="G27" s="191"/>
      <c r="H27" s="190"/>
      <c r="I27" s="129"/>
    </row>
    <row r="28" spans="1:11" x14ac:dyDescent="0.45">
      <c r="A28" s="125"/>
      <c r="B28" s="420"/>
      <c r="C28" s="421"/>
      <c r="D28" s="421"/>
      <c r="E28" s="421"/>
      <c r="F28" s="422"/>
      <c r="G28" s="191"/>
      <c r="H28" s="192"/>
      <c r="I28" s="129"/>
    </row>
    <row r="29" spans="1:11" x14ac:dyDescent="0.45">
      <c r="A29" s="125"/>
      <c r="B29" s="470"/>
      <c r="C29" s="471"/>
      <c r="D29" s="471"/>
      <c r="E29" s="471"/>
      <c r="F29" s="471"/>
      <c r="G29" s="191"/>
      <c r="H29" s="192"/>
      <c r="I29" s="129"/>
    </row>
    <row r="30" spans="1:11" x14ac:dyDescent="0.45">
      <c r="A30" s="125"/>
      <c r="B30" s="470"/>
      <c r="C30" s="471"/>
      <c r="D30" s="471"/>
      <c r="E30" s="471"/>
      <c r="F30" s="471"/>
      <c r="G30" s="191"/>
      <c r="H30" s="192"/>
      <c r="I30" s="129"/>
    </row>
    <row r="31" spans="1:11" x14ac:dyDescent="0.45">
      <c r="A31" s="125"/>
      <c r="B31" s="470"/>
      <c r="C31" s="471"/>
      <c r="D31" s="471"/>
      <c r="E31" s="471"/>
      <c r="F31" s="471"/>
      <c r="G31" s="191"/>
      <c r="H31" s="192"/>
      <c r="I31" s="129"/>
    </row>
    <row r="32" spans="1:11" x14ac:dyDescent="0.45">
      <c r="A32" s="125"/>
      <c r="B32" s="470"/>
      <c r="C32" s="471"/>
      <c r="D32" s="471"/>
      <c r="E32" s="471"/>
      <c r="F32" s="471"/>
      <c r="G32" s="191"/>
      <c r="H32" s="192"/>
      <c r="I32" s="129"/>
    </row>
    <row r="33" spans="1:12" x14ac:dyDescent="0.45">
      <c r="A33" s="125"/>
      <c r="B33" s="470"/>
      <c r="C33" s="471"/>
      <c r="D33" s="471"/>
      <c r="E33" s="471"/>
      <c r="F33" s="471"/>
      <c r="G33" s="191"/>
      <c r="H33" s="192"/>
      <c r="I33" s="129"/>
    </row>
    <row r="34" spans="1:12" x14ac:dyDescent="0.45">
      <c r="A34" s="125"/>
      <c r="B34" s="470"/>
      <c r="C34" s="471"/>
      <c r="D34" s="471"/>
      <c r="E34" s="471"/>
      <c r="F34" s="471"/>
      <c r="G34" s="191"/>
      <c r="H34" s="192"/>
      <c r="I34" s="129"/>
    </row>
    <row r="35" spans="1:12" x14ac:dyDescent="0.45">
      <c r="A35" s="125"/>
      <c r="B35" s="470"/>
      <c r="C35" s="471"/>
      <c r="D35" s="471"/>
      <c r="E35" s="471"/>
      <c r="F35" s="471"/>
      <c r="G35" s="191"/>
      <c r="H35" s="192"/>
      <c r="I35" s="129"/>
    </row>
    <row r="36" spans="1:12" x14ac:dyDescent="0.45">
      <c r="A36" s="125"/>
      <c r="B36" s="470"/>
      <c r="C36" s="471"/>
      <c r="D36" s="471"/>
      <c r="E36" s="471"/>
      <c r="F36" s="471"/>
      <c r="G36" s="191"/>
      <c r="H36" s="192"/>
      <c r="I36" s="129"/>
    </row>
    <row r="37" spans="1:12" x14ac:dyDescent="0.45">
      <c r="A37" s="125"/>
      <c r="B37" s="470"/>
      <c r="C37" s="471"/>
      <c r="D37" s="471"/>
      <c r="E37" s="471"/>
      <c r="F37" s="471"/>
      <c r="G37" s="191"/>
      <c r="H37" s="192"/>
      <c r="I37" s="129"/>
      <c r="L37" s="130"/>
    </row>
    <row r="38" spans="1:12" x14ac:dyDescent="0.45">
      <c r="A38" s="467" t="s">
        <v>177</v>
      </c>
      <c r="B38" s="404"/>
      <c r="C38" s="404"/>
      <c r="D38" s="404"/>
      <c r="E38" s="404"/>
      <c r="F38" s="404"/>
      <c r="G38" s="404"/>
      <c r="H38" s="405"/>
      <c r="I38" s="185">
        <f>SUM(I24:I37)</f>
        <v>153.18</v>
      </c>
      <c r="L38" s="130"/>
    </row>
    <row r="39" spans="1:12" x14ac:dyDescent="0.45">
      <c r="A39" s="408" t="s">
        <v>178</v>
      </c>
      <c r="B39" s="404"/>
      <c r="C39" s="404"/>
      <c r="D39" s="404"/>
      <c r="E39" s="404"/>
      <c r="F39" s="404"/>
      <c r="G39" s="404"/>
      <c r="H39" s="405"/>
      <c r="I39" s="186">
        <f>ROUND((I38*0.15),2)</f>
        <v>22.98</v>
      </c>
      <c r="L39" s="130"/>
    </row>
    <row r="40" spans="1:12" x14ac:dyDescent="0.45">
      <c r="A40" s="408" t="s">
        <v>179</v>
      </c>
      <c r="B40" s="404"/>
      <c r="C40" s="404"/>
      <c r="D40" s="404"/>
      <c r="E40" s="404"/>
      <c r="F40" s="404"/>
      <c r="G40" s="404"/>
      <c r="H40" s="405"/>
      <c r="I40" s="131">
        <f>I38+I39</f>
        <v>176.16</v>
      </c>
    </row>
    <row r="41" spans="1:12" x14ac:dyDescent="0.45">
      <c r="A41" s="414" t="s">
        <v>101</v>
      </c>
      <c r="B41" s="415"/>
      <c r="C41" s="415"/>
      <c r="D41" s="415"/>
      <c r="E41" s="415"/>
      <c r="F41" s="415"/>
      <c r="G41" s="415"/>
      <c r="H41" s="415"/>
      <c r="I41" s="416"/>
    </row>
    <row r="42" spans="1:12" x14ac:dyDescent="0.45">
      <c r="A42" s="120" t="s">
        <v>102</v>
      </c>
      <c r="B42" s="412" t="s">
        <v>103</v>
      </c>
      <c r="C42" s="458"/>
      <c r="D42" s="413"/>
      <c r="E42" s="412" t="s">
        <v>91</v>
      </c>
      <c r="F42" s="413"/>
      <c r="G42" s="122" t="s">
        <v>93</v>
      </c>
      <c r="H42" s="123" t="s">
        <v>94</v>
      </c>
      <c r="I42" s="124" t="s">
        <v>95</v>
      </c>
    </row>
    <row r="43" spans="1:12" x14ac:dyDescent="0.45">
      <c r="A43" s="125">
        <v>1</v>
      </c>
      <c r="B43" s="449" t="s">
        <v>104</v>
      </c>
      <c r="C43" s="450"/>
      <c r="D43" s="451"/>
      <c r="E43" s="437" t="s">
        <v>105</v>
      </c>
      <c r="F43" s="439"/>
      <c r="G43" s="157">
        <v>4</v>
      </c>
      <c r="H43" s="155">
        <v>450</v>
      </c>
      <c r="I43" s="132">
        <f>SUM(G43*H43)</f>
        <v>1800</v>
      </c>
    </row>
    <row r="44" spans="1:12" x14ac:dyDescent="0.45">
      <c r="A44" s="125">
        <v>2</v>
      </c>
      <c r="B44" s="426" t="s">
        <v>106</v>
      </c>
      <c r="C44" s="427"/>
      <c r="D44" s="428"/>
      <c r="E44" s="406" t="s">
        <v>105</v>
      </c>
      <c r="F44" s="407"/>
      <c r="G44" s="126"/>
      <c r="H44" s="156">
        <v>350</v>
      </c>
      <c r="I44" s="129">
        <f t="shared" ref="I44:I48" si="1">SUM(G44*H44)</f>
        <v>0</v>
      </c>
    </row>
    <row r="45" spans="1:12" x14ac:dyDescent="0.45">
      <c r="A45" s="125">
        <v>3</v>
      </c>
      <c r="B45" s="426" t="s">
        <v>107</v>
      </c>
      <c r="C45" s="427"/>
      <c r="D45" s="428"/>
      <c r="E45" s="406" t="s">
        <v>105</v>
      </c>
      <c r="F45" s="407"/>
      <c r="G45" s="126"/>
      <c r="H45" s="156">
        <v>300</v>
      </c>
      <c r="I45" s="129">
        <f t="shared" si="1"/>
        <v>0</v>
      </c>
    </row>
    <row r="46" spans="1:12" x14ac:dyDescent="0.45">
      <c r="A46" s="125">
        <v>4</v>
      </c>
      <c r="B46" s="426" t="s">
        <v>108</v>
      </c>
      <c r="C46" s="427"/>
      <c r="D46" s="428"/>
      <c r="E46" s="406" t="s">
        <v>105</v>
      </c>
      <c r="F46" s="407"/>
      <c r="G46" s="126">
        <v>4</v>
      </c>
      <c r="H46" s="156">
        <v>200</v>
      </c>
      <c r="I46" s="129">
        <f t="shared" si="1"/>
        <v>800</v>
      </c>
    </row>
    <row r="47" spans="1:12" x14ac:dyDescent="0.45">
      <c r="A47" s="125">
        <v>5</v>
      </c>
      <c r="B47" s="426" t="s">
        <v>109</v>
      </c>
      <c r="C47" s="427"/>
      <c r="D47" s="428"/>
      <c r="E47" s="406" t="s">
        <v>105</v>
      </c>
      <c r="F47" s="407"/>
      <c r="G47" s="126"/>
      <c r="H47" s="158">
        <v>200</v>
      </c>
      <c r="I47" s="129">
        <f t="shared" si="1"/>
        <v>0</v>
      </c>
    </row>
    <row r="48" spans="1:12" x14ac:dyDescent="0.45">
      <c r="A48" s="125">
        <v>6</v>
      </c>
      <c r="B48" s="426" t="s">
        <v>41</v>
      </c>
      <c r="C48" s="427"/>
      <c r="D48" s="428"/>
      <c r="E48" s="406" t="s">
        <v>105</v>
      </c>
      <c r="F48" s="407"/>
      <c r="G48" s="126"/>
      <c r="H48" s="158">
        <v>140</v>
      </c>
      <c r="I48" s="129">
        <f t="shared" si="1"/>
        <v>0</v>
      </c>
    </row>
    <row r="49" spans="1:12" x14ac:dyDescent="0.45">
      <c r="A49" s="125"/>
      <c r="B49" s="426"/>
      <c r="C49" s="427"/>
      <c r="D49" s="428"/>
      <c r="E49" s="133"/>
      <c r="F49" s="100"/>
      <c r="G49" s="100"/>
      <c r="H49" s="116"/>
      <c r="I49" s="129"/>
    </row>
    <row r="50" spans="1:12" x14ac:dyDescent="0.45">
      <c r="A50" s="114"/>
      <c r="B50" s="426"/>
      <c r="C50" s="427"/>
      <c r="D50" s="428"/>
      <c r="F50" s="100"/>
      <c r="G50" s="100"/>
      <c r="H50" s="116"/>
      <c r="I50" s="129"/>
    </row>
    <row r="51" spans="1:12" x14ac:dyDescent="0.45">
      <c r="A51" s="134"/>
      <c r="B51" s="455"/>
      <c r="C51" s="456"/>
      <c r="D51" s="457"/>
      <c r="E51" s="102"/>
      <c r="F51" s="103"/>
      <c r="G51" s="100"/>
      <c r="H51" s="118"/>
      <c r="I51" s="129"/>
    </row>
    <row r="52" spans="1:12" x14ac:dyDescent="0.45">
      <c r="A52" s="408" t="s">
        <v>110</v>
      </c>
      <c r="B52" s="404"/>
      <c r="C52" s="404"/>
      <c r="D52" s="404"/>
      <c r="E52" s="404"/>
      <c r="F52" s="404"/>
      <c r="G52" s="404"/>
      <c r="H52" s="405"/>
      <c r="I52" s="135">
        <f>SUM(I43:I51)</f>
        <v>2600</v>
      </c>
    </row>
    <row r="53" spans="1:12" x14ac:dyDescent="0.45">
      <c r="A53" s="414" t="s">
        <v>111</v>
      </c>
      <c r="B53" s="415"/>
      <c r="C53" s="415"/>
      <c r="D53" s="415"/>
      <c r="E53" s="415"/>
      <c r="F53" s="415"/>
      <c r="G53" s="415"/>
      <c r="H53" s="415"/>
      <c r="I53" s="416"/>
    </row>
    <row r="54" spans="1:12" x14ac:dyDescent="0.45">
      <c r="A54" s="120" t="s">
        <v>112</v>
      </c>
      <c r="B54" s="412" t="s">
        <v>113</v>
      </c>
      <c r="C54" s="458"/>
      <c r="D54" s="413"/>
      <c r="E54" s="412" t="s">
        <v>114</v>
      </c>
      <c r="F54" s="413"/>
      <c r="G54" s="136" t="s">
        <v>115</v>
      </c>
      <c r="H54" s="136" t="s">
        <v>94</v>
      </c>
      <c r="I54" s="137" t="s">
        <v>95</v>
      </c>
    </row>
    <row r="55" spans="1:12" x14ac:dyDescent="0.45">
      <c r="A55" s="125">
        <v>1</v>
      </c>
      <c r="B55" s="417" t="s">
        <v>292</v>
      </c>
      <c r="C55" s="418"/>
      <c r="D55" s="419"/>
      <c r="E55" s="437"/>
      <c r="F55" s="439"/>
      <c r="G55" s="126"/>
      <c r="H55" s="138"/>
      <c r="I55" s="129"/>
    </row>
    <row r="56" spans="1:12" x14ac:dyDescent="0.45">
      <c r="A56" s="125"/>
      <c r="B56" s="420" t="s">
        <v>273</v>
      </c>
      <c r="C56" s="421"/>
      <c r="D56" s="422"/>
      <c r="E56" s="406">
        <v>1</v>
      </c>
      <c r="F56" s="407"/>
      <c r="G56" s="126">
        <v>47.6</v>
      </c>
      <c r="H56" s="138">
        <v>5</v>
      </c>
      <c r="I56" s="129">
        <f>H56*G56</f>
        <v>238</v>
      </c>
    </row>
    <row r="57" spans="1:12" x14ac:dyDescent="0.45">
      <c r="A57" s="139"/>
      <c r="B57" s="423"/>
      <c r="C57" s="424"/>
      <c r="D57" s="425"/>
      <c r="E57" s="440"/>
      <c r="F57" s="442"/>
      <c r="G57" s="126"/>
      <c r="H57" s="138"/>
      <c r="I57" s="129"/>
    </row>
    <row r="58" spans="1:12" x14ac:dyDescent="0.45">
      <c r="A58" s="408" t="s">
        <v>116</v>
      </c>
      <c r="B58" s="404"/>
      <c r="C58" s="404"/>
      <c r="D58" s="404"/>
      <c r="E58" s="404"/>
      <c r="F58" s="404"/>
      <c r="G58" s="404"/>
      <c r="H58" s="405"/>
      <c r="I58" s="140">
        <f>SUM(I55:I57)</f>
        <v>238</v>
      </c>
    </row>
    <row r="59" spans="1:12" x14ac:dyDescent="0.45">
      <c r="A59" s="141"/>
      <c r="B59" s="142"/>
      <c r="C59" s="142"/>
      <c r="D59" s="142"/>
      <c r="E59" s="142"/>
      <c r="F59" s="143"/>
      <c r="G59" s="144"/>
      <c r="H59" s="144"/>
      <c r="I59" s="145"/>
      <c r="L59" s="97"/>
    </row>
    <row r="60" spans="1:12" x14ac:dyDescent="0.45">
      <c r="A60" s="452"/>
      <c r="B60" s="453"/>
      <c r="C60" s="453"/>
      <c r="D60" s="453"/>
      <c r="E60" s="453"/>
      <c r="F60" s="146"/>
      <c r="G60" s="454" t="s">
        <v>117</v>
      </c>
      <c r="H60" s="453"/>
      <c r="I60" s="147">
        <f>I58+I52+I40</f>
        <v>3014.16</v>
      </c>
    </row>
    <row r="61" spans="1:12" x14ac:dyDescent="0.45">
      <c r="A61" s="452"/>
      <c r="B61" s="453"/>
      <c r="C61" s="453"/>
      <c r="D61" s="453"/>
      <c r="E61" s="453"/>
      <c r="F61" s="100"/>
      <c r="G61" s="148"/>
      <c r="H61" s="149"/>
      <c r="I61" s="150"/>
    </row>
    <row r="62" spans="1:12" ht="14.65" thickBot="1" x14ac:dyDescent="0.5">
      <c r="A62" s="452"/>
      <c r="B62" s="453"/>
      <c r="C62" s="453"/>
      <c r="D62" s="453"/>
      <c r="E62" s="453"/>
      <c r="F62" s="100"/>
      <c r="G62" s="402" t="s">
        <v>160</v>
      </c>
      <c r="H62" s="403"/>
      <c r="I62" s="159">
        <f>I60+I61</f>
        <v>3014.16</v>
      </c>
    </row>
    <row r="63" spans="1:12" ht="15" thickTop="1" thickBot="1" x14ac:dyDescent="0.5">
      <c r="A63" s="151"/>
      <c r="B63" s="152"/>
      <c r="C63" s="459"/>
      <c r="D63" s="460"/>
      <c r="E63" s="460"/>
      <c r="F63" s="460"/>
      <c r="G63" s="153"/>
      <c r="H63" s="153"/>
      <c r="I63" s="154"/>
    </row>
    <row r="65" spans="1:2" x14ac:dyDescent="0.45">
      <c r="A65" s="97"/>
      <c r="B65" s="97"/>
    </row>
  </sheetData>
  <mergeCells count="76">
    <mergeCell ref="C63:F63"/>
    <mergeCell ref="B56:D56"/>
    <mergeCell ref="E56:F56"/>
    <mergeCell ref="B57:D57"/>
    <mergeCell ref="E57:F57"/>
    <mergeCell ref="A58:H58"/>
    <mergeCell ref="A60:B60"/>
    <mergeCell ref="C60:E60"/>
    <mergeCell ref="G60:H60"/>
    <mergeCell ref="A61:B61"/>
    <mergeCell ref="C61:E61"/>
    <mergeCell ref="A62:B62"/>
    <mergeCell ref="C62:E62"/>
    <mergeCell ref="G62:H62"/>
    <mergeCell ref="B55:D55"/>
    <mergeCell ref="E55:F55"/>
    <mergeCell ref="B47:D47"/>
    <mergeCell ref="E47:F47"/>
    <mergeCell ref="B48:D48"/>
    <mergeCell ref="E48:F48"/>
    <mergeCell ref="B49:D49"/>
    <mergeCell ref="B50:D50"/>
    <mergeCell ref="B51:D51"/>
    <mergeCell ref="A52:H52"/>
    <mergeCell ref="A53:I53"/>
    <mergeCell ref="B54:D54"/>
    <mergeCell ref="E54:F54"/>
    <mergeCell ref="B44:D44"/>
    <mergeCell ref="E44:F44"/>
    <mergeCell ref="B45:D45"/>
    <mergeCell ref="E45:F45"/>
    <mergeCell ref="B46:D46"/>
    <mergeCell ref="E46:F46"/>
    <mergeCell ref="A40:H40"/>
    <mergeCell ref="A41:I41"/>
    <mergeCell ref="B42:D42"/>
    <mergeCell ref="E42:F42"/>
    <mergeCell ref="B43:D43"/>
    <mergeCell ref="E43:F43"/>
    <mergeCell ref="A39:H39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A38:H38"/>
    <mergeCell ref="B27:F27"/>
    <mergeCell ref="A16:I16"/>
    <mergeCell ref="B17:D17"/>
    <mergeCell ref="B18:D18"/>
    <mergeCell ref="B19:D19"/>
    <mergeCell ref="B20:D20"/>
    <mergeCell ref="A21:H21"/>
    <mergeCell ref="A22:I22"/>
    <mergeCell ref="B23:E23"/>
    <mergeCell ref="B24:F24"/>
    <mergeCell ref="B25:F25"/>
    <mergeCell ref="B26:F26"/>
    <mergeCell ref="A15:I15"/>
    <mergeCell ref="A9:E9"/>
    <mergeCell ref="F9:G9"/>
    <mergeCell ref="H9:I9"/>
    <mergeCell ref="F10:G10"/>
    <mergeCell ref="H10:I10"/>
    <mergeCell ref="F11:G11"/>
    <mergeCell ref="H11:I11"/>
    <mergeCell ref="F12:G12"/>
    <mergeCell ref="H12:I12"/>
    <mergeCell ref="H13:I13"/>
    <mergeCell ref="F14:G14"/>
    <mergeCell ref="H14:I14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rgb="FFFFFF00"/>
  </sheetPr>
  <dimension ref="A1:M65"/>
  <sheetViews>
    <sheetView topLeftCell="A25" workbookViewId="0">
      <selection activeCell="L32" sqref="A1:XFD1048576"/>
    </sheetView>
  </sheetViews>
  <sheetFormatPr defaultRowHeight="14.25" x14ac:dyDescent="0.45"/>
  <cols>
    <col min="1" max="1" width="12" bestFit="1" customWidth="1"/>
    <col min="4" max="4" width="26.86328125" customWidth="1"/>
    <col min="6" max="6" width="8.86328125" customWidth="1"/>
    <col min="7" max="7" width="11" customWidth="1"/>
    <col min="8" max="8" width="14.1328125" customWidth="1"/>
    <col min="9" max="9" width="18.33203125" customWidth="1"/>
  </cols>
  <sheetData>
    <row r="1" spans="1:13" x14ac:dyDescent="0.45">
      <c r="A1" s="92"/>
      <c r="B1" s="93"/>
      <c r="C1" s="93"/>
      <c r="D1" s="93"/>
      <c r="E1" s="93"/>
      <c r="F1" s="93"/>
      <c r="G1" s="93"/>
      <c r="H1" s="93"/>
      <c r="I1" s="94"/>
    </row>
    <row r="2" spans="1:13" x14ac:dyDescent="0.45">
      <c r="A2" s="95"/>
      <c r="I2" s="96"/>
    </row>
    <row r="3" spans="1:13" x14ac:dyDescent="0.45">
      <c r="A3" s="95"/>
      <c r="I3" s="96"/>
    </row>
    <row r="4" spans="1:13" x14ac:dyDescent="0.45">
      <c r="A4" s="95"/>
      <c r="I4" s="96"/>
    </row>
    <row r="5" spans="1:13" x14ac:dyDescent="0.45">
      <c r="A5" s="95"/>
      <c r="I5" s="96"/>
    </row>
    <row r="6" spans="1:13" x14ac:dyDescent="0.45">
      <c r="A6" s="95"/>
      <c r="I6" s="96"/>
    </row>
    <row r="7" spans="1:13" x14ac:dyDescent="0.45">
      <c r="A7" s="95"/>
      <c r="I7" s="96"/>
    </row>
    <row r="8" spans="1:13" x14ac:dyDescent="0.45">
      <c r="A8" s="95"/>
      <c r="H8" s="97"/>
      <c r="I8" s="98"/>
    </row>
    <row r="9" spans="1:13" x14ac:dyDescent="0.45">
      <c r="A9" s="414" t="s">
        <v>167</v>
      </c>
      <c r="B9" s="415"/>
      <c r="C9" s="415"/>
      <c r="D9" s="415"/>
      <c r="E9" s="429"/>
      <c r="F9" s="430" t="s">
        <v>166</v>
      </c>
      <c r="G9" s="431"/>
      <c r="H9" s="432">
        <v>34</v>
      </c>
      <c r="I9" s="433"/>
    </row>
    <row r="10" spans="1:13" x14ac:dyDescent="0.45">
      <c r="A10" s="99" t="s">
        <v>77</v>
      </c>
      <c r="B10" s="97"/>
      <c r="D10" s="187"/>
      <c r="E10" s="100"/>
      <c r="F10" s="430" t="s">
        <v>78</v>
      </c>
      <c r="G10" s="431"/>
      <c r="H10" s="434" t="e">
        <f>#REF!</f>
        <v>#REF!</v>
      </c>
      <c r="I10" s="435"/>
    </row>
    <row r="11" spans="1:13" x14ac:dyDescent="0.45">
      <c r="A11" s="99" t="s">
        <v>79</v>
      </c>
      <c r="B11" s="97"/>
      <c r="D11" s="187"/>
      <c r="E11" s="100"/>
      <c r="F11" s="430" t="s">
        <v>80</v>
      </c>
      <c r="G11" s="431"/>
      <c r="H11" s="436" t="e">
        <f>#REF!</f>
        <v>#REF!</v>
      </c>
      <c r="I11" s="435"/>
    </row>
    <row r="12" spans="1:13" x14ac:dyDescent="0.45">
      <c r="A12" s="99" t="s">
        <v>81</v>
      </c>
      <c r="B12" s="97"/>
      <c r="D12" s="187"/>
      <c r="E12" s="100"/>
      <c r="F12" s="430" t="s">
        <v>82</v>
      </c>
      <c r="G12" s="431"/>
      <c r="H12" s="436" t="e">
        <f>#REF!</f>
        <v>#REF!</v>
      </c>
      <c r="I12" s="435"/>
    </row>
    <row r="13" spans="1:13" x14ac:dyDescent="0.45">
      <c r="A13" s="99" t="s">
        <v>83</v>
      </c>
      <c r="B13" s="97"/>
      <c r="D13" s="187"/>
      <c r="E13" s="100"/>
      <c r="F13" s="181" t="s">
        <v>84</v>
      </c>
      <c r="G13" s="182"/>
      <c r="H13" s="468" t="s">
        <v>118</v>
      </c>
      <c r="I13" s="469"/>
    </row>
    <row r="14" spans="1:13" x14ac:dyDescent="0.45">
      <c r="A14" s="99"/>
      <c r="B14" s="97"/>
      <c r="D14" s="187"/>
      <c r="E14" s="100"/>
      <c r="F14" s="430" t="s">
        <v>86</v>
      </c>
      <c r="G14" s="431"/>
      <c r="H14" s="436" t="s">
        <v>87</v>
      </c>
      <c r="I14" s="435"/>
      <c r="M14" t="s">
        <v>85</v>
      </c>
    </row>
    <row r="15" spans="1:13" x14ac:dyDescent="0.45">
      <c r="A15" s="443" t="s">
        <v>294</v>
      </c>
      <c r="B15" s="444"/>
      <c r="C15" s="444"/>
      <c r="D15" s="444"/>
      <c r="E15" s="444"/>
      <c r="F15" s="444"/>
      <c r="G15" s="444"/>
      <c r="H15" s="444"/>
      <c r="I15" s="445"/>
    </row>
    <row r="16" spans="1:13" ht="14.65" thickBot="1" x14ac:dyDescent="0.5">
      <c r="A16" s="446" t="s">
        <v>88</v>
      </c>
      <c r="B16" s="447"/>
      <c r="C16" s="447"/>
      <c r="D16" s="447"/>
      <c r="E16" s="447"/>
      <c r="F16" s="447"/>
      <c r="G16" s="447"/>
      <c r="H16" s="447"/>
      <c r="I16" s="448"/>
    </row>
    <row r="17" spans="1:11" x14ac:dyDescent="0.45">
      <c r="A17" s="104" t="s">
        <v>89</v>
      </c>
      <c r="B17" s="464" t="s">
        <v>176</v>
      </c>
      <c r="C17" s="465"/>
      <c r="D17" s="466"/>
      <c r="E17" s="170" t="s">
        <v>91</v>
      </c>
      <c r="F17" s="170" t="s">
        <v>92</v>
      </c>
      <c r="G17" s="170" t="s">
        <v>93</v>
      </c>
      <c r="H17" s="170" t="s">
        <v>94</v>
      </c>
      <c r="I17" s="171" t="s">
        <v>95</v>
      </c>
    </row>
    <row r="18" spans="1:11" x14ac:dyDescent="0.45">
      <c r="A18" s="109"/>
      <c r="B18" s="437"/>
      <c r="C18" s="438"/>
      <c r="D18" s="439"/>
      <c r="E18" s="110"/>
      <c r="F18" s="111"/>
      <c r="G18" s="110"/>
      <c r="H18" s="112"/>
      <c r="I18" s="113">
        <f>SUM(G18*H18)</f>
        <v>0</v>
      </c>
    </row>
    <row r="19" spans="1:11" x14ac:dyDescent="0.45">
      <c r="A19" s="114"/>
      <c r="B19" s="406"/>
      <c r="C19" s="395"/>
      <c r="D19" s="407"/>
      <c r="E19" s="115"/>
      <c r="F19" s="100"/>
      <c r="G19" s="115"/>
      <c r="H19" s="116"/>
      <c r="I19" s="113">
        <f t="shared" ref="I19:I20" si="0">SUM(G19*H19)</f>
        <v>0</v>
      </c>
    </row>
    <row r="20" spans="1:11" x14ac:dyDescent="0.45">
      <c r="A20" s="114"/>
      <c r="B20" s="440"/>
      <c r="C20" s="441"/>
      <c r="D20" s="442"/>
      <c r="E20" s="115"/>
      <c r="F20" s="100"/>
      <c r="G20" s="117"/>
      <c r="H20" s="118"/>
      <c r="I20" s="119">
        <f t="shared" si="0"/>
        <v>0</v>
      </c>
    </row>
    <row r="21" spans="1:11" x14ac:dyDescent="0.45">
      <c r="A21" s="408" t="s">
        <v>96</v>
      </c>
      <c r="B21" s="404"/>
      <c r="C21" s="404"/>
      <c r="D21" s="404"/>
      <c r="E21" s="404"/>
      <c r="F21" s="404"/>
      <c r="G21" s="404"/>
      <c r="H21" s="405"/>
      <c r="I21" s="113">
        <f>SUM(I18:I20)</f>
        <v>0</v>
      </c>
    </row>
    <row r="22" spans="1:11" x14ac:dyDescent="0.45">
      <c r="A22" s="414" t="s">
        <v>97</v>
      </c>
      <c r="B22" s="415"/>
      <c r="C22" s="415"/>
      <c r="D22" s="415"/>
      <c r="E22" s="415"/>
      <c r="F22" s="415"/>
      <c r="G22" s="415"/>
      <c r="H22" s="415"/>
      <c r="I22" s="416"/>
    </row>
    <row r="23" spans="1:11" x14ac:dyDescent="0.45">
      <c r="A23" s="120" t="s">
        <v>98</v>
      </c>
      <c r="B23" s="412" t="s">
        <v>176</v>
      </c>
      <c r="C23" s="458"/>
      <c r="D23" s="458"/>
      <c r="E23" s="458"/>
      <c r="F23" s="122"/>
      <c r="G23" s="180" t="s">
        <v>93</v>
      </c>
      <c r="H23" s="136" t="s">
        <v>94</v>
      </c>
      <c r="I23" s="137" t="s">
        <v>95</v>
      </c>
      <c r="K23" s="142"/>
    </row>
    <row r="24" spans="1:11" x14ac:dyDescent="0.45">
      <c r="A24" s="125">
        <v>1</v>
      </c>
      <c r="B24" s="417" t="s">
        <v>295</v>
      </c>
      <c r="C24" s="418"/>
      <c r="D24" s="418"/>
      <c r="E24" s="418"/>
      <c r="F24" s="419"/>
      <c r="G24" s="189">
        <v>1</v>
      </c>
      <c r="H24" s="184">
        <v>2282</v>
      </c>
      <c r="I24" s="129">
        <f>H24*G24</f>
        <v>2282</v>
      </c>
    </row>
    <row r="25" spans="1:11" x14ac:dyDescent="0.45">
      <c r="A25" s="125"/>
      <c r="B25" s="420"/>
      <c r="C25" s="421"/>
      <c r="D25" s="421"/>
      <c r="E25" s="421"/>
      <c r="F25" s="421"/>
      <c r="G25" s="191"/>
      <c r="H25" s="190"/>
      <c r="I25" s="129"/>
    </row>
    <row r="26" spans="1:11" x14ac:dyDescent="0.45">
      <c r="A26" s="125"/>
      <c r="B26" s="420"/>
      <c r="C26" s="421"/>
      <c r="D26" s="421"/>
      <c r="E26" s="421"/>
      <c r="F26" s="422"/>
      <c r="G26" s="191"/>
      <c r="H26" s="190"/>
      <c r="I26" s="129"/>
    </row>
    <row r="27" spans="1:11" x14ac:dyDescent="0.45">
      <c r="A27" s="125"/>
      <c r="B27" s="420"/>
      <c r="C27" s="421"/>
      <c r="D27" s="421"/>
      <c r="E27" s="421"/>
      <c r="F27" s="422"/>
      <c r="G27" s="191"/>
      <c r="H27" s="190"/>
      <c r="I27" s="129"/>
    </row>
    <row r="28" spans="1:11" x14ac:dyDescent="0.45">
      <c r="A28" s="125"/>
      <c r="B28" s="420"/>
      <c r="C28" s="421"/>
      <c r="D28" s="421"/>
      <c r="E28" s="421"/>
      <c r="F28" s="422"/>
      <c r="G28" s="191"/>
      <c r="H28" s="192"/>
      <c r="I28" s="129"/>
    </row>
    <row r="29" spans="1:11" x14ac:dyDescent="0.45">
      <c r="A29" s="125"/>
      <c r="B29" s="470"/>
      <c r="C29" s="471"/>
      <c r="D29" s="471"/>
      <c r="E29" s="471"/>
      <c r="F29" s="471"/>
      <c r="G29" s="191"/>
      <c r="H29" s="192"/>
      <c r="I29" s="129"/>
    </row>
    <row r="30" spans="1:11" x14ac:dyDescent="0.45">
      <c r="A30" s="125"/>
      <c r="B30" s="470"/>
      <c r="C30" s="471"/>
      <c r="D30" s="471"/>
      <c r="E30" s="471"/>
      <c r="F30" s="471"/>
      <c r="G30" s="191"/>
      <c r="H30" s="192"/>
      <c r="I30" s="129"/>
    </row>
    <row r="31" spans="1:11" x14ac:dyDescent="0.45">
      <c r="A31" s="125"/>
      <c r="B31" s="470"/>
      <c r="C31" s="471"/>
      <c r="D31" s="471"/>
      <c r="E31" s="471"/>
      <c r="F31" s="471"/>
      <c r="G31" s="191"/>
      <c r="H31" s="192"/>
      <c r="I31" s="129"/>
    </row>
    <row r="32" spans="1:11" x14ac:dyDescent="0.45">
      <c r="A32" s="125"/>
      <c r="B32" s="470"/>
      <c r="C32" s="471"/>
      <c r="D32" s="471"/>
      <c r="E32" s="471"/>
      <c r="F32" s="471"/>
      <c r="G32" s="191"/>
      <c r="H32" s="192"/>
      <c r="I32" s="129"/>
    </row>
    <row r="33" spans="1:12" x14ac:dyDescent="0.45">
      <c r="A33" s="125"/>
      <c r="B33" s="470"/>
      <c r="C33" s="471"/>
      <c r="D33" s="471"/>
      <c r="E33" s="471"/>
      <c r="F33" s="471"/>
      <c r="G33" s="191"/>
      <c r="H33" s="192"/>
      <c r="I33" s="129"/>
    </row>
    <row r="34" spans="1:12" x14ac:dyDescent="0.45">
      <c r="A34" s="125"/>
      <c r="B34" s="470"/>
      <c r="C34" s="471"/>
      <c r="D34" s="471"/>
      <c r="E34" s="471"/>
      <c r="F34" s="471"/>
      <c r="G34" s="191"/>
      <c r="H34" s="192"/>
      <c r="I34" s="129"/>
    </row>
    <row r="35" spans="1:12" x14ac:dyDescent="0.45">
      <c r="A35" s="125"/>
      <c r="B35" s="470"/>
      <c r="C35" s="471"/>
      <c r="D35" s="471"/>
      <c r="E35" s="471"/>
      <c r="F35" s="471"/>
      <c r="G35" s="191"/>
      <c r="H35" s="192"/>
      <c r="I35" s="129"/>
    </row>
    <row r="36" spans="1:12" x14ac:dyDescent="0.45">
      <c r="A36" s="125"/>
      <c r="B36" s="470"/>
      <c r="C36" s="471"/>
      <c r="D36" s="471"/>
      <c r="E36" s="471"/>
      <c r="F36" s="471"/>
      <c r="G36" s="191"/>
      <c r="H36" s="192"/>
      <c r="I36" s="129"/>
    </row>
    <row r="37" spans="1:12" x14ac:dyDescent="0.45">
      <c r="A37" s="125"/>
      <c r="B37" s="470"/>
      <c r="C37" s="471"/>
      <c r="D37" s="471"/>
      <c r="E37" s="471"/>
      <c r="F37" s="471"/>
      <c r="G37" s="191"/>
      <c r="H37" s="192"/>
      <c r="I37" s="129"/>
      <c r="L37" s="130"/>
    </row>
    <row r="38" spans="1:12" x14ac:dyDescent="0.45">
      <c r="A38" s="467" t="s">
        <v>177</v>
      </c>
      <c r="B38" s="404"/>
      <c r="C38" s="404"/>
      <c r="D38" s="404"/>
      <c r="E38" s="404"/>
      <c r="F38" s="404"/>
      <c r="G38" s="404"/>
      <c r="H38" s="405"/>
      <c r="I38" s="185">
        <f>SUM(I24:I37)</f>
        <v>2282</v>
      </c>
      <c r="L38" s="130"/>
    </row>
    <row r="39" spans="1:12" x14ac:dyDescent="0.45">
      <c r="A39" s="408" t="s">
        <v>178</v>
      </c>
      <c r="B39" s="404"/>
      <c r="C39" s="404"/>
      <c r="D39" s="404"/>
      <c r="E39" s="404"/>
      <c r="F39" s="404"/>
      <c r="G39" s="404"/>
      <c r="H39" s="405"/>
      <c r="I39" s="186">
        <f>ROUND((I38*0.15),2)</f>
        <v>342.3</v>
      </c>
      <c r="L39" s="130"/>
    </row>
    <row r="40" spans="1:12" x14ac:dyDescent="0.45">
      <c r="A40" s="408" t="s">
        <v>179</v>
      </c>
      <c r="B40" s="404"/>
      <c r="C40" s="404"/>
      <c r="D40" s="404"/>
      <c r="E40" s="404"/>
      <c r="F40" s="404"/>
      <c r="G40" s="404"/>
      <c r="H40" s="405"/>
      <c r="I40" s="131">
        <f>I38+I39</f>
        <v>2624.3</v>
      </c>
    </row>
    <row r="41" spans="1:12" x14ac:dyDescent="0.45">
      <c r="A41" s="414" t="s">
        <v>101</v>
      </c>
      <c r="B41" s="415"/>
      <c r="C41" s="415"/>
      <c r="D41" s="415"/>
      <c r="E41" s="415"/>
      <c r="F41" s="415"/>
      <c r="G41" s="415"/>
      <c r="H41" s="415"/>
      <c r="I41" s="416"/>
    </row>
    <row r="42" spans="1:12" x14ac:dyDescent="0.45">
      <c r="A42" s="120" t="s">
        <v>102</v>
      </c>
      <c r="B42" s="412" t="s">
        <v>103</v>
      </c>
      <c r="C42" s="458"/>
      <c r="D42" s="413"/>
      <c r="E42" s="412" t="s">
        <v>91</v>
      </c>
      <c r="F42" s="413"/>
      <c r="G42" s="122" t="s">
        <v>93</v>
      </c>
      <c r="H42" s="123" t="s">
        <v>94</v>
      </c>
      <c r="I42" s="124" t="s">
        <v>95</v>
      </c>
    </row>
    <row r="43" spans="1:12" x14ac:dyDescent="0.45">
      <c r="A43" s="125">
        <v>1</v>
      </c>
      <c r="B43" s="449" t="s">
        <v>104</v>
      </c>
      <c r="C43" s="450"/>
      <c r="D43" s="451"/>
      <c r="E43" s="437" t="s">
        <v>105</v>
      </c>
      <c r="F43" s="439"/>
      <c r="G43" s="157"/>
      <c r="H43" s="155">
        <v>450</v>
      </c>
      <c r="I43" s="132">
        <f>SUM(G43*H43)</f>
        <v>0</v>
      </c>
    </row>
    <row r="44" spans="1:12" x14ac:dyDescent="0.45">
      <c r="A44" s="125">
        <v>2</v>
      </c>
      <c r="B44" s="426" t="s">
        <v>106</v>
      </c>
      <c r="C44" s="427"/>
      <c r="D44" s="428"/>
      <c r="E44" s="406" t="s">
        <v>105</v>
      </c>
      <c r="F44" s="407"/>
      <c r="G44" s="126"/>
      <c r="H44" s="156">
        <v>350</v>
      </c>
      <c r="I44" s="129">
        <f t="shared" ref="I44:I48" si="1">SUM(G44*H44)</f>
        <v>0</v>
      </c>
    </row>
    <row r="45" spans="1:12" x14ac:dyDescent="0.45">
      <c r="A45" s="125">
        <v>3</v>
      </c>
      <c r="B45" s="426" t="s">
        <v>107</v>
      </c>
      <c r="C45" s="427"/>
      <c r="D45" s="428"/>
      <c r="E45" s="406" t="s">
        <v>105</v>
      </c>
      <c r="F45" s="407"/>
      <c r="G45" s="126">
        <v>2</v>
      </c>
      <c r="H45" s="156">
        <v>300</v>
      </c>
      <c r="I45" s="129">
        <f t="shared" si="1"/>
        <v>600</v>
      </c>
    </row>
    <row r="46" spans="1:12" x14ac:dyDescent="0.45">
      <c r="A46" s="125">
        <v>4</v>
      </c>
      <c r="B46" s="426" t="s">
        <v>108</v>
      </c>
      <c r="C46" s="427"/>
      <c r="D46" s="428"/>
      <c r="E46" s="406" t="s">
        <v>105</v>
      </c>
      <c r="F46" s="407"/>
      <c r="G46" s="126">
        <v>2</v>
      </c>
      <c r="H46" s="156">
        <v>200</v>
      </c>
      <c r="I46" s="129">
        <f t="shared" si="1"/>
        <v>400</v>
      </c>
    </row>
    <row r="47" spans="1:12" x14ac:dyDescent="0.45">
      <c r="A47" s="125">
        <v>5</v>
      </c>
      <c r="B47" s="426" t="s">
        <v>109</v>
      </c>
      <c r="C47" s="427"/>
      <c r="D47" s="428"/>
      <c r="E47" s="406" t="s">
        <v>105</v>
      </c>
      <c r="F47" s="407"/>
      <c r="G47" s="126"/>
      <c r="H47" s="158">
        <v>200</v>
      </c>
      <c r="I47" s="129">
        <f t="shared" si="1"/>
        <v>0</v>
      </c>
    </row>
    <row r="48" spans="1:12" x14ac:dyDescent="0.45">
      <c r="A48" s="125">
        <v>6</v>
      </c>
      <c r="B48" s="426" t="s">
        <v>41</v>
      </c>
      <c r="C48" s="427"/>
      <c r="D48" s="428"/>
      <c r="E48" s="406" t="s">
        <v>105</v>
      </c>
      <c r="F48" s="407"/>
      <c r="G48" s="126"/>
      <c r="H48" s="158">
        <v>140</v>
      </c>
      <c r="I48" s="129">
        <f t="shared" si="1"/>
        <v>0</v>
      </c>
    </row>
    <row r="49" spans="1:12" x14ac:dyDescent="0.45">
      <c r="A49" s="125"/>
      <c r="B49" s="426"/>
      <c r="C49" s="427"/>
      <c r="D49" s="428"/>
      <c r="E49" s="133"/>
      <c r="F49" s="100"/>
      <c r="G49" s="100"/>
      <c r="H49" s="116"/>
      <c r="I49" s="129"/>
    </row>
    <row r="50" spans="1:12" x14ac:dyDescent="0.45">
      <c r="A50" s="114"/>
      <c r="B50" s="426"/>
      <c r="C50" s="427"/>
      <c r="D50" s="428"/>
      <c r="F50" s="100"/>
      <c r="G50" s="100"/>
      <c r="H50" s="116"/>
      <c r="I50" s="129"/>
    </row>
    <row r="51" spans="1:12" x14ac:dyDescent="0.45">
      <c r="A51" s="134"/>
      <c r="B51" s="455"/>
      <c r="C51" s="456"/>
      <c r="D51" s="457"/>
      <c r="E51" s="102"/>
      <c r="F51" s="103"/>
      <c r="G51" s="100"/>
      <c r="H51" s="118"/>
      <c r="I51" s="129"/>
    </row>
    <row r="52" spans="1:12" x14ac:dyDescent="0.45">
      <c r="A52" s="408" t="s">
        <v>110</v>
      </c>
      <c r="B52" s="404"/>
      <c r="C52" s="404"/>
      <c r="D52" s="404"/>
      <c r="E52" s="404"/>
      <c r="F52" s="404"/>
      <c r="G52" s="404"/>
      <c r="H52" s="405"/>
      <c r="I52" s="135">
        <f>SUM(I43:I51)</f>
        <v>1000</v>
      </c>
    </row>
    <row r="53" spans="1:12" x14ac:dyDescent="0.45">
      <c r="A53" s="414" t="s">
        <v>111</v>
      </c>
      <c r="B53" s="415"/>
      <c r="C53" s="415"/>
      <c r="D53" s="415"/>
      <c r="E53" s="415"/>
      <c r="F53" s="415"/>
      <c r="G53" s="415"/>
      <c r="H53" s="415"/>
      <c r="I53" s="416"/>
    </row>
    <row r="54" spans="1:12" x14ac:dyDescent="0.45">
      <c r="A54" s="120" t="s">
        <v>112</v>
      </c>
      <c r="B54" s="412" t="s">
        <v>113</v>
      </c>
      <c r="C54" s="458"/>
      <c r="D54" s="413"/>
      <c r="E54" s="412" t="s">
        <v>114</v>
      </c>
      <c r="F54" s="413"/>
      <c r="G54" s="136" t="s">
        <v>115</v>
      </c>
      <c r="H54" s="136" t="s">
        <v>94</v>
      </c>
      <c r="I54" s="137" t="s">
        <v>95</v>
      </c>
    </row>
    <row r="55" spans="1:12" x14ac:dyDescent="0.45">
      <c r="A55" s="125">
        <v>1</v>
      </c>
      <c r="B55" s="417" t="s">
        <v>296</v>
      </c>
      <c r="C55" s="418"/>
      <c r="D55" s="419"/>
      <c r="E55" s="437"/>
      <c r="F55" s="439"/>
      <c r="G55" s="126"/>
      <c r="H55" s="138"/>
      <c r="I55" s="129"/>
    </row>
    <row r="56" spans="1:12" x14ac:dyDescent="0.45">
      <c r="A56" s="125"/>
      <c r="B56" s="420" t="s">
        <v>273</v>
      </c>
      <c r="C56" s="421"/>
      <c r="D56" s="422"/>
      <c r="E56" s="406">
        <v>1</v>
      </c>
      <c r="F56" s="407"/>
      <c r="G56" s="126">
        <v>78.2</v>
      </c>
      <c r="H56" s="138">
        <v>5</v>
      </c>
      <c r="I56" s="129">
        <f>H56*G56</f>
        <v>391</v>
      </c>
    </row>
    <row r="57" spans="1:12" x14ac:dyDescent="0.45">
      <c r="A57" s="139"/>
      <c r="B57" s="423"/>
      <c r="C57" s="424"/>
      <c r="D57" s="425"/>
      <c r="E57" s="440"/>
      <c r="F57" s="442"/>
      <c r="G57" s="126"/>
      <c r="H57" s="138"/>
      <c r="I57" s="129"/>
    </row>
    <row r="58" spans="1:12" x14ac:dyDescent="0.45">
      <c r="A58" s="408" t="s">
        <v>116</v>
      </c>
      <c r="B58" s="404"/>
      <c r="C58" s="404"/>
      <c r="D58" s="404"/>
      <c r="E58" s="404"/>
      <c r="F58" s="404"/>
      <c r="G58" s="404"/>
      <c r="H58" s="405"/>
      <c r="I58" s="140">
        <f>SUM(I55:I57)</f>
        <v>391</v>
      </c>
    </row>
    <row r="59" spans="1:12" x14ac:dyDescent="0.45">
      <c r="A59" s="141"/>
      <c r="B59" s="142"/>
      <c r="C59" s="142"/>
      <c r="D59" s="142"/>
      <c r="E59" s="142"/>
      <c r="F59" s="143"/>
      <c r="G59" s="144"/>
      <c r="H59" s="144"/>
      <c r="I59" s="145"/>
      <c r="L59" s="97"/>
    </row>
    <row r="60" spans="1:12" x14ac:dyDescent="0.45">
      <c r="A60" s="452"/>
      <c r="B60" s="453"/>
      <c r="C60" s="453"/>
      <c r="D60" s="453"/>
      <c r="E60" s="453"/>
      <c r="F60" s="146"/>
      <c r="G60" s="454" t="s">
        <v>117</v>
      </c>
      <c r="H60" s="453"/>
      <c r="I60" s="147">
        <f>I58+I52+I40</f>
        <v>4015.3</v>
      </c>
    </row>
    <row r="61" spans="1:12" x14ac:dyDescent="0.45">
      <c r="A61" s="452"/>
      <c r="B61" s="453"/>
      <c r="C61" s="453"/>
      <c r="D61" s="453"/>
      <c r="E61" s="453"/>
      <c r="F61" s="100"/>
      <c r="G61" s="148"/>
      <c r="H61" s="149"/>
      <c r="I61" s="150"/>
    </row>
    <row r="62" spans="1:12" ht="14.65" thickBot="1" x14ac:dyDescent="0.5">
      <c r="A62" s="452"/>
      <c r="B62" s="453"/>
      <c r="C62" s="453"/>
      <c r="D62" s="453"/>
      <c r="E62" s="453"/>
      <c r="F62" s="100"/>
      <c r="G62" s="402" t="s">
        <v>160</v>
      </c>
      <c r="H62" s="403"/>
      <c r="I62" s="159">
        <f>I60+I61</f>
        <v>4015.3</v>
      </c>
    </row>
    <row r="63" spans="1:12" ht="15" thickTop="1" thickBot="1" x14ac:dyDescent="0.5">
      <c r="A63" s="151"/>
      <c r="B63" s="152"/>
      <c r="C63" s="459"/>
      <c r="D63" s="460"/>
      <c r="E63" s="460"/>
      <c r="F63" s="460"/>
      <c r="G63" s="153"/>
      <c r="H63" s="153"/>
      <c r="I63" s="154"/>
    </row>
    <row r="65" spans="1:2" x14ac:dyDescent="0.45">
      <c r="A65" s="97"/>
      <c r="B65" s="97"/>
    </row>
  </sheetData>
  <mergeCells count="76">
    <mergeCell ref="C63:F63"/>
    <mergeCell ref="B56:D56"/>
    <mergeCell ref="E56:F56"/>
    <mergeCell ref="B57:D57"/>
    <mergeCell ref="E57:F57"/>
    <mergeCell ref="A58:H58"/>
    <mergeCell ref="A60:B60"/>
    <mergeCell ref="C60:E60"/>
    <mergeCell ref="G60:H60"/>
    <mergeCell ref="A61:B61"/>
    <mergeCell ref="C61:E61"/>
    <mergeCell ref="A62:B62"/>
    <mergeCell ref="C62:E62"/>
    <mergeCell ref="G62:H62"/>
    <mergeCell ref="B55:D55"/>
    <mergeCell ref="E55:F55"/>
    <mergeCell ref="B47:D47"/>
    <mergeCell ref="E47:F47"/>
    <mergeCell ref="B48:D48"/>
    <mergeCell ref="E48:F48"/>
    <mergeCell ref="B49:D49"/>
    <mergeCell ref="B50:D50"/>
    <mergeCell ref="B51:D51"/>
    <mergeCell ref="A52:H52"/>
    <mergeCell ref="A53:I53"/>
    <mergeCell ref="B54:D54"/>
    <mergeCell ref="E54:F54"/>
    <mergeCell ref="B44:D44"/>
    <mergeCell ref="E44:F44"/>
    <mergeCell ref="B45:D45"/>
    <mergeCell ref="E45:F45"/>
    <mergeCell ref="B46:D46"/>
    <mergeCell ref="E46:F46"/>
    <mergeCell ref="A40:H40"/>
    <mergeCell ref="A41:I41"/>
    <mergeCell ref="B42:D42"/>
    <mergeCell ref="E42:F42"/>
    <mergeCell ref="B43:D43"/>
    <mergeCell ref="E43:F43"/>
    <mergeCell ref="A39:H39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A38:H38"/>
    <mergeCell ref="B27:F27"/>
    <mergeCell ref="A16:I16"/>
    <mergeCell ref="B17:D17"/>
    <mergeCell ref="B18:D18"/>
    <mergeCell ref="B19:D19"/>
    <mergeCell ref="B20:D20"/>
    <mergeCell ref="A21:H21"/>
    <mergeCell ref="A22:I22"/>
    <mergeCell ref="B23:E23"/>
    <mergeCell ref="B24:F24"/>
    <mergeCell ref="B25:F25"/>
    <mergeCell ref="B26:F26"/>
    <mergeCell ref="A15:I15"/>
    <mergeCell ref="A9:E9"/>
    <mergeCell ref="F9:G9"/>
    <mergeCell ref="H9:I9"/>
    <mergeCell ref="F10:G10"/>
    <mergeCell ref="H10:I10"/>
    <mergeCell ref="F11:G11"/>
    <mergeCell ref="H11:I11"/>
    <mergeCell ref="F12:G12"/>
    <mergeCell ref="H12:I12"/>
    <mergeCell ref="H13:I13"/>
    <mergeCell ref="F14:G14"/>
    <mergeCell ref="H14:I14"/>
  </mergeCells>
  <pageMargins left="0.7" right="0.7" top="0.75" bottom="0.75" header="0.3" footer="0.3"/>
  <pageSetup paperSize="9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M65"/>
  <sheetViews>
    <sheetView topLeftCell="A19" zoomScale="70" zoomScaleNormal="70" workbookViewId="0">
      <selection activeCell="M59" sqref="M59"/>
    </sheetView>
  </sheetViews>
  <sheetFormatPr defaultRowHeight="14.25" x14ac:dyDescent="0.45"/>
  <cols>
    <col min="1" max="1" width="12" bestFit="1" customWidth="1"/>
    <col min="4" max="4" width="26.86328125" customWidth="1"/>
    <col min="6" max="6" width="8.86328125" customWidth="1"/>
    <col min="7" max="7" width="11" customWidth="1"/>
    <col min="8" max="8" width="14.1328125" customWidth="1"/>
    <col min="9" max="9" width="18.33203125" customWidth="1"/>
  </cols>
  <sheetData>
    <row r="1" spans="1:13" x14ac:dyDescent="0.45">
      <c r="A1" s="92"/>
      <c r="B1" s="93"/>
      <c r="C1" s="93"/>
      <c r="D1" s="93"/>
      <c r="E1" s="93"/>
      <c r="F1" s="93"/>
      <c r="G1" s="93"/>
      <c r="H1" s="93"/>
      <c r="I1" s="94"/>
    </row>
    <row r="2" spans="1:13" x14ac:dyDescent="0.45">
      <c r="A2" s="95"/>
      <c r="I2" s="96"/>
    </row>
    <row r="3" spans="1:13" x14ac:dyDescent="0.45">
      <c r="A3" s="95"/>
      <c r="I3" s="96"/>
    </row>
    <row r="4" spans="1:13" x14ac:dyDescent="0.45">
      <c r="A4" s="95"/>
      <c r="I4" s="96"/>
    </row>
    <row r="5" spans="1:13" x14ac:dyDescent="0.45">
      <c r="A5" s="95"/>
      <c r="I5" s="96"/>
    </row>
    <row r="6" spans="1:13" x14ac:dyDescent="0.45">
      <c r="A6" s="95"/>
      <c r="I6" s="96"/>
    </row>
    <row r="7" spans="1:13" x14ac:dyDescent="0.45">
      <c r="A7" s="95"/>
      <c r="I7" s="96"/>
    </row>
    <row r="8" spans="1:13" x14ac:dyDescent="0.45">
      <c r="A8" s="95"/>
      <c r="H8" s="97"/>
      <c r="I8" s="98"/>
    </row>
    <row r="9" spans="1:13" x14ac:dyDescent="0.45">
      <c r="A9" s="414" t="s">
        <v>167</v>
      </c>
      <c r="B9" s="415"/>
      <c r="C9" s="415"/>
      <c r="D9" s="415"/>
      <c r="E9" s="429"/>
      <c r="F9" s="430" t="s">
        <v>166</v>
      </c>
      <c r="G9" s="431"/>
      <c r="H9" s="432">
        <v>35</v>
      </c>
      <c r="I9" s="433"/>
    </row>
    <row r="10" spans="1:13" x14ac:dyDescent="0.45">
      <c r="A10" s="99" t="s">
        <v>77</v>
      </c>
      <c r="B10" s="97"/>
      <c r="D10" s="187"/>
      <c r="E10" s="100"/>
      <c r="F10" s="430" t="s">
        <v>78</v>
      </c>
      <c r="G10" s="431"/>
      <c r="H10" s="434" t="e">
        <f>#REF!</f>
        <v>#REF!</v>
      </c>
      <c r="I10" s="435"/>
    </row>
    <row r="11" spans="1:13" x14ac:dyDescent="0.45">
      <c r="A11" s="99" t="s">
        <v>79</v>
      </c>
      <c r="B11" s="97"/>
      <c r="D11" s="187"/>
      <c r="E11" s="100"/>
      <c r="F11" s="430" t="s">
        <v>80</v>
      </c>
      <c r="G11" s="431"/>
      <c r="H11" s="436" t="e">
        <f>#REF!</f>
        <v>#REF!</v>
      </c>
      <c r="I11" s="435"/>
    </row>
    <row r="12" spans="1:13" x14ac:dyDescent="0.45">
      <c r="A12" s="99" t="s">
        <v>81</v>
      </c>
      <c r="B12" s="97"/>
      <c r="D12" s="187"/>
      <c r="E12" s="100"/>
      <c r="F12" s="430" t="s">
        <v>82</v>
      </c>
      <c r="G12" s="431"/>
      <c r="H12" s="436" t="e">
        <f>#REF!</f>
        <v>#REF!</v>
      </c>
      <c r="I12" s="435"/>
    </row>
    <row r="13" spans="1:13" x14ac:dyDescent="0.45">
      <c r="A13" s="99" t="s">
        <v>83</v>
      </c>
      <c r="B13" s="97"/>
      <c r="D13" s="187"/>
      <c r="E13" s="100"/>
      <c r="F13" s="181" t="s">
        <v>84</v>
      </c>
      <c r="G13" s="182"/>
      <c r="H13" s="468" t="s">
        <v>118</v>
      </c>
      <c r="I13" s="469"/>
    </row>
    <row r="14" spans="1:13" x14ac:dyDescent="0.45">
      <c r="A14" s="99"/>
      <c r="B14" s="97"/>
      <c r="D14" s="187"/>
      <c r="E14" s="100"/>
      <c r="F14" s="430" t="s">
        <v>86</v>
      </c>
      <c r="G14" s="431"/>
      <c r="H14" s="436" t="s">
        <v>87</v>
      </c>
      <c r="I14" s="435"/>
      <c r="M14" t="s">
        <v>85</v>
      </c>
    </row>
    <row r="15" spans="1:13" x14ac:dyDescent="0.45">
      <c r="A15" s="443" t="s">
        <v>297</v>
      </c>
      <c r="B15" s="444"/>
      <c r="C15" s="444"/>
      <c r="D15" s="444"/>
      <c r="E15" s="444"/>
      <c r="F15" s="444"/>
      <c r="G15" s="444"/>
      <c r="H15" s="444"/>
      <c r="I15" s="445"/>
    </row>
    <row r="16" spans="1:13" ht="14.65" thickBot="1" x14ac:dyDescent="0.5">
      <c r="A16" s="446" t="s">
        <v>88</v>
      </c>
      <c r="B16" s="447"/>
      <c r="C16" s="447"/>
      <c r="D16" s="447"/>
      <c r="E16" s="447"/>
      <c r="F16" s="447"/>
      <c r="G16" s="447"/>
      <c r="H16" s="447"/>
      <c r="I16" s="448"/>
    </row>
    <row r="17" spans="1:11" x14ac:dyDescent="0.45">
      <c r="A17" s="104" t="s">
        <v>89</v>
      </c>
      <c r="B17" s="464" t="s">
        <v>176</v>
      </c>
      <c r="C17" s="465"/>
      <c r="D17" s="466"/>
      <c r="E17" s="170" t="s">
        <v>91</v>
      </c>
      <c r="F17" s="170" t="s">
        <v>92</v>
      </c>
      <c r="G17" s="170" t="s">
        <v>93</v>
      </c>
      <c r="H17" s="170" t="s">
        <v>94</v>
      </c>
      <c r="I17" s="171" t="s">
        <v>95</v>
      </c>
    </row>
    <row r="18" spans="1:11" x14ac:dyDescent="0.45">
      <c r="A18" s="109"/>
      <c r="B18" s="437"/>
      <c r="C18" s="438"/>
      <c r="D18" s="439"/>
      <c r="E18" s="110"/>
      <c r="F18" s="111"/>
      <c r="G18" s="110"/>
      <c r="H18" s="112"/>
      <c r="I18" s="113">
        <f>SUM(G18*H18)</f>
        <v>0</v>
      </c>
    </row>
    <row r="19" spans="1:11" x14ac:dyDescent="0.45">
      <c r="A19" s="114"/>
      <c r="B19" s="406"/>
      <c r="C19" s="395"/>
      <c r="D19" s="407"/>
      <c r="E19" s="115"/>
      <c r="F19" s="100"/>
      <c r="G19" s="115"/>
      <c r="H19" s="116"/>
      <c r="I19" s="113">
        <f t="shared" ref="I19:I20" si="0">SUM(G19*H19)</f>
        <v>0</v>
      </c>
    </row>
    <row r="20" spans="1:11" x14ac:dyDescent="0.45">
      <c r="A20" s="114"/>
      <c r="B20" s="440"/>
      <c r="C20" s="441"/>
      <c r="D20" s="442"/>
      <c r="E20" s="115"/>
      <c r="F20" s="100"/>
      <c r="G20" s="117"/>
      <c r="H20" s="118"/>
      <c r="I20" s="119">
        <f t="shared" si="0"/>
        <v>0</v>
      </c>
    </row>
    <row r="21" spans="1:11" x14ac:dyDescent="0.45">
      <c r="A21" s="408" t="s">
        <v>96</v>
      </c>
      <c r="B21" s="404"/>
      <c r="C21" s="404"/>
      <c r="D21" s="404"/>
      <c r="E21" s="404"/>
      <c r="F21" s="404"/>
      <c r="G21" s="404"/>
      <c r="H21" s="405"/>
      <c r="I21" s="113">
        <f>SUM(I18:I20)</f>
        <v>0</v>
      </c>
    </row>
    <row r="22" spans="1:11" x14ac:dyDescent="0.45">
      <c r="A22" s="414" t="s">
        <v>97</v>
      </c>
      <c r="B22" s="415"/>
      <c r="C22" s="415"/>
      <c r="D22" s="415"/>
      <c r="E22" s="415"/>
      <c r="F22" s="415"/>
      <c r="G22" s="415"/>
      <c r="H22" s="415"/>
      <c r="I22" s="416"/>
    </row>
    <row r="23" spans="1:11" x14ac:dyDescent="0.45">
      <c r="A23" s="120" t="s">
        <v>98</v>
      </c>
      <c r="B23" s="412" t="s">
        <v>176</v>
      </c>
      <c r="C23" s="458"/>
      <c r="D23" s="458"/>
      <c r="E23" s="458"/>
      <c r="F23" s="122"/>
      <c r="G23" s="180" t="s">
        <v>93</v>
      </c>
      <c r="H23" s="136" t="s">
        <v>94</v>
      </c>
      <c r="I23" s="137" t="s">
        <v>95</v>
      </c>
      <c r="K23" s="142"/>
    </row>
    <row r="24" spans="1:11" x14ac:dyDescent="0.45">
      <c r="A24" s="125"/>
      <c r="B24" s="417"/>
      <c r="C24" s="418"/>
      <c r="D24" s="418"/>
      <c r="E24" s="418"/>
      <c r="F24" s="419"/>
      <c r="G24" s="189"/>
      <c r="H24" s="184"/>
      <c r="I24" s="129"/>
    </row>
    <row r="25" spans="1:11" x14ac:dyDescent="0.45">
      <c r="A25" s="125"/>
      <c r="B25" s="420"/>
      <c r="C25" s="421"/>
      <c r="D25" s="421"/>
      <c r="E25" s="421"/>
      <c r="F25" s="421"/>
      <c r="G25" s="191"/>
      <c r="H25" s="190"/>
      <c r="I25" s="129"/>
    </row>
    <row r="26" spans="1:11" x14ac:dyDescent="0.45">
      <c r="A26" s="125"/>
      <c r="B26" s="420"/>
      <c r="C26" s="421"/>
      <c r="D26" s="421"/>
      <c r="E26" s="421"/>
      <c r="F26" s="422"/>
      <c r="G26" s="191"/>
      <c r="H26" s="190"/>
      <c r="I26" s="129"/>
    </row>
    <row r="27" spans="1:11" x14ac:dyDescent="0.45">
      <c r="A27" s="125"/>
      <c r="B27" s="420"/>
      <c r="C27" s="421"/>
      <c r="D27" s="421"/>
      <c r="E27" s="421"/>
      <c r="F27" s="422"/>
      <c r="G27" s="191"/>
      <c r="H27" s="190"/>
      <c r="I27" s="129"/>
    </row>
    <row r="28" spans="1:11" x14ac:dyDescent="0.45">
      <c r="A28" s="125"/>
      <c r="B28" s="420"/>
      <c r="C28" s="421"/>
      <c r="D28" s="421"/>
      <c r="E28" s="421"/>
      <c r="F28" s="422"/>
      <c r="G28" s="191"/>
      <c r="H28" s="192"/>
      <c r="I28" s="129"/>
    </row>
    <row r="29" spans="1:11" x14ac:dyDescent="0.45">
      <c r="A29" s="125"/>
      <c r="B29" s="470"/>
      <c r="C29" s="471"/>
      <c r="D29" s="471"/>
      <c r="E29" s="471"/>
      <c r="F29" s="471"/>
      <c r="G29" s="191"/>
      <c r="H29" s="192"/>
      <c r="I29" s="129"/>
    </row>
    <row r="30" spans="1:11" x14ac:dyDescent="0.45">
      <c r="A30" s="125"/>
      <c r="B30" s="470"/>
      <c r="C30" s="471"/>
      <c r="D30" s="471"/>
      <c r="E30" s="471"/>
      <c r="F30" s="471"/>
      <c r="G30" s="191"/>
      <c r="H30" s="192"/>
      <c r="I30" s="129"/>
    </row>
    <row r="31" spans="1:11" x14ac:dyDescent="0.45">
      <c r="A31" s="125"/>
      <c r="B31" s="470"/>
      <c r="C31" s="471"/>
      <c r="D31" s="471"/>
      <c r="E31" s="471"/>
      <c r="F31" s="471"/>
      <c r="G31" s="191"/>
      <c r="H31" s="192"/>
      <c r="I31" s="129"/>
    </row>
    <row r="32" spans="1:11" x14ac:dyDescent="0.45">
      <c r="A32" s="125"/>
      <c r="B32" s="470"/>
      <c r="C32" s="471"/>
      <c r="D32" s="471"/>
      <c r="E32" s="471"/>
      <c r="F32" s="471"/>
      <c r="G32" s="191"/>
      <c r="H32" s="192"/>
      <c r="I32" s="129"/>
    </row>
    <row r="33" spans="1:12" x14ac:dyDescent="0.45">
      <c r="A33" s="125"/>
      <c r="B33" s="470"/>
      <c r="C33" s="471"/>
      <c r="D33" s="471"/>
      <c r="E33" s="471"/>
      <c r="F33" s="471"/>
      <c r="G33" s="191"/>
      <c r="H33" s="192"/>
      <c r="I33" s="129"/>
    </row>
    <row r="34" spans="1:12" x14ac:dyDescent="0.45">
      <c r="A34" s="125"/>
      <c r="B34" s="470"/>
      <c r="C34" s="471"/>
      <c r="D34" s="471"/>
      <c r="E34" s="471"/>
      <c r="F34" s="471"/>
      <c r="G34" s="191"/>
      <c r="H34" s="192"/>
      <c r="I34" s="129"/>
    </row>
    <row r="35" spans="1:12" x14ac:dyDescent="0.45">
      <c r="A35" s="125"/>
      <c r="B35" s="470"/>
      <c r="C35" s="471"/>
      <c r="D35" s="471"/>
      <c r="E35" s="471"/>
      <c r="F35" s="471"/>
      <c r="G35" s="191"/>
      <c r="H35" s="192"/>
      <c r="I35" s="129"/>
    </row>
    <row r="36" spans="1:12" x14ac:dyDescent="0.45">
      <c r="A36" s="125"/>
      <c r="B36" s="470"/>
      <c r="C36" s="471"/>
      <c r="D36" s="471"/>
      <c r="E36" s="471"/>
      <c r="F36" s="471"/>
      <c r="G36" s="191"/>
      <c r="H36" s="192"/>
      <c r="I36" s="129"/>
    </row>
    <row r="37" spans="1:12" x14ac:dyDescent="0.45">
      <c r="A37" s="125"/>
      <c r="B37" s="470"/>
      <c r="C37" s="471"/>
      <c r="D37" s="471"/>
      <c r="E37" s="471"/>
      <c r="F37" s="471"/>
      <c r="G37" s="191"/>
      <c r="H37" s="192"/>
      <c r="I37" s="129"/>
      <c r="L37" s="130"/>
    </row>
    <row r="38" spans="1:12" x14ac:dyDescent="0.45">
      <c r="A38" s="467" t="s">
        <v>177</v>
      </c>
      <c r="B38" s="404"/>
      <c r="C38" s="404"/>
      <c r="D38" s="404"/>
      <c r="E38" s="404"/>
      <c r="F38" s="404"/>
      <c r="G38" s="404"/>
      <c r="H38" s="405"/>
      <c r="I38" s="185">
        <f>SUM(I24:I37)</f>
        <v>0</v>
      </c>
      <c r="L38" s="130"/>
    </row>
    <row r="39" spans="1:12" x14ac:dyDescent="0.45">
      <c r="A39" s="408" t="s">
        <v>178</v>
      </c>
      <c r="B39" s="404"/>
      <c r="C39" s="404"/>
      <c r="D39" s="404"/>
      <c r="E39" s="404"/>
      <c r="F39" s="404"/>
      <c r="G39" s="404"/>
      <c r="H39" s="405"/>
      <c r="I39" s="186">
        <f>ROUND((I38*0.15),2)</f>
        <v>0</v>
      </c>
      <c r="L39" s="130"/>
    </row>
    <row r="40" spans="1:12" x14ac:dyDescent="0.45">
      <c r="A40" s="408" t="s">
        <v>179</v>
      </c>
      <c r="B40" s="404"/>
      <c r="C40" s="404"/>
      <c r="D40" s="404"/>
      <c r="E40" s="404"/>
      <c r="F40" s="404"/>
      <c r="G40" s="404"/>
      <c r="H40" s="405"/>
      <c r="I40" s="131">
        <f>I38+I39</f>
        <v>0</v>
      </c>
    </row>
    <row r="41" spans="1:12" x14ac:dyDescent="0.45">
      <c r="A41" s="414" t="s">
        <v>101</v>
      </c>
      <c r="B41" s="415"/>
      <c r="C41" s="415"/>
      <c r="D41" s="415"/>
      <c r="E41" s="415"/>
      <c r="F41" s="415"/>
      <c r="G41" s="415"/>
      <c r="H41" s="415"/>
      <c r="I41" s="416"/>
    </row>
    <row r="42" spans="1:12" x14ac:dyDescent="0.45">
      <c r="A42" s="120" t="s">
        <v>102</v>
      </c>
      <c r="B42" s="412" t="s">
        <v>103</v>
      </c>
      <c r="C42" s="458"/>
      <c r="D42" s="413"/>
      <c r="E42" s="412" t="s">
        <v>91</v>
      </c>
      <c r="F42" s="413"/>
      <c r="G42" s="122" t="s">
        <v>93</v>
      </c>
      <c r="H42" s="123" t="s">
        <v>94</v>
      </c>
      <c r="I42" s="124" t="s">
        <v>95</v>
      </c>
    </row>
    <row r="43" spans="1:12" x14ac:dyDescent="0.45">
      <c r="A43" s="125">
        <v>1</v>
      </c>
      <c r="B43" s="449" t="s">
        <v>104</v>
      </c>
      <c r="C43" s="450"/>
      <c r="D43" s="451"/>
      <c r="E43" s="437" t="s">
        <v>105</v>
      </c>
      <c r="F43" s="439"/>
      <c r="G43" s="157">
        <v>1.5</v>
      </c>
      <c r="H43" s="155">
        <v>450</v>
      </c>
      <c r="I43" s="132">
        <f>SUM(G43*H43)</f>
        <v>675</v>
      </c>
    </row>
    <row r="44" spans="1:12" x14ac:dyDescent="0.45">
      <c r="A44" s="125">
        <v>2</v>
      </c>
      <c r="B44" s="426" t="s">
        <v>106</v>
      </c>
      <c r="C44" s="427"/>
      <c r="D44" s="428"/>
      <c r="E44" s="406" t="s">
        <v>105</v>
      </c>
      <c r="F44" s="407"/>
      <c r="G44" s="126"/>
      <c r="H44" s="156">
        <v>350</v>
      </c>
      <c r="I44" s="129">
        <f t="shared" ref="I44:I48" si="1">SUM(G44*H44)</f>
        <v>0</v>
      </c>
    </row>
    <row r="45" spans="1:12" x14ac:dyDescent="0.45">
      <c r="A45" s="125">
        <v>3</v>
      </c>
      <c r="B45" s="426" t="s">
        <v>107</v>
      </c>
      <c r="C45" s="427"/>
      <c r="D45" s="428"/>
      <c r="E45" s="406" t="s">
        <v>105</v>
      </c>
      <c r="F45" s="407"/>
      <c r="G45" s="126"/>
      <c r="H45" s="156">
        <v>300</v>
      </c>
      <c r="I45" s="129">
        <f t="shared" si="1"/>
        <v>0</v>
      </c>
    </row>
    <row r="46" spans="1:12" x14ac:dyDescent="0.45">
      <c r="A46" s="125">
        <v>4</v>
      </c>
      <c r="B46" s="426" t="s">
        <v>108</v>
      </c>
      <c r="C46" s="427"/>
      <c r="D46" s="428"/>
      <c r="E46" s="406" t="s">
        <v>105</v>
      </c>
      <c r="F46" s="407"/>
      <c r="G46" s="126">
        <v>1.5</v>
      </c>
      <c r="H46" s="156">
        <v>200</v>
      </c>
      <c r="I46" s="129">
        <f t="shared" si="1"/>
        <v>300</v>
      </c>
    </row>
    <row r="47" spans="1:12" x14ac:dyDescent="0.45">
      <c r="A47" s="125">
        <v>5</v>
      </c>
      <c r="B47" s="426" t="s">
        <v>109</v>
      </c>
      <c r="C47" s="427"/>
      <c r="D47" s="428"/>
      <c r="E47" s="406" t="s">
        <v>105</v>
      </c>
      <c r="F47" s="407"/>
      <c r="G47" s="126"/>
      <c r="H47" s="158">
        <v>200</v>
      </c>
      <c r="I47" s="129">
        <f t="shared" si="1"/>
        <v>0</v>
      </c>
    </row>
    <row r="48" spans="1:12" x14ac:dyDescent="0.45">
      <c r="A48" s="125">
        <v>6</v>
      </c>
      <c r="B48" s="426" t="s">
        <v>41</v>
      </c>
      <c r="C48" s="427"/>
      <c r="D48" s="428"/>
      <c r="E48" s="406" t="s">
        <v>105</v>
      </c>
      <c r="F48" s="407"/>
      <c r="G48" s="126"/>
      <c r="H48" s="158">
        <v>140</v>
      </c>
      <c r="I48" s="129">
        <f t="shared" si="1"/>
        <v>0</v>
      </c>
    </row>
    <row r="49" spans="1:12" x14ac:dyDescent="0.45">
      <c r="A49" s="125"/>
      <c r="B49" s="426"/>
      <c r="C49" s="427"/>
      <c r="D49" s="428"/>
      <c r="E49" s="133"/>
      <c r="F49" s="100"/>
      <c r="G49" s="100"/>
      <c r="H49" s="116"/>
      <c r="I49" s="129"/>
    </row>
    <row r="50" spans="1:12" x14ac:dyDescent="0.45">
      <c r="A50" s="114"/>
      <c r="B50" s="426"/>
      <c r="C50" s="427"/>
      <c r="D50" s="428"/>
      <c r="F50" s="100"/>
      <c r="G50" s="100"/>
      <c r="H50" s="116"/>
      <c r="I50" s="129"/>
    </row>
    <row r="51" spans="1:12" x14ac:dyDescent="0.45">
      <c r="A51" s="134"/>
      <c r="B51" s="455"/>
      <c r="C51" s="456"/>
      <c r="D51" s="457"/>
      <c r="E51" s="102"/>
      <c r="F51" s="103"/>
      <c r="G51" s="100"/>
      <c r="H51" s="118"/>
      <c r="I51" s="129"/>
    </row>
    <row r="52" spans="1:12" x14ac:dyDescent="0.45">
      <c r="A52" s="408" t="s">
        <v>110</v>
      </c>
      <c r="B52" s="404"/>
      <c r="C52" s="404"/>
      <c r="D52" s="404"/>
      <c r="E52" s="404"/>
      <c r="F52" s="404"/>
      <c r="G52" s="404"/>
      <c r="H52" s="405"/>
      <c r="I52" s="135">
        <f>SUM(I43:I51)</f>
        <v>975</v>
      </c>
    </row>
    <row r="53" spans="1:12" x14ac:dyDescent="0.45">
      <c r="A53" s="414" t="s">
        <v>111</v>
      </c>
      <c r="B53" s="415"/>
      <c r="C53" s="415"/>
      <c r="D53" s="415"/>
      <c r="E53" s="415"/>
      <c r="F53" s="415"/>
      <c r="G53" s="415"/>
      <c r="H53" s="415"/>
      <c r="I53" s="416"/>
    </row>
    <row r="54" spans="1:12" x14ac:dyDescent="0.45">
      <c r="A54" s="120" t="s">
        <v>112</v>
      </c>
      <c r="B54" s="412" t="s">
        <v>113</v>
      </c>
      <c r="C54" s="458"/>
      <c r="D54" s="413"/>
      <c r="E54" s="412" t="s">
        <v>114</v>
      </c>
      <c r="F54" s="413"/>
      <c r="G54" s="136" t="s">
        <v>115</v>
      </c>
      <c r="H54" s="136" t="s">
        <v>94</v>
      </c>
      <c r="I54" s="137" t="s">
        <v>95</v>
      </c>
    </row>
    <row r="55" spans="1:12" x14ac:dyDescent="0.45">
      <c r="A55" s="125">
        <v>1</v>
      </c>
      <c r="B55" s="417" t="s">
        <v>298</v>
      </c>
      <c r="C55" s="418"/>
      <c r="D55" s="419"/>
      <c r="E55" s="437"/>
      <c r="F55" s="439"/>
      <c r="G55" s="126"/>
      <c r="H55" s="138"/>
      <c r="I55" s="129"/>
    </row>
    <row r="56" spans="1:12" x14ac:dyDescent="0.45">
      <c r="A56" s="125"/>
      <c r="B56" s="420" t="s">
        <v>273</v>
      </c>
      <c r="C56" s="421"/>
      <c r="D56" s="422"/>
      <c r="E56" s="406">
        <v>1</v>
      </c>
      <c r="F56" s="407"/>
      <c r="G56" s="126">
        <v>50.2</v>
      </c>
      <c r="H56" s="138">
        <v>5</v>
      </c>
      <c r="I56" s="129">
        <f>H56*G56</f>
        <v>251</v>
      </c>
    </row>
    <row r="57" spans="1:12" x14ac:dyDescent="0.45">
      <c r="A57" s="139"/>
      <c r="B57" s="423"/>
      <c r="C57" s="424"/>
      <c r="D57" s="425"/>
      <c r="E57" s="440"/>
      <c r="F57" s="442"/>
      <c r="G57" s="126"/>
      <c r="H57" s="138"/>
      <c r="I57" s="129"/>
    </row>
    <row r="58" spans="1:12" x14ac:dyDescent="0.45">
      <c r="A58" s="408" t="s">
        <v>116</v>
      </c>
      <c r="B58" s="404"/>
      <c r="C58" s="404"/>
      <c r="D58" s="404"/>
      <c r="E58" s="404"/>
      <c r="F58" s="404"/>
      <c r="G58" s="404"/>
      <c r="H58" s="405"/>
      <c r="I58" s="140">
        <f>SUM(I55:I57)</f>
        <v>251</v>
      </c>
    </row>
    <row r="59" spans="1:12" x14ac:dyDescent="0.45">
      <c r="A59" s="141"/>
      <c r="B59" s="142"/>
      <c r="C59" s="142"/>
      <c r="D59" s="142"/>
      <c r="E59" s="142"/>
      <c r="F59" s="143"/>
      <c r="G59" s="144"/>
      <c r="H59" s="144"/>
      <c r="I59" s="145"/>
      <c r="L59" s="97"/>
    </row>
    <row r="60" spans="1:12" x14ac:dyDescent="0.45">
      <c r="A60" s="452"/>
      <c r="B60" s="453"/>
      <c r="C60" s="453"/>
      <c r="D60" s="453"/>
      <c r="E60" s="453"/>
      <c r="F60" s="146"/>
      <c r="G60" s="454" t="s">
        <v>117</v>
      </c>
      <c r="H60" s="453"/>
      <c r="I60" s="147">
        <f>I58+I52+I40</f>
        <v>1226</v>
      </c>
    </row>
    <row r="61" spans="1:12" x14ac:dyDescent="0.45">
      <c r="A61" s="452"/>
      <c r="B61" s="453"/>
      <c r="C61" s="453"/>
      <c r="D61" s="453"/>
      <c r="E61" s="453"/>
      <c r="F61" s="100"/>
      <c r="G61" s="148"/>
      <c r="H61" s="149"/>
      <c r="I61" s="150"/>
    </row>
    <row r="62" spans="1:12" ht="14.65" thickBot="1" x14ac:dyDescent="0.5">
      <c r="A62" s="452"/>
      <c r="B62" s="453"/>
      <c r="C62" s="453"/>
      <c r="D62" s="453"/>
      <c r="E62" s="453"/>
      <c r="F62" s="100"/>
      <c r="G62" s="402" t="s">
        <v>160</v>
      </c>
      <c r="H62" s="403"/>
      <c r="I62" s="159">
        <f>I60+I61</f>
        <v>1226</v>
      </c>
    </row>
    <row r="63" spans="1:12" ht="15" thickTop="1" thickBot="1" x14ac:dyDescent="0.5">
      <c r="A63" s="151"/>
      <c r="B63" s="152"/>
      <c r="C63" s="459"/>
      <c r="D63" s="460"/>
      <c r="E63" s="460"/>
      <c r="F63" s="460"/>
      <c r="G63" s="153"/>
      <c r="H63" s="153"/>
      <c r="I63" s="154"/>
    </row>
    <row r="65" spans="1:2" x14ac:dyDescent="0.45">
      <c r="A65" s="97"/>
      <c r="B65" s="97"/>
    </row>
  </sheetData>
  <mergeCells count="76">
    <mergeCell ref="A15:I15"/>
    <mergeCell ref="A9:E9"/>
    <mergeCell ref="F9:G9"/>
    <mergeCell ref="H9:I9"/>
    <mergeCell ref="F10:G10"/>
    <mergeCell ref="H10:I10"/>
    <mergeCell ref="F11:G11"/>
    <mergeCell ref="H11:I11"/>
    <mergeCell ref="F12:G12"/>
    <mergeCell ref="H12:I12"/>
    <mergeCell ref="H13:I13"/>
    <mergeCell ref="F14:G14"/>
    <mergeCell ref="H14:I14"/>
    <mergeCell ref="B27:F27"/>
    <mergeCell ref="A16:I16"/>
    <mergeCell ref="B17:D17"/>
    <mergeCell ref="B18:D18"/>
    <mergeCell ref="B19:D19"/>
    <mergeCell ref="B20:D20"/>
    <mergeCell ref="A21:H21"/>
    <mergeCell ref="A22:I22"/>
    <mergeCell ref="B23:E23"/>
    <mergeCell ref="B24:F24"/>
    <mergeCell ref="B25:F25"/>
    <mergeCell ref="B26:F26"/>
    <mergeCell ref="A39:H39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A38:H38"/>
    <mergeCell ref="A40:H40"/>
    <mergeCell ref="A41:I41"/>
    <mergeCell ref="B42:D42"/>
    <mergeCell ref="E42:F42"/>
    <mergeCell ref="B43:D43"/>
    <mergeCell ref="E43:F43"/>
    <mergeCell ref="B44:D44"/>
    <mergeCell ref="E44:F44"/>
    <mergeCell ref="B45:D45"/>
    <mergeCell ref="E45:F45"/>
    <mergeCell ref="B46:D46"/>
    <mergeCell ref="E46:F46"/>
    <mergeCell ref="B55:D55"/>
    <mergeCell ref="E55:F55"/>
    <mergeCell ref="B47:D47"/>
    <mergeCell ref="E47:F47"/>
    <mergeCell ref="B48:D48"/>
    <mergeCell ref="E48:F48"/>
    <mergeCell ref="B49:D49"/>
    <mergeCell ref="B50:D50"/>
    <mergeCell ref="B51:D51"/>
    <mergeCell ref="A52:H52"/>
    <mergeCell ref="A53:I53"/>
    <mergeCell ref="B54:D54"/>
    <mergeCell ref="E54:F54"/>
    <mergeCell ref="C63:F63"/>
    <mergeCell ref="B56:D56"/>
    <mergeCell ref="E56:F56"/>
    <mergeCell ref="B57:D57"/>
    <mergeCell ref="E57:F57"/>
    <mergeCell ref="A58:H58"/>
    <mergeCell ref="A60:B60"/>
    <mergeCell ref="C60:E60"/>
    <mergeCell ref="G60:H60"/>
    <mergeCell ref="A61:B61"/>
    <mergeCell ref="C61:E61"/>
    <mergeCell ref="A62:B62"/>
    <mergeCell ref="C62:E62"/>
    <mergeCell ref="G62:H62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M65"/>
  <sheetViews>
    <sheetView topLeftCell="A11" zoomScale="70" zoomScaleNormal="70" workbookViewId="0">
      <selection activeCell="M59" sqref="M59"/>
    </sheetView>
  </sheetViews>
  <sheetFormatPr defaultRowHeight="14.25" x14ac:dyDescent="0.45"/>
  <cols>
    <col min="1" max="1" width="12" bestFit="1" customWidth="1"/>
    <col min="4" max="4" width="26.86328125" customWidth="1"/>
    <col min="6" max="6" width="8.86328125" customWidth="1"/>
    <col min="7" max="7" width="11" customWidth="1"/>
    <col min="8" max="8" width="14.1328125" customWidth="1"/>
    <col min="9" max="9" width="18.33203125" customWidth="1"/>
  </cols>
  <sheetData>
    <row r="1" spans="1:13" x14ac:dyDescent="0.45">
      <c r="A1" s="92"/>
      <c r="B1" s="93"/>
      <c r="C1" s="93"/>
      <c r="D1" s="93"/>
      <c r="E1" s="93"/>
      <c r="F1" s="93"/>
      <c r="G1" s="93"/>
      <c r="H1" s="93"/>
      <c r="I1" s="94"/>
    </row>
    <row r="2" spans="1:13" x14ac:dyDescent="0.45">
      <c r="A2" s="95"/>
      <c r="I2" s="96"/>
    </row>
    <row r="3" spans="1:13" x14ac:dyDescent="0.45">
      <c r="A3" s="95"/>
      <c r="I3" s="96"/>
    </row>
    <row r="4" spans="1:13" x14ac:dyDescent="0.45">
      <c r="A4" s="95"/>
      <c r="I4" s="96"/>
    </row>
    <row r="5" spans="1:13" x14ac:dyDescent="0.45">
      <c r="A5" s="95"/>
      <c r="I5" s="96"/>
    </row>
    <row r="6" spans="1:13" x14ac:dyDescent="0.45">
      <c r="A6" s="95"/>
      <c r="I6" s="96"/>
    </row>
    <row r="7" spans="1:13" x14ac:dyDescent="0.45">
      <c r="A7" s="95"/>
      <c r="I7" s="96"/>
    </row>
    <row r="8" spans="1:13" x14ac:dyDescent="0.45">
      <c r="A8" s="95"/>
      <c r="H8" s="97"/>
      <c r="I8" s="98"/>
    </row>
    <row r="9" spans="1:13" x14ac:dyDescent="0.45">
      <c r="A9" s="414" t="s">
        <v>167</v>
      </c>
      <c r="B9" s="415"/>
      <c r="C9" s="415"/>
      <c r="D9" s="415"/>
      <c r="E9" s="429"/>
      <c r="F9" s="430" t="s">
        <v>166</v>
      </c>
      <c r="G9" s="431"/>
      <c r="H9" s="432">
        <v>36</v>
      </c>
      <c r="I9" s="433"/>
    </row>
    <row r="10" spans="1:13" x14ac:dyDescent="0.45">
      <c r="A10" s="99" t="s">
        <v>77</v>
      </c>
      <c r="B10" s="97"/>
      <c r="D10" s="187"/>
      <c r="E10" s="100"/>
      <c r="F10" s="430" t="s">
        <v>78</v>
      </c>
      <c r="G10" s="431"/>
      <c r="H10" s="434" t="e">
        <f>#REF!</f>
        <v>#REF!</v>
      </c>
      <c r="I10" s="435"/>
    </row>
    <row r="11" spans="1:13" x14ac:dyDescent="0.45">
      <c r="A11" s="99" t="s">
        <v>79</v>
      </c>
      <c r="B11" s="97"/>
      <c r="D11" s="187"/>
      <c r="E11" s="100"/>
      <c r="F11" s="430" t="s">
        <v>80</v>
      </c>
      <c r="G11" s="431"/>
      <c r="H11" s="436" t="e">
        <f>#REF!</f>
        <v>#REF!</v>
      </c>
      <c r="I11" s="435"/>
    </row>
    <row r="12" spans="1:13" x14ac:dyDescent="0.45">
      <c r="A12" s="99" t="s">
        <v>81</v>
      </c>
      <c r="B12" s="97"/>
      <c r="D12" s="187"/>
      <c r="E12" s="100"/>
      <c r="F12" s="430" t="s">
        <v>82</v>
      </c>
      <c r="G12" s="431"/>
      <c r="H12" s="436" t="e">
        <f>#REF!</f>
        <v>#REF!</v>
      </c>
      <c r="I12" s="435"/>
    </row>
    <row r="13" spans="1:13" x14ac:dyDescent="0.45">
      <c r="A13" s="99" t="s">
        <v>83</v>
      </c>
      <c r="B13" s="97"/>
      <c r="D13" s="187"/>
      <c r="E13" s="100"/>
      <c r="F13" s="181" t="s">
        <v>84</v>
      </c>
      <c r="G13" s="182"/>
      <c r="H13" s="468" t="s">
        <v>118</v>
      </c>
      <c r="I13" s="469"/>
    </row>
    <row r="14" spans="1:13" x14ac:dyDescent="0.45">
      <c r="A14" s="99"/>
      <c r="B14" s="97"/>
      <c r="D14" s="187"/>
      <c r="E14" s="100"/>
      <c r="F14" s="430" t="s">
        <v>86</v>
      </c>
      <c r="G14" s="431"/>
      <c r="H14" s="436" t="s">
        <v>87</v>
      </c>
      <c r="I14" s="435"/>
      <c r="M14" t="s">
        <v>85</v>
      </c>
    </row>
    <row r="15" spans="1:13" x14ac:dyDescent="0.45">
      <c r="A15" s="443" t="s">
        <v>299</v>
      </c>
      <c r="B15" s="444"/>
      <c r="C15" s="444"/>
      <c r="D15" s="444"/>
      <c r="E15" s="444"/>
      <c r="F15" s="444"/>
      <c r="G15" s="444"/>
      <c r="H15" s="444"/>
      <c r="I15" s="445"/>
    </row>
    <row r="16" spans="1:13" ht="14.65" thickBot="1" x14ac:dyDescent="0.5">
      <c r="A16" s="446" t="s">
        <v>88</v>
      </c>
      <c r="B16" s="447"/>
      <c r="C16" s="447"/>
      <c r="D16" s="447"/>
      <c r="E16" s="447"/>
      <c r="F16" s="447"/>
      <c r="G16" s="447"/>
      <c r="H16" s="447"/>
      <c r="I16" s="448"/>
    </row>
    <row r="17" spans="1:11" x14ac:dyDescent="0.45">
      <c r="A17" s="104" t="s">
        <v>89</v>
      </c>
      <c r="B17" s="464" t="s">
        <v>176</v>
      </c>
      <c r="C17" s="465"/>
      <c r="D17" s="466"/>
      <c r="E17" s="170" t="s">
        <v>91</v>
      </c>
      <c r="F17" s="170" t="s">
        <v>92</v>
      </c>
      <c r="G17" s="170" t="s">
        <v>93</v>
      </c>
      <c r="H17" s="170" t="s">
        <v>94</v>
      </c>
      <c r="I17" s="171" t="s">
        <v>95</v>
      </c>
    </row>
    <row r="18" spans="1:11" x14ac:dyDescent="0.45">
      <c r="A18" s="109"/>
      <c r="B18" s="437"/>
      <c r="C18" s="438"/>
      <c r="D18" s="439"/>
      <c r="E18" s="110"/>
      <c r="F18" s="111"/>
      <c r="G18" s="110"/>
      <c r="H18" s="112"/>
      <c r="I18" s="113">
        <f>SUM(G18*H18)</f>
        <v>0</v>
      </c>
    </row>
    <row r="19" spans="1:11" x14ac:dyDescent="0.45">
      <c r="A19" s="114"/>
      <c r="B19" s="406"/>
      <c r="C19" s="395"/>
      <c r="D19" s="407"/>
      <c r="E19" s="115"/>
      <c r="F19" s="100"/>
      <c r="G19" s="115"/>
      <c r="H19" s="116"/>
      <c r="I19" s="113">
        <f t="shared" ref="I19:I20" si="0">SUM(G19*H19)</f>
        <v>0</v>
      </c>
    </row>
    <row r="20" spans="1:11" x14ac:dyDescent="0.45">
      <c r="A20" s="114"/>
      <c r="B20" s="440"/>
      <c r="C20" s="441"/>
      <c r="D20" s="442"/>
      <c r="E20" s="115"/>
      <c r="F20" s="100"/>
      <c r="G20" s="117"/>
      <c r="H20" s="118"/>
      <c r="I20" s="119">
        <f t="shared" si="0"/>
        <v>0</v>
      </c>
    </row>
    <row r="21" spans="1:11" x14ac:dyDescent="0.45">
      <c r="A21" s="408" t="s">
        <v>96</v>
      </c>
      <c r="B21" s="404"/>
      <c r="C21" s="404"/>
      <c r="D21" s="404"/>
      <c r="E21" s="404"/>
      <c r="F21" s="404"/>
      <c r="G21" s="404"/>
      <c r="H21" s="405"/>
      <c r="I21" s="113">
        <f>SUM(I18:I20)</f>
        <v>0</v>
      </c>
    </row>
    <row r="22" spans="1:11" x14ac:dyDescent="0.45">
      <c r="A22" s="414" t="s">
        <v>97</v>
      </c>
      <c r="B22" s="415"/>
      <c r="C22" s="415"/>
      <c r="D22" s="415"/>
      <c r="E22" s="415"/>
      <c r="F22" s="415"/>
      <c r="G22" s="415"/>
      <c r="H22" s="415"/>
      <c r="I22" s="416"/>
    </row>
    <row r="23" spans="1:11" x14ac:dyDescent="0.45">
      <c r="A23" s="120" t="s">
        <v>98</v>
      </c>
      <c r="B23" s="412" t="s">
        <v>176</v>
      </c>
      <c r="C23" s="458"/>
      <c r="D23" s="458"/>
      <c r="E23" s="458"/>
      <c r="F23" s="122"/>
      <c r="G23" s="180" t="s">
        <v>93</v>
      </c>
      <c r="H23" s="136" t="s">
        <v>94</v>
      </c>
      <c r="I23" s="137" t="s">
        <v>95</v>
      </c>
      <c r="K23" s="142"/>
    </row>
    <row r="24" spans="1:11" x14ac:dyDescent="0.45">
      <c r="A24" s="125"/>
      <c r="B24" s="417"/>
      <c r="C24" s="418"/>
      <c r="D24" s="418"/>
      <c r="E24" s="418"/>
      <c r="F24" s="419"/>
      <c r="G24" s="189"/>
      <c r="H24" s="184"/>
      <c r="I24" s="129"/>
    </row>
    <row r="25" spans="1:11" x14ac:dyDescent="0.45">
      <c r="A25" s="125"/>
      <c r="B25" s="420"/>
      <c r="C25" s="421"/>
      <c r="D25" s="421"/>
      <c r="E25" s="421"/>
      <c r="F25" s="421"/>
      <c r="G25" s="191"/>
      <c r="H25" s="190"/>
      <c r="I25" s="129"/>
    </row>
    <row r="26" spans="1:11" x14ac:dyDescent="0.45">
      <c r="A26" s="125"/>
      <c r="B26" s="420"/>
      <c r="C26" s="421"/>
      <c r="D26" s="421"/>
      <c r="E26" s="421"/>
      <c r="F26" s="422"/>
      <c r="G26" s="191"/>
      <c r="H26" s="190"/>
      <c r="I26" s="129"/>
    </row>
    <row r="27" spans="1:11" x14ac:dyDescent="0.45">
      <c r="A27" s="125"/>
      <c r="B27" s="420"/>
      <c r="C27" s="421"/>
      <c r="D27" s="421"/>
      <c r="E27" s="421"/>
      <c r="F27" s="422"/>
      <c r="G27" s="191"/>
      <c r="H27" s="190"/>
      <c r="I27" s="129"/>
    </row>
    <row r="28" spans="1:11" x14ac:dyDescent="0.45">
      <c r="A28" s="125"/>
      <c r="B28" s="420"/>
      <c r="C28" s="421"/>
      <c r="D28" s="421"/>
      <c r="E28" s="421"/>
      <c r="F28" s="422"/>
      <c r="G28" s="191"/>
      <c r="H28" s="192"/>
      <c r="I28" s="129"/>
    </row>
    <row r="29" spans="1:11" x14ac:dyDescent="0.45">
      <c r="A29" s="125"/>
      <c r="B29" s="470"/>
      <c r="C29" s="471"/>
      <c r="D29" s="471"/>
      <c r="E29" s="471"/>
      <c r="F29" s="471"/>
      <c r="G29" s="191"/>
      <c r="H29" s="192"/>
      <c r="I29" s="129"/>
    </row>
    <row r="30" spans="1:11" x14ac:dyDescent="0.45">
      <c r="A30" s="125"/>
      <c r="B30" s="470"/>
      <c r="C30" s="471"/>
      <c r="D30" s="471"/>
      <c r="E30" s="471"/>
      <c r="F30" s="471"/>
      <c r="G30" s="191"/>
      <c r="H30" s="192"/>
      <c r="I30" s="129"/>
    </row>
    <row r="31" spans="1:11" x14ac:dyDescent="0.45">
      <c r="A31" s="125"/>
      <c r="B31" s="470"/>
      <c r="C31" s="471"/>
      <c r="D31" s="471"/>
      <c r="E31" s="471"/>
      <c r="F31" s="471"/>
      <c r="G31" s="191"/>
      <c r="H31" s="192"/>
      <c r="I31" s="129"/>
    </row>
    <row r="32" spans="1:11" x14ac:dyDescent="0.45">
      <c r="A32" s="125"/>
      <c r="B32" s="470"/>
      <c r="C32" s="471"/>
      <c r="D32" s="471"/>
      <c r="E32" s="471"/>
      <c r="F32" s="471"/>
      <c r="G32" s="191"/>
      <c r="H32" s="192"/>
      <c r="I32" s="129"/>
    </row>
    <row r="33" spans="1:12" x14ac:dyDescent="0.45">
      <c r="A33" s="125"/>
      <c r="B33" s="470"/>
      <c r="C33" s="471"/>
      <c r="D33" s="471"/>
      <c r="E33" s="471"/>
      <c r="F33" s="471"/>
      <c r="G33" s="191"/>
      <c r="H33" s="192"/>
      <c r="I33" s="129"/>
    </row>
    <row r="34" spans="1:12" x14ac:dyDescent="0.45">
      <c r="A34" s="125"/>
      <c r="B34" s="470"/>
      <c r="C34" s="471"/>
      <c r="D34" s="471"/>
      <c r="E34" s="471"/>
      <c r="F34" s="471"/>
      <c r="G34" s="191"/>
      <c r="H34" s="192"/>
      <c r="I34" s="129"/>
    </row>
    <row r="35" spans="1:12" x14ac:dyDescent="0.45">
      <c r="A35" s="125"/>
      <c r="B35" s="470"/>
      <c r="C35" s="471"/>
      <c r="D35" s="471"/>
      <c r="E35" s="471"/>
      <c r="F35" s="471"/>
      <c r="G35" s="191"/>
      <c r="H35" s="192"/>
      <c r="I35" s="129"/>
    </row>
    <row r="36" spans="1:12" x14ac:dyDescent="0.45">
      <c r="A36" s="125"/>
      <c r="B36" s="470"/>
      <c r="C36" s="471"/>
      <c r="D36" s="471"/>
      <c r="E36" s="471"/>
      <c r="F36" s="471"/>
      <c r="G36" s="191"/>
      <c r="H36" s="192"/>
      <c r="I36" s="129"/>
    </row>
    <row r="37" spans="1:12" x14ac:dyDescent="0.45">
      <c r="A37" s="125"/>
      <c r="B37" s="470"/>
      <c r="C37" s="471"/>
      <c r="D37" s="471"/>
      <c r="E37" s="471"/>
      <c r="F37" s="471"/>
      <c r="G37" s="191"/>
      <c r="H37" s="192"/>
      <c r="I37" s="129"/>
      <c r="L37" s="130"/>
    </row>
    <row r="38" spans="1:12" x14ac:dyDescent="0.45">
      <c r="A38" s="467" t="s">
        <v>177</v>
      </c>
      <c r="B38" s="404"/>
      <c r="C38" s="404"/>
      <c r="D38" s="404"/>
      <c r="E38" s="404"/>
      <c r="F38" s="404"/>
      <c r="G38" s="404"/>
      <c r="H38" s="405"/>
      <c r="I38" s="185">
        <f>SUM(I24:I37)</f>
        <v>0</v>
      </c>
      <c r="L38" s="130"/>
    </row>
    <row r="39" spans="1:12" x14ac:dyDescent="0.45">
      <c r="A39" s="408" t="s">
        <v>178</v>
      </c>
      <c r="B39" s="404"/>
      <c r="C39" s="404"/>
      <c r="D39" s="404"/>
      <c r="E39" s="404"/>
      <c r="F39" s="404"/>
      <c r="G39" s="404"/>
      <c r="H39" s="405"/>
      <c r="I39" s="186">
        <f>ROUND((I38*0.15),2)</f>
        <v>0</v>
      </c>
      <c r="L39" s="130"/>
    </row>
    <row r="40" spans="1:12" x14ac:dyDescent="0.45">
      <c r="A40" s="408" t="s">
        <v>179</v>
      </c>
      <c r="B40" s="404"/>
      <c r="C40" s="404"/>
      <c r="D40" s="404"/>
      <c r="E40" s="404"/>
      <c r="F40" s="404"/>
      <c r="G40" s="404"/>
      <c r="H40" s="405"/>
      <c r="I40" s="131">
        <f>I38+I39</f>
        <v>0</v>
      </c>
    </row>
    <row r="41" spans="1:12" x14ac:dyDescent="0.45">
      <c r="A41" s="414" t="s">
        <v>101</v>
      </c>
      <c r="B41" s="415"/>
      <c r="C41" s="415"/>
      <c r="D41" s="415"/>
      <c r="E41" s="415"/>
      <c r="F41" s="415"/>
      <c r="G41" s="415"/>
      <c r="H41" s="415"/>
      <c r="I41" s="416"/>
    </row>
    <row r="42" spans="1:12" x14ac:dyDescent="0.45">
      <c r="A42" s="120" t="s">
        <v>102</v>
      </c>
      <c r="B42" s="412" t="s">
        <v>103</v>
      </c>
      <c r="C42" s="458"/>
      <c r="D42" s="413"/>
      <c r="E42" s="412" t="s">
        <v>91</v>
      </c>
      <c r="F42" s="413"/>
      <c r="G42" s="122" t="s">
        <v>93</v>
      </c>
      <c r="H42" s="123" t="s">
        <v>94</v>
      </c>
      <c r="I42" s="124" t="s">
        <v>95</v>
      </c>
    </row>
    <row r="43" spans="1:12" x14ac:dyDescent="0.45">
      <c r="A43" s="125">
        <v>1</v>
      </c>
      <c r="B43" s="449" t="s">
        <v>104</v>
      </c>
      <c r="C43" s="450"/>
      <c r="D43" s="451"/>
      <c r="E43" s="437" t="s">
        <v>105</v>
      </c>
      <c r="F43" s="439"/>
      <c r="G43" s="157"/>
      <c r="H43" s="155">
        <v>450</v>
      </c>
      <c r="I43" s="132">
        <f>SUM(G43*H43)</f>
        <v>0</v>
      </c>
    </row>
    <row r="44" spans="1:12" x14ac:dyDescent="0.45">
      <c r="A44" s="125">
        <v>2</v>
      </c>
      <c r="B44" s="426" t="s">
        <v>106</v>
      </c>
      <c r="C44" s="427"/>
      <c r="D44" s="428"/>
      <c r="E44" s="406" t="s">
        <v>105</v>
      </c>
      <c r="F44" s="407"/>
      <c r="G44" s="213">
        <v>0</v>
      </c>
      <c r="H44" s="156">
        <v>350</v>
      </c>
      <c r="I44" s="129">
        <f t="shared" ref="I44:I48" si="1">SUM(G44*H44)</f>
        <v>0</v>
      </c>
    </row>
    <row r="45" spans="1:12" x14ac:dyDescent="0.45">
      <c r="A45" s="125">
        <v>3</v>
      </c>
      <c r="B45" s="426" t="s">
        <v>107</v>
      </c>
      <c r="C45" s="427"/>
      <c r="D45" s="428"/>
      <c r="E45" s="406" t="s">
        <v>105</v>
      </c>
      <c r="F45" s="407"/>
      <c r="G45" s="213">
        <v>3.5</v>
      </c>
      <c r="H45" s="156">
        <v>300</v>
      </c>
      <c r="I45" s="129">
        <f t="shared" si="1"/>
        <v>1050</v>
      </c>
    </row>
    <row r="46" spans="1:12" x14ac:dyDescent="0.45">
      <c r="A46" s="125">
        <v>4</v>
      </c>
      <c r="B46" s="426" t="s">
        <v>108</v>
      </c>
      <c r="C46" s="427"/>
      <c r="D46" s="428"/>
      <c r="E46" s="406" t="s">
        <v>105</v>
      </c>
      <c r="F46" s="407"/>
      <c r="G46" s="126">
        <v>3.5</v>
      </c>
      <c r="H46" s="156">
        <v>200</v>
      </c>
      <c r="I46" s="129">
        <f t="shared" si="1"/>
        <v>700</v>
      </c>
    </row>
    <row r="47" spans="1:12" x14ac:dyDescent="0.45">
      <c r="A47" s="125">
        <v>5</v>
      </c>
      <c r="B47" s="426" t="s">
        <v>109</v>
      </c>
      <c r="C47" s="427"/>
      <c r="D47" s="428"/>
      <c r="E47" s="406" t="s">
        <v>105</v>
      </c>
      <c r="F47" s="407"/>
      <c r="G47" s="126"/>
      <c r="H47" s="158">
        <v>200</v>
      </c>
      <c r="I47" s="129">
        <f t="shared" si="1"/>
        <v>0</v>
      </c>
    </row>
    <row r="48" spans="1:12" x14ac:dyDescent="0.45">
      <c r="A48" s="125">
        <v>6</v>
      </c>
      <c r="B48" s="426" t="s">
        <v>41</v>
      </c>
      <c r="C48" s="427"/>
      <c r="D48" s="428"/>
      <c r="E48" s="406" t="s">
        <v>105</v>
      </c>
      <c r="F48" s="407"/>
      <c r="G48" s="126"/>
      <c r="H48" s="158">
        <v>140</v>
      </c>
      <c r="I48" s="129">
        <f t="shared" si="1"/>
        <v>0</v>
      </c>
    </row>
    <row r="49" spans="1:12" x14ac:dyDescent="0.45">
      <c r="A49" s="125"/>
      <c r="B49" s="426"/>
      <c r="C49" s="427"/>
      <c r="D49" s="428"/>
      <c r="E49" s="133"/>
      <c r="F49" s="100"/>
      <c r="G49" s="100"/>
      <c r="H49" s="116"/>
      <c r="I49" s="129"/>
    </row>
    <row r="50" spans="1:12" x14ac:dyDescent="0.45">
      <c r="A50" s="114"/>
      <c r="B50" s="426"/>
      <c r="C50" s="427"/>
      <c r="D50" s="428"/>
      <c r="F50" s="100"/>
      <c r="G50" s="100"/>
      <c r="H50" s="116"/>
      <c r="I50" s="129"/>
    </row>
    <row r="51" spans="1:12" x14ac:dyDescent="0.45">
      <c r="A51" s="134"/>
      <c r="B51" s="455"/>
      <c r="C51" s="456"/>
      <c r="D51" s="457"/>
      <c r="E51" s="102"/>
      <c r="F51" s="103"/>
      <c r="G51" s="100"/>
      <c r="H51" s="118"/>
      <c r="I51" s="129"/>
    </row>
    <row r="52" spans="1:12" x14ac:dyDescent="0.45">
      <c r="A52" s="408" t="s">
        <v>110</v>
      </c>
      <c r="B52" s="404"/>
      <c r="C52" s="404"/>
      <c r="D52" s="404"/>
      <c r="E52" s="404"/>
      <c r="F52" s="404"/>
      <c r="G52" s="404"/>
      <c r="H52" s="405"/>
      <c r="I52" s="214">
        <f>SUM(I43:I51)</f>
        <v>1750</v>
      </c>
    </row>
    <row r="53" spans="1:12" x14ac:dyDescent="0.45">
      <c r="A53" s="414" t="s">
        <v>111</v>
      </c>
      <c r="B53" s="415"/>
      <c r="C53" s="415"/>
      <c r="D53" s="415"/>
      <c r="E53" s="415"/>
      <c r="F53" s="415"/>
      <c r="G53" s="415"/>
      <c r="H53" s="415"/>
      <c r="I53" s="416"/>
    </row>
    <row r="54" spans="1:12" x14ac:dyDescent="0.45">
      <c r="A54" s="120" t="s">
        <v>112</v>
      </c>
      <c r="B54" s="412" t="s">
        <v>113</v>
      </c>
      <c r="C54" s="458"/>
      <c r="D54" s="413"/>
      <c r="E54" s="412" t="s">
        <v>114</v>
      </c>
      <c r="F54" s="413"/>
      <c r="G54" s="136" t="s">
        <v>115</v>
      </c>
      <c r="H54" s="136" t="s">
        <v>94</v>
      </c>
      <c r="I54" s="137" t="s">
        <v>95</v>
      </c>
    </row>
    <row r="55" spans="1:12" x14ac:dyDescent="0.45">
      <c r="A55" s="125">
        <v>1</v>
      </c>
      <c r="B55" s="417" t="s">
        <v>300</v>
      </c>
      <c r="C55" s="418"/>
      <c r="D55" s="419"/>
      <c r="E55" s="437"/>
      <c r="F55" s="439"/>
      <c r="G55" s="126"/>
      <c r="H55" s="138"/>
      <c r="I55" s="129"/>
    </row>
    <row r="56" spans="1:12" x14ac:dyDescent="0.45">
      <c r="A56" s="125"/>
      <c r="B56" s="420" t="s">
        <v>273</v>
      </c>
      <c r="C56" s="421"/>
      <c r="D56" s="422"/>
      <c r="E56" s="406">
        <v>1</v>
      </c>
      <c r="F56" s="407"/>
      <c r="G56" s="126">
        <v>80</v>
      </c>
      <c r="H56" s="138">
        <v>5</v>
      </c>
      <c r="I56" s="129">
        <f>H56*G56</f>
        <v>400</v>
      </c>
    </row>
    <row r="57" spans="1:12" x14ac:dyDescent="0.45">
      <c r="A57" s="139"/>
      <c r="B57" s="423"/>
      <c r="C57" s="424"/>
      <c r="D57" s="425"/>
      <c r="E57" s="440"/>
      <c r="F57" s="442"/>
      <c r="G57" s="126"/>
      <c r="H57" s="138"/>
      <c r="I57" s="129"/>
    </row>
    <row r="58" spans="1:12" x14ac:dyDescent="0.45">
      <c r="A58" s="408" t="s">
        <v>116</v>
      </c>
      <c r="B58" s="404"/>
      <c r="C58" s="404"/>
      <c r="D58" s="404"/>
      <c r="E58" s="404"/>
      <c r="F58" s="404"/>
      <c r="G58" s="404"/>
      <c r="H58" s="405"/>
      <c r="I58" s="140">
        <f>SUM(I55:I57)</f>
        <v>400</v>
      </c>
    </row>
    <row r="59" spans="1:12" x14ac:dyDescent="0.45">
      <c r="A59" s="141"/>
      <c r="B59" s="142"/>
      <c r="C59" s="142"/>
      <c r="D59" s="142"/>
      <c r="E59" s="142"/>
      <c r="F59" s="143"/>
      <c r="G59" s="144"/>
      <c r="H59" s="144"/>
      <c r="I59" s="145"/>
      <c r="L59" s="97"/>
    </row>
    <row r="60" spans="1:12" x14ac:dyDescent="0.45">
      <c r="A60" s="452"/>
      <c r="B60" s="453"/>
      <c r="C60" s="453"/>
      <c r="D60" s="453"/>
      <c r="E60" s="453"/>
      <c r="F60" s="146"/>
      <c r="G60" s="454" t="s">
        <v>117</v>
      </c>
      <c r="H60" s="453"/>
      <c r="I60" s="147">
        <f>I58+I52+I40</f>
        <v>2150</v>
      </c>
    </row>
    <row r="61" spans="1:12" x14ac:dyDescent="0.45">
      <c r="A61" s="452"/>
      <c r="B61" s="453"/>
      <c r="C61" s="453"/>
      <c r="D61" s="453"/>
      <c r="E61" s="453"/>
      <c r="F61" s="100"/>
      <c r="G61" s="148"/>
      <c r="H61" s="149"/>
      <c r="I61" s="150"/>
    </row>
    <row r="62" spans="1:12" ht="14.65" thickBot="1" x14ac:dyDescent="0.5">
      <c r="A62" s="452"/>
      <c r="B62" s="453"/>
      <c r="C62" s="453"/>
      <c r="D62" s="453"/>
      <c r="E62" s="453"/>
      <c r="F62" s="100"/>
      <c r="G62" s="402" t="s">
        <v>160</v>
      </c>
      <c r="H62" s="403"/>
      <c r="I62" s="159">
        <f>I60+I61</f>
        <v>2150</v>
      </c>
    </row>
    <row r="63" spans="1:12" ht="15" thickTop="1" thickBot="1" x14ac:dyDescent="0.5">
      <c r="A63" s="151"/>
      <c r="B63" s="152"/>
      <c r="C63" s="459"/>
      <c r="D63" s="460"/>
      <c r="E63" s="460"/>
      <c r="F63" s="460"/>
      <c r="G63" s="153"/>
      <c r="H63" s="153"/>
      <c r="I63" s="154"/>
    </row>
    <row r="65" spans="1:2" x14ac:dyDescent="0.45">
      <c r="A65" s="97"/>
      <c r="B65" s="97"/>
    </row>
  </sheetData>
  <mergeCells count="76">
    <mergeCell ref="A15:I15"/>
    <mergeCell ref="A9:E9"/>
    <mergeCell ref="F9:G9"/>
    <mergeCell ref="H9:I9"/>
    <mergeCell ref="F10:G10"/>
    <mergeCell ref="H10:I10"/>
    <mergeCell ref="F11:G11"/>
    <mergeCell ref="H11:I11"/>
    <mergeCell ref="F12:G12"/>
    <mergeCell ref="H12:I12"/>
    <mergeCell ref="H13:I13"/>
    <mergeCell ref="F14:G14"/>
    <mergeCell ref="H14:I14"/>
    <mergeCell ref="B27:F27"/>
    <mergeCell ref="A16:I16"/>
    <mergeCell ref="B17:D17"/>
    <mergeCell ref="B18:D18"/>
    <mergeCell ref="B19:D19"/>
    <mergeCell ref="B20:D20"/>
    <mergeCell ref="A21:H21"/>
    <mergeCell ref="A22:I22"/>
    <mergeCell ref="B23:E23"/>
    <mergeCell ref="B24:F24"/>
    <mergeCell ref="B25:F25"/>
    <mergeCell ref="B26:F26"/>
    <mergeCell ref="A39:H39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A38:H38"/>
    <mergeCell ref="A40:H40"/>
    <mergeCell ref="A41:I41"/>
    <mergeCell ref="B42:D42"/>
    <mergeCell ref="E42:F42"/>
    <mergeCell ref="B43:D43"/>
    <mergeCell ref="E43:F43"/>
    <mergeCell ref="B44:D44"/>
    <mergeCell ref="E44:F44"/>
    <mergeCell ref="B45:D45"/>
    <mergeCell ref="E45:F45"/>
    <mergeCell ref="B46:D46"/>
    <mergeCell ref="E46:F46"/>
    <mergeCell ref="B55:D55"/>
    <mergeCell ref="E55:F55"/>
    <mergeCell ref="B47:D47"/>
    <mergeCell ref="E47:F47"/>
    <mergeCell ref="B48:D48"/>
    <mergeCell ref="E48:F48"/>
    <mergeCell ref="B49:D49"/>
    <mergeCell ref="B50:D50"/>
    <mergeCell ref="B51:D51"/>
    <mergeCell ref="A52:H52"/>
    <mergeCell ref="A53:I53"/>
    <mergeCell ref="B54:D54"/>
    <mergeCell ref="E54:F54"/>
    <mergeCell ref="C63:F63"/>
    <mergeCell ref="B56:D56"/>
    <mergeCell ref="E56:F56"/>
    <mergeCell ref="B57:D57"/>
    <mergeCell ref="E57:F57"/>
    <mergeCell ref="A58:H58"/>
    <mergeCell ref="A60:B60"/>
    <mergeCell ref="C60:E60"/>
    <mergeCell ref="G60:H60"/>
    <mergeCell ref="A61:B61"/>
    <mergeCell ref="C61:E61"/>
    <mergeCell ref="A62:B62"/>
    <mergeCell ref="C62:E62"/>
    <mergeCell ref="G62:H62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M65"/>
  <sheetViews>
    <sheetView topLeftCell="A25" workbookViewId="0">
      <selection activeCell="M56" sqref="M56"/>
    </sheetView>
  </sheetViews>
  <sheetFormatPr defaultRowHeight="14.25" x14ac:dyDescent="0.45"/>
  <cols>
    <col min="1" max="1" width="12" bestFit="1" customWidth="1"/>
    <col min="4" max="4" width="26.86328125" customWidth="1"/>
    <col min="6" max="6" width="8.86328125" customWidth="1"/>
    <col min="7" max="7" width="11" customWidth="1"/>
    <col min="8" max="8" width="14.1328125" customWidth="1"/>
    <col min="9" max="9" width="18.33203125" customWidth="1"/>
  </cols>
  <sheetData>
    <row r="1" spans="1:13" x14ac:dyDescent="0.45">
      <c r="A1" s="92"/>
      <c r="B1" s="93"/>
      <c r="C1" s="93"/>
      <c r="D1" s="93"/>
      <c r="E1" s="93"/>
      <c r="F1" s="93"/>
      <c r="G1" s="93"/>
      <c r="H1" s="93"/>
      <c r="I1" s="94"/>
    </row>
    <row r="2" spans="1:13" x14ac:dyDescent="0.45">
      <c r="A2" s="95"/>
      <c r="I2" s="96"/>
    </row>
    <row r="3" spans="1:13" x14ac:dyDescent="0.45">
      <c r="A3" s="95"/>
      <c r="I3" s="96"/>
    </row>
    <row r="4" spans="1:13" x14ac:dyDescent="0.45">
      <c r="A4" s="95"/>
      <c r="I4" s="96"/>
    </row>
    <row r="5" spans="1:13" x14ac:dyDescent="0.45">
      <c r="A5" s="95"/>
      <c r="I5" s="96"/>
    </row>
    <row r="6" spans="1:13" x14ac:dyDescent="0.45">
      <c r="A6" s="95"/>
      <c r="I6" s="96"/>
    </row>
    <row r="7" spans="1:13" x14ac:dyDescent="0.45">
      <c r="A7" s="95"/>
      <c r="I7" s="96"/>
    </row>
    <row r="8" spans="1:13" x14ac:dyDescent="0.45">
      <c r="A8" s="95"/>
      <c r="H8" s="97"/>
      <c r="I8" s="98"/>
    </row>
    <row r="9" spans="1:13" x14ac:dyDescent="0.45">
      <c r="A9" s="414" t="s">
        <v>167</v>
      </c>
      <c r="B9" s="415"/>
      <c r="C9" s="415"/>
      <c r="D9" s="415"/>
      <c r="E9" s="429"/>
      <c r="F9" s="430" t="s">
        <v>166</v>
      </c>
      <c r="G9" s="431"/>
      <c r="H9" s="432">
        <v>37</v>
      </c>
      <c r="I9" s="433"/>
    </row>
    <row r="10" spans="1:13" x14ac:dyDescent="0.45">
      <c r="A10" s="99" t="s">
        <v>77</v>
      </c>
      <c r="B10" s="97"/>
      <c r="D10" s="187"/>
      <c r="E10" s="100"/>
      <c r="F10" s="430" t="s">
        <v>78</v>
      </c>
      <c r="G10" s="431"/>
      <c r="H10" s="434" t="e">
        <f>#REF!</f>
        <v>#REF!</v>
      </c>
      <c r="I10" s="435"/>
    </row>
    <row r="11" spans="1:13" x14ac:dyDescent="0.45">
      <c r="A11" s="99" t="s">
        <v>79</v>
      </c>
      <c r="B11" s="97"/>
      <c r="D11" s="187"/>
      <c r="E11" s="100"/>
      <c r="F11" s="430" t="s">
        <v>80</v>
      </c>
      <c r="G11" s="431"/>
      <c r="H11" s="436" t="e">
        <f>#REF!</f>
        <v>#REF!</v>
      </c>
      <c r="I11" s="435"/>
    </row>
    <row r="12" spans="1:13" x14ac:dyDescent="0.45">
      <c r="A12" s="99" t="s">
        <v>81</v>
      </c>
      <c r="B12" s="97"/>
      <c r="D12" s="187"/>
      <c r="E12" s="100"/>
      <c r="F12" s="430" t="s">
        <v>82</v>
      </c>
      <c r="G12" s="431"/>
      <c r="H12" s="436" t="e">
        <f>#REF!</f>
        <v>#REF!</v>
      </c>
      <c r="I12" s="435"/>
    </row>
    <row r="13" spans="1:13" x14ac:dyDescent="0.45">
      <c r="A13" s="99" t="s">
        <v>83</v>
      </c>
      <c r="B13" s="97"/>
      <c r="D13" s="187"/>
      <c r="E13" s="100"/>
      <c r="F13" s="181" t="s">
        <v>84</v>
      </c>
      <c r="G13" s="182"/>
      <c r="H13" s="468" t="s">
        <v>118</v>
      </c>
      <c r="I13" s="469"/>
    </row>
    <row r="14" spans="1:13" x14ac:dyDescent="0.45">
      <c r="A14" s="99"/>
      <c r="B14" s="97"/>
      <c r="D14" s="187"/>
      <c r="E14" s="100"/>
      <c r="F14" s="430" t="s">
        <v>86</v>
      </c>
      <c r="G14" s="431"/>
      <c r="H14" s="436" t="s">
        <v>87</v>
      </c>
      <c r="I14" s="435"/>
      <c r="M14" t="s">
        <v>85</v>
      </c>
    </row>
    <row r="15" spans="1:13" x14ac:dyDescent="0.45">
      <c r="A15" s="443" t="s">
        <v>301</v>
      </c>
      <c r="B15" s="444"/>
      <c r="C15" s="444"/>
      <c r="D15" s="444"/>
      <c r="E15" s="444"/>
      <c r="F15" s="444"/>
      <c r="G15" s="444"/>
      <c r="H15" s="444"/>
      <c r="I15" s="445"/>
    </row>
    <row r="16" spans="1:13" ht="14.65" thickBot="1" x14ac:dyDescent="0.5">
      <c r="A16" s="446" t="s">
        <v>88</v>
      </c>
      <c r="B16" s="447"/>
      <c r="C16" s="447"/>
      <c r="D16" s="447"/>
      <c r="E16" s="447"/>
      <c r="F16" s="447"/>
      <c r="G16" s="447"/>
      <c r="H16" s="447"/>
      <c r="I16" s="448"/>
    </row>
    <row r="17" spans="1:11" x14ac:dyDescent="0.45">
      <c r="A17" s="104" t="s">
        <v>89</v>
      </c>
      <c r="B17" s="464" t="s">
        <v>176</v>
      </c>
      <c r="C17" s="465"/>
      <c r="D17" s="466"/>
      <c r="E17" s="170" t="s">
        <v>91</v>
      </c>
      <c r="F17" s="170" t="s">
        <v>92</v>
      </c>
      <c r="G17" s="170" t="s">
        <v>93</v>
      </c>
      <c r="H17" s="170" t="s">
        <v>94</v>
      </c>
      <c r="I17" s="171" t="s">
        <v>95</v>
      </c>
    </row>
    <row r="18" spans="1:11" x14ac:dyDescent="0.45">
      <c r="A18" s="109"/>
      <c r="B18" s="437"/>
      <c r="C18" s="438"/>
      <c r="D18" s="439"/>
      <c r="E18" s="110"/>
      <c r="F18" s="111"/>
      <c r="G18" s="110"/>
      <c r="H18" s="112"/>
      <c r="I18" s="113">
        <f>SUM(G18*H18)</f>
        <v>0</v>
      </c>
    </row>
    <row r="19" spans="1:11" x14ac:dyDescent="0.45">
      <c r="A19" s="114"/>
      <c r="B19" s="406"/>
      <c r="C19" s="395"/>
      <c r="D19" s="407"/>
      <c r="E19" s="115"/>
      <c r="F19" s="100"/>
      <c r="G19" s="115"/>
      <c r="H19" s="116"/>
      <c r="I19" s="113">
        <f t="shared" ref="I19:I20" si="0">SUM(G19*H19)</f>
        <v>0</v>
      </c>
    </row>
    <row r="20" spans="1:11" x14ac:dyDescent="0.45">
      <c r="A20" s="114"/>
      <c r="B20" s="440"/>
      <c r="C20" s="441"/>
      <c r="D20" s="442"/>
      <c r="E20" s="115"/>
      <c r="F20" s="100"/>
      <c r="G20" s="117"/>
      <c r="H20" s="118"/>
      <c r="I20" s="119">
        <f t="shared" si="0"/>
        <v>0</v>
      </c>
    </row>
    <row r="21" spans="1:11" x14ac:dyDescent="0.45">
      <c r="A21" s="408" t="s">
        <v>96</v>
      </c>
      <c r="B21" s="404"/>
      <c r="C21" s="404"/>
      <c r="D21" s="404"/>
      <c r="E21" s="404"/>
      <c r="F21" s="404"/>
      <c r="G21" s="404"/>
      <c r="H21" s="405"/>
      <c r="I21" s="113">
        <f>SUM(I18:I20)</f>
        <v>0</v>
      </c>
    </row>
    <row r="22" spans="1:11" x14ac:dyDescent="0.45">
      <c r="A22" s="414" t="s">
        <v>97</v>
      </c>
      <c r="B22" s="415"/>
      <c r="C22" s="415"/>
      <c r="D22" s="415"/>
      <c r="E22" s="415"/>
      <c r="F22" s="415"/>
      <c r="G22" s="415"/>
      <c r="H22" s="415"/>
      <c r="I22" s="416"/>
    </row>
    <row r="23" spans="1:11" x14ac:dyDescent="0.45">
      <c r="A23" s="120" t="s">
        <v>98</v>
      </c>
      <c r="B23" s="412" t="s">
        <v>176</v>
      </c>
      <c r="C23" s="458"/>
      <c r="D23" s="458"/>
      <c r="E23" s="458"/>
      <c r="F23" s="413"/>
      <c r="G23" s="180" t="s">
        <v>93</v>
      </c>
      <c r="H23" s="136" t="s">
        <v>94</v>
      </c>
      <c r="I23" s="137" t="s">
        <v>95</v>
      </c>
      <c r="K23" s="142"/>
    </row>
    <row r="24" spans="1:11" x14ac:dyDescent="0.45">
      <c r="A24" s="125">
        <v>1</v>
      </c>
      <c r="B24" s="417" t="s">
        <v>305</v>
      </c>
      <c r="C24" s="418"/>
      <c r="D24" s="418"/>
      <c r="E24" s="418"/>
      <c r="F24" s="419"/>
      <c r="G24" s="189">
        <v>2</v>
      </c>
      <c r="H24" s="184">
        <v>22</v>
      </c>
      <c r="I24" s="129">
        <f>H24*G24</f>
        <v>44</v>
      </c>
    </row>
    <row r="25" spans="1:11" x14ac:dyDescent="0.45">
      <c r="A25" s="125">
        <v>2</v>
      </c>
      <c r="B25" s="420" t="s">
        <v>306</v>
      </c>
      <c r="C25" s="421"/>
      <c r="D25" s="421"/>
      <c r="E25" s="421"/>
      <c r="F25" s="421"/>
      <c r="G25" s="191">
        <v>3</v>
      </c>
      <c r="H25" s="190">
        <v>12.8</v>
      </c>
      <c r="I25" s="129">
        <f>H25*G25</f>
        <v>38.400000000000006</v>
      </c>
    </row>
    <row r="26" spans="1:11" x14ac:dyDescent="0.45">
      <c r="A26" s="125">
        <v>3</v>
      </c>
      <c r="B26" s="420" t="s">
        <v>306</v>
      </c>
      <c r="C26" s="421"/>
      <c r="D26" s="421"/>
      <c r="E26" s="421"/>
      <c r="F26" s="421"/>
      <c r="G26" s="191">
        <v>3</v>
      </c>
      <c r="H26" s="190">
        <v>12.8</v>
      </c>
      <c r="I26" s="129">
        <f t="shared" ref="I26:I30" si="1">H26*G26</f>
        <v>38.400000000000006</v>
      </c>
    </row>
    <row r="27" spans="1:11" x14ac:dyDescent="0.45">
      <c r="A27" s="125">
        <v>4</v>
      </c>
      <c r="B27" s="420" t="s">
        <v>308</v>
      </c>
      <c r="C27" s="421"/>
      <c r="D27" s="421"/>
      <c r="E27" s="421"/>
      <c r="F27" s="422"/>
      <c r="G27" s="191">
        <v>2</v>
      </c>
      <c r="H27" s="190">
        <v>16.600000000000001</v>
      </c>
      <c r="I27" s="129">
        <f t="shared" si="1"/>
        <v>33.200000000000003</v>
      </c>
    </row>
    <row r="28" spans="1:11" x14ac:dyDescent="0.45">
      <c r="A28" s="125">
        <v>5</v>
      </c>
      <c r="B28" s="420" t="s">
        <v>307</v>
      </c>
      <c r="C28" s="421"/>
      <c r="D28" s="421"/>
      <c r="E28" s="421"/>
      <c r="F28" s="422"/>
      <c r="G28" s="191">
        <v>2</v>
      </c>
      <c r="H28" s="190">
        <v>16.600000000000001</v>
      </c>
      <c r="I28" s="129">
        <f t="shared" si="1"/>
        <v>33.200000000000003</v>
      </c>
    </row>
    <row r="29" spans="1:11" x14ac:dyDescent="0.45">
      <c r="A29" s="125">
        <v>6</v>
      </c>
      <c r="B29" s="470" t="s">
        <v>309</v>
      </c>
      <c r="C29" s="471"/>
      <c r="D29" s="471"/>
      <c r="E29" s="471"/>
      <c r="F29" s="471"/>
      <c r="G29" s="191">
        <v>2</v>
      </c>
      <c r="H29" s="190">
        <v>37</v>
      </c>
      <c r="I29" s="129">
        <f t="shared" si="1"/>
        <v>74</v>
      </c>
    </row>
    <row r="30" spans="1:11" x14ac:dyDescent="0.45">
      <c r="A30" s="125">
        <v>7</v>
      </c>
      <c r="B30" s="470" t="s">
        <v>310</v>
      </c>
      <c r="C30" s="471"/>
      <c r="D30" s="471"/>
      <c r="E30" s="471"/>
      <c r="F30" s="471"/>
      <c r="G30" s="191">
        <v>1</v>
      </c>
      <c r="H30" s="190">
        <v>4680</v>
      </c>
      <c r="I30" s="129">
        <f t="shared" si="1"/>
        <v>4680</v>
      </c>
    </row>
    <row r="31" spans="1:11" x14ac:dyDescent="0.45">
      <c r="A31" s="125"/>
      <c r="B31" s="470"/>
      <c r="C31" s="471"/>
      <c r="D31" s="471"/>
      <c r="E31" s="471"/>
      <c r="F31" s="471"/>
      <c r="G31" s="191"/>
      <c r="H31" s="192"/>
      <c r="I31" s="129"/>
    </row>
    <row r="32" spans="1:11" x14ac:dyDescent="0.45">
      <c r="A32" s="125"/>
      <c r="B32" s="470"/>
      <c r="C32" s="471"/>
      <c r="D32" s="471"/>
      <c r="E32" s="471"/>
      <c r="F32" s="471"/>
      <c r="G32" s="191"/>
      <c r="H32" s="192"/>
      <c r="I32" s="129"/>
    </row>
    <row r="33" spans="1:12" x14ac:dyDescent="0.45">
      <c r="A33" s="125"/>
      <c r="B33" s="470"/>
      <c r="C33" s="471"/>
      <c r="D33" s="471"/>
      <c r="E33" s="471"/>
      <c r="F33" s="471"/>
      <c r="G33" s="191"/>
      <c r="H33" s="192"/>
      <c r="I33" s="129"/>
    </row>
    <row r="34" spans="1:12" x14ac:dyDescent="0.45">
      <c r="A34" s="125"/>
      <c r="B34" s="470"/>
      <c r="C34" s="471"/>
      <c r="D34" s="471"/>
      <c r="E34" s="471"/>
      <c r="F34" s="471"/>
      <c r="G34" s="191"/>
      <c r="H34" s="192"/>
      <c r="I34" s="129"/>
    </row>
    <row r="35" spans="1:12" x14ac:dyDescent="0.45">
      <c r="A35" s="125"/>
      <c r="B35" s="470"/>
      <c r="C35" s="471"/>
      <c r="D35" s="471"/>
      <c r="E35" s="471"/>
      <c r="F35" s="471"/>
      <c r="G35" s="191"/>
      <c r="H35" s="192"/>
      <c r="I35" s="129"/>
    </row>
    <row r="36" spans="1:12" x14ac:dyDescent="0.45">
      <c r="A36" s="125"/>
      <c r="B36" s="470"/>
      <c r="C36" s="471"/>
      <c r="D36" s="471"/>
      <c r="E36" s="471"/>
      <c r="F36" s="471"/>
      <c r="G36" s="191"/>
      <c r="H36" s="192"/>
      <c r="I36" s="129"/>
    </row>
    <row r="37" spans="1:12" x14ac:dyDescent="0.45">
      <c r="A37" s="125"/>
      <c r="B37" s="470"/>
      <c r="C37" s="471"/>
      <c r="D37" s="471"/>
      <c r="E37" s="471"/>
      <c r="F37" s="471"/>
      <c r="G37" s="191"/>
      <c r="H37" s="192"/>
      <c r="I37" s="129"/>
      <c r="L37" s="130"/>
    </row>
    <row r="38" spans="1:12" x14ac:dyDescent="0.45">
      <c r="A38" s="467" t="s">
        <v>177</v>
      </c>
      <c r="B38" s="404"/>
      <c r="C38" s="404"/>
      <c r="D38" s="404"/>
      <c r="E38" s="404"/>
      <c r="F38" s="404"/>
      <c r="G38" s="404"/>
      <c r="H38" s="405"/>
      <c r="I38" s="185">
        <f>SUM(I24:I37)</f>
        <v>4941.2</v>
      </c>
      <c r="L38" s="130"/>
    </row>
    <row r="39" spans="1:12" x14ac:dyDescent="0.45">
      <c r="A39" s="408" t="s">
        <v>178</v>
      </c>
      <c r="B39" s="404"/>
      <c r="C39" s="404"/>
      <c r="D39" s="404"/>
      <c r="E39" s="404"/>
      <c r="F39" s="404"/>
      <c r="G39" s="404"/>
      <c r="H39" s="405"/>
      <c r="I39" s="186">
        <f>ROUND((I38*0.15),2)</f>
        <v>741.18</v>
      </c>
      <c r="L39" s="130"/>
    </row>
    <row r="40" spans="1:12" x14ac:dyDescent="0.45">
      <c r="A40" s="408" t="s">
        <v>179</v>
      </c>
      <c r="B40" s="404"/>
      <c r="C40" s="404"/>
      <c r="D40" s="404"/>
      <c r="E40" s="404"/>
      <c r="F40" s="404"/>
      <c r="G40" s="404"/>
      <c r="H40" s="405"/>
      <c r="I40" s="131">
        <f>I38+I39</f>
        <v>5682.38</v>
      </c>
    </row>
    <row r="41" spans="1:12" x14ac:dyDescent="0.45">
      <c r="A41" s="414" t="s">
        <v>101</v>
      </c>
      <c r="B41" s="415"/>
      <c r="C41" s="415"/>
      <c r="D41" s="415"/>
      <c r="E41" s="415"/>
      <c r="F41" s="415"/>
      <c r="G41" s="415"/>
      <c r="H41" s="415"/>
      <c r="I41" s="416"/>
    </row>
    <row r="42" spans="1:12" x14ac:dyDescent="0.45">
      <c r="A42" s="120" t="s">
        <v>102</v>
      </c>
      <c r="B42" s="412" t="s">
        <v>103</v>
      </c>
      <c r="C42" s="458"/>
      <c r="D42" s="413"/>
      <c r="E42" s="412" t="s">
        <v>91</v>
      </c>
      <c r="F42" s="413"/>
      <c r="G42" s="122" t="s">
        <v>93</v>
      </c>
      <c r="H42" s="123" t="s">
        <v>94</v>
      </c>
      <c r="I42" s="124" t="s">
        <v>95</v>
      </c>
    </row>
    <row r="43" spans="1:12" x14ac:dyDescent="0.45">
      <c r="A43" s="125">
        <v>1</v>
      </c>
      <c r="B43" s="449" t="s">
        <v>104</v>
      </c>
      <c r="C43" s="450"/>
      <c r="D43" s="451"/>
      <c r="E43" s="437" t="s">
        <v>105</v>
      </c>
      <c r="F43" s="439"/>
      <c r="G43" s="157"/>
      <c r="H43" s="155">
        <v>450</v>
      </c>
      <c r="I43" s="132">
        <f>SUM(G43*H43)</f>
        <v>0</v>
      </c>
    </row>
    <row r="44" spans="1:12" x14ac:dyDescent="0.45">
      <c r="A44" s="125">
        <v>2</v>
      </c>
      <c r="B44" s="426" t="s">
        <v>106</v>
      </c>
      <c r="C44" s="427"/>
      <c r="D44" s="428"/>
      <c r="E44" s="406" t="s">
        <v>105</v>
      </c>
      <c r="F44" s="407"/>
      <c r="G44" s="126"/>
      <c r="H44" s="156">
        <v>350</v>
      </c>
      <c r="I44" s="129">
        <f t="shared" ref="I44:I48" si="2">SUM(G44*H44)</f>
        <v>0</v>
      </c>
    </row>
    <row r="45" spans="1:12" x14ac:dyDescent="0.45">
      <c r="A45" s="125">
        <v>3</v>
      </c>
      <c r="B45" s="426" t="s">
        <v>107</v>
      </c>
      <c r="C45" s="427"/>
      <c r="D45" s="428"/>
      <c r="E45" s="406" t="s">
        <v>105</v>
      </c>
      <c r="F45" s="407"/>
      <c r="G45" s="126">
        <v>18.5</v>
      </c>
      <c r="H45" s="156">
        <v>300</v>
      </c>
      <c r="I45" s="129">
        <f t="shared" si="2"/>
        <v>5550</v>
      </c>
    </row>
    <row r="46" spans="1:12" x14ac:dyDescent="0.45">
      <c r="A46" s="125">
        <v>4</v>
      </c>
      <c r="B46" s="426" t="s">
        <v>108</v>
      </c>
      <c r="C46" s="427"/>
      <c r="D46" s="428"/>
      <c r="E46" s="406" t="s">
        <v>105</v>
      </c>
      <c r="F46" s="407"/>
      <c r="G46" s="126">
        <v>18.5</v>
      </c>
      <c r="H46" s="156">
        <v>200</v>
      </c>
      <c r="I46" s="129">
        <f t="shared" si="2"/>
        <v>3700</v>
      </c>
    </row>
    <row r="47" spans="1:12" x14ac:dyDescent="0.45">
      <c r="A47" s="125">
        <v>5</v>
      </c>
      <c r="B47" s="426" t="s">
        <v>109</v>
      </c>
      <c r="C47" s="427"/>
      <c r="D47" s="428"/>
      <c r="E47" s="406" t="s">
        <v>105</v>
      </c>
      <c r="F47" s="407"/>
      <c r="G47" s="126"/>
      <c r="H47" s="158">
        <v>200</v>
      </c>
      <c r="I47" s="129">
        <f t="shared" si="2"/>
        <v>0</v>
      </c>
    </row>
    <row r="48" spans="1:12" x14ac:dyDescent="0.45">
      <c r="A48" s="125">
        <v>6</v>
      </c>
      <c r="B48" s="426" t="s">
        <v>41</v>
      </c>
      <c r="C48" s="427"/>
      <c r="D48" s="428"/>
      <c r="E48" s="406" t="s">
        <v>105</v>
      </c>
      <c r="F48" s="407"/>
      <c r="G48" s="126"/>
      <c r="H48" s="158">
        <v>140</v>
      </c>
      <c r="I48" s="129">
        <f t="shared" si="2"/>
        <v>0</v>
      </c>
    </row>
    <row r="49" spans="1:12" x14ac:dyDescent="0.45">
      <c r="A49" s="125"/>
      <c r="B49" s="426"/>
      <c r="C49" s="427"/>
      <c r="D49" s="428"/>
      <c r="E49" s="133"/>
      <c r="F49" s="100"/>
      <c r="G49" s="100"/>
      <c r="H49" s="116"/>
      <c r="I49" s="129"/>
    </row>
    <row r="50" spans="1:12" x14ac:dyDescent="0.45">
      <c r="A50" s="114"/>
      <c r="B50" s="426"/>
      <c r="C50" s="427"/>
      <c r="D50" s="428"/>
      <c r="F50" s="100"/>
      <c r="G50" s="100"/>
      <c r="H50" s="116"/>
      <c r="I50" s="129"/>
    </row>
    <row r="51" spans="1:12" x14ac:dyDescent="0.45">
      <c r="A51" s="134"/>
      <c r="B51" s="455"/>
      <c r="C51" s="456"/>
      <c r="D51" s="457"/>
      <c r="E51" s="102"/>
      <c r="F51" s="103"/>
      <c r="G51" s="100"/>
      <c r="H51" s="118"/>
      <c r="I51" s="129"/>
    </row>
    <row r="52" spans="1:12" x14ac:dyDescent="0.45">
      <c r="A52" s="408" t="s">
        <v>110</v>
      </c>
      <c r="B52" s="404"/>
      <c r="C52" s="404"/>
      <c r="D52" s="404"/>
      <c r="E52" s="404"/>
      <c r="F52" s="404"/>
      <c r="G52" s="404"/>
      <c r="H52" s="405"/>
      <c r="I52" s="135">
        <f>SUM(I43:I51)</f>
        <v>9250</v>
      </c>
    </row>
    <row r="53" spans="1:12" x14ac:dyDescent="0.45">
      <c r="A53" s="414" t="s">
        <v>111</v>
      </c>
      <c r="B53" s="415"/>
      <c r="C53" s="415"/>
      <c r="D53" s="415"/>
      <c r="E53" s="415"/>
      <c r="F53" s="415"/>
      <c r="G53" s="415"/>
      <c r="H53" s="415"/>
      <c r="I53" s="416"/>
    </row>
    <row r="54" spans="1:12" x14ac:dyDescent="0.45">
      <c r="A54" s="120" t="s">
        <v>112</v>
      </c>
      <c r="B54" s="412" t="s">
        <v>113</v>
      </c>
      <c r="C54" s="458"/>
      <c r="D54" s="413"/>
      <c r="E54" s="412" t="s">
        <v>114</v>
      </c>
      <c r="F54" s="413"/>
      <c r="G54" s="136" t="s">
        <v>115</v>
      </c>
      <c r="H54" s="136" t="s">
        <v>94</v>
      </c>
      <c r="I54" s="137" t="s">
        <v>95</v>
      </c>
    </row>
    <row r="55" spans="1:12" x14ac:dyDescent="0.45">
      <c r="A55" s="125">
        <v>1</v>
      </c>
      <c r="B55" s="417" t="s">
        <v>302</v>
      </c>
      <c r="C55" s="418"/>
      <c r="D55" s="419"/>
      <c r="E55" s="437"/>
      <c r="F55" s="439"/>
      <c r="G55" s="126"/>
      <c r="H55" s="138"/>
      <c r="I55" s="129"/>
    </row>
    <row r="56" spans="1:12" x14ac:dyDescent="0.45">
      <c r="A56" s="125"/>
      <c r="B56" s="420" t="s">
        <v>273</v>
      </c>
      <c r="C56" s="421"/>
      <c r="D56" s="422"/>
      <c r="E56" s="406">
        <v>1</v>
      </c>
      <c r="F56" s="407"/>
      <c r="G56" s="126">
        <v>24.4</v>
      </c>
      <c r="H56" s="138">
        <v>5</v>
      </c>
      <c r="I56" s="129">
        <f>H56*G56</f>
        <v>122</v>
      </c>
    </row>
    <row r="57" spans="1:12" x14ac:dyDescent="0.45">
      <c r="A57" s="139"/>
      <c r="B57" s="423"/>
      <c r="C57" s="424"/>
      <c r="D57" s="425"/>
      <c r="E57" s="440"/>
      <c r="F57" s="442"/>
      <c r="G57" s="126"/>
      <c r="H57" s="138"/>
      <c r="I57" s="129"/>
    </row>
    <row r="58" spans="1:12" x14ac:dyDescent="0.45">
      <c r="A58" s="408" t="s">
        <v>116</v>
      </c>
      <c r="B58" s="404"/>
      <c r="C58" s="404"/>
      <c r="D58" s="404"/>
      <c r="E58" s="404"/>
      <c r="F58" s="404"/>
      <c r="G58" s="404"/>
      <c r="H58" s="405"/>
      <c r="I58" s="140">
        <f>SUM(I55:I57)</f>
        <v>122</v>
      </c>
    </row>
    <row r="59" spans="1:12" x14ac:dyDescent="0.45">
      <c r="A59" s="141"/>
      <c r="B59" s="142"/>
      <c r="C59" s="142"/>
      <c r="D59" s="142"/>
      <c r="E59" s="142"/>
      <c r="F59" s="143"/>
      <c r="G59" s="144"/>
      <c r="H59" s="144"/>
      <c r="I59" s="145"/>
      <c r="L59" s="97"/>
    </row>
    <row r="60" spans="1:12" x14ac:dyDescent="0.45">
      <c r="A60" s="452"/>
      <c r="B60" s="453"/>
      <c r="C60" s="453"/>
      <c r="D60" s="453"/>
      <c r="E60" s="453"/>
      <c r="F60" s="146"/>
      <c r="G60" s="454" t="s">
        <v>117</v>
      </c>
      <c r="H60" s="453"/>
      <c r="I60" s="147">
        <f>I58+I52+I40</f>
        <v>15054.380000000001</v>
      </c>
    </row>
    <row r="61" spans="1:12" x14ac:dyDescent="0.45">
      <c r="A61" s="452"/>
      <c r="B61" s="453"/>
      <c r="C61" s="453"/>
      <c r="D61" s="453"/>
      <c r="E61" s="453"/>
      <c r="F61" s="100"/>
      <c r="G61" s="148"/>
      <c r="H61" s="149"/>
      <c r="I61" s="150"/>
    </row>
    <row r="62" spans="1:12" ht="14.65" thickBot="1" x14ac:dyDescent="0.5">
      <c r="A62" s="452"/>
      <c r="B62" s="453"/>
      <c r="C62" s="453"/>
      <c r="D62" s="453"/>
      <c r="E62" s="453"/>
      <c r="F62" s="100"/>
      <c r="G62" s="402" t="s">
        <v>160</v>
      </c>
      <c r="H62" s="403"/>
      <c r="I62" s="159">
        <f>I60+I61</f>
        <v>15054.380000000001</v>
      </c>
    </row>
    <row r="63" spans="1:12" ht="15" thickTop="1" thickBot="1" x14ac:dyDescent="0.5">
      <c r="A63" s="151"/>
      <c r="B63" s="152"/>
      <c r="C63" s="459"/>
      <c r="D63" s="460"/>
      <c r="E63" s="460"/>
      <c r="F63" s="460"/>
      <c r="G63" s="153"/>
      <c r="H63" s="153"/>
      <c r="I63" s="154"/>
    </row>
    <row r="65" spans="1:2" x14ac:dyDescent="0.45">
      <c r="A65" s="97"/>
      <c r="B65" s="97"/>
    </row>
  </sheetData>
  <mergeCells count="76">
    <mergeCell ref="A15:I15"/>
    <mergeCell ref="A9:E9"/>
    <mergeCell ref="F9:G9"/>
    <mergeCell ref="H9:I9"/>
    <mergeCell ref="F10:G10"/>
    <mergeCell ref="H10:I10"/>
    <mergeCell ref="F11:G11"/>
    <mergeCell ref="H11:I11"/>
    <mergeCell ref="F12:G12"/>
    <mergeCell ref="H12:I12"/>
    <mergeCell ref="H13:I13"/>
    <mergeCell ref="F14:G14"/>
    <mergeCell ref="H14:I14"/>
    <mergeCell ref="B27:F27"/>
    <mergeCell ref="A16:I16"/>
    <mergeCell ref="B17:D17"/>
    <mergeCell ref="B18:D18"/>
    <mergeCell ref="B19:D19"/>
    <mergeCell ref="B20:D20"/>
    <mergeCell ref="A21:H21"/>
    <mergeCell ref="A22:I22"/>
    <mergeCell ref="B24:F24"/>
    <mergeCell ref="B25:F25"/>
    <mergeCell ref="B26:F26"/>
    <mergeCell ref="B23:F23"/>
    <mergeCell ref="A39:H39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A38:H38"/>
    <mergeCell ref="A40:H40"/>
    <mergeCell ref="A41:I41"/>
    <mergeCell ref="B42:D42"/>
    <mergeCell ref="E42:F42"/>
    <mergeCell ref="B43:D43"/>
    <mergeCell ref="E43:F43"/>
    <mergeCell ref="B44:D44"/>
    <mergeCell ref="E44:F44"/>
    <mergeCell ref="B45:D45"/>
    <mergeCell ref="E45:F45"/>
    <mergeCell ref="B46:D46"/>
    <mergeCell ref="E46:F46"/>
    <mergeCell ref="B55:D55"/>
    <mergeCell ref="E55:F55"/>
    <mergeCell ref="B47:D47"/>
    <mergeCell ref="E47:F47"/>
    <mergeCell ref="B48:D48"/>
    <mergeCell ref="E48:F48"/>
    <mergeCell ref="B49:D49"/>
    <mergeCell ref="B50:D50"/>
    <mergeCell ref="B51:D51"/>
    <mergeCell ref="A52:H52"/>
    <mergeCell ref="A53:I53"/>
    <mergeCell ref="B54:D54"/>
    <mergeCell ref="E54:F54"/>
    <mergeCell ref="C63:F63"/>
    <mergeCell ref="B56:D56"/>
    <mergeCell ref="E56:F56"/>
    <mergeCell ref="B57:D57"/>
    <mergeCell ref="E57:F57"/>
    <mergeCell ref="A58:H58"/>
    <mergeCell ref="A60:B60"/>
    <mergeCell ref="C60:E60"/>
    <mergeCell ref="G60:H60"/>
    <mergeCell ref="A61:B61"/>
    <mergeCell ref="C61:E61"/>
    <mergeCell ref="A62:B62"/>
    <mergeCell ref="C62:E62"/>
    <mergeCell ref="G62:H62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FE915-BA3A-4664-933D-E09AE23F4D21}">
  <sheetPr>
    <tabColor theme="4" tint="0.39997558519241921"/>
  </sheetPr>
  <dimension ref="A1:I104"/>
  <sheetViews>
    <sheetView view="pageBreakPreview" zoomScaleNormal="70" zoomScaleSheetLayoutView="100" workbookViewId="0">
      <selection activeCell="B1" sqref="B1:D1"/>
    </sheetView>
  </sheetViews>
  <sheetFormatPr defaultColWidth="9.1328125" defaultRowHeight="13.5" x14ac:dyDescent="0.35"/>
  <cols>
    <col min="1" max="1" width="1.1328125" style="6" customWidth="1"/>
    <col min="2" max="2" width="9.6640625" style="6" customWidth="1"/>
    <col min="3" max="3" width="11.6640625" style="6" customWidth="1"/>
    <col min="4" max="4" width="53.86328125" style="6" customWidth="1"/>
    <col min="5" max="5" width="8.86328125" style="6" customWidth="1"/>
    <col min="6" max="6" width="7.53125" style="6" customWidth="1"/>
    <col min="7" max="7" width="21.1328125" style="6" customWidth="1"/>
    <col min="8" max="8" width="23" style="6" customWidth="1"/>
    <col min="9" max="9" width="9.1328125" style="87"/>
    <col min="10" max="16384" width="9.1328125" style="6"/>
  </cols>
  <sheetData>
    <row r="1" spans="2:9" ht="17.649999999999999" x14ac:dyDescent="0.5">
      <c r="B1" s="552" t="s">
        <v>1290</v>
      </c>
      <c r="C1" s="552"/>
      <c r="D1" s="552" t="s">
        <v>1291</v>
      </c>
      <c r="E1" s="1"/>
      <c r="F1" s="1"/>
      <c r="G1" s="7"/>
    </row>
    <row r="2" spans="2:9" s="11" customFormat="1" ht="18" customHeight="1" x14ac:dyDescent="0.5">
      <c r="B2" s="2" t="str">
        <f>'SCHED 1A-3_JG_CH'!B2</f>
        <v>SCHEDULE MAINTENANCE OF MEDICAL GAS  EQUIPMENT AT CLUSTER TWO (2)</v>
      </c>
      <c r="D2" s="2"/>
      <c r="E2" s="3"/>
      <c r="F2" s="3"/>
      <c r="G2" s="7"/>
      <c r="I2" s="88"/>
    </row>
    <row r="3" spans="2:9" ht="15" customHeight="1" x14ac:dyDescent="0.45">
      <c r="B3" s="2" t="s">
        <v>9</v>
      </c>
      <c r="D3" s="85" t="str">
        <f>'SCHED 1A-1_JG_CH'!D3</f>
        <v>SCMU3-24/25-0662-HO</v>
      </c>
      <c r="E3" s="394" t="s">
        <v>10</v>
      </c>
      <c r="F3" s="395"/>
      <c r="G3" s="265" t="str">
        <f>'SCHED 1A-3_JG_CH'!G3</f>
        <v>JOE GQABI &amp; CHRIS HANI</v>
      </c>
    </row>
    <row r="4" spans="2:9" ht="15" customHeight="1" x14ac:dyDescent="0.4">
      <c r="B4" s="2" t="s">
        <v>8</v>
      </c>
      <c r="D4" s="2" t="str">
        <f>'SCHED 1A-1_JG_CH'!D4</f>
        <v>MEDICAL GAS</v>
      </c>
      <c r="E4" s="2"/>
      <c r="F4" s="2"/>
      <c r="G4" s="7"/>
    </row>
    <row r="5" spans="2:9" ht="13.9" x14ac:dyDescent="0.4">
      <c r="B5" s="2"/>
      <c r="C5" s="2"/>
      <c r="E5" s="2"/>
      <c r="F5" s="2"/>
      <c r="G5" s="7"/>
    </row>
    <row r="6" spans="2:9" s="4" customFormat="1" ht="15" customHeight="1" x14ac:dyDescent="0.4">
      <c r="B6" s="4" t="s">
        <v>683</v>
      </c>
      <c r="D6" s="4" t="s">
        <v>716</v>
      </c>
      <c r="I6" s="89"/>
    </row>
    <row r="7" spans="2:9" ht="6" customHeight="1" thickBot="1" x14ac:dyDescent="0.4">
      <c r="B7" s="5"/>
      <c r="C7" s="5"/>
      <c r="D7" s="5"/>
      <c r="E7" s="5"/>
      <c r="F7" s="5"/>
      <c r="G7" s="7"/>
    </row>
    <row r="8" spans="2:9" s="8" customFormat="1" ht="39" customHeight="1" thickBot="1" x14ac:dyDescent="0.5">
      <c r="B8" s="10" t="s">
        <v>12</v>
      </c>
      <c r="C8" s="10" t="s">
        <v>6</v>
      </c>
      <c r="D8" s="10" t="s">
        <v>0</v>
      </c>
      <c r="E8" s="10" t="s">
        <v>1</v>
      </c>
      <c r="F8" s="10" t="s">
        <v>4</v>
      </c>
      <c r="G8" s="10" t="s">
        <v>2</v>
      </c>
      <c r="H8" s="10" t="s">
        <v>5</v>
      </c>
      <c r="I8" s="90"/>
    </row>
    <row r="9" spans="2:9" s="8" customFormat="1" ht="25.9" x14ac:dyDescent="0.45">
      <c r="B9" s="27">
        <v>4</v>
      </c>
      <c r="C9" s="27" t="s">
        <v>681</v>
      </c>
      <c r="D9" s="286" t="s">
        <v>682</v>
      </c>
      <c r="E9" s="75"/>
      <c r="F9" s="75"/>
      <c r="G9" s="76"/>
      <c r="H9" s="77"/>
      <c r="I9" s="90"/>
    </row>
    <row r="10" spans="2:9" s="8" customFormat="1" ht="20.25" customHeight="1" x14ac:dyDescent="0.35">
      <c r="B10" s="17">
        <v>4.0999999999999996</v>
      </c>
      <c r="C10" s="17"/>
      <c r="D10" s="341" t="s">
        <v>837</v>
      </c>
      <c r="E10" s="17" t="s">
        <v>711</v>
      </c>
      <c r="F10" s="17">
        <v>4.5</v>
      </c>
      <c r="G10" s="63"/>
      <c r="H10" s="21"/>
      <c r="I10" s="90"/>
    </row>
    <row r="11" spans="2:9" s="8" customFormat="1" ht="20.25" customHeight="1" x14ac:dyDescent="0.35">
      <c r="B11" s="17">
        <f>B10+0.1</f>
        <v>4.1999999999999993</v>
      </c>
      <c r="C11" s="17"/>
      <c r="D11" s="341" t="s">
        <v>838</v>
      </c>
      <c r="E11" s="17" t="s">
        <v>711</v>
      </c>
      <c r="F11" s="17">
        <v>4.5</v>
      </c>
      <c r="G11" s="63"/>
      <c r="H11" s="21"/>
      <c r="I11" s="90"/>
    </row>
    <row r="12" spans="2:9" s="8" customFormat="1" ht="20.25" customHeight="1" x14ac:dyDescent="0.35">
      <c r="B12" s="17">
        <f t="shared" ref="B12:B18" si="0">B11+0.1</f>
        <v>4.2999999999999989</v>
      </c>
      <c r="C12" s="17"/>
      <c r="D12" s="341" t="s">
        <v>839</v>
      </c>
      <c r="E12" s="17" t="s">
        <v>711</v>
      </c>
      <c r="F12" s="17">
        <v>4.5</v>
      </c>
      <c r="G12" s="63"/>
      <c r="H12" s="21"/>
      <c r="I12" s="90"/>
    </row>
    <row r="13" spans="2:9" s="8" customFormat="1" ht="20.25" customHeight="1" x14ac:dyDescent="0.35">
      <c r="B13" s="17">
        <f t="shared" si="0"/>
        <v>4.3999999999999986</v>
      </c>
      <c r="C13" s="17"/>
      <c r="D13" s="341" t="s">
        <v>840</v>
      </c>
      <c r="E13" s="17" t="s">
        <v>711</v>
      </c>
      <c r="F13" s="17">
        <v>4.5</v>
      </c>
      <c r="G13" s="63"/>
      <c r="H13" s="21"/>
      <c r="I13" s="90"/>
    </row>
    <row r="14" spans="2:9" s="8" customFormat="1" ht="20.25" customHeight="1" x14ac:dyDescent="0.35">
      <c r="B14" s="17">
        <f t="shared" si="0"/>
        <v>4.4999999999999982</v>
      </c>
      <c r="C14" s="17"/>
      <c r="D14" s="341" t="s">
        <v>841</v>
      </c>
      <c r="E14" s="17" t="s">
        <v>711</v>
      </c>
      <c r="F14" s="17">
        <v>4.5</v>
      </c>
      <c r="G14" s="63"/>
      <c r="H14" s="21"/>
      <c r="I14" s="90"/>
    </row>
    <row r="15" spans="2:9" s="8" customFormat="1" ht="20.25" customHeight="1" x14ac:dyDescent="0.35">
      <c r="B15" s="17">
        <f t="shared" si="0"/>
        <v>4.5999999999999979</v>
      </c>
      <c r="C15" s="17"/>
      <c r="D15" s="341" t="s">
        <v>842</v>
      </c>
      <c r="E15" s="17" t="s">
        <v>711</v>
      </c>
      <c r="F15" s="17">
        <v>4.5</v>
      </c>
      <c r="G15" s="63"/>
      <c r="H15" s="21"/>
      <c r="I15" s="90"/>
    </row>
    <row r="16" spans="2:9" s="8" customFormat="1" ht="20.25" customHeight="1" x14ac:dyDescent="0.35">
      <c r="B16" s="17">
        <f t="shared" si="0"/>
        <v>4.6999999999999975</v>
      </c>
      <c r="C16" s="17"/>
      <c r="D16" s="341" t="s">
        <v>843</v>
      </c>
      <c r="E16" s="17" t="s">
        <v>711</v>
      </c>
      <c r="F16" s="17">
        <v>4.5</v>
      </c>
      <c r="G16" s="63"/>
      <c r="H16" s="21"/>
      <c r="I16" s="90"/>
    </row>
    <row r="17" spans="1:9" s="8" customFormat="1" ht="20.25" customHeight="1" x14ac:dyDescent="0.35">
      <c r="B17" s="17">
        <f t="shared" si="0"/>
        <v>4.7999999999999972</v>
      </c>
      <c r="C17" s="17"/>
      <c r="D17" s="341" t="s">
        <v>844</v>
      </c>
      <c r="E17" s="17" t="s">
        <v>711</v>
      </c>
      <c r="F17" s="17">
        <v>4.5</v>
      </c>
      <c r="G17" s="63"/>
      <c r="H17" s="21"/>
      <c r="I17" s="90"/>
    </row>
    <row r="18" spans="1:9" s="8" customFormat="1" ht="20.25" customHeight="1" x14ac:dyDescent="0.35">
      <c r="B18" s="17">
        <f t="shared" si="0"/>
        <v>4.8999999999999968</v>
      </c>
      <c r="C18" s="17"/>
      <c r="D18" s="341" t="s">
        <v>845</v>
      </c>
      <c r="E18" s="17" t="s">
        <v>711</v>
      </c>
      <c r="F18" s="17">
        <v>4.5</v>
      </c>
      <c r="G18" s="63"/>
      <c r="H18" s="21"/>
      <c r="I18" s="90"/>
    </row>
    <row r="19" spans="1:9" s="8" customFormat="1" ht="20.25" customHeight="1" x14ac:dyDescent="0.35">
      <c r="A19" s="328"/>
      <c r="B19" s="313">
        <v>4.0999999999999996</v>
      </c>
      <c r="C19" s="17"/>
      <c r="D19" s="341" t="s">
        <v>846</v>
      </c>
      <c r="E19" s="17" t="s">
        <v>711</v>
      </c>
      <c r="F19" s="17">
        <v>4.5</v>
      </c>
      <c r="G19" s="63"/>
      <c r="H19" s="21"/>
      <c r="I19" s="90"/>
    </row>
    <row r="20" spans="1:9" s="8" customFormat="1" ht="20.25" customHeight="1" x14ac:dyDescent="0.35">
      <c r="A20" s="328"/>
      <c r="B20" s="313">
        <f>B19+0.01</f>
        <v>4.1099999999999994</v>
      </c>
      <c r="C20" s="17"/>
      <c r="D20" s="341" t="s">
        <v>827</v>
      </c>
      <c r="E20" s="17"/>
      <c r="F20" s="17"/>
      <c r="G20" s="63"/>
      <c r="H20" s="21"/>
      <c r="I20" s="90"/>
    </row>
    <row r="21" spans="1:9" s="8" customFormat="1" ht="20.25" customHeight="1" x14ac:dyDescent="0.35">
      <c r="A21" s="328"/>
      <c r="B21" s="313">
        <f t="shared" ref="B21:B42" si="1">B20+0.01</f>
        <v>4.1199999999999992</v>
      </c>
      <c r="C21" s="17"/>
      <c r="D21" s="341" t="s">
        <v>847</v>
      </c>
      <c r="E21" s="17" t="s">
        <v>711</v>
      </c>
      <c r="F21" s="17">
        <v>4.5</v>
      </c>
      <c r="G21" s="63"/>
      <c r="H21" s="21"/>
      <c r="I21" s="90"/>
    </row>
    <row r="22" spans="1:9" s="8" customFormat="1" ht="20.25" customHeight="1" x14ac:dyDescent="0.35">
      <c r="B22" s="313">
        <f t="shared" si="1"/>
        <v>4.129999999999999</v>
      </c>
      <c r="C22" s="17"/>
      <c r="D22" s="341" t="s">
        <v>848</v>
      </c>
      <c r="E22" s="17" t="s">
        <v>711</v>
      </c>
      <c r="F22" s="17">
        <v>4.5</v>
      </c>
      <c r="G22" s="63"/>
      <c r="H22" s="21"/>
      <c r="I22" s="90"/>
    </row>
    <row r="23" spans="1:9" s="8" customFormat="1" ht="20.25" customHeight="1" x14ac:dyDescent="0.35">
      <c r="B23" s="313">
        <f t="shared" si="1"/>
        <v>4.1399999999999988</v>
      </c>
      <c r="C23" s="17"/>
      <c r="D23" s="341" t="s">
        <v>849</v>
      </c>
      <c r="E23" s="17" t="s">
        <v>711</v>
      </c>
      <c r="F23" s="17">
        <v>4.5</v>
      </c>
      <c r="G23" s="63"/>
      <c r="H23" s="21"/>
      <c r="I23" s="90"/>
    </row>
    <row r="24" spans="1:9" s="8" customFormat="1" ht="20.25" customHeight="1" x14ac:dyDescent="0.35">
      <c r="B24" s="313">
        <f t="shared" si="1"/>
        <v>4.1499999999999986</v>
      </c>
      <c r="C24" s="17"/>
      <c r="D24" s="341" t="s">
        <v>850</v>
      </c>
      <c r="E24" s="17" t="s">
        <v>711</v>
      </c>
      <c r="F24" s="17">
        <v>4.5</v>
      </c>
      <c r="G24" s="63"/>
      <c r="H24" s="21"/>
      <c r="I24" s="90"/>
    </row>
    <row r="25" spans="1:9" s="8" customFormat="1" ht="20.25" customHeight="1" x14ac:dyDescent="0.35">
      <c r="B25" s="313">
        <f t="shared" si="1"/>
        <v>4.1599999999999984</v>
      </c>
      <c r="C25" s="17"/>
      <c r="D25" s="341" t="s">
        <v>851</v>
      </c>
      <c r="E25" s="17" t="s">
        <v>711</v>
      </c>
      <c r="F25" s="17">
        <v>4.5</v>
      </c>
      <c r="G25" s="63"/>
      <c r="H25" s="21"/>
      <c r="I25" s="90"/>
    </row>
    <row r="26" spans="1:9" s="8" customFormat="1" ht="20.25" customHeight="1" x14ac:dyDescent="0.35">
      <c r="B26" s="313">
        <f t="shared" si="1"/>
        <v>4.1699999999999982</v>
      </c>
      <c r="C26" s="17"/>
      <c r="D26" s="341" t="s">
        <v>852</v>
      </c>
      <c r="E26" s="17" t="s">
        <v>711</v>
      </c>
      <c r="F26" s="17">
        <v>4.5</v>
      </c>
      <c r="G26" s="63"/>
      <c r="H26" s="21"/>
      <c r="I26" s="90"/>
    </row>
    <row r="27" spans="1:9" s="8" customFormat="1" ht="20.25" customHeight="1" x14ac:dyDescent="0.35">
      <c r="B27" s="313">
        <f t="shared" si="1"/>
        <v>4.1799999999999979</v>
      </c>
      <c r="C27" s="17"/>
      <c r="D27" s="341" t="s">
        <v>853</v>
      </c>
      <c r="E27" s="17" t="s">
        <v>711</v>
      </c>
      <c r="F27" s="17">
        <v>4.5</v>
      </c>
      <c r="G27" s="63"/>
      <c r="H27" s="21"/>
      <c r="I27" s="90"/>
    </row>
    <row r="28" spans="1:9" s="8" customFormat="1" ht="20.25" customHeight="1" x14ac:dyDescent="0.35">
      <c r="B28" s="313">
        <f t="shared" si="1"/>
        <v>4.1899999999999977</v>
      </c>
      <c r="C28" s="17"/>
      <c r="D28" s="341" t="s">
        <v>854</v>
      </c>
      <c r="E28" s="17" t="s">
        <v>711</v>
      </c>
      <c r="F28" s="17">
        <v>4.5</v>
      </c>
      <c r="G28" s="63"/>
      <c r="H28" s="21"/>
      <c r="I28" s="90"/>
    </row>
    <row r="29" spans="1:9" s="8" customFormat="1" ht="20.25" customHeight="1" x14ac:dyDescent="0.35">
      <c r="B29" s="313">
        <f t="shared" si="1"/>
        <v>4.1999999999999975</v>
      </c>
      <c r="C29" s="17"/>
      <c r="D29" s="341" t="s">
        <v>855</v>
      </c>
      <c r="E29" s="17" t="s">
        <v>711</v>
      </c>
      <c r="F29" s="17">
        <v>4.5</v>
      </c>
      <c r="G29" s="63"/>
      <c r="H29" s="21"/>
      <c r="I29" s="90"/>
    </row>
    <row r="30" spans="1:9" s="8" customFormat="1" ht="20.25" customHeight="1" x14ac:dyDescent="0.35">
      <c r="B30" s="313">
        <f t="shared" si="1"/>
        <v>4.2099999999999973</v>
      </c>
      <c r="C30" s="17"/>
      <c r="D30" s="341" t="s">
        <v>856</v>
      </c>
      <c r="E30" s="17" t="s">
        <v>711</v>
      </c>
      <c r="F30" s="17">
        <v>4.5</v>
      </c>
      <c r="G30" s="63"/>
      <c r="H30" s="21"/>
      <c r="I30" s="90"/>
    </row>
    <row r="31" spans="1:9" s="8" customFormat="1" ht="20.25" customHeight="1" x14ac:dyDescent="0.35">
      <c r="B31" s="313">
        <f>B30+0.01</f>
        <v>4.2199999999999971</v>
      </c>
      <c r="C31" s="17"/>
      <c r="D31" s="341" t="s">
        <v>857</v>
      </c>
      <c r="E31" s="17" t="s">
        <v>711</v>
      </c>
      <c r="F31" s="17">
        <v>4.5</v>
      </c>
      <c r="G31" s="63"/>
      <c r="H31" s="21"/>
      <c r="I31" s="90"/>
    </row>
    <row r="32" spans="1:9" s="8" customFormat="1" ht="20.25" customHeight="1" x14ac:dyDescent="0.35">
      <c r="B32" s="313">
        <f t="shared" si="1"/>
        <v>4.2299999999999969</v>
      </c>
      <c r="C32" s="17"/>
      <c r="D32" s="341" t="s">
        <v>858</v>
      </c>
      <c r="E32" s="17" t="s">
        <v>711</v>
      </c>
      <c r="F32" s="17">
        <v>4.5</v>
      </c>
      <c r="G32" s="63"/>
      <c r="H32" s="21"/>
      <c r="I32" s="90"/>
    </row>
    <row r="33" spans="2:9" s="8" customFormat="1" ht="20.25" customHeight="1" x14ac:dyDescent="0.35">
      <c r="B33" s="17"/>
      <c r="C33" s="17"/>
      <c r="D33" s="319"/>
      <c r="E33" s="17"/>
      <c r="F33" s="17"/>
      <c r="G33" s="63"/>
      <c r="H33" s="21"/>
      <c r="I33" s="90"/>
    </row>
    <row r="34" spans="2:9" s="8" customFormat="1" ht="20.25" customHeight="1" x14ac:dyDescent="0.35">
      <c r="B34" s="313">
        <f>B32+0.01</f>
        <v>4.2399999999999967</v>
      </c>
      <c r="C34" s="17"/>
      <c r="D34" s="319" t="s">
        <v>828</v>
      </c>
      <c r="E34" s="17" t="s">
        <v>711</v>
      </c>
      <c r="F34" s="17">
        <v>4.5</v>
      </c>
      <c r="G34" s="63"/>
      <c r="H34" s="21"/>
      <c r="I34" s="90"/>
    </row>
    <row r="35" spans="2:9" s="8" customFormat="1" ht="20.25" customHeight="1" x14ac:dyDescent="0.35">
      <c r="B35" s="313">
        <f t="shared" si="1"/>
        <v>4.2499999999999964</v>
      </c>
      <c r="C35" s="17"/>
      <c r="D35" s="319" t="s">
        <v>829</v>
      </c>
      <c r="E35" s="17" t="s">
        <v>711</v>
      </c>
      <c r="F35" s="17">
        <v>4.5</v>
      </c>
      <c r="G35" s="63"/>
      <c r="H35" s="21"/>
      <c r="I35" s="90"/>
    </row>
    <row r="36" spans="2:9" s="8" customFormat="1" ht="20.25" customHeight="1" x14ac:dyDescent="0.45">
      <c r="B36" s="313">
        <f t="shared" si="1"/>
        <v>4.2599999999999962</v>
      </c>
      <c r="C36" s="17"/>
      <c r="D36" s="123" t="s">
        <v>830</v>
      </c>
      <c r="E36" s="17" t="s">
        <v>711</v>
      </c>
      <c r="F36" s="17">
        <v>4.5</v>
      </c>
      <c r="G36" s="63"/>
      <c r="H36" s="21"/>
      <c r="I36" s="90"/>
    </row>
    <row r="37" spans="2:9" s="8" customFormat="1" ht="20.25" customHeight="1" x14ac:dyDescent="0.45">
      <c r="B37" s="313">
        <f t="shared" si="1"/>
        <v>4.269999999999996</v>
      </c>
      <c r="C37" s="17"/>
      <c r="D37" s="123" t="s">
        <v>831</v>
      </c>
      <c r="E37" s="17" t="s">
        <v>711</v>
      </c>
      <c r="F37" s="17">
        <v>4.5</v>
      </c>
      <c r="G37" s="63"/>
      <c r="H37" s="21"/>
      <c r="I37" s="90"/>
    </row>
    <row r="38" spans="2:9" s="8" customFormat="1" ht="20.25" customHeight="1" x14ac:dyDescent="0.45">
      <c r="B38" s="313">
        <f t="shared" si="1"/>
        <v>4.2799999999999958</v>
      </c>
      <c r="C38" s="17"/>
      <c r="D38" s="123" t="s">
        <v>832</v>
      </c>
      <c r="E38" s="17" t="s">
        <v>711</v>
      </c>
      <c r="F38" s="17">
        <v>4.5</v>
      </c>
      <c r="G38" s="63"/>
      <c r="H38" s="21"/>
      <c r="I38" s="90"/>
    </row>
    <row r="39" spans="2:9" s="8" customFormat="1" ht="20.25" customHeight="1" x14ac:dyDescent="0.45">
      <c r="B39" s="313">
        <f>B38+0.01</f>
        <v>4.2899999999999956</v>
      </c>
      <c r="C39" s="17"/>
      <c r="D39" s="123" t="s">
        <v>833</v>
      </c>
      <c r="E39" s="17" t="s">
        <v>711</v>
      </c>
      <c r="F39" s="17">
        <v>4.5</v>
      </c>
      <c r="G39" s="63"/>
      <c r="H39" s="21"/>
      <c r="I39" s="90"/>
    </row>
    <row r="40" spans="2:9" s="8" customFormat="1" ht="20.25" customHeight="1" x14ac:dyDescent="0.45">
      <c r="B40" s="313">
        <f t="shared" si="1"/>
        <v>4.2999999999999954</v>
      </c>
      <c r="C40" s="17"/>
      <c r="D40" s="123" t="s">
        <v>834</v>
      </c>
      <c r="E40" s="17" t="s">
        <v>711</v>
      </c>
      <c r="F40" s="17">
        <v>4.5</v>
      </c>
      <c r="G40" s="63"/>
      <c r="H40" s="21"/>
      <c r="I40" s="90"/>
    </row>
    <row r="41" spans="2:9" s="8" customFormat="1" ht="20.25" customHeight="1" x14ac:dyDescent="0.45">
      <c r="B41" s="313">
        <f t="shared" si="1"/>
        <v>4.3099999999999952</v>
      </c>
      <c r="C41" s="17"/>
      <c r="D41" s="123" t="s">
        <v>835</v>
      </c>
      <c r="E41" s="17" t="s">
        <v>711</v>
      </c>
      <c r="F41" s="17">
        <v>4.5</v>
      </c>
      <c r="G41" s="63"/>
      <c r="H41" s="21"/>
      <c r="I41" s="90"/>
    </row>
    <row r="42" spans="2:9" s="8" customFormat="1" ht="20.25" customHeight="1" x14ac:dyDescent="0.45">
      <c r="B42" s="313">
        <f t="shared" si="1"/>
        <v>4.319999999999995</v>
      </c>
      <c r="C42" s="17"/>
      <c r="D42" s="123" t="s">
        <v>836</v>
      </c>
      <c r="E42" s="17" t="s">
        <v>711</v>
      </c>
      <c r="F42" s="17">
        <v>4.5</v>
      </c>
      <c r="G42" s="63"/>
      <c r="H42" s="21"/>
      <c r="I42" s="90"/>
    </row>
    <row r="43" spans="2:9" s="8" customFormat="1" ht="20.25" customHeight="1" thickBot="1" x14ac:dyDescent="0.4">
      <c r="B43" s="19"/>
      <c r="C43" s="19"/>
      <c r="D43" s="5"/>
      <c r="E43" s="19"/>
      <c r="F43" s="19"/>
      <c r="G43" s="81"/>
      <c r="H43" s="23"/>
      <c r="I43" s="90"/>
    </row>
    <row r="44" spans="2:9" s="288" customFormat="1" ht="52.25" customHeight="1" thickBot="1" x14ac:dyDescent="0.5">
      <c r="B44" s="36">
        <v>5</v>
      </c>
      <c r="C44" s="36" t="s">
        <v>701</v>
      </c>
      <c r="D44" s="37" t="s">
        <v>702</v>
      </c>
      <c r="E44" s="295" t="s">
        <v>68</v>
      </c>
      <c r="F44" s="295">
        <v>29</v>
      </c>
      <c r="G44" s="320"/>
      <c r="H44" s="25"/>
    </row>
    <row r="45" spans="2:9" s="288" customFormat="1" ht="57.75" customHeight="1" thickBot="1" x14ac:dyDescent="0.5">
      <c r="B45" s="298">
        <v>6</v>
      </c>
      <c r="C45" s="298" t="s">
        <v>701</v>
      </c>
      <c r="D45" s="299" t="s">
        <v>703</v>
      </c>
      <c r="E45" s="52" t="s">
        <v>704</v>
      </c>
      <c r="F45" s="52">
        <v>36</v>
      </c>
      <c r="G45" s="320"/>
      <c r="H45" s="25"/>
    </row>
    <row r="46" spans="2:9" s="300" customFormat="1" ht="30" customHeight="1" x14ac:dyDescent="0.45">
      <c r="B46" s="301">
        <v>7</v>
      </c>
      <c r="C46" s="301" t="s">
        <v>705</v>
      </c>
      <c r="D46" s="302" t="s">
        <v>706</v>
      </c>
      <c r="E46" s="301"/>
      <c r="F46" s="301"/>
      <c r="G46" s="27"/>
      <c r="H46" s="301"/>
    </row>
    <row r="47" spans="2:9" s="288" customFormat="1" ht="46.5" customHeight="1" x14ac:dyDescent="0.45">
      <c r="B47" s="51" t="s">
        <v>700</v>
      </c>
      <c r="C47" s="51"/>
      <c r="D47" s="18" t="s">
        <v>707</v>
      </c>
      <c r="E47" s="51" t="s">
        <v>704</v>
      </c>
      <c r="F47" s="51">
        <v>36</v>
      </c>
      <c r="G47" s="340"/>
      <c r="H47" s="63"/>
    </row>
    <row r="48" spans="2:9" s="288" customFormat="1" ht="32.25" customHeight="1" x14ac:dyDescent="0.45">
      <c r="B48" s="303">
        <v>8</v>
      </c>
      <c r="C48" s="303" t="s">
        <v>708</v>
      </c>
      <c r="D48" s="304" t="s">
        <v>709</v>
      </c>
      <c r="E48" s="305"/>
      <c r="F48" s="305"/>
      <c r="G48" s="339"/>
      <c r="H48" s="73"/>
    </row>
    <row r="49" spans="2:9" s="288" customFormat="1" ht="32.25" customHeight="1" x14ac:dyDescent="0.45">
      <c r="B49" s="17">
        <v>8.1</v>
      </c>
      <c r="C49" s="17"/>
      <c r="D49" s="18" t="s">
        <v>710</v>
      </c>
      <c r="E49" s="17" t="s">
        <v>704</v>
      </c>
      <c r="F49" s="17">
        <v>36</v>
      </c>
      <c r="G49" s="296"/>
      <c r="H49" s="297"/>
    </row>
    <row r="50" spans="2:9" s="8" customFormat="1" ht="20.25" customHeight="1" x14ac:dyDescent="0.45">
      <c r="B50" s="51" t="s">
        <v>817</v>
      </c>
      <c r="C50" s="19"/>
      <c r="D50" s="80"/>
      <c r="E50" s="19"/>
      <c r="F50" s="19"/>
      <c r="G50" s="81"/>
      <c r="H50" s="23"/>
      <c r="I50" s="90"/>
    </row>
    <row r="51" spans="2:9" s="8" customFormat="1" ht="20.25" customHeight="1" x14ac:dyDescent="0.45">
      <c r="B51" s="19" t="s">
        <v>818</v>
      </c>
      <c r="C51" s="19"/>
      <c r="D51" s="80"/>
      <c r="E51" s="19"/>
      <c r="F51" s="19"/>
      <c r="G51" s="81"/>
      <c r="H51" s="23"/>
      <c r="I51" s="90"/>
    </row>
    <row r="52" spans="2:9" s="8" customFormat="1" ht="20.25" customHeight="1" x14ac:dyDescent="0.45">
      <c r="B52" s="19" t="s">
        <v>819</v>
      </c>
      <c r="C52" s="19"/>
      <c r="D52" s="80"/>
      <c r="E52" s="19"/>
      <c r="F52" s="19"/>
      <c r="G52" s="81"/>
      <c r="H52" s="23"/>
      <c r="I52" s="90"/>
    </row>
    <row r="53" spans="2:9" s="8" customFormat="1" ht="20.25" customHeight="1" x14ac:dyDescent="0.45">
      <c r="B53" s="19" t="s">
        <v>820</v>
      </c>
      <c r="C53" s="19"/>
      <c r="D53" s="80"/>
      <c r="E53" s="19"/>
      <c r="F53" s="19"/>
      <c r="G53" s="81"/>
      <c r="H53" s="23"/>
      <c r="I53" s="90"/>
    </row>
    <row r="54" spans="2:9" s="8" customFormat="1" ht="6" customHeight="1" thickBot="1" x14ac:dyDescent="0.5">
      <c r="B54" s="19"/>
      <c r="C54" s="19"/>
      <c r="D54" s="22"/>
      <c r="E54" s="19"/>
      <c r="F54" s="19"/>
      <c r="G54" s="23"/>
      <c r="H54" s="23"/>
      <c r="I54" s="90"/>
    </row>
    <row r="55" spans="2:9" s="8" customFormat="1" ht="26.45" customHeight="1" thickBot="1" x14ac:dyDescent="0.5">
      <c r="B55" s="24" t="s">
        <v>7</v>
      </c>
      <c r="C55" s="24"/>
      <c r="D55" s="24"/>
      <c r="E55" s="24"/>
      <c r="F55" s="24"/>
      <c r="G55" s="25"/>
      <c r="H55" s="26"/>
      <c r="I55" s="90"/>
    </row>
    <row r="56" spans="2:9" ht="5.25" customHeight="1" x14ac:dyDescent="0.35">
      <c r="B56" s="5"/>
      <c r="C56" s="5"/>
      <c r="D56" s="5"/>
      <c r="E56" s="5"/>
      <c r="F56" s="5"/>
      <c r="G56" s="7"/>
      <c r="H56" s="7"/>
    </row>
    <row r="57" spans="2:9" x14ac:dyDescent="0.35">
      <c r="B57" s="5"/>
      <c r="C57" s="5"/>
      <c r="D57" s="5"/>
      <c r="E57" s="5"/>
      <c r="F57" s="5"/>
      <c r="G57" s="7"/>
      <c r="H57" s="7"/>
    </row>
    <row r="58" spans="2:9" x14ac:dyDescent="0.35">
      <c r="B58" s="5"/>
      <c r="C58" s="5"/>
      <c r="D58" s="5"/>
      <c r="E58" s="5"/>
      <c r="F58" s="5"/>
      <c r="G58" s="7"/>
      <c r="H58" s="7"/>
    </row>
    <row r="59" spans="2:9" x14ac:dyDescent="0.35">
      <c r="B59" s="5"/>
      <c r="C59" s="5"/>
      <c r="D59" s="5"/>
      <c r="E59" s="5"/>
      <c r="F59" s="5"/>
      <c r="G59" s="7"/>
      <c r="H59" s="7"/>
    </row>
    <row r="60" spans="2:9" x14ac:dyDescent="0.35">
      <c r="B60" s="5"/>
      <c r="C60" s="5"/>
      <c r="D60" s="5"/>
      <c r="E60" s="5"/>
      <c r="F60" s="5"/>
      <c r="G60" s="7"/>
      <c r="H60" s="7"/>
    </row>
    <row r="61" spans="2:9" x14ac:dyDescent="0.35">
      <c r="B61" s="5"/>
      <c r="C61" s="5"/>
      <c r="D61" s="5"/>
      <c r="E61" s="5"/>
      <c r="F61" s="5"/>
      <c r="G61" s="7"/>
      <c r="H61" s="7"/>
    </row>
    <row r="62" spans="2:9" x14ac:dyDescent="0.35">
      <c r="B62" s="5"/>
      <c r="C62" s="5"/>
      <c r="D62" s="5"/>
      <c r="E62" s="5"/>
      <c r="F62" s="5"/>
      <c r="G62" s="7"/>
      <c r="H62" s="7"/>
    </row>
    <row r="63" spans="2:9" x14ac:dyDescent="0.35">
      <c r="B63" s="5"/>
      <c r="C63" s="5"/>
      <c r="D63" s="5"/>
      <c r="E63" s="5"/>
      <c r="F63" s="5"/>
      <c r="G63" s="7"/>
      <c r="H63" s="7"/>
    </row>
    <row r="64" spans="2:9" x14ac:dyDescent="0.35">
      <c r="B64" s="5"/>
      <c r="C64" s="5"/>
      <c r="D64" s="5"/>
      <c r="E64" s="5"/>
      <c r="F64" s="5"/>
      <c r="G64" s="7"/>
      <c r="H64" s="7"/>
    </row>
    <row r="65" spans="1:8" x14ac:dyDescent="0.35">
      <c r="B65" s="5"/>
      <c r="C65" s="5"/>
      <c r="D65" s="5"/>
      <c r="E65" s="5"/>
      <c r="F65" s="5"/>
      <c r="G65" s="7"/>
      <c r="H65" s="7"/>
    </row>
    <row r="66" spans="1:8" x14ac:dyDescent="0.35">
      <c r="B66" s="5"/>
      <c r="C66" s="5"/>
      <c r="D66" s="5"/>
      <c r="E66" s="5"/>
      <c r="F66" s="5"/>
      <c r="G66" s="7"/>
      <c r="H66" s="7"/>
    </row>
    <row r="67" spans="1:8" x14ac:dyDescent="0.35">
      <c r="B67" s="5"/>
      <c r="C67" s="5"/>
      <c r="D67" s="5"/>
      <c r="E67" s="5"/>
      <c r="F67" s="5"/>
      <c r="G67" s="7"/>
      <c r="H67" s="7"/>
    </row>
    <row r="68" spans="1:8" s="87" customFormat="1" x14ac:dyDescent="0.35">
      <c r="A68" s="6"/>
      <c r="B68" s="5"/>
      <c r="C68" s="5"/>
      <c r="D68" s="5"/>
      <c r="E68" s="5"/>
      <c r="F68" s="5"/>
      <c r="G68" s="7"/>
      <c r="H68" s="7"/>
    </row>
    <row r="69" spans="1:8" s="87" customFormat="1" x14ac:dyDescent="0.35">
      <c r="A69" s="6"/>
      <c r="B69" s="5"/>
      <c r="C69" s="5"/>
      <c r="D69" s="5"/>
      <c r="E69" s="5"/>
      <c r="F69" s="5"/>
      <c r="G69" s="7"/>
      <c r="H69" s="7"/>
    </row>
    <row r="70" spans="1:8" s="87" customFormat="1" x14ac:dyDescent="0.35">
      <c r="A70" s="6"/>
      <c r="B70" s="5"/>
      <c r="C70" s="5"/>
      <c r="D70" s="5"/>
      <c r="E70" s="5"/>
      <c r="F70" s="5"/>
      <c r="G70" s="7"/>
      <c r="H70" s="7"/>
    </row>
    <row r="71" spans="1:8" s="87" customFormat="1" x14ac:dyDescent="0.35">
      <c r="A71" s="6"/>
      <c r="B71" s="5"/>
      <c r="C71" s="5"/>
      <c r="D71" s="5"/>
      <c r="E71" s="5"/>
      <c r="F71" s="5"/>
      <c r="G71" s="7"/>
      <c r="H71" s="7"/>
    </row>
    <row r="72" spans="1:8" s="87" customFormat="1" x14ac:dyDescent="0.35">
      <c r="A72" s="6"/>
      <c r="B72" s="5"/>
      <c r="C72" s="5"/>
      <c r="D72" s="5"/>
      <c r="E72" s="5"/>
      <c r="F72" s="5"/>
      <c r="G72" s="7"/>
      <c r="H72" s="7"/>
    </row>
    <row r="73" spans="1:8" s="87" customFormat="1" x14ac:dyDescent="0.35">
      <c r="A73" s="6"/>
      <c r="B73" s="5"/>
      <c r="C73" s="5"/>
      <c r="D73" s="5"/>
      <c r="E73" s="5"/>
      <c r="F73" s="5"/>
      <c r="G73" s="7"/>
      <c r="H73" s="7"/>
    </row>
    <row r="74" spans="1:8" s="87" customFormat="1" x14ac:dyDescent="0.35">
      <c r="A74" s="6"/>
      <c r="B74" s="5"/>
      <c r="C74" s="5"/>
      <c r="D74" s="5"/>
      <c r="E74" s="5"/>
      <c r="F74" s="5"/>
      <c r="G74" s="7"/>
      <c r="H74" s="7"/>
    </row>
    <row r="75" spans="1:8" s="87" customFormat="1" x14ac:dyDescent="0.35">
      <c r="A75" s="6"/>
      <c r="B75" s="5"/>
      <c r="C75" s="5"/>
      <c r="D75" s="5"/>
      <c r="E75" s="5"/>
      <c r="F75" s="5"/>
      <c r="G75" s="7"/>
      <c r="H75" s="7"/>
    </row>
    <row r="76" spans="1:8" s="87" customFormat="1" x14ac:dyDescent="0.35">
      <c r="A76" s="6"/>
      <c r="B76" s="5"/>
      <c r="C76" s="5"/>
      <c r="D76" s="5"/>
      <c r="E76" s="5"/>
      <c r="F76" s="5"/>
      <c r="G76" s="7"/>
      <c r="H76" s="7"/>
    </row>
    <row r="77" spans="1:8" s="87" customFormat="1" x14ac:dyDescent="0.35">
      <c r="A77" s="6"/>
      <c r="B77" s="5"/>
      <c r="C77" s="5"/>
      <c r="D77" s="5"/>
      <c r="E77" s="5"/>
      <c r="F77" s="5"/>
      <c r="G77" s="7"/>
      <c r="H77" s="7"/>
    </row>
    <row r="78" spans="1:8" s="87" customFormat="1" x14ac:dyDescent="0.35">
      <c r="A78" s="6"/>
      <c r="B78" s="5"/>
      <c r="C78" s="5"/>
      <c r="D78" s="5"/>
      <c r="E78" s="5"/>
      <c r="F78" s="5"/>
      <c r="G78" s="7"/>
      <c r="H78" s="7"/>
    </row>
    <row r="79" spans="1:8" s="87" customFormat="1" x14ac:dyDescent="0.35">
      <c r="A79" s="6"/>
      <c r="B79" s="5"/>
      <c r="C79" s="5"/>
      <c r="D79" s="5"/>
      <c r="E79" s="5"/>
      <c r="F79" s="5"/>
      <c r="G79" s="7"/>
      <c r="H79" s="7"/>
    </row>
    <row r="80" spans="1:8" s="87" customFormat="1" x14ac:dyDescent="0.35">
      <c r="A80" s="6"/>
      <c r="B80" s="5"/>
      <c r="C80" s="5"/>
      <c r="D80" s="5"/>
      <c r="E80" s="5"/>
      <c r="F80" s="5"/>
      <c r="G80" s="7"/>
      <c r="H80" s="7"/>
    </row>
    <row r="81" spans="1:8" s="87" customFormat="1" x14ac:dyDescent="0.35">
      <c r="A81" s="6"/>
      <c r="B81" s="5"/>
      <c r="C81" s="5"/>
      <c r="D81" s="5"/>
      <c r="E81" s="5"/>
      <c r="F81" s="5"/>
      <c r="G81" s="7"/>
      <c r="H81" s="7"/>
    </row>
    <row r="82" spans="1:8" s="87" customFormat="1" x14ac:dyDescent="0.35">
      <c r="A82" s="6"/>
      <c r="B82" s="5"/>
      <c r="C82" s="5"/>
      <c r="D82" s="5"/>
      <c r="E82" s="5"/>
      <c r="F82" s="5"/>
      <c r="G82" s="7"/>
      <c r="H82" s="7"/>
    </row>
    <row r="83" spans="1:8" s="87" customFormat="1" x14ac:dyDescent="0.35">
      <c r="A83" s="6"/>
      <c r="B83" s="5"/>
      <c r="C83" s="5"/>
      <c r="D83" s="5"/>
      <c r="E83" s="5"/>
      <c r="F83" s="5"/>
      <c r="G83" s="7"/>
      <c r="H83" s="7"/>
    </row>
    <row r="84" spans="1:8" s="87" customFormat="1" x14ac:dyDescent="0.35">
      <c r="A84" s="6"/>
      <c r="B84" s="5"/>
      <c r="C84" s="5"/>
      <c r="D84" s="5"/>
      <c r="E84" s="5"/>
      <c r="F84" s="5"/>
      <c r="G84" s="7"/>
      <c r="H84" s="7"/>
    </row>
    <row r="85" spans="1:8" s="87" customFormat="1" x14ac:dyDescent="0.35">
      <c r="A85" s="6"/>
      <c r="B85" s="5"/>
      <c r="C85" s="5"/>
      <c r="D85" s="5"/>
      <c r="E85" s="5"/>
      <c r="F85" s="5"/>
      <c r="G85" s="7"/>
      <c r="H85" s="7"/>
    </row>
    <row r="86" spans="1:8" s="87" customFormat="1" x14ac:dyDescent="0.35">
      <c r="A86" s="6"/>
      <c r="B86" s="5"/>
      <c r="C86" s="5"/>
      <c r="D86" s="5"/>
      <c r="E86" s="5"/>
      <c r="F86" s="5"/>
      <c r="G86" s="7"/>
      <c r="H86" s="7"/>
    </row>
    <row r="87" spans="1:8" s="87" customFormat="1" x14ac:dyDescent="0.35">
      <c r="A87" s="6"/>
      <c r="B87" s="5"/>
      <c r="C87" s="5"/>
      <c r="D87" s="5"/>
      <c r="E87" s="5"/>
      <c r="F87" s="5"/>
      <c r="G87" s="7"/>
      <c r="H87" s="7"/>
    </row>
    <row r="88" spans="1:8" s="87" customFormat="1" x14ac:dyDescent="0.35">
      <c r="A88" s="6"/>
      <c r="B88" s="5"/>
      <c r="C88" s="5"/>
      <c r="D88" s="5"/>
      <c r="E88" s="5"/>
      <c r="F88" s="5"/>
      <c r="G88" s="7"/>
      <c r="H88" s="7"/>
    </row>
    <row r="89" spans="1:8" s="87" customFormat="1" x14ac:dyDescent="0.35">
      <c r="A89" s="6"/>
      <c r="B89" s="5"/>
      <c r="C89" s="5"/>
      <c r="D89" s="5"/>
      <c r="E89" s="5"/>
      <c r="F89" s="5"/>
      <c r="G89" s="6"/>
      <c r="H89" s="6"/>
    </row>
    <row r="90" spans="1:8" s="87" customFormat="1" x14ac:dyDescent="0.35">
      <c r="A90" s="6"/>
      <c r="B90" s="5"/>
      <c r="C90" s="5"/>
      <c r="D90" s="5"/>
      <c r="E90" s="5"/>
      <c r="F90" s="5"/>
      <c r="G90" s="6"/>
      <c r="H90" s="6"/>
    </row>
    <row r="91" spans="1:8" s="87" customFormat="1" x14ac:dyDescent="0.35">
      <c r="A91" s="6"/>
      <c r="B91" s="5"/>
      <c r="C91" s="5"/>
      <c r="D91" s="5"/>
      <c r="E91" s="5"/>
      <c r="F91" s="5"/>
      <c r="G91" s="6"/>
      <c r="H91" s="6"/>
    </row>
    <row r="92" spans="1:8" s="87" customFormat="1" x14ac:dyDescent="0.35">
      <c r="A92" s="6"/>
      <c r="B92" s="5"/>
      <c r="C92" s="5"/>
      <c r="D92" s="5"/>
      <c r="E92" s="5"/>
      <c r="F92" s="5"/>
      <c r="G92" s="6"/>
      <c r="H92" s="6"/>
    </row>
    <row r="93" spans="1:8" s="87" customFormat="1" x14ac:dyDescent="0.35">
      <c r="A93" s="6"/>
      <c r="B93" s="5"/>
      <c r="C93" s="5"/>
      <c r="D93" s="5"/>
      <c r="E93" s="5"/>
      <c r="F93" s="5"/>
      <c r="G93" s="6"/>
      <c r="H93" s="6"/>
    </row>
    <row r="94" spans="1:8" s="87" customFormat="1" x14ac:dyDescent="0.35">
      <c r="A94" s="6"/>
      <c r="B94" s="5"/>
      <c r="C94" s="5"/>
      <c r="D94" s="5"/>
      <c r="E94" s="5"/>
      <c r="F94" s="5"/>
      <c r="G94" s="6"/>
      <c r="H94" s="6"/>
    </row>
    <row r="95" spans="1:8" s="87" customFormat="1" x14ac:dyDescent="0.35">
      <c r="A95" s="6"/>
      <c r="B95" s="5"/>
      <c r="C95" s="5"/>
      <c r="D95" s="5"/>
      <c r="E95" s="5"/>
      <c r="F95" s="5"/>
      <c r="G95" s="6"/>
      <c r="H95" s="6"/>
    </row>
    <row r="96" spans="1:8" s="87" customFormat="1" x14ac:dyDescent="0.35">
      <c r="A96" s="6"/>
      <c r="B96" s="5"/>
      <c r="C96" s="5"/>
      <c r="D96" s="5"/>
      <c r="E96" s="5"/>
      <c r="F96" s="5"/>
      <c r="G96" s="6"/>
      <c r="H96" s="6"/>
    </row>
    <row r="97" spans="1:8" s="87" customFormat="1" x14ac:dyDescent="0.35">
      <c r="A97" s="6"/>
      <c r="B97" s="5"/>
      <c r="C97" s="5"/>
      <c r="D97" s="5"/>
      <c r="E97" s="5"/>
      <c r="F97" s="5"/>
      <c r="G97" s="6"/>
      <c r="H97" s="6"/>
    </row>
    <row r="98" spans="1:8" s="87" customFormat="1" x14ac:dyDescent="0.35">
      <c r="A98" s="6"/>
      <c r="B98" s="5"/>
      <c r="C98" s="5"/>
      <c r="D98" s="5"/>
      <c r="E98" s="5"/>
      <c r="F98" s="5"/>
      <c r="G98" s="6"/>
      <c r="H98" s="6"/>
    </row>
    <row r="99" spans="1:8" s="87" customFormat="1" x14ac:dyDescent="0.35">
      <c r="A99" s="6"/>
      <c r="B99" s="5"/>
      <c r="C99" s="5"/>
      <c r="D99" s="5"/>
      <c r="E99" s="5"/>
      <c r="F99" s="5"/>
      <c r="G99" s="6"/>
      <c r="H99" s="6"/>
    </row>
    <row r="100" spans="1:8" x14ac:dyDescent="0.35">
      <c r="B100" s="5"/>
      <c r="C100" s="5"/>
      <c r="D100" s="5"/>
      <c r="E100" s="5"/>
      <c r="F100" s="5"/>
    </row>
    <row r="101" spans="1:8" x14ac:dyDescent="0.35">
      <c r="B101" s="5"/>
      <c r="C101" s="5"/>
      <c r="D101" s="5"/>
      <c r="E101" s="5"/>
      <c r="F101" s="5"/>
    </row>
    <row r="102" spans="1:8" x14ac:dyDescent="0.35">
      <c r="B102" s="5"/>
      <c r="C102" s="5"/>
      <c r="D102" s="5"/>
      <c r="E102" s="5"/>
      <c r="F102" s="5"/>
    </row>
    <row r="103" spans="1:8" x14ac:dyDescent="0.35">
      <c r="B103" s="5"/>
      <c r="C103" s="5"/>
      <c r="D103" s="5"/>
      <c r="E103" s="5"/>
      <c r="F103" s="5"/>
    </row>
    <row r="104" spans="1:8" x14ac:dyDescent="0.35">
      <c r="B104" s="5"/>
      <c r="C104" s="5"/>
      <c r="D104" s="5"/>
      <c r="E104" s="5"/>
      <c r="F104" s="5"/>
    </row>
  </sheetData>
  <mergeCells count="1">
    <mergeCell ref="E3:F3"/>
  </mergeCells>
  <phoneticPr fontId="27" type="noConversion"/>
  <pageMargins left="0.19685039370078741" right="0.19685039370078741" top="0.35433070866141736" bottom="0.35433070866141736" header="0.31496062992125984" footer="0.31496062992125984"/>
  <pageSetup paperSize="9" scale="65" firstPageNumber="5" orientation="portrait" useFirstPageNumber="1" r:id="rId1"/>
  <headerFooter>
    <oddFooter>&amp;C&amp;"-,Bold"&amp;12PAGE &amp;P OF BOQ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M65"/>
  <sheetViews>
    <sheetView topLeftCell="A34" workbookViewId="0">
      <selection activeCell="F51" sqref="F51"/>
    </sheetView>
  </sheetViews>
  <sheetFormatPr defaultRowHeight="14.25" x14ac:dyDescent="0.45"/>
  <cols>
    <col min="1" max="1" width="12" bestFit="1" customWidth="1"/>
    <col min="4" max="4" width="26.86328125" customWidth="1"/>
    <col min="6" max="6" width="8.86328125" customWidth="1"/>
    <col min="7" max="7" width="11" customWidth="1"/>
    <col min="8" max="8" width="14.1328125" customWidth="1"/>
    <col min="9" max="9" width="18.33203125" customWidth="1"/>
  </cols>
  <sheetData>
    <row r="1" spans="1:13" x14ac:dyDescent="0.45">
      <c r="A1" s="92"/>
      <c r="B1" s="93"/>
      <c r="C1" s="93"/>
      <c r="D1" s="93"/>
      <c r="E1" s="93"/>
      <c r="F1" s="93"/>
      <c r="G1" s="93"/>
      <c r="H1" s="93"/>
      <c r="I1" s="94"/>
    </row>
    <row r="2" spans="1:13" x14ac:dyDescent="0.45">
      <c r="A2" s="95"/>
      <c r="I2" s="96"/>
    </row>
    <row r="3" spans="1:13" x14ac:dyDescent="0.45">
      <c r="A3" s="95"/>
      <c r="I3" s="96"/>
    </row>
    <row r="4" spans="1:13" x14ac:dyDescent="0.45">
      <c r="A4" s="95"/>
      <c r="I4" s="96"/>
    </row>
    <row r="5" spans="1:13" x14ac:dyDescent="0.45">
      <c r="A5" s="95"/>
      <c r="I5" s="96"/>
    </row>
    <row r="6" spans="1:13" x14ac:dyDescent="0.45">
      <c r="A6" s="95"/>
      <c r="I6" s="96"/>
    </row>
    <row r="7" spans="1:13" x14ac:dyDescent="0.45">
      <c r="A7" s="95"/>
      <c r="I7" s="96"/>
    </row>
    <row r="8" spans="1:13" x14ac:dyDescent="0.45">
      <c r="A8" s="95"/>
      <c r="H8" s="97"/>
      <c r="I8" s="98"/>
    </row>
    <row r="9" spans="1:13" x14ac:dyDescent="0.45">
      <c r="A9" s="414" t="s">
        <v>167</v>
      </c>
      <c r="B9" s="415"/>
      <c r="C9" s="415"/>
      <c r="D9" s="415"/>
      <c r="E9" s="429"/>
      <c r="F9" s="430" t="s">
        <v>166</v>
      </c>
      <c r="G9" s="431"/>
      <c r="H9" s="432">
        <v>38</v>
      </c>
      <c r="I9" s="433"/>
    </row>
    <row r="10" spans="1:13" x14ac:dyDescent="0.45">
      <c r="A10" s="99" t="s">
        <v>77</v>
      </c>
      <c r="B10" s="97"/>
      <c r="D10" s="187"/>
      <c r="E10" s="100"/>
      <c r="F10" s="430" t="s">
        <v>78</v>
      </c>
      <c r="G10" s="431"/>
      <c r="H10" s="434" t="e">
        <f>#REF!</f>
        <v>#REF!</v>
      </c>
      <c r="I10" s="435"/>
    </row>
    <row r="11" spans="1:13" x14ac:dyDescent="0.45">
      <c r="A11" s="99" t="s">
        <v>79</v>
      </c>
      <c r="B11" s="97"/>
      <c r="D11" s="187"/>
      <c r="E11" s="100"/>
      <c r="F11" s="430" t="s">
        <v>80</v>
      </c>
      <c r="G11" s="431"/>
      <c r="H11" s="436" t="e">
        <f>#REF!</f>
        <v>#REF!</v>
      </c>
      <c r="I11" s="435"/>
    </row>
    <row r="12" spans="1:13" x14ac:dyDescent="0.45">
      <c r="A12" s="99" t="s">
        <v>81</v>
      </c>
      <c r="B12" s="97"/>
      <c r="D12" s="187"/>
      <c r="E12" s="100"/>
      <c r="F12" s="430" t="s">
        <v>82</v>
      </c>
      <c r="G12" s="431"/>
      <c r="H12" s="436" t="e">
        <f>#REF!</f>
        <v>#REF!</v>
      </c>
      <c r="I12" s="435"/>
    </row>
    <row r="13" spans="1:13" x14ac:dyDescent="0.45">
      <c r="A13" s="99" t="s">
        <v>83</v>
      </c>
      <c r="B13" s="97"/>
      <c r="D13" s="187"/>
      <c r="E13" s="100"/>
      <c r="F13" s="181" t="s">
        <v>84</v>
      </c>
      <c r="G13" s="182"/>
      <c r="H13" s="468" t="s">
        <v>118</v>
      </c>
      <c r="I13" s="469"/>
    </row>
    <row r="14" spans="1:13" x14ac:dyDescent="0.45">
      <c r="A14" s="99"/>
      <c r="B14" s="97"/>
      <c r="D14" s="187"/>
      <c r="E14" s="100"/>
      <c r="F14" s="430" t="s">
        <v>86</v>
      </c>
      <c r="G14" s="431"/>
      <c r="H14" s="436" t="s">
        <v>87</v>
      </c>
      <c r="I14" s="435"/>
      <c r="M14" t="s">
        <v>85</v>
      </c>
    </row>
    <row r="15" spans="1:13" x14ac:dyDescent="0.45">
      <c r="A15" s="443" t="s">
        <v>303</v>
      </c>
      <c r="B15" s="444"/>
      <c r="C15" s="444"/>
      <c r="D15" s="444"/>
      <c r="E15" s="444"/>
      <c r="F15" s="444"/>
      <c r="G15" s="444"/>
      <c r="H15" s="444"/>
      <c r="I15" s="445"/>
    </row>
    <row r="16" spans="1:13" ht="14.65" thickBot="1" x14ac:dyDescent="0.5">
      <c r="A16" s="446" t="s">
        <v>88</v>
      </c>
      <c r="B16" s="447"/>
      <c r="C16" s="447"/>
      <c r="D16" s="447"/>
      <c r="E16" s="447"/>
      <c r="F16" s="447"/>
      <c r="G16" s="447"/>
      <c r="H16" s="447"/>
      <c r="I16" s="448"/>
    </row>
    <row r="17" spans="1:11" x14ac:dyDescent="0.45">
      <c r="A17" s="104" t="s">
        <v>89</v>
      </c>
      <c r="B17" s="464" t="s">
        <v>176</v>
      </c>
      <c r="C17" s="465"/>
      <c r="D17" s="466"/>
      <c r="E17" s="170" t="s">
        <v>91</v>
      </c>
      <c r="F17" s="170" t="s">
        <v>92</v>
      </c>
      <c r="G17" s="170" t="s">
        <v>93</v>
      </c>
      <c r="H17" s="170" t="s">
        <v>94</v>
      </c>
      <c r="I17" s="171" t="s">
        <v>95</v>
      </c>
    </row>
    <row r="18" spans="1:11" x14ac:dyDescent="0.45">
      <c r="A18" s="109"/>
      <c r="B18" s="437"/>
      <c r="C18" s="438"/>
      <c r="D18" s="439"/>
      <c r="E18" s="110"/>
      <c r="F18" s="111"/>
      <c r="G18" s="110"/>
      <c r="H18" s="112"/>
      <c r="I18" s="113">
        <f>SUM(G18*H18)</f>
        <v>0</v>
      </c>
    </row>
    <row r="19" spans="1:11" x14ac:dyDescent="0.45">
      <c r="A19" s="114"/>
      <c r="B19" s="406"/>
      <c r="C19" s="395"/>
      <c r="D19" s="407"/>
      <c r="E19" s="115"/>
      <c r="F19" s="100"/>
      <c r="G19" s="115"/>
      <c r="H19" s="116"/>
      <c r="I19" s="113">
        <f t="shared" ref="I19:I20" si="0">SUM(G19*H19)</f>
        <v>0</v>
      </c>
    </row>
    <row r="20" spans="1:11" x14ac:dyDescent="0.45">
      <c r="A20" s="114"/>
      <c r="B20" s="440"/>
      <c r="C20" s="441"/>
      <c r="D20" s="442"/>
      <c r="E20" s="115"/>
      <c r="F20" s="100"/>
      <c r="G20" s="117"/>
      <c r="H20" s="118"/>
      <c r="I20" s="119">
        <f t="shared" si="0"/>
        <v>0</v>
      </c>
    </row>
    <row r="21" spans="1:11" x14ac:dyDescent="0.45">
      <c r="A21" s="408" t="s">
        <v>96</v>
      </c>
      <c r="B21" s="404"/>
      <c r="C21" s="404"/>
      <c r="D21" s="404"/>
      <c r="E21" s="404"/>
      <c r="F21" s="404"/>
      <c r="G21" s="404"/>
      <c r="H21" s="405"/>
      <c r="I21" s="113">
        <f>SUM(I18:I20)</f>
        <v>0</v>
      </c>
    </row>
    <row r="22" spans="1:11" x14ac:dyDescent="0.45">
      <c r="A22" s="414" t="s">
        <v>97</v>
      </c>
      <c r="B22" s="415"/>
      <c r="C22" s="415"/>
      <c r="D22" s="415"/>
      <c r="E22" s="415"/>
      <c r="F22" s="415"/>
      <c r="G22" s="415"/>
      <c r="H22" s="415"/>
      <c r="I22" s="416"/>
    </row>
    <row r="23" spans="1:11" x14ac:dyDescent="0.45">
      <c r="A23" s="120" t="s">
        <v>98</v>
      </c>
      <c r="B23" s="412" t="s">
        <v>176</v>
      </c>
      <c r="C23" s="458"/>
      <c r="D23" s="458"/>
      <c r="E23" s="458"/>
      <c r="F23" s="122"/>
      <c r="G23" s="180" t="s">
        <v>93</v>
      </c>
      <c r="H23" s="136" t="s">
        <v>94</v>
      </c>
      <c r="I23" s="137" t="s">
        <v>95</v>
      </c>
      <c r="K23" s="142"/>
    </row>
    <row r="24" spans="1:11" x14ac:dyDescent="0.45">
      <c r="A24" s="125"/>
      <c r="B24" s="417"/>
      <c r="C24" s="418"/>
      <c r="D24" s="418"/>
      <c r="E24" s="418"/>
      <c r="F24" s="419"/>
      <c r="G24" s="189"/>
      <c r="H24" s="184"/>
      <c r="I24" s="129"/>
    </row>
    <row r="25" spans="1:11" x14ac:dyDescent="0.45">
      <c r="A25" s="125"/>
      <c r="B25" s="420"/>
      <c r="C25" s="421"/>
      <c r="D25" s="421"/>
      <c r="E25" s="421"/>
      <c r="F25" s="421"/>
      <c r="G25" s="191"/>
      <c r="H25" s="190"/>
      <c r="I25" s="129"/>
    </row>
    <row r="26" spans="1:11" x14ac:dyDescent="0.45">
      <c r="A26" s="125"/>
      <c r="B26" s="420"/>
      <c r="C26" s="421"/>
      <c r="D26" s="421"/>
      <c r="E26" s="421"/>
      <c r="F26" s="422"/>
      <c r="G26" s="191"/>
      <c r="H26" s="190"/>
      <c r="I26" s="129"/>
    </row>
    <row r="27" spans="1:11" x14ac:dyDescent="0.45">
      <c r="A27" s="125"/>
      <c r="B27" s="420"/>
      <c r="C27" s="421"/>
      <c r="D27" s="421"/>
      <c r="E27" s="421"/>
      <c r="F27" s="422"/>
      <c r="G27" s="191"/>
      <c r="H27" s="190"/>
      <c r="I27" s="129"/>
    </row>
    <row r="28" spans="1:11" x14ac:dyDescent="0.45">
      <c r="A28" s="125"/>
      <c r="B28" s="420"/>
      <c r="C28" s="421"/>
      <c r="D28" s="421"/>
      <c r="E28" s="421"/>
      <c r="F28" s="422"/>
      <c r="G28" s="191"/>
      <c r="H28" s="192"/>
      <c r="I28" s="129"/>
    </row>
    <row r="29" spans="1:11" x14ac:dyDescent="0.45">
      <c r="A29" s="125"/>
      <c r="B29" s="470"/>
      <c r="C29" s="471"/>
      <c r="D29" s="471"/>
      <c r="E29" s="471"/>
      <c r="F29" s="471"/>
      <c r="G29" s="191"/>
      <c r="H29" s="192"/>
      <c r="I29" s="129"/>
    </row>
    <row r="30" spans="1:11" x14ac:dyDescent="0.45">
      <c r="A30" s="125"/>
      <c r="B30" s="470"/>
      <c r="C30" s="471"/>
      <c r="D30" s="471"/>
      <c r="E30" s="471"/>
      <c r="F30" s="471"/>
      <c r="G30" s="191"/>
      <c r="H30" s="192"/>
      <c r="I30" s="129"/>
    </row>
    <row r="31" spans="1:11" x14ac:dyDescent="0.45">
      <c r="A31" s="125"/>
      <c r="B31" s="470"/>
      <c r="C31" s="471"/>
      <c r="D31" s="471"/>
      <c r="E31" s="471"/>
      <c r="F31" s="471"/>
      <c r="G31" s="191"/>
      <c r="H31" s="192"/>
      <c r="I31" s="129"/>
    </row>
    <row r="32" spans="1:11" x14ac:dyDescent="0.45">
      <c r="A32" s="125"/>
      <c r="B32" s="470"/>
      <c r="C32" s="471"/>
      <c r="D32" s="471"/>
      <c r="E32" s="471"/>
      <c r="F32" s="471"/>
      <c r="G32" s="191"/>
      <c r="H32" s="192"/>
      <c r="I32" s="129"/>
    </row>
    <row r="33" spans="1:12" x14ac:dyDescent="0.45">
      <c r="A33" s="125"/>
      <c r="B33" s="470"/>
      <c r="C33" s="471"/>
      <c r="D33" s="471"/>
      <c r="E33" s="471"/>
      <c r="F33" s="471"/>
      <c r="G33" s="191"/>
      <c r="H33" s="192"/>
      <c r="I33" s="129"/>
    </row>
    <row r="34" spans="1:12" x14ac:dyDescent="0.45">
      <c r="A34" s="125"/>
      <c r="B34" s="470"/>
      <c r="C34" s="471"/>
      <c r="D34" s="471"/>
      <c r="E34" s="471"/>
      <c r="F34" s="471"/>
      <c r="G34" s="191"/>
      <c r="H34" s="192"/>
      <c r="I34" s="129"/>
    </row>
    <row r="35" spans="1:12" x14ac:dyDescent="0.45">
      <c r="A35" s="125"/>
      <c r="B35" s="470"/>
      <c r="C35" s="471"/>
      <c r="D35" s="471"/>
      <c r="E35" s="471"/>
      <c r="F35" s="471"/>
      <c r="G35" s="191"/>
      <c r="H35" s="192"/>
      <c r="I35" s="129"/>
    </row>
    <row r="36" spans="1:12" x14ac:dyDescent="0.45">
      <c r="A36" s="125"/>
      <c r="B36" s="470"/>
      <c r="C36" s="471"/>
      <c r="D36" s="471"/>
      <c r="E36" s="471"/>
      <c r="F36" s="471"/>
      <c r="G36" s="191"/>
      <c r="H36" s="192"/>
      <c r="I36" s="129"/>
    </row>
    <row r="37" spans="1:12" x14ac:dyDescent="0.45">
      <c r="A37" s="125"/>
      <c r="B37" s="470"/>
      <c r="C37" s="471"/>
      <c r="D37" s="471"/>
      <c r="E37" s="471"/>
      <c r="F37" s="471"/>
      <c r="G37" s="191"/>
      <c r="H37" s="192"/>
      <c r="I37" s="129"/>
      <c r="L37" s="130"/>
    </row>
    <row r="38" spans="1:12" x14ac:dyDescent="0.45">
      <c r="A38" s="467" t="s">
        <v>177</v>
      </c>
      <c r="B38" s="404"/>
      <c r="C38" s="404"/>
      <c r="D38" s="404"/>
      <c r="E38" s="404"/>
      <c r="F38" s="404"/>
      <c r="G38" s="404"/>
      <c r="H38" s="405"/>
      <c r="I38" s="185">
        <f>SUM(I24:I37)</f>
        <v>0</v>
      </c>
      <c r="L38" s="130"/>
    </row>
    <row r="39" spans="1:12" x14ac:dyDescent="0.45">
      <c r="A39" s="408" t="s">
        <v>178</v>
      </c>
      <c r="B39" s="404"/>
      <c r="C39" s="404"/>
      <c r="D39" s="404"/>
      <c r="E39" s="404"/>
      <c r="F39" s="404"/>
      <c r="G39" s="404"/>
      <c r="H39" s="405"/>
      <c r="I39" s="186">
        <f>ROUND((I38*0.15),2)</f>
        <v>0</v>
      </c>
      <c r="L39" s="130"/>
    </row>
    <row r="40" spans="1:12" x14ac:dyDescent="0.45">
      <c r="A40" s="408" t="s">
        <v>179</v>
      </c>
      <c r="B40" s="404"/>
      <c r="C40" s="404"/>
      <c r="D40" s="404"/>
      <c r="E40" s="404"/>
      <c r="F40" s="404"/>
      <c r="G40" s="404"/>
      <c r="H40" s="405"/>
      <c r="I40" s="131">
        <f>I38+I39</f>
        <v>0</v>
      </c>
    </row>
    <row r="41" spans="1:12" x14ac:dyDescent="0.45">
      <c r="A41" s="414" t="s">
        <v>101</v>
      </c>
      <c r="B41" s="415"/>
      <c r="C41" s="415"/>
      <c r="D41" s="415"/>
      <c r="E41" s="415"/>
      <c r="F41" s="415"/>
      <c r="G41" s="415"/>
      <c r="H41" s="415"/>
      <c r="I41" s="416"/>
    </row>
    <row r="42" spans="1:12" x14ac:dyDescent="0.45">
      <c r="A42" s="120" t="s">
        <v>102</v>
      </c>
      <c r="B42" s="412" t="s">
        <v>103</v>
      </c>
      <c r="C42" s="458"/>
      <c r="D42" s="413"/>
      <c r="E42" s="412" t="s">
        <v>91</v>
      </c>
      <c r="F42" s="413"/>
      <c r="G42" s="122" t="s">
        <v>93</v>
      </c>
      <c r="H42" s="123" t="s">
        <v>94</v>
      </c>
      <c r="I42" s="124" t="s">
        <v>95</v>
      </c>
    </row>
    <row r="43" spans="1:12" x14ac:dyDescent="0.45">
      <c r="A43" s="125">
        <v>1</v>
      </c>
      <c r="B43" s="449" t="s">
        <v>104</v>
      </c>
      <c r="C43" s="450"/>
      <c r="D43" s="451"/>
      <c r="E43" s="437" t="s">
        <v>105</v>
      </c>
      <c r="F43" s="439"/>
      <c r="G43" s="157"/>
      <c r="H43" s="155">
        <v>450</v>
      </c>
      <c r="I43" s="132">
        <f>SUM(G43*H43)</f>
        <v>0</v>
      </c>
    </row>
    <row r="44" spans="1:12" x14ac:dyDescent="0.45">
      <c r="A44" s="125">
        <v>2</v>
      </c>
      <c r="B44" s="426" t="s">
        <v>106</v>
      </c>
      <c r="C44" s="427"/>
      <c r="D44" s="428"/>
      <c r="E44" s="406" t="s">
        <v>105</v>
      </c>
      <c r="F44" s="407"/>
      <c r="G44" s="213">
        <v>0</v>
      </c>
      <c r="H44" s="156">
        <v>350</v>
      </c>
      <c r="I44" s="129">
        <f t="shared" ref="I44:I48" si="1">SUM(G44*H44)</f>
        <v>0</v>
      </c>
    </row>
    <row r="45" spans="1:12" x14ac:dyDescent="0.45">
      <c r="A45" s="125">
        <v>3</v>
      </c>
      <c r="B45" s="426" t="s">
        <v>107</v>
      </c>
      <c r="C45" s="427"/>
      <c r="D45" s="428"/>
      <c r="E45" s="406" t="s">
        <v>105</v>
      </c>
      <c r="F45" s="407"/>
      <c r="G45" s="213">
        <v>2</v>
      </c>
      <c r="H45" s="156">
        <v>300</v>
      </c>
      <c r="I45" s="129">
        <f t="shared" si="1"/>
        <v>600</v>
      </c>
    </row>
    <row r="46" spans="1:12" x14ac:dyDescent="0.45">
      <c r="A46" s="125">
        <v>4</v>
      </c>
      <c r="B46" s="426" t="s">
        <v>108</v>
      </c>
      <c r="C46" s="427"/>
      <c r="D46" s="428"/>
      <c r="E46" s="406" t="s">
        <v>105</v>
      </c>
      <c r="F46" s="407"/>
      <c r="G46" s="126">
        <v>2</v>
      </c>
      <c r="H46" s="156">
        <v>200</v>
      </c>
      <c r="I46" s="129">
        <f t="shared" si="1"/>
        <v>400</v>
      </c>
    </row>
    <row r="47" spans="1:12" x14ac:dyDescent="0.45">
      <c r="A47" s="125">
        <v>5</v>
      </c>
      <c r="B47" s="426" t="s">
        <v>109</v>
      </c>
      <c r="C47" s="427"/>
      <c r="D47" s="428"/>
      <c r="E47" s="406" t="s">
        <v>105</v>
      </c>
      <c r="F47" s="407"/>
      <c r="G47" s="126"/>
      <c r="H47" s="158">
        <v>200</v>
      </c>
      <c r="I47" s="129">
        <f t="shared" si="1"/>
        <v>0</v>
      </c>
    </row>
    <row r="48" spans="1:12" x14ac:dyDescent="0.45">
      <c r="A48" s="125">
        <v>6</v>
      </c>
      <c r="B48" s="426" t="s">
        <v>41</v>
      </c>
      <c r="C48" s="427"/>
      <c r="D48" s="428"/>
      <c r="E48" s="406" t="s">
        <v>105</v>
      </c>
      <c r="F48" s="407"/>
      <c r="G48" s="126"/>
      <c r="H48" s="158">
        <v>140</v>
      </c>
      <c r="I48" s="129">
        <f t="shared" si="1"/>
        <v>0</v>
      </c>
    </row>
    <row r="49" spans="1:12" x14ac:dyDescent="0.45">
      <c r="A49" s="125"/>
      <c r="B49" s="426"/>
      <c r="C49" s="427"/>
      <c r="D49" s="428"/>
      <c r="E49" s="133"/>
      <c r="F49" s="100"/>
      <c r="G49" s="100"/>
      <c r="H49" s="116"/>
      <c r="I49" s="129"/>
    </row>
    <row r="50" spans="1:12" x14ac:dyDescent="0.45">
      <c r="A50" s="114"/>
      <c r="B50" s="426"/>
      <c r="C50" s="427"/>
      <c r="D50" s="428"/>
      <c r="F50" s="100"/>
      <c r="G50" s="100"/>
      <c r="H50" s="116"/>
      <c r="I50" s="129"/>
    </row>
    <row r="51" spans="1:12" x14ac:dyDescent="0.45">
      <c r="A51" s="134"/>
      <c r="B51" s="455"/>
      <c r="C51" s="456"/>
      <c r="D51" s="457"/>
      <c r="E51" s="102"/>
      <c r="F51" s="103"/>
      <c r="G51" s="100"/>
      <c r="H51" s="118"/>
      <c r="I51" s="129"/>
    </row>
    <row r="52" spans="1:12" x14ac:dyDescent="0.45">
      <c r="A52" s="408" t="s">
        <v>110</v>
      </c>
      <c r="B52" s="404"/>
      <c r="C52" s="404"/>
      <c r="D52" s="404"/>
      <c r="E52" s="404"/>
      <c r="F52" s="404"/>
      <c r="G52" s="404"/>
      <c r="H52" s="405"/>
      <c r="I52" s="214">
        <f>SUM(I43:I51)</f>
        <v>1000</v>
      </c>
    </row>
    <row r="53" spans="1:12" x14ac:dyDescent="0.45">
      <c r="A53" s="414" t="s">
        <v>111</v>
      </c>
      <c r="B53" s="415"/>
      <c r="C53" s="415"/>
      <c r="D53" s="415"/>
      <c r="E53" s="415"/>
      <c r="F53" s="415"/>
      <c r="G53" s="415"/>
      <c r="H53" s="415"/>
      <c r="I53" s="416"/>
    </row>
    <row r="54" spans="1:12" x14ac:dyDescent="0.45">
      <c r="A54" s="120" t="s">
        <v>112</v>
      </c>
      <c r="B54" s="412" t="s">
        <v>113</v>
      </c>
      <c r="C54" s="458"/>
      <c r="D54" s="413"/>
      <c r="E54" s="412" t="s">
        <v>114</v>
      </c>
      <c r="F54" s="413"/>
      <c r="G54" s="136" t="s">
        <v>115</v>
      </c>
      <c r="H54" s="136" t="s">
        <v>94</v>
      </c>
      <c r="I54" s="137" t="s">
        <v>95</v>
      </c>
    </row>
    <row r="55" spans="1:12" x14ac:dyDescent="0.45">
      <c r="A55" s="125">
        <v>1</v>
      </c>
      <c r="B55" s="417" t="s">
        <v>304</v>
      </c>
      <c r="C55" s="418"/>
      <c r="D55" s="419"/>
      <c r="E55" s="437"/>
      <c r="F55" s="439"/>
      <c r="G55" s="126"/>
      <c r="H55" s="138"/>
      <c r="I55" s="129"/>
    </row>
    <row r="56" spans="1:12" x14ac:dyDescent="0.45">
      <c r="A56" s="125"/>
      <c r="B56" s="420" t="s">
        <v>273</v>
      </c>
      <c r="C56" s="421"/>
      <c r="D56" s="422"/>
      <c r="E56" s="406">
        <v>1</v>
      </c>
      <c r="F56" s="407"/>
      <c r="G56" s="126">
        <v>82</v>
      </c>
      <c r="H56" s="138">
        <v>5</v>
      </c>
      <c r="I56" s="129">
        <f>H56*G56</f>
        <v>410</v>
      </c>
    </row>
    <row r="57" spans="1:12" x14ac:dyDescent="0.45">
      <c r="A57" s="139"/>
      <c r="B57" s="423"/>
      <c r="C57" s="424"/>
      <c r="D57" s="425"/>
      <c r="E57" s="440"/>
      <c r="F57" s="442"/>
      <c r="G57" s="126"/>
      <c r="H57" s="138"/>
      <c r="I57" s="129"/>
    </row>
    <row r="58" spans="1:12" x14ac:dyDescent="0.45">
      <c r="A58" s="408" t="s">
        <v>116</v>
      </c>
      <c r="B58" s="404"/>
      <c r="C58" s="404"/>
      <c r="D58" s="404"/>
      <c r="E58" s="404"/>
      <c r="F58" s="404"/>
      <c r="G58" s="404"/>
      <c r="H58" s="405"/>
      <c r="I58" s="140">
        <f>SUM(I55:I57)</f>
        <v>410</v>
      </c>
    </row>
    <row r="59" spans="1:12" x14ac:dyDescent="0.45">
      <c r="A59" s="141"/>
      <c r="B59" s="142"/>
      <c r="C59" s="142"/>
      <c r="D59" s="142"/>
      <c r="E59" s="142"/>
      <c r="F59" s="143"/>
      <c r="G59" s="144"/>
      <c r="H59" s="144"/>
      <c r="I59" s="145"/>
      <c r="L59" s="97"/>
    </row>
    <row r="60" spans="1:12" x14ac:dyDescent="0.45">
      <c r="A60" s="452"/>
      <c r="B60" s="453"/>
      <c r="C60" s="453"/>
      <c r="D60" s="453"/>
      <c r="E60" s="453"/>
      <c r="F60" s="146"/>
      <c r="G60" s="454" t="s">
        <v>117</v>
      </c>
      <c r="H60" s="453"/>
      <c r="I60" s="147">
        <f>I58+I52+I40</f>
        <v>1410</v>
      </c>
    </row>
    <row r="61" spans="1:12" x14ac:dyDescent="0.45">
      <c r="A61" s="452"/>
      <c r="B61" s="453"/>
      <c r="C61" s="453"/>
      <c r="D61" s="453"/>
      <c r="E61" s="453"/>
      <c r="F61" s="100"/>
      <c r="G61" s="148"/>
      <c r="H61" s="149"/>
      <c r="I61" s="150"/>
    </row>
    <row r="62" spans="1:12" ht="14.65" thickBot="1" x14ac:dyDescent="0.5">
      <c r="A62" s="452"/>
      <c r="B62" s="453"/>
      <c r="C62" s="453"/>
      <c r="D62" s="453"/>
      <c r="E62" s="453"/>
      <c r="F62" s="100"/>
      <c r="G62" s="402" t="s">
        <v>160</v>
      </c>
      <c r="H62" s="403"/>
      <c r="I62" s="159">
        <f>I60+I61</f>
        <v>1410</v>
      </c>
    </row>
    <row r="63" spans="1:12" ht="15" thickTop="1" thickBot="1" x14ac:dyDescent="0.5">
      <c r="A63" s="151"/>
      <c r="B63" s="152"/>
      <c r="C63" s="459"/>
      <c r="D63" s="460"/>
      <c r="E63" s="460"/>
      <c r="F63" s="460"/>
      <c r="G63" s="153"/>
      <c r="H63" s="153"/>
      <c r="I63" s="154"/>
    </row>
    <row r="65" spans="1:2" x14ac:dyDescent="0.45">
      <c r="A65" s="97"/>
      <c r="B65" s="97"/>
    </row>
  </sheetData>
  <mergeCells count="76">
    <mergeCell ref="A15:I15"/>
    <mergeCell ref="A9:E9"/>
    <mergeCell ref="F9:G9"/>
    <mergeCell ref="H9:I9"/>
    <mergeCell ref="F10:G10"/>
    <mergeCell ref="H10:I10"/>
    <mergeCell ref="F11:G11"/>
    <mergeCell ref="H11:I11"/>
    <mergeCell ref="F12:G12"/>
    <mergeCell ref="H12:I12"/>
    <mergeCell ref="H13:I13"/>
    <mergeCell ref="F14:G14"/>
    <mergeCell ref="H14:I14"/>
    <mergeCell ref="B27:F27"/>
    <mergeCell ref="A16:I16"/>
    <mergeCell ref="B17:D17"/>
    <mergeCell ref="B18:D18"/>
    <mergeCell ref="B19:D19"/>
    <mergeCell ref="B20:D20"/>
    <mergeCell ref="A21:H21"/>
    <mergeCell ref="A22:I22"/>
    <mergeCell ref="B23:E23"/>
    <mergeCell ref="B24:F24"/>
    <mergeCell ref="B25:F25"/>
    <mergeCell ref="B26:F26"/>
    <mergeCell ref="A39:H39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A38:H38"/>
    <mergeCell ref="A40:H40"/>
    <mergeCell ref="A41:I41"/>
    <mergeCell ref="B42:D42"/>
    <mergeCell ref="E42:F42"/>
    <mergeCell ref="B43:D43"/>
    <mergeCell ref="E43:F43"/>
    <mergeCell ref="B44:D44"/>
    <mergeCell ref="E44:F44"/>
    <mergeCell ref="B45:D45"/>
    <mergeCell ref="E45:F45"/>
    <mergeCell ref="B46:D46"/>
    <mergeCell ref="E46:F46"/>
    <mergeCell ref="B55:D55"/>
    <mergeCell ref="E55:F55"/>
    <mergeCell ref="B47:D47"/>
    <mergeCell ref="E47:F47"/>
    <mergeCell ref="B48:D48"/>
    <mergeCell ref="E48:F48"/>
    <mergeCell ref="B49:D49"/>
    <mergeCell ref="B50:D50"/>
    <mergeCell ref="B51:D51"/>
    <mergeCell ref="A52:H52"/>
    <mergeCell ref="A53:I53"/>
    <mergeCell ref="B54:D54"/>
    <mergeCell ref="E54:F54"/>
    <mergeCell ref="C63:F63"/>
    <mergeCell ref="B56:D56"/>
    <mergeCell ref="E56:F56"/>
    <mergeCell ref="B57:D57"/>
    <mergeCell ref="E57:F57"/>
    <mergeCell ref="A58:H58"/>
    <mergeCell ref="A60:B60"/>
    <mergeCell ref="C60:E60"/>
    <mergeCell ref="G60:H60"/>
    <mergeCell ref="A61:B61"/>
    <mergeCell ref="C61:E61"/>
    <mergeCell ref="A62:B62"/>
    <mergeCell ref="C62:E62"/>
    <mergeCell ref="G62:H62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M65"/>
  <sheetViews>
    <sheetView topLeftCell="A7" workbookViewId="0">
      <selection activeCell="M56" sqref="M56"/>
    </sheetView>
  </sheetViews>
  <sheetFormatPr defaultRowHeight="14.25" x14ac:dyDescent="0.45"/>
  <cols>
    <col min="1" max="1" width="12" bestFit="1" customWidth="1"/>
    <col min="4" max="4" width="26.86328125" customWidth="1"/>
    <col min="6" max="6" width="8.86328125" customWidth="1"/>
    <col min="7" max="7" width="11" customWidth="1"/>
    <col min="8" max="8" width="14.1328125" customWidth="1"/>
    <col min="9" max="9" width="18.33203125" customWidth="1"/>
  </cols>
  <sheetData>
    <row r="1" spans="1:13" x14ac:dyDescent="0.45">
      <c r="A1" s="92"/>
      <c r="B1" s="93"/>
      <c r="C1" s="93"/>
      <c r="D1" s="93"/>
      <c r="E1" s="93"/>
      <c r="F1" s="93"/>
      <c r="G1" s="93"/>
      <c r="H1" s="93"/>
      <c r="I1" s="94"/>
    </row>
    <row r="2" spans="1:13" x14ac:dyDescent="0.45">
      <c r="A2" s="95"/>
      <c r="I2" s="96"/>
    </row>
    <row r="3" spans="1:13" x14ac:dyDescent="0.45">
      <c r="A3" s="95"/>
      <c r="I3" s="96"/>
    </row>
    <row r="4" spans="1:13" x14ac:dyDescent="0.45">
      <c r="A4" s="95"/>
      <c r="I4" s="96"/>
    </row>
    <row r="5" spans="1:13" x14ac:dyDescent="0.45">
      <c r="A5" s="95"/>
      <c r="I5" s="96"/>
    </row>
    <row r="6" spans="1:13" x14ac:dyDescent="0.45">
      <c r="A6" s="95"/>
      <c r="I6" s="96"/>
    </row>
    <row r="7" spans="1:13" x14ac:dyDescent="0.45">
      <c r="A7" s="95"/>
      <c r="I7" s="96"/>
    </row>
    <row r="8" spans="1:13" x14ac:dyDescent="0.45">
      <c r="A8" s="95"/>
      <c r="H8" s="97"/>
      <c r="I8" s="98"/>
    </row>
    <row r="9" spans="1:13" x14ac:dyDescent="0.45">
      <c r="A9" s="414" t="s">
        <v>167</v>
      </c>
      <c r="B9" s="415"/>
      <c r="C9" s="415"/>
      <c r="D9" s="415"/>
      <c r="E9" s="429"/>
      <c r="F9" s="430" t="s">
        <v>166</v>
      </c>
      <c r="G9" s="431"/>
      <c r="H9" s="432" t="e">
        <f>#REF!</f>
        <v>#REF!</v>
      </c>
      <c r="I9" s="433"/>
    </row>
    <row r="10" spans="1:13" x14ac:dyDescent="0.45">
      <c r="A10" s="99" t="s">
        <v>77</v>
      </c>
      <c r="B10" s="97"/>
      <c r="D10" s="187"/>
      <c r="E10" s="100"/>
      <c r="F10" s="430" t="s">
        <v>78</v>
      </c>
      <c r="G10" s="431"/>
      <c r="H10" s="434" t="e">
        <f>#REF!</f>
        <v>#REF!</v>
      </c>
      <c r="I10" s="435"/>
    </row>
    <row r="11" spans="1:13" x14ac:dyDescent="0.45">
      <c r="A11" s="99" t="s">
        <v>79</v>
      </c>
      <c r="B11" s="97"/>
      <c r="D11" s="187"/>
      <c r="E11" s="100"/>
      <c r="F11" s="430" t="s">
        <v>80</v>
      </c>
      <c r="G11" s="431"/>
      <c r="H11" s="436" t="e">
        <f>#REF!</f>
        <v>#REF!</v>
      </c>
      <c r="I11" s="435"/>
    </row>
    <row r="12" spans="1:13" x14ac:dyDescent="0.45">
      <c r="A12" s="99" t="s">
        <v>81</v>
      </c>
      <c r="B12" s="97"/>
      <c r="D12" s="187"/>
      <c r="E12" s="100"/>
      <c r="F12" s="430" t="s">
        <v>82</v>
      </c>
      <c r="G12" s="431"/>
      <c r="H12" s="436" t="e">
        <f>#REF!</f>
        <v>#REF!</v>
      </c>
      <c r="I12" s="435"/>
    </row>
    <row r="13" spans="1:13" x14ac:dyDescent="0.45">
      <c r="A13" s="99" t="s">
        <v>83</v>
      </c>
      <c r="B13" s="97"/>
      <c r="D13" s="187"/>
      <c r="E13" s="100"/>
      <c r="F13" s="181" t="s">
        <v>84</v>
      </c>
      <c r="G13" s="182"/>
      <c r="H13" s="468" t="s">
        <v>118</v>
      </c>
      <c r="I13" s="469"/>
    </row>
    <row r="14" spans="1:13" x14ac:dyDescent="0.45">
      <c r="A14" s="99"/>
      <c r="B14" s="97"/>
      <c r="D14" s="187"/>
      <c r="E14" s="100"/>
      <c r="F14" s="430" t="s">
        <v>86</v>
      </c>
      <c r="G14" s="431"/>
      <c r="H14" s="436" t="s">
        <v>87</v>
      </c>
      <c r="I14" s="435"/>
      <c r="M14" t="s">
        <v>85</v>
      </c>
    </row>
    <row r="15" spans="1:13" x14ac:dyDescent="0.45">
      <c r="A15" s="443" t="s">
        <v>311</v>
      </c>
      <c r="B15" s="444"/>
      <c r="C15" s="444"/>
      <c r="D15" s="444"/>
      <c r="E15" s="444"/>
      <c r="F15" s="444"/>
      <c r="G15" s="444"/>
      <c r="H15" s="444"/>
      <c r="I15" s="445"/>
    </row>
    <row r="16" spans="1:13" ht="14.65" thickBot="1" x14ac:dyDescent="0.5">
      <c r="A16" s="446" t="s">
        <v>88</v>
      </c>
      <c r="B16" s="447"/>
      <c r="C16" s="447"/>
      <c r="D16" s="447"/>
      <c r="E16" s="447"/>
      <c r="F16" s="447"/>
      <c r="G16" s="447"/>
      <c r="H16" s="447"/>
      <c r="I16" s="448"/>
    </row>
    <row r="17" spans="1:11" x14ac:dyDescent="0.45">
      <c r="A17" s="104" t="s">
        <v>89</v>
      </c>
      <c r="B17" s="464" t="s">
        <v>176</v>
      </c>
      <c r="C17" s="465"/>
      <c r="D17" s="466"/>
      <c r="E17" s="170" t="s">
        <v>91</v>
      </c>
      <c r="F17" s="170" t="s">
        <v>92</v>
      </c>
      <c r="G17" s="170" t="s">
        <v>93</v>
      </c>
      <c r="H17" s="170" t="s">
        <v>94</v>
      </c>
      <c r="I17" s="171" t="s">
        <v>95</v>
      </c>
    </row>
    <row r="18" spans="1:11" x14ac:dyDescent="0.45">
      <c r="A18" s="109"/>
      <c r="B18" s="437"/>
      <c r="C18" s="438"/>
      <c r="D18" s="439"/>
      <c r="E18" s="110"/>
      <c r="F18" s="111"/>
      <c r="G18" s="110"/>
      <c r="H18" s="112"/>
      <c r="I18" s="113">
        <f>SUM(G18*H18)</f>
        <v>0</v>
      </c>
    </row>
    <row r="19" spans="1:11" x14ac:dyDescent="0.45">
      <c r="A19" s="114"/>
      <c r="B19" s="406"/>
      <c r="C19" s="395"/>
      <c r="D19" s="407"/>
      <c r="E19" s="115"/>
      <c r="F19" s="100"/>
      <c r="G19" s="115"/>
      <c r="H19" s="116"/>
      <c r="I19" s="113">
        <f t="shared" ref="I19:I20" si="0">SUM(G19*H19)</f>
        <v>0</v>
      </c>
    </row>
    <row r="20" spans="1:11" x14ac:dyDescent="0.45">
      <c r="A20" s="114"/>
      <c r="B20" s="440"/>
      <c r="C20" s="441"/>
      <c r="D20" s="442"/>
      <c r="E20" s="115"/>
      <c r="F20" s="100"/>
      <c r="G20" s="117"/>
      <c r="H20" s="118"/>
      <c r="I20" s="119">
        <f t="shared" si="0"/>
        <v>0</v>
      </c>
    </row>
    <row r="21" spans="1:11" x14ac:dyDescent="0.45">
      <c r="A21" s="408" t="s">
        <v>96</v>
      </c>
      <c r="B21" s="404"/>
      <c r="C21" s="404"/>
      <c r="D21" s="404"/>
      <c r="E21" s="404"/>
      <c r="F21" s="404"/>
      <c r="G21" s="404"/>
      <c r="H21" s="405"/>
      <c r="I21" s="113">
        <f>SUM(I18:I20)</f>
        <v>0</v>
      </c>
    </row>
    <row r="22" spans="1:11" x14ac:dyDescent="0.45">
      <c r="A22" s="414" t="s">
        <v>97</v>
      </c>
      <c r="B22" s="415"/>
      <c r="C22" s="415"/>
      <c r="D22" s="415"/>
      <c r="E22" s="415"/>
      <c r="F22" s="415"/>
      <c r="G22" s="415"/>
      <c r="H22" s="415"/>
      <c r="I22" s="416"/>
    </row>
    <row r="23" spans="1:11" x14ac:dyDescent="0.45">
      <c r="A23" s="120" t="s">
        <v>98</v>
      </c>
      <c r="B23" s="412" t="s">
        <v>176</v>
      </c>
      <c r="C23" s="458"/>
      <c r="D23" s="458"/>
      <c r="E23" s="458"/>
      <c r="F23" s="413"/>
      <c r="G23" s="180" t="s">
        <v>93</v>
      </c>
      <c r="H23" s="136" t="s">
        <v>94</v>
      </c>
      <c r="I23" s="137" t="s">
        <v>95</v>
      </c>
      <c r="K23" s="142"/>
    </row>
    <row r="24" spans="1:11" x14ac:dyDescent="0.45">
      <c r="A24" s="125"/>
      <c r="B24" s="417"/>
      <c r="C24" s="418"/>
      <c r="D24" s="418"/>
      <c r="E24" s="418"/>
      <c r="F24" s="419"/>
      <c r="G24" s="189"/>
      <c r="H24" s="184"/>
      <c r="I24" s="129"/>
    </row>
    <row r="25" spans="1:11" x14ac:dyDescent="0.45">
      <c r="A25" s="125"/>
      <c r="B25" s="420"/>
      <c r="C25" s="421"/>
      <c r="D25" s="421"/>
      <c r="E25" s="421"/>
      <c r="F25" s="421"/>
      <c r="G25" s="191"/>
      <c r="H25" s="190"/>
      <c r="I25" s="129"/>
    </row>
    <row r="26" spans="1:11" x14ac:dyDescent="0.45">
      <c r="A26" s="125"/>
      <c r="B26" s="420"/>
      <c r="C26" s="421"/>
      <c r="D26" s="421"/>
      <c r="E26" s="421"/>
      <c r="F26" s="421"/>
      <c r="G26" s="191"/>
      <c r="H26" s="190"/>
      <c r="I26" s="129"/>
    </row>
    <row r="27" spans="1:11" x14ac:dyDescent="0.45">
      <c r="A27" s="125"/>
      <c r="B27" s="420"/>
      <c r="C27" s="421"/>
      <c r="D27" s="421"/>
      <c r="E27" s="421"/>
      <c r="F27" s="422"/>
      <c r="G27" s="191"/>
      <c r="H27" s="190"/>
      <c r="I27" s="129"/>
    </row>
    <row r="28" spans="1:11" x14ac:dyDescent="0.45">
      <c r="A28" s="125"/>
      <c r="B28" s="420"/>
      <c r="C28" s="421"/>
      <c r="D28" s="421"/>
      <c r="E28" s="421"/>
      <c r="F28" s="422"/>
      <c r="G28" s="191"/>
      <c r="H28" s="190"/>
      <c r="I28" s="129"/>
    </row>
    <row r="29" spans="1:11" x14ac:dyDescent="0.45">
      <c r="A29" s="125"/>
      <c r="B29" s="470"/>
      <c r="C29" s="471"/>
      <c r="D29" s="471"/>
      <c r="E29" s="471"/>
      <c r="F29" s="471"/>
      <c r="G29" s="191"/>
      <c r="H29" s="190"/>
      <c r="I29" s="129"/>
    </row>
    <row r="30" spans="1:11" x14ac:dyDescent="0.45">
      <c r="A30" s="125"/>
      <c r="B30" s="470"/>
      <c r="C30" s="471"/>
      <c r="D30" s="471"/>
      <c r="E30" s="471"/>
      <c r="F30" s="471"/>
      <c r="G30" s="191"/>
      <c r="H30" s="190"/>
      <c r="I30" s="129"/>
    </row>
    <row r="31" spans="1:11" x14ac:dyDescent="0.45">
      <c r="A31" s="125"/>
      <c r="B31" s="470"/>
      <c r="C31" s="471"/>
      <c r="D31" s="471"/>
      <c r="E31" s="471"/>
      <c r="F31" s="471"/>
      <c r="G31" s="191"/>
      <c r="H31" s="192"/>
      <c r="I31" s="129"/>
    </row>
    <row r="32" spans="1:11" x14ac:dyDescent="0.45">
      <c r="A32" s="125"/>
      <c r="B32" s="470"/>
      <c r="C32" s="471"/>
      <c r="D32" s="471"/>
      <c r="E32" s="471"/>
      <c r="F32" s="471"/>
      <c r="G32" s="191"/>
      <c r="H32" s="192"/>
      <c r="I32" s="129"/>
    </row>
    <row r="33" spans="1:12" x14ac:dyDescent="0.45">
      <c r="A33" s="125"/>
      <c r="B33" s="470"/>
      <c r="C33" s="471"/>
      <c r="D33" s="471"/>
      <c r="E33" s="471"/>
      <c r="F33" s="471"/>
      <c r="G33" s="191"/>
      <c r="H33" s="192"/>
      <c r="I33" s="129"/>
    </row>
    <row r="34" spans="1:12" x14ac:dyDescent="0.45">
      <c r="A34" s="125"/>
      <c r="B34" s="470"/>
      <c r="C34" s="471"/>
      <c r="D34" s="471"/>
      <c r="E34" s="471"/>
      <c r="F34" s="471"/>
      <c r="G34" s="191"/>
      <c r="H34" s="192"/>
      <c r="I34" s="129"/>
    </row>
    <row r="35" spans="1:12" x14ac:dyDescent="0.45">
      <c r="A35" s="125"/>
      <c r="B35" s="470"/>
      <c r="C35" s="471"/>
      <c r="D35" s="471"/>
      <c r="E35" s="471"/>
      <c r="F35" s="471"/>
      <c r="G35" s="191"/>
      <c r="H35" s="192"/>
      <c r="I35" s="129"/>
    </row>
    <row r="36" spans="1:12" x14ac:dyDescent="0.45">
      <c r="A36" s="125"/>
      <c r="B36" s="470"/>
      <c r="C36" s="471"/>
      <c r="D36" s="471"/>
      <c r="E36" s="471"/>
      <c r="F36" s="471"/>
      <c r="G36" s="191"/>
      <c r="H36" s="192"/>
      <c r="I36" s="129"/>
    </row>
    <row r="37" spans="1:12" x14ac:dyDescent="0.45">
      <c r="A37" s="125"/>
      <c r="B37" s="470"/>
      <c r="C37" s="471"/>
      <c r="D37" s="471"/>
      <c r="E37" s="471"/>
      <c r="F37" s="471"/>
      <c r="G37" s="191"/>
      <c r="H37" s="192"/>
      <c r="I37" s="129"/>
      <c r="L37" s="130"/>
    </row>
    <row r="38" spans="1:12" x14ac:dyDescent="0.45">
      <c r="A38" s="467" t="s">
        <v>177</v>
      </c>
      <c r="B38" s="404"/>
      <c r="C38" s="404"/>
      <c r="D38" s="404"/>
      <c r="E38" s="404"/>
      <c r="F38" s="404"/>
      <c r="G38" s="404"/>
      <c r="H38" s="405"/>
      <c r="I38" s="185">
        <f>SUM(I24:I37)</f>
        <v>0</v>
      </c>
      <c r="L38" s="130"/>
    </row>
    <row r="39" spans="1:12" x14ac:dyDescent="0.45">
      <c r="A39" s="408" t="s">
        <v>178</v>
      </c>
      <c r="B39" s="404"/>
      <c r="C39" s="404"/>
      <c r="D39" s="404"/>
      <c r="E39" s="404"/>
      <c r="F39" s="404"/>
      <c r="G39" s="404"/>
      <c r="H39" s="405"/>
      <c r="I39" s="186">
        <f>ROUND((I38*0.15),2)</f>
        <v>0</v>
      </c>
      <c r="L39" s="130"/>
    </row>
    <row r="40" spans="1:12" x14ac:dyDescent="0.45">
      <c r="A40" s="408" t="s">
        <v>179</v>
      </c>
      <c r="B40" s="404"/>
      <c r="C40" s="404"/>
      <c r="D40" s="404"/>
      <c r="E40" s="404"/>
      <c r="F40" s="404"/>
      <c r="G40" s="404"/>
      <c r="H40" s="405"/>
      <c r="I40" s="131">
        <f>I38+I39</f>
        <v>0</v>
      </c>
    </row>
    <row r="41" spans="1:12" x14ac:dyDescent="0.45">
      <c r="A41" s="414" t="s">
        <v>101</v>
      </c>
      <c r="B41" s="415"/>
      <c r="C41" s="415"/>
      <c r="D41" s="415"/>
      <c r="E41" s="415"/>
      <c r="F41" s="415"/>
      <c r="G41" s="415"/>
      <c r="H41" s="415"/>
      <c r="I41" s="416"/>
    </row>
    <row r="42" spans="1:12" x14ac:dyDescent="0.45">
      <c r="A42" s="120" t="s">
        <v>102</v>
      </c>
      <c r="B42" s="412" t="s">
        <v>103</v>
      </c>
      <c r="C42" s="458"/>
      <c r="D42" s="413"/>
      <c r="E42" s="412" t="s">
        <v>91</v>
      </c>
      <c r="F42" s="413"/>
      <c r="G42" s="122" t="s">
        <v>93</v>
      </c>
      <c r="H42" s="123" t="s">
        <v>94</v>
      </c>
      <c r="I42" s="124" t="s">
        <v>95</v>
      </c>
    </row>
    <row r="43" spans="1:12" x14ac:dyDescent="0.45">
      <c r="A43" s="125">
        <v>1</v>
      </c>
      <c r="B43" s="449" t="s">
        <v>104</v>
      </c>
      <c r="C43" s="450"/>
      <c r="D43" s="451"/>
      <c r="E43" s="437" t="s">
        <v>105</v>
      </c>
      <c r="F43" s="439"/>
      <c r="G43" s="157"/>
      <c r="H43" s="155">
        <v>450</v>
      </c>
      <c r="I43" s="132">
        <f>SUM(G43*H43)</f>
        <v>0</v>
      </c>
    </row>
    <row r="44" spans="1:12" x14ac:dyDescent="0.45">
      <c r="A44" s="125">
        <v>2</v>
      </c>
      <c r="B44" s="426" t="s">
        <v>106</v>
      </c>
      <c r="C44" s="427"/>
      <c r="D44" s="428"/>
      <c r="E44" s="406" t="s">
        <v>105</v>
      </c>
      <c r="F44" s="407"/>
      <c r="G44" s="126"/>
      <c r="H44" s="156">
        <v>350</v>
      </c>
      <c r="I44" s="129">
        <f t="shared" ref="I44:I48" si="1">SUM(G44*H44)</f>
        <v>0</v>
      </c>
    </row>
    <row r="45" spans="1:12" x14ac:dyDescent="0.45">
      <c r="A45" s="125">
        <v>3</v>
      </c>
      <c r="B45" s="426" t="s">
        <v>107</v>
      </c>
      <c r="C45" s="427"/>
      <c r="D45" s="428"/>
      <c r="E45" s="406" t="s">
        <v>105</v>
      </c>
      <c r="F45" s="407"/>
      <c r="G45" s="126">
        <v>1</v>
      </c>
      <c r="H45" s="156">
        <v>300</v>
      </c>
      <c r="I45" s="129">
        <f t="shared" si="1"/>
        <v>300</v>
      </c>
    </row>
    <row r="46" spans="1:12" x14ac:dyDescent="0.45">
      <c r="A46" s="125">
        <v>4</v>
      </c>
      <c r="B46" s="426" t="s">
        <v>108</v>
      </c>
      <c r="C46" s="427"/>
      <c r="D46" s="428"/>
      <c r="E46" s="406" t="s">
        <v>105</v>
      </c>
      <c r="F46" s="407"/>
      <c r="G46" s="126">
        <v>1</v>
      </c>
      <c r="H46" s="156">
        <v>200</v>
      </c>
      <c r="I46" s="129">
        <f t="shared" si="1"/>
        <v>200</v>
      </c>
    </row>
    <row r="47" spans="1:12" x14ac:dyDescent="0.45">
      <c r="A47" s="125">
        <v>5</v>
      </c>
      <c r="B47" s="426" t="s">
        <v>109</v>
      </c>
      <c r="C47" s="427"/>
      <c r="D47" s="428"/>
      <c r="E47" s="406" t="s">
        <v>105</v>
      </c>
      <c r="F47" s="407"/>
      <c r="G47" s="126"/>
      <c r="H47" s="158">
        <v>200</v>
      </c>
      <c r="I47" s="129">
        <f t="shared" si="1"/>
        <v>0</v>
      </c>
    </row>
    <row r="48" spans="1:12" x14ac:dyDescent="0.45">
      <c r="A48" s="125">
        <v>6</v>
      </c>
      <c r="B48" s="426" t="s">
        <v>41</v>
      </c>
      <c r="C48" s="427"/>
      <c r="D48" s="428"/>
      <c r="E48" s="406" t="s">
        <v>105</v>
      </c>
      <c r="F48" s="407"/>
      <c r="G48" s="126"/>
      <c r="H48" s="158">
        <v>140</v>
      </c>
      <c r="I48" s="129">
        <f t="shared" si="1"/>
        <v>0</v>
      </c>
    </row>
    <row r="49" spans="1:12" x14ac:dyDescent="0.45">
      <c r="A49" s="125"/>
      <c r="B49" s="426"/>
      <c r="C49" s="427"/>
      <c r="D49" s="428"/>
      <c r="E49" s="406"/>
      <c r="F49" s="407"/>
      <c r="G49" s="100"/>
      <c r="H49" s="116"/>
      <c r="I49" s="129"/>
    </row>
    <row r="50" spans="1:12" x14ac:dyDescent="0.45">
      <c r="A50" s="114"/>
      <c r="B50" s="426"/>
      <c r="C50" s="427"/>
      <c r="D50" s="428"/>
      <c r="E50" s="406"/>
      <c r="F50" s="407"/>
      <c r="G50" s="100"/>
      <c r="H50" s="116"/>
      <c r="I50" s="129"/>
    </row>
    <row r="51" spans="1:12" x14ac:dyDescent="0.45">
      <c r="A51" s="134"/>
      <c r="B51" s="455"/>
      <c r="C51" s="456"/>
      <c r="D51" s="457"/>
      <c r="E51" s="440"/>
      <c r="F51" s="442"/>
      <c r="G51" s="100"/>
      <c r="H51" s="118"/>
      <c r="I51" s="129"/>
    </row>
    <row r="52" spans="1:12" x14ac:dyDescent="0.45">
      <c r="A52" s="408" t="s">
        <v>110</v>
      </c>
      <c r="B52" s="404"/>
      <c r="C52" s="404"/>
      <c r="D52" s="404"/>
      <c r="E52" s="404"/>
      <c r="F52" s="404"/>
      <c r="G52" s="404"/>
      <c r="H52" s="405"/>
      <c r="I52" s="135">
        <f>SUM(I43:I51)</f>
        <v>500</v>
      </c>
    </row>
    <row r="53" spans="1:12" x14ac:dyDescent="0.45">
      <c r="A53" s="414" t="s">
        <v>111</v>
      </c>
      <c r="B53" s="415"/>
      <c r="C53" s="415"/>
      <c r="D53" s="415"/>
      <c r="E53" s="415"/>
      <c r="F53" s="415"/>
      <c r="G53" s="415"/>
      <c r="H53" s="415"/>
      <c r="I53" s="416"/>
    </row>
    <row r="54" spans="1:12" x14ac:dyDescent="0.45">
      <c r="A54" s="120" t="s">
        <v>112</v>
      </c>
      <c r="B54" s="412" t="s">
        <v>113</v>
      </c>
      <c r="C54" s="458"/>
      <c r="D54" s="413"/>
      <c r="E54" s="412" t="s">
        <v>114</v>
      </c>
      <c r="F54" s="413"/>
      <c r="G54" s="136" t="s">
        <v>115</v>
      </c>
      <c r="H54" s="136" t="s">
        <v>94</v>
      </c>
      <c r="I54" s="137" t="s">
        <v>95</v>
      </c>
    </row>
    <row r="55" spans="1:12" x14ac:dyDescent="0.45">
      <c r="A55" s="125">
        <v>1</v>
      </c>
      <c r="B55" s="417" t="s">
        <v>287</v>
      </c>
      <c r="C55" s="418"/>
      <c r="D55" s="419"/>
      <c r="E55" s="437"/>
      <c r="F55" s="439"/>
      <c r="G55" s="126"/>
      <c r="H55" s="138"/>
      <c r="I55" s="129"/>
    </row>
    <row r="56" spans="1:12" x14ac:dyDescent="0.45">
      <c r="A56" s="125"/>
      <c r="B56" s="420" t="s">
        <v>273</v>
      </c>
      <c r="C56" s="421"/>
      <c r="D56" s="422"/>
      <c r="E56" s="406">
        <v>1</v>
      </c>
      <c r="F56" s="407"/>
      <c r="G56" s="126">
        <v>11.8</v>
      </c>
      <c r="H56" s="138">
        <v>5</v>
      </c>
      <c r="I56" s="129">
        <f>H56*G56</f>
        <v>59</v>
      </c>
    </row>
    <row r="57" spans="1:12" x14ac:dyDescent="0.45">
      <c r="A57" s="139"/>
      <c r="B57" s="423"/>
      <c r="C57" s="424"/>
      <c r="D57" s="425"/>
      <c r="E57" s="440"/>
      <c r="F57" s="442"/>
      <c r="G57" s="126"/>
      <c r="H57" s="138"/>
      <c r="I57" s="129"/>
    </row>
    <row r="58" spans="1:12" x14ac:dyDescent="0.45">
      <c r="A58" s="408" t="s">
        <v>116</v>
      </c>
      <c r="B58" s="404"/>
      <c r="C58" s="404"/>
      <c r="D58" s="404"/>
      <c r="E58" s="404"/>
      <c r="F58" s="404"/>
      <c r="G58" s="404"/>
      <c r="H58" s="405"/>
      <c r="I58" s="140">
        <f>SUM(I55:I57)</f>
        <v>59</v>
      </c>
    </row>
    <row r="59" spans="1:12" x14ac:dyDescent="0.45">
      <c r="A59" s="141"/>
      <c r="B59" s="142"/>
      <c r="C59" s="142"/>
      <c r="D59" s="142"/>
      <c r="E59" s="142"/>
      <c r="F59" s="143"/>
      <c r="G59" s="144"/>
      <c r="H59" s="144"/>
      <c r="I59" s="145"/>
      <c r="L59" s="97"/>
    </row>
    <row r="60" spans="1:12" x14ac:dyDescent="0.45">
      <c r="A60" s="452"/>
      <c r="B60" s="453"/>
      <c r="C60" s="453"/>
      <c r="D60" s="453"/>
      <c r="E60" s="453"/>
      <c r="F60" s="146"/>
      <c r="G60" s="454" t="s">
        <v>117</v>
      </c>
      <c r="H60" s="453"/>
      <c r="I60" s="147">
        <f>I58+I52+I40</f>
        <v>559</v>
      </c>
    </row>
    <row r="61" spans="1:12" x14ac:dyDescent="0.45">
      <c r="A61" s="452"/>
      <c r="B61" s="453"/>
      <c r="C61" s="453"/>
      <c r="D61" s="453"/>
      <c r="E61" s="453"/>
      <c r="F61" s="100"/>
      <c r="G61" s="148"/>
      <c r="H61" s="149"/>
      <c r="I61" s="150"/>
    </row>
    <row r="62" spans="1:12" ht="14.65" thickBot="1" x14ac:dyDescent="0.5">
      <c r="A62" s="452"/>
      <c r="B62" s="453"/>
      <c r="C62" s="453"/>
      <c r="D62" s="453"/>
      <c r="E62" s="453"/>
      <c r="F62" s="100"/>
      <c r="G62" s="402" t="s">
        <v>160</v>
      </c>
      <c r="H62" s="403"/>
      <c r="I62" s="159">
        <f>I60+I61</f>
        <v>559</v>
      </c>
    </row>
    <row r="63" spans="1:12" ht="15" thickTop="1" thickBot="1" x14ac:dyDescent="0.5">
      <c r="A63" s="151"/>
      <c r="B63" s="152"/>
      <c r="C63" s="459"/>
      <c r="D63" s="460"/>
      <c r="E63" s="460"/>
      <c r="F63" s="460"/>
      <c r="G63" s="153"/>
      <c r="H63" s="153"/>
      <c r="I63" s="154"/>
    </row>
    <row r="65" spans="1:2" x14ac:dyDescent="0.45">
      <c r="A65" s="97"/>
      <c r="B65" s="97"/>
    </row>
  </sheetData>
  <mergeCells count="79">
    <mergeCell ref="A15:I15"/>
    <mergeCell ref="A9:E9"/>
    <mergeCell ref="F9:G9"/>
    <mergeCell ref="H9:I9"/>
    <mergeCell ref="F10:G10"/>
    <mergeCell ref="H10:I10"/>
    <mergeCell ref="F11:G11"/>
    <mergeCell ref="H11:I11"/>
    <mergeCell ref="F12:G12"/>
    <mergeCell ref="H12:I12"/>
    <mergeCell ref="H13:I13"/>
    <mergeCell ref="F14:G14"/>
    <mergeCell ref="H14:I14"/>
    <mergeCell ref="B27:F27"/>
    <mergeCell ref="A16:I16"/>
    <mergeCell ref="B17:D17"/>
    <mergeCell ref="B18:D18"/>
    <mergeCell ref="B19:D19"/>
    <mergeCell ref="B20:D20"/>
    <mergeCell ref="A21:H21"/>
    <mergeCell ref="A22:I22"/>
    <mergeCell ref="B23:F23"/>
    <mergeCell ref="B24:F24"/>
    <mergeCell ref="B25:F25"/>
    <mergeCell ref="B26:F26"/>
    <mergeCell ref="A39:H39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A38:H38"/>
    <mergeCell ref="A40:H40"/>
    <mergeCell ref="A41:I41"/>
    <mergeCell ref="B42:D42"/>
    <mergeCell ref="E42:F42"/>
    <mergeCell ref="B43:D43"/>
    <mergeCell ref="E43:F43"/>
    <mergeCell ref="B44:D44"/>
    <mergeCell ref="E44:F44"/>
    <mergeCell ref="B45:D45"/>
    <mergeCell ref="E45:F45"/>
    <mergeCell ref="B46:D46"/>
    <mergeCell ref="E46:F46"/>
    <mergeCell ref="B55:D55"/>
    <mergeCell ref="E55:F55"/>
    <mergeCell ref="B47:D47"/>
    <mergeCell ref="E47:F47"/>
    <mergeCell ref="B48:D48"/>
    <mergeCell ref="E48:F48"/>
    <mergeCell ref="B49:D49"/>
    <mergeCell ref="B50:D50"/>
    <mergeCell ref="E49:F49"/>
    <mergeCell ref="E50:F50"/>
    <mergeCell ref="E51:F51"/>
    <mergeCell ref="B51:D51"/>
    <mergeCell ref="A52:H52"/>
    <mergeCell ref="A53:I53"/>
    <mergeCell ref="B54:D54"/>
    <mergeCell ref="E54:F54"/>
    <mergeCell ref="C63:F63"/>
    <mergeCell ref="B56:D56"/>
    <mergeCell ref="E56:F56"/>
    <mergeCell ref="B57:D57"/>
    <mergeCell ref="E57:F57"/>
    <mergeCell ref="A58:H58"/>
    <mergeCell ref="A60:B60"/>
    <mergeCell ref="C60:E60"/>
    <mergeCell ref="G60:H60"/>
    <mergeCell ref="A61:B61"/>
    <mergeCell ref="C61:E61"/>
    <mergeCell ref="A62:B62"/>
    <mergeCell ref="C62:E62"/>
    <mergeCell ref="G62:H62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M65"/>
  <sheetViews>
    <sheetView topLeftCell="A13" workbookViewId="0">
      <selection activeCell="M56" sqref="M56"/>
    </sheetView>
  </sheetViews>
  <sheetFormatPr defaultRowHeight="14.25" x14ac:dyDescent="0.45"/>
  <cols>
    <col min="1" max="1" width="12" bestFit="1" customWidth="1"/>
    <col min="4" max="4" width="26.86328125" customWidth="1"/>
    <col min="6" max="6" width="8.86328125" customWidth="1"/>
    <col min="7" max="7" width="11" customWidth="1"/>
    <col min="8" max="8" width="14.1328125" customWidth="1"/>
    <col min="9" max="9" width="18.33203125" customWidth="1"/>
  </cols>
  <sheetData>
    <row r="1" spans="1:13" x14ac:dyDescent="0.45">
      <c r="A1" s="92"/>
      <c r="B1" s="93"/>
      <c r="C1" s="93"/>
      <c r="D1" s="93"/>
      <c r="E1" s="93"/>
      <c r="F1" s="93"/>
      <c r="G1" s="93"/>
      <c r="H1" s="93"/>
      <c r="I1" s="94"/>
    </row>
    <row r="2" spans="1:13" x14ac:dyDescent="0.45">
      <c r="A2" s="95"/>
      <c r="I2" s="96"/>
    </row>
    <row r="3" spans="1:13" x14ac:dyDescent="0.45">
      <c r="A3" s="95"/>
      <c r="I3" s="96"/>
    </row>
    <row r="4" spans="1:13" x14ac:dyDescent="0.45">
      <c r="A4" s="95"/>
      <c r="I4" s="96"/>
    </row>
    <row r="5" spans="1:13" x14ac:dyDescent="0.45">
      <c r="A5" s="95"/>
      <c r="I5" s="96"/>
    </row>
    <row r="6" spans="1:13" x14ac:dyDescent="0.45">
      <c r="A6" s="95"/>
      <c r="I6" s="96"/>
    </row>
    <row r="7" spans="1:13" x14ac:dyDescent="0.45">
      <c r="A7" s="95"/>
      <c r="I7" s="96"/>
    </row>
    <row r="8" spans="1:13" x14ac:dyDescent="0.45">
      <c r="A8" s="95"/>
      <c r="H8" s="97"/>
      <c r="I8" s="98"/>
    </row>
    <row r="9" spans="1:13" x14ac:dyDescent="0.45">
      <c r="A9" s="414" t="s">
        <v>167</v>
      </c>
      <c r="B9" s="415"/>
      <c r="C9" s="415"/>
      <c r="D9" s="415"/>
      <c r="E9" s="429"/>
      <c r="F9" s="430" t="s">
        <v>166</v>
      </c>
      <c r="G9" s="431"/>
      <c r="H9" s="432" t="e">
        <f>#REF!</f>
        <v>#REF!</v>
      </c>
      <c r="I9" s="433"/>
    </row>
    <row r="10" spans="1:13" x14ac:dyDescent="0.45">
      <c r="A10" s="99" t="s">
        <v>77</v>
      </c>
      <c r="B10" s="97"/>
      <c r="D10" s="187"/>
      <c r="E10" s="100"/>
      <c r="F10" s="430" t="s">
        <v>78</v>
      </c>
      <c r="G10" s="431"/>
      <c r="H10" s="434" t="e">
        <f>#REF!</f>
        <v>#REF!</v>
      </c>
      <c r="I10" s="435"/>
    </row>
    <row r="11" spans="1:13" x14ac:dyDescent="0.45">
      <c r="A11" s="99" t="s">
        <v>79</v>
      </c>
      <c r="B11" s="97"/>
      <c r="D11" s="187"/>
      <c r="E11" s="100"/>
      <c r="F11" s="430" t="s">
        <v>80</v>
      </c>
      <c r="G11" s="431"/>
      <c r="H11" s="436" t="e">
        <f>#REF!</f>
        <v>#REF!</v>
      </c>
      <c r="I11" s="435"/>
    </row>
    <row r="12" spans="1:13" x14ac:dyDescent="0.45">
      <c r="A12" s="99" t="s">
        <v>81</v>
      </c>
      <c r="B12" s="97"/>
      <c r="D12" s="187"/>
      <c r="E12" s="100"/>
      <c r="F12" s="430" t="s">
        <v>82</v>
      </c>
      <c r="G12" s="431"/>
      <c r="H12" s="436">
        <v>888</v>
      </c>
      <c r="I12" s="435"/>
    </row>
    <row r="13" spans="1:13" x14ac:dyDescent="0.45">
      <c r="A13" s="99" t="s">
        <v>83</v>
      </c>
      <c r="B13" s="97"/>
      <c r="D13" s="187"/>
      <c r="E13" s="100"/>
      <c r="F13" s="181" t="s">
        <v>84</v>
      </c>
      <c r="G13" s="182"/>
      <c r="H13" s="468" t="s">
        <v>118</v>
      </c>
      <c r="I13" s="469"/>
    </row>
    <row r="14" spans="1:13" x14ac:dyDescent="0.45">
      <c r="A14" s="99"/>
      <c r="B14" s="97"/>
      <c r="D14" s="187"/>
      <c r="E14" s="100"/>
      <c r="F14" s="430" t="s">
        <v>86</v>
      </c>
      <c r="G14" s="431"/>
      <c r="H14" s="436" t="s">
        <v>87</v>
      </c>
      <c r="I14" s="435"/>
      <c r="M14" t="s">
        <v>85</v>
      </c>
    </row>
    <row r="15" spans="1:13" x14ac:dyDescent="0.45">
      <c r="A15" s="443" t="s">
        <v>312</v>
      </c>
      <c r="B15" s="444"/>
      <c r="C15" s="444"/>
      <c r="D15" s="444"/>
      <c r="E15" s="444"/>
      <c r="F15" s="444"/>
      <c r="G15" s="444"/>
      <c r="H15" s="444"/>
      <c r="I15" s="445"/>
    </row>
    <row r="16" spans="1:13" ht="14.65" thickBot="1" x14ac:dyDescent="0.5">
      <c r="A16" s="446" t="s">
        <v>88</v>
      </c>
      <c r="B16" s="447"/>
      <c r="C16" s="447"/>
      <c r="D16" s="447"/>
      <c r="E16" s="447"/>
      <c r="F16" s="447"/>
      <c r="G16" s="447"/>
      <c r="H16" s="447"/>
      <c r="I16" s="448"/>
    </row>
    <row r="17" spans="1:11" x14ac:dyDescent="0.45">
      <c r="A17" s="104" t="s">
        <v>89</v>
      </c>
      <c r="B17" s="464" t="s">
        <v>176</v>
      </c>
      <c r="C17" s="465"/>
      <c r="D17" s="466"/>
      <c r="E17" s="170" t="s">
        <v>91</v>
      </c>
      <c r="F17" s="170" t="s">
        <v>92</v>
      </c>
      <c r="G17" s="170" t="s">
        <v>93</v>
      </c>
      <c r="H17" s="170" t="s">
        <v>94</v>
      </c>
      <c r="I17" s="171" t="s">
        <v>95</v>
      </c>
    </row>
    <row r="18" spans="1:11" x14ac:dyDescent="0.45">
      <c r="A18" s="109"/>
      <c r="B18" s="437"/>
      <c r="C18" s="438"/>
      <c r="D18" s="439"/>
      <c r="E18" s="110"/>
      <c r="F18" s="111"/>
      <c r="G18" s="110"/>
      <c r="H18" s="112"/>
      <c r="I18" s="113">
        <f>SUM(G18*H18)</f>
        <v>0</v>
      </c>
    </row>
    <row r="19" spans="1:11" x14ac:dyDescent="0.45">
      <c r="A19" s="114"/>
      <c r="B19" s="406"/>
      <c r="C19" s="395"/>
      <c r="D19" s="407"/>
      <c r="E19" s="115"/>
      <c r="F19" s="100"/>
      <c r="G19" s="115"/>
      <c r="H19" s="116"/>
      <c r="I19" s="113">
        <f t="shared" ref="I19:I20" si="0">SUM(G19*H19)</f>
        <v>0</v>
      </c>
    </row>
    <row r="20" spans="1:11" x14ac:dyDescent="0.45">
      <c r="A20" s="114"/>
      <c r="B20" s="440"/>
      <c r="C20" s="441"/>
      <c r="D20" s="442"/>
      <c r="E20" s="115"/>
      <c r="F20" s="100"/>
      <c r="G20" s="117"/>
      <c r="H20" s="118"/>
      <c r="I20" s="119">
        <f t="shared" si="0"/>
        <v>0</v>
      </c>
    </row>
    <row r="21" spans="1:11" x14ac:dyDescent="0.45">
      <c r="A21" s="408" t="s">
        <v>96</v>
      </c>
      <c r="B21" s="404"/>
      <c r="C21" s="404"/>
      <c r="D21" s="404"/>
      <c r="E21" s="404"/>
      <c r="F21" s="404"/>
      <c r="G21" s="404"/>
      <c r="H21" s="405"/>
      <c r="I21" s="113">
        <f>SUM(I18:I20)</f>
        <v>0</v>
      </c>
    </row>
    <row r="22" spans="1:11" x14ac:dyDescent="0.45">
      <c r="A22" s="414" t="s">
        <v>97</v>
      </c>
      <c r="B22" s="415"/>
      <c r="C22" s="415"/>
      <c r="D22" s="415"/>
      <c r="E22" s="415"/>
      <c r="F22" s="415"/>
      <c r="G22" s="415"/>
      <c r="H22" s="415"/>
      <c r="I22" s="416"/>
    </row>
    <row r="23" spans="1:11" x14ac:dyDescent="0.45">
      <c r="A23" s="120" t="s">
        <v>98</v>
      </c>
      <c r="B23" s="412" t="s">
        <v>176</v>
      </c>
      <c r="C23" s="458"/>
      <c r="D23" s="458"/>
      <c r="E23" s="458"/>
      <c r="F23" s="413"/>
      <c r="G23" s="180" t="s">
        <v>93</v>
      </c>
      <c r="H23" s="136" t="s">
        <v>94</v>
      </c>
      <c r="I23" s="137" t="s">
        <v>95</v>
      </c>
      <c r="K23" s="142"/>
    </row>
    <row r="24" spans="1:11" x14ac:dyDescent="0.45">
      <c r="A24" s="125"/>
      <c r="B24" s="417"/>
      <c r="C24" s="418"/>
      <c r="D24" s="418"/>
      <c r="E24" s="418"/>
      <c r="F24" s="419"/>
      <c r="G24" s="189"/>
      <c r="H24" s="184"/>
      <c r="I24" s="129"/>
    </row>
    <row r="25" spans="1:11" x14ac:dyDescent="0.45">
      <c r="A25" s="125"/>
      <c r="B25" s="420"/>
      <c r="C25" s="421"/>
      <c r="D25" s="421"/>
      <c r="E25" s="421"/>
      <c r="F25" s="421"/>
      <c r="G25" s="191"/>
      <c r="H25" s="190"/>
      <c r="I25" s="129"/>
    </row>
    <row r="26" spans="1:11" x14ac:dyDescent="0.45">
      <c r="A26" s="125"/>
      <c r="B26" s="420"/>
      <c r="C26" s="421"/>
      <c r="D26" s="421"/>
      <c r="E26" s="421"/>
      <c r="F26" s="421"/>
      <c r="G26" s="191"/>
      <c r="H26" s="190"/>
      <c r="I26" s="129"/>
    </row>
    <row r="27" spans="1:11" x14ac:dyDescent="0.45">
      <c r="A27" s="125"/>
      <c r="B27" s="420"/>
      <c r="C27" s="421"/>
      <c r="D27" s="421"/>
      <c r="E27" s="421"/>
      <c r="F27" s="422"/>
      <c r="G27" s="191"/>
      <c r="H27" s="190"/>
      <c r="I27" s="129"/>
    </row>
    <row r="28" spans="1:11" x14ac:dyDescent="0.45">
      <c r="A28" s="125"/>
      <c r="B28" s="420"/>
      <c r="C28" s="421"/>
      <c r="D28" s="421"/>
      <c r="E28" s="421"/>
      <c r="F28" s="422"/>
      <c r="G28" s="191"/>
      <c r="H28" s="190"/>
      <c r="I28" s="129"/>
    </row>
    <row r="29" spans="1:11" x14ac:dyDescent="0.45">
      <c r="A29" s="125"/>
      <c r="B29" s="470"/>
      <c r="C29" s="471"/>
      <c r="D29" s="471"/>
      <c r="E29" s="471"/>
      <c r="F29" s="471"/>
      <c r="G29" s="191"/>
      <c r="H29" s="190"/>
      <c r="I29" s="129"/>
    </row>
    <row r="30" spans="1:11" x14ac:dyDescent="0.45">
      <c r="A30" s="125"/>
      <c r="B30" s="470"/>
      <c r="C30" s="471"/>
      <c r="D30" s="471"/>
      <c r="E30" s="471"/>
      <c r="F30" s="471"/>
      <c r="G30" s="191"/>
      <c r="H30" s="190"/>
      <c r="I30" s="129"/>
    </row>
    <row r="31" spans="1:11" x14ac:dyDescent="0.45">
      <c r="A31" s="125"/>
      <c r="B31" s="470"/>
      <c r="C31" s="471"/>
      <c r="D31" s="471"/>
      <c r="E31" s="471"/>
      <c r="F31" s="471"/>
      <c r="G31" s="191"/>
      <c r="H31" s="192"/>
      <c r="I31" s="129"/>
    </row>
    <row r="32" spans="1:11" x14ac:dyDescent="0.45">
      <c r="A32" s="125"/>
      <c r="B32" s="470"/>
      <c r="C32" s="471"/>
      <c r="D32" s="471"/>
      <c r="E32" s="471"/>
      <c r="F32" s="471"/>
      <c r="G32" s="191"/>
      <c r="H32" s="192"/>
      <c r="I32" s="129"/>
    </row>
    <row r="33" spans="1:12" x14ac:dyDescent="0.45">
      <c r="A33" s="125"/>
      <c r="B33" s="470"/>
      <c r="C33" s="471"/>
      <c r="D33" s="471"/>
      <c r="E33" s="471"/>
      <c r="F33" s="471"/>
      <c r="G33" s="191"/>
      <c r="H33" s="192"/>
      <c r="I33" s="129"/>
    </row>
    <row r="34" spans="1:12" x14ac:dyDescent="0.45">
      <c r="A34" s="125"/>
      <c r="B34" s="470"/>
      <c r="C34" s="471"/>
      <c r="D34" s="471"/>
      <c r="E34" s="471"/>
      <c r="F34" s="471"/>
      <c r="G34" s="191"/>
      <c r="H34" s="192"/>
      <c r="I34" s="129"/>
    </row>
    <row r="35" spans="1:12" x14ac:dyDescent="0.45">
      <c r="A35" s="125"/>
      <c r="B35" s="470"/>
      <c r="C35" s="471"/>
      <c r="D35" s="471"/>
      <c r="E35" s="471"/>
      <c r="F35" s="471"/>
      <c r="G35" s="191"/>
      <c r="H35" s="192"/>
      <c r="I35" s="129"/>
    </row>
    <row r="36" spans="1:12" x14ac:dyDescent="0.45">
      <c r="A36" s="125"/>
      <c r="B36" s="470"/>
      <c r="C36" s="471"/>
      <c r="D36" s="471"/>
      <c r="E36" s="471"/>
      <c r="F36" s="471"/>
      <c r="G36" s="191"/>
      <c r="H36" s="192"/>
      <c r="I36" s="129"/>
    </row>
    <row r="37" spans="1:12" x14ac:dyDescent="0.45">
      <c r="A37" s="125"/>
      <c r="B37" s="470"/>
      <c r="C37" s="471"/>
      <c r="D37" s="471"/>
      <c r="E37" s="471"/>
      <c r="F37" s="471"/>
      <c r="G37" s="191"/>
      <c r="H37" s="192"/>
      <c r="I37" s="129"/>
      <c r="L37" s="130"/>
    </row>
    <row r="38" spans="1:12" x14ac:dyDescent="0.45">
      <c r="A38" s="467" t="s">
        <v>177</v>
      </c>
      <c r="B38" s="404"/>
      <c r="C38" s="404"/>
      <c r="D38" s="404"/>
      <c r="E38" s="404"/>
      <c r="F38" s="404"/>
      <c r="G38" s="404"/>
      <c r="H38" s="405"/>
      <c r="I38" s="185">
        <f>SUM(I24:I37)</f>
        <v>0</v>
      </c>
      <c r="L38" s="130"/>
    </row>
    <row r="39" spans="1:12" x14ac:dyDescent="0.45">
      <c r="A39" s="408" t="s">
        <v>178</v>
      </c>
      <c r="B39" s="404"/>
      <c r="C39" s="404"/>
      <c r="D39" s="404"/>
      <c r="E39" s="404"/>
      <c r="F39" s="404"/>
      <c r="G39" s="404"/>
      <c r="H39" s="405"/>
      <c r="I39" s="186">
        <f>ROUND((I38*0.15),2)</f>
        <v>0</v>
      </c>
      <c r="L39" s="130"/>
    </row>
    <row r="40" spans="1:12" x14ac:dyDescent="0.45">
      <c r="A40" s="408" t="s">
        <v>179</v>
      </c>
      <c r="B40" s="404"/>
      <c r="C40" s="404"/>
      <c r="D40" s="404"/>
      <c r="E40" s="404"/>
      <c r="F40" s="404"/>
      <c r="G40" s="404"/>
      <c r="H40" s="405"/>
      <c r="I40" s="131">
        <f>I38+I39</f>
        <v>0</v>
      </c>
    </row>
    <row r="41" spans="1:12" x14ac:dyDescent="0.45">
      <c r="A41" s="414" t="s">
        <v>101</v>
      </c>
      <c r="B41" s="415"/>
      <c r="C41" s="415"/>
      <c r="D41" s="415"/>
      <c r="E41" s="415"/>
      <c r="F41" s="415"/>
      <c r="G41" s="415"/>
      <c r="H41" s="415"/>
      <c r="I41" s="416"/>
    </row>
    <row r="42" spans="1:12" x14ac:dyDescent="0.45">
      <c r="A42" s="120" t="s">
        <v>102</v>
      </c>
      <c r="B42" s="412" t="s">
        <v>103</v>
      </c>
      <c r="C42" s="458"/>
      <c r="D42" s="413"/>
      <c r="E42" s="412" t="s">
        <v>91</v>
      </c>
      <c r="F42" s="413"/>
      <c r="G42" s="122" t="s">
        <v>93</v>
      </c>
      <c r="H42" s="123" t="s">
        <v>94</v>
      </c>
      <c r="I42" s="124" t="s">
        <v>95</v>
      </c>
    </row>
    <row r="43" spans="1:12" x14ac:dyDescent="0.45">
      <c r="A43" s="125">
        <v>1</v>
      </c>
      <c r="B43" s="449" t="s">
        <v>104</v>
      </c>
      <c r="C43" s="450"/>
      <c r="D43" s="451"/>
      <c r="E43" s="437" t="s">
        <v>105</v>
      </c>
      <c r="F43" s="439"/>
      <c r="G43" s="157"/>
      <c r="H43" s="155">
        <v>450</v>
      </c>
      <c r="I43" s="132">
        <f>SUM(G43*H43)</f>
        <v>0</v>
      </c>
    </row>
    <row r="44" spans="1:12" x14ac:dyDescent="0.45">
      <c r="A44" s="125">
        <v>2</v>
      </c>
      <c r="B44" s="426" t="s">
        <v>106</v>
      </c>
      <c r="C44" s="427"/>
      <c r="D44" s="428"/>
      <c r="E44" s="406" t="s">
        <v>105</v>
      </c>
      <c r="F44" s="407"/>
      <c r="G44" s="126"/>
      <c r="H44" s="156">
        <v>350</v>
      </c>
      <c r="I44" s="129">
        <f t="shared" ref="I44:I48" si="1">SUM(G44*H44)</f>
        <v>0</v>
      </c>
    </row>
    <row r="45" spans="1:12" x14ac:dyDescent="0.45">
      <c r="A45" s="125">
        <v>3</v>
      </c>
      <c r="B45" s="426" t="s">
        <v>107</v>
      </c>
      <c r="C45" s="427"/>
      <c r="D45" s="428"/>
      <c r="E45" s="406" t="s">
        <v>105</v>
      </c>
      <c r="F45" s="407"/>
      <c r="G45" s="126">
        <v>1</v>
      </c>
      <c r="H45" s="156">
        <v>300</v>
      </c>
      <c r="I45" s="129">
        <f t="shared" si="1"/>
        <v>300</v>
      </c>
    </row>
    <row r="46" spans="1:12" x14ac:dyDescent="0.45">
      <c r="A46" s="125">
        <v>4</v>
      </c>
      <c r="B46" s="426" t="s">
        <v>108</v>
      </c>
      <c r="C46" s="427"/>
      <c r="D46" s="428"/>
      <c r="E46" s="406" t="s">
        <v>105</v>
      </c>
      <c r="F46" s="407"/>
      <c r="G46" s="126">
        <v>1</v>
      </c>
      <c r="H46" s="156">
        <v>200</v>
      </c>
      <c r="I46" s="129">
        <f t="shared" si="1"/>
        <v>200</v>
      </c>
    </row>
    <row r="47" spans="1:12" x14ac:dyDescent="0.45">
      <c r="A47" s="125">
        <v>5</v>
      </c>
      <c r="B47" s="426" t="s">
        <v>109</v>
      </c>
      <c r="C47" s="427"/>
      <c r="D47" s="428"/>
      <c r="E47" s="406" t="s">
        <v>105</v>
      </c>
      <c r="F47" s="407"/>
      <c r="G47" s="126"/>
      <c r="H47" s="158">
        <v>200</v>
      </c>
      <c r="I47" s="129">
        <f t="shared" si="1"/>
        <v>0</v>
      </c>
    </row>
    <row r="48" spans="1:12" x14ac:dyDescent="0.45">
      <c r="A48" s="125">
        <v>6</v>
      </c>
      <c r="B48" s="426" t="s">
        <v>41</v>
      </c>
      <c r="C48" s="427"/>
      <c r="D48" s="428"/>
      <c r="E48" s="406" t="s">
        <v>105</v>
      </c>
      <c r="F48" s="407"/>
      <c r="G48" s="126"/>
      <c r="H48" s="158">
        <v>140</v>
      </c>
      <c r="I48" s="129">
        <f t="shared" si="1"/>
        <v>0</v>
      </c>
    </row>
    <row r="49" spans="1:12" x14ac:dyDescent="0.45">
      <c r="A49" s="125"/>
      <c r="B49" s="426"/>
      <c r="C49" s="427"/>
      <c r="D49" s="428"/>
      <c r="E49" s="133"/>
      <c r="F49" s="100"/>
      <c r="G49" s="100"/>
      <c r="H49" s="116"/>
      <c r="I49" s="129"/>
    </row>
    <row r="50" spans="1:12" x14ac:dyDescent="0.45">
      <c r="A50" s="114"/>
      <c r="B50" s="426"/>
      <c r="C50" s="427"/>
      <c r="D50" s="428"/>
      <c r="F50" s="100"/>
      <c r="G50" s="100"/>
      <c r="H50" s="116"/>
      <c r="I50" s="129"/>
    </row>
    <row r="51" spans="1:12" x14ac:dyDescent="0.45">
      <c r="A51" s="134"/>
      <c r="B51" s="455"/>
      <c r="C51" s="456"/>
      <c r="D51" s="457"/>
      <c r="E51" s="102"/>
      <c r="F51" s="103"/>
      <c r="G51" s="100"/>
      <c r="H51" s="118"/>
      <c r="I51" s="129"/>
    </row>
    <row r="52" spans="1:12" x14ac:dyDescent="0.45">
      <c r="A52" s="408" t="s">
        <v>110</v>
      </c>
      <c r="B52" s="404"/>
      <c r="C52" s="404"/>
      <c r="D52" s="404"/>
      <c r="E52" s="404"/>
      <c r="F52" s="404"/>
      <c r="G52" s="404"/>
      <c r="H52" s="405"/>
      <c r="I52" s="135">
        <f>SUM(I43:I51)</f>
        <v>500</v>
      </c>
    </row>
    <row r="53" spans="1:12" x14ac:dyDescent="0.45">
      <c r="A53" s="414" t="s">
        <v>111</v>
      </c>
      <c r="B53" s="415"/>
      <c r="C53" s="415"/>
      <c r="D53" s="415"/>
      <c r="E53" s="415"/>
      <c r="F53" s="415"/>
      <c r="G53" s="415"/>
      <c r="H53" s="415"/>
      <c r="I53" s="416"/>
    </row>
    <row r="54" spans="1:12" x14ac:dyDescent="0.45">
      <c r="A54" s="120" t="s">
        <v>112</v>
      </c>
      <c r="B54" s="412" t="s">
        <v>113</v>
      </c>
      <c r="C54" s="458"/>
      <c r="D54" s="413"/>
      <c r="E54" s="412" t="s">
        <v>114</v>
      </c>
      <c r="F54" s="413"/>
      <c r="G54" s="136" t="s">
        <v>115</v>
      </c>
      <c r="H54" s="136" t="s">
        <v>94</v>
      </c>
      <c r="I54" s="137" t="s">
        <v>95</v>
      </c>
    </row>
    <row r="55" spans="1:12" x14ac:dyDescent="0.45">
      <c r="A55" s="125">
        <v>1</v>
      </c>
      <c r="B55" s="417" t="s">
        <v>313</v>
      </c>
      <c r="C55" s="418"/>
      <c r="D55" s="419"/>
      <c r="E55" s="437"/>
      <c r="F55" s="439"/>
      <c r="G55" s="126"/>
      <c r="H55" s="138"/>
      <c r="I55" s="129"/>
    </row>
    <row r="56" spans="1:12" x14ac:dyDescent="0.45">
      <c r="A56" s="125"/>
      <c r="B56" s="420" t="s">
        <v>273</v>
      </c>
      <c r="C56" s="421"/>
      <c r="D56" s="422"/>
      <c r="E56" s="406">
        <v>1</v>
      </c>
      <c r="F56" s="407"/>
      <c r="G56" s="126">
        <v>33.200000000000003</v>
      </c>
      <c r="H56" s="138">
        <v>5</v>
      </c>
      <c r="I56" s="129">
        <f>H56*G56</f>
        <v>166</v>
      </c>
    </row>
    <row r="57" spans="1:12" x14ac:dyDescent="0.45">
      <c r="A57" s="139"/>
      <c r="B57" s="423"/>
      <c r="C57" s="424"/>
      <c r="D57" s="425"/>
      <c r="E57" s="440"/>
      <c r="F57" s="442"/>
      <c r="G57" s="126"/>
      <c r="H57" s="138"/>
      <c r="I57" s="129"/>
    </row>
    <row r="58" spans="1:12" x14ac:dyDescent="0.45">
      <c r="A58" s="408" t="s">
        <v>116</v>
      </c>
      <c r="B58" s="404"/>
      <c r="C58" s="404"/>
      <c r="D58" s="404"/>
      <c r="E58" s="404"/>
      <c r="F58" s="404"/>
      <c r="G58" s="404"/>
      <c r="H58" s="405"/>
      <c r="I58" s="140">
        <f>SUM(I55:I57)</f>
        <v>166</v>
      </c>
    </row>
    <row r="59" spans="1:12" x14ac:dyDescent="0.45">
      <c r="A59" s="141"/>
      <c r="B59" s="142"/>
      <c r="C59" s="142"/>
      <c r="D59" s="142"/>
      <c r="E59" s="142"/>
      <c r="F59" s="143"/>
      <c r="G59" s="144"/>
      <c r="H59" s="144"/>
      <c r="I59" s="145"/>
      <c r="L59" s="97"/>
    </row>
    <row r="60" spans="1:12" x14ac:dyDescent="0.45">
      <c r="A60" s="452"/>
      <c r="B60" s="453"/>
      <c r="C60" s="453"/>
      <c r="D60" s="453"/>
      <c r="E60" s="453"/>
      <c r="F60" s="146"/>
      <c r="G60" s="454" t="s">
        <v>117</v>
      </c>
      <c r="H60" s="453"/>
      <c r="I60" s="147">
        <f>I58+I52+I40</f>
        <v>666</v>
      </c>
    </row>
    <row r="61" spans="1:12" x14ac:dyDescent="0.45">
      <c r="A61" s="452"/>
      <c r="B61" s="453"/>
      <c r="C61" s="453"/>
      <c r="D61" s="453"/>
      <c r="E61" s="453"/>
      <c r="F61" s="100"/>
      <c r="G61" s="148"/>
      <c r="H61" s="149"/>
      <c r="I61" s="150"/>
    </row>
    <row r="62" spans="1:12" ht="14.65" thickBot="1" x14ac:dyDescent="0.5">
      <c r="A62" s="452"/>
      <c r="B62" s="453"/>
      <c r="C62" s="453"/>
      <c r="D62" s="453"/>
      <c r="E62" s="453"/>
      <c r="F62" s="100"/>
      <c r="G62" s="402" t="s">
        <v>160</v>
      </c>
      <c r="H62" s="403"/>
      <c r="I62" s="159">
        <f>I60+I61</f>
        <v>666</v>
      </c>
    </row>
    <row r="63" spans="1:12" ht="15" thickTop="1" thickBot="1" x14ac:dyDescent="0.5">
      <c r="A63" s="151"/>
      <c r="B63" s="152"/>
      <c r="C63" s="459"/>
      <c r="D63" s="460"/>
      <c r="E63" s="460"/>
      <c r="F63" s="460"/>
      <c r="G63" s="153"/>
      <c r="H63" s="153"/>
      <c r="I63" s="154"/>
    </row>
    <row r="65" spans="1:2" x14ac:dyDescent="0.45">
      <c r="A65" s="97"/>
      <c r="B65" s="97"/>
    </row>
  </sheetData>
  <mergeCells count="76">
    <mergeCell ref="A15:I15"/>
    <mergeCell ref="A9:E9"/>
    <mergeCell ref="F9:G9"/>
    <mergeCell ref="H9:I9"/>
    <mergeCell ref="F10:G10"/>
    <mergeCell ref="H10:I10"/>
    <mergeCell ref="F11:G11"/>
    <mergeCell ref="H11:I11"/>
    <mergeCell ref="F12:G12"/>
    <mergeCell ref="H12:I12"/>
    <mergeCell ref="H13:I13"/>
    <mergeCell ref="F14:G14"/>
    <mergeCell ref="H14:I14"/>
    <mergeCell ref="B27:F27"/>
    <mergeCell ref="A16:I16"/>
    <mergeCell ref="B17:D17"/>
    <mergeCell ref="B18:D18"/>
    <mergeCell ref="B19:D19"/>
    <mergeCell ref="B20:D20"/>
    <mergeCell ref="A21:H21"/>
    <mergeCell ref="A22:I22"/>
    <mergeCell ref="B23:F23"/>
    <mergeCell ref="B24:F24"/>
    <mergeCell ref="B25:F25"/>
    <mergeCell ref="B26:F26"/>
    <mergeCell ref="A39:H39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A38:H38"/>
    <mergeCell ref="A40:H40"/>
    <mergeCell ref="A41:I41"/>
    <mergeCell ref="B42:D42"/>
    <mergeCell ref="E42:F42"/>
    <mergeCell ref="B43:D43"/>
    <mergeCell ref="E43:F43"/>
    <mergeCell ref="B44:D44"/>
    <mergeCell ref="E44:F44"/>
    <mergeCell ref="B45:D45"/>
    <mergeCell ref="E45:F45"/>
    <mergeCell ref="B46:D46"/>
    <mergeCell ref="E46:F46"/>
    <mergeCell ref="B55:D55"/>
    <mergeCell ref="E55:F55"/>
    <mergeCell ref="B47:D47"/>
    <mergeCell ref="E47:F47"/>
    <mergeCell ref="B48:D48"/>
    <mergeCell ref="E48:F48"/>
    <mergeCell ref="B49:D49"/>
    <mergeCell ref="B50:D50"/>
    <mergeCell ref="B51:D51"/>
    <mergeCell ref="A52:H52"/>
    <mergeCell ref="A53:I53"/>
    <mergeCell ref="B54:D54"/>
    <mergeCell ref="E54:F54"/>
    <mergeCell ref="C63:F63"/>
    <mergeCell ref="B56:D56"/>
    <mergeCell ref="E56:F56"/>
    <mergeCell ref="B57:D57"/>
    <mergeCell ref="E57:F57"/>
    <mergeCell ref="A58:H58"/>
    <mergeCell ref="A60:B60"/>
    <mergeCell ref="C60:E60"/>
    <mergeCell ref="G60:H60"/>
    <mergeCell ref="A61:B61"/>
    <mergeCell ref="C61:E61"/>
    <mergeCell ref="A62:B62"/>
    <mergeCell ref="C62:E62"/>
    <mergeCell ref="G62:H62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M65"/>
  <sheetViews>
    <sheetView topLeftCell="A37" workbookViewId="0">
      <selection activeCell="M56" sqref="M56"/>
    </sheetView>
  </sheetViews>
  <sheetFormatPr defaultRowHeight="14.25" x14ac:dyDescent="0.45"/>
  <cols>
    <col min="1" max="1" width="12" bestFit="1" customWidth="1"/>
    <col min="4" max="4" width="26.86328125" customWidth="1"/>
    <col min="6" max="6" width="8.86328125" customWidth="1"/>
    <col min="7" max="7" width="11" customWidth="1"/>
    <col min="8" max="8" width="14.1328125" customWidth="1"/>
    <col min="9" max="9" width="18.33203125" customWidth="1"/>
  </cols>
  <sheetData>
    <row r="1" spans="1:13" x14ac:dyDescent="0.45">
      <c r="A1" s="92"/>
      <c r="B1" s="93"/>
      <c r="C1" s="93"/>
      <c r="D1" s="93"/>
      <c r="E1" s="93"/>
      <c r="F1" s="93"/>
      <c r="G1" s="93"/>
      <c r="H1" s="93"/>
      <c r="I1" s="94"/>
    </row>
    <row r="2" spans="1:13" x14ac:dyDescent="0.45">
      <c r="A2" s="95"/>
      <c r="I2" s="96"/>
    </row>
    <row r="3" spans="1:13" x14ac:dyDescent="0.45">
      <c r="A3" s="95"/>
      <c r="I3" s="96"/>
    </row>
    <row r="4" spans="1:13" x14ac:dyDescent="0.45">
      <c r="A4" s="95"/>
      <c r="I4" s="96"/>
    </row>
    <row r="5" spans="1:13" x14ac:dyDescent="0.45">
      <c r="A5" s="95"/>
      <c r="I5" s="96"/>
    </row>
    <row r="6" spans="1:13" x14ac:dyDescent="0.45">
      <c r="A6" s="95"/>
      <c r="I6" s="96"/>
    </row>
    <row r="7" spans="1:13" x14ac:dyDescent="0.45">
      <c r="A7" s="95"/>
      <c r="I7" s="96"/>
    </row>
    <row r="8" spans="1:13" x14ac:dyDescent="0.45">
      <c r="A8" s="95"/>
      <c r="H8" s="97"/>
      <c r="I8" s="98"/>
    </row>
    <row r="9" spans="1:13" x14ac:dyDescent="0.45">
      <c r="A9" s="414" t="s">
        <v>167</v>
      </c>
      <c r="B9" s="415"/>
      <c r="C9" s="415"/>
      <c r="D9" s="415"/>
      <c r="E9" s="429"/>
      <c r="F9" s="430" t="s">
        <v>166</v>
      </c>
      <c r="G9" s="431"/>
      <c r="H9" s="432" t="e">
        <f>#REF!</f>
        <v>#REF!</v>
      </c>
      <c r="I9" s="433"/>
    </row>
    <row r="10" spans="1:13" x14ac:dyDescent="0.45">
      <c r="A10" s="99" t="s">
        <v>77</v>
      </c>
      <c r="B10" s="97"/>
      <c r="D10" s="187"/>
      <c r="E10" s="100"/>
      <c r="F10" s="430" t="s">
        <v>78</v>
      </c>
      <c r="G10" s="431"/>
      <c r="H10" s="434" t="e">
        <f>#REF!</f>
        <v>#REF!</v>
      </c>
      <c r="I10" s="435"/>
    </row>
    <row r="11" spans="1:13" x14ac:dyDescent="0.45">
      <c r="A11" s="99" t="s">
        <v>79</v>
      </c>
      <c r="B11" s="97"/>
      <c r="D11" s="187"/>
      <c r="E11" s="100"/>
      <c r="F11" s="430" t="s">
        <v>80</v>
      </c>
      <c r="G11" s="431"/>
      <c r="H11" s="436" t="e">
        <f>#REF!</f>
        <v>#REF!</v>
      </c>
      <c r="I11" s="435"/>
    </row>
    <row r="12" spans="1:13" x14ac:dyDescent="0.45">
      <c r="A12" s="99" t="s">
        <v>81</v>
      </c>
      <c r="B12" s="97"/>
      <c r="D12" s="187"/>
      <c r="E12" s="100"/>
      <c r="F12" s="430" t="s">
        <v>82</v>
      </c>
      <c r="G12" s="431"/>
      <c r="H12" s="436">
        <v>1007</v>
      </c>
      <c r="I12" s="435"/>
    </row>
    <row r="13" spans="1:13" x14ac:dyDescent="0.45">
      <c r="A13" s="99" t="s">
        <v>83</v>
      </c>
      <c r="B13" s="97"/>
      <c r="D13" s="187"/>
      <c r="E13" s="100"/>
      <c r="F13" s="181" t="s">
        <v>84</v>
      </c>
      <c r="G13" s="182"/>
      <c r="H13" s="468" t="s">
        <v>118</v>
      </c>
      <c r="I13" s="469"/>
    </row>
    <row r="14" spans="1:13" x14ac:dyDescent="0.45">
      <c r="A14" s="99"/>
      <c r="B14" s="97"/>
      <c r="D14" s="187"/>
      <c r="E14" s="100"/>
      <c r="F14" s="430" t="s">
        <v>86</v>
      </c>
      <c r="G14" s="431"/>
      <c r="H14" s="436" t="s">
        <v>87</v>
      </c>
      <c r="I14" s="435"/>
      <c r="M14" t="s">
        <v>85</v>
      </c>
    </row>
    <row r="15" spans="1:13" x14ac:dyDescent="0.45">
      <c r="A15" s="443" t="s">
        <v>312</v>
      </c>
      <c r="B15" s="444"/>
      <c r="C15" s="444"/>
      <c r="D15" s="444"/>
      <c r="E15" s="444"/>
      <c r="F15" s="444"/>
      <c r="G15" s="444"/>
      <c r="H15" s="444"/>
      <c r="I15" s="445"/>
    </row>
    <row r="16" spans="1:13" ht="14.65" thickBot="1" x14ac:dyDescent="0.5">
      <c r="A16" s="446" t="s">
        <v>88</v>
      </c>
      <c r="B16" s="447"/>
      <c r="C16" s="447"/>
      <c r="D16" s="447"/>
      <c r="E16" s="447"/>
      <c r="F16" s="447"/>
      <c r="G16" s="447"/>
      <c r="H16" s="447"/>
      <c r="I16" s="448"/>
    </row>
    <row r="17" spans="1:11" x14ac:dyDescent="0.45">
      <c r="A17" s="104" t="s">
        <v>89</v>
      </c>
      <c r="B17" s="464" t="s">
        <v>176</v>
      </c>
      <c r="C17" s="465"/>
      <c r="D17" s="466"/>
      <c r="E17" s="170" t="s">
        <v>91</v>
      </c>
      <c r="F17" s="170" t="s">
        <v>92</v>
      </c>
      <c r="G17" s="170" t="s">
        <v>93</v>
      </c>
      <c r="H17" s="170" t="s">
        <v>94</v>
      </c>
      <c r="I17" s="171" t="s">
        <v>95</v>
      </c>
    </row>
    <row r="18" spans="1:11" x14ac:dyDescent="0.45">
      <c r="A18" s="109"/>
      <c r="B18" s="437"/>
      <c r="C18" s="438"/>
      <c r="D18" s="439"/>
      <c r="E18" s="110"/>
      <c r="F18" s="111"/>
      <c r="G18" s="110"/>
      <c r="H18" s="112"/>
      <c r="I18" s="113">
        <f>SUM(G18*H18)</f>
        <v>0</v>
      </c>
    </row>
    <row r="19" spans="1:11" x14ac:dyDescent="0.45">
      <c r="A19" s="114"/>
      <c r="B19" s="406"/>
      <c r="C19" s="395"/>
      <c r="D19" s="407"/>
      <c r="E19" s="115"/>
      <c r="F19" s="100"/>
      <c r="G19" s="115"/>
      <c r="H19" s="116"/>
      <c r="I19" s="113">
        <f t="shared" ref="I19:I20" si="0">SUM(G19*H19)</f>
        <v>0</v>
      </c>
    </row>
    <row r="20" spans="1:11" x14ac:dyDescent="0.45">
      <c r="A20" s="114"/>
      <c r="B20" s="440"/>
      <c r="C20" s="441"/>
      <c r="D20" s="442"/>
      <c r="E20" s="115"/>
      <c r="F20" s="100"/>
      <c r="G20" s="117"/>
      <c r="H20" s="118"/>
      <c r="I20" s="119">
        <f t="shared" si="0"/>
        <v>0</v>
      </c>
    </row>
    <row r="21" spans="1:11" x14ac:dyDescent="0.45">
      <c r="A21" s="408" t="s">
        <v>96</v>
      </c>
      <c r="B21" s="404"/>
      <c r="C21" s="404"/>
      <c r="D21" s="404"/>
      <c r="E21" s="404"/>
      <c r="F21" s="404"/>
      <c r="G21" s="404"/>
      <c r="H21" s="405"/>
      <c r="I21" s="113">
        <f>SUM(I18:I20)</f>
        <v>0</v>
      </c>
    </row>
    <row r="22" spans="1:11" x14ac:dyDescent="0.45">
      <c r="A22" s="414" t="s">
        <v>97</v>
      </c>
      <c r="B22" s="415"/>
      <c r="C22" s="415"/>
      <c r="D22" s="415"/>
      <c r="E22" s="415"/>
      <c r="F22" s="415"/>
      <c r="G22" s="415"/>
      <c r="H22" s="415"/>
      <c r="I22" s="416"/>
    </row>
    <row r="23" spans="1:11" x14ac:dyDescent="0.45">
      <c r="A23" s="120" t="s">
        <v>98</v>
      </c>
      <c r="B23" s="412" t="s">
        <v>176</v>
      </c>
      <c r="C23" s="458"/>
      <c r="D23" s="458"/>
      <c r="E23" s="458"/>
      <c r="F23" s="413"/>
      <c r="G23" s="180" t="s">
        <v>93</v>
      </c>
      <c r="H23" s="136" t="s">
        <v>94</v>
      </c>
      <c r="I23" s="137" t="s">
        <v>95</v>
      </c>
      <c r="K23" s="142"/>
    </row>
    <row r="24" spans="1:11" x14ac:dyDescent="0.45">
      <c r="A24" s="125"/>
      <c r="B24" s="417"/>
      <c r="C24" s="418"/>
      <c r="D24" s="418"/>
      <c r="E24" s="418"/>
      <c r="F24" s="419"/>
      <c r="G24" s="189"/>
      <c r="H24" s="184"/>
      <c r="I24" s="129"/>
    </row>
    <row r="25" spans="1:11" x14ac:dyDescent="0.45">
      <c r="A25" s="125"/>
      <c r="B25" s="420"/>
      <c r="C25" s="421"/>
      <c r="D25" s="421"/>
      <c r="E25" s="421"/>
      <c r="F25" s="421"/>
      <c r="G25" s="191"/>
      <c r="H25" s="190"/>
      <c r="I25" s="129"/>
    </row>
    <row r="26" spans="1:11" x14ac:dyDescent="0.45">
      <c r="A26" s="125"/>
      <c r="B26" s="420"/>
      <c r="C26" s="421"/>
      <c r="D26" s="421"/>
      <c r="E26" s="421"/>
      <c r="F26" s="421"/>
      <c r="G26" s="191"/>
      <c r="H26" s="190"/>
      <c r="I26" s="129"/>
    </row>
    <row r="27" spans="1:11" x14ac:dyDescent="0.45">
      <c r="A27" s="125"/>
      <c r="B27" s="420"/>
      <c r="C27" s="421"/>
      <c r="D27" s="421"/>
      <c r="E27" s="421"/>
      <c r="F27" s="422"/>
      <c r="G27" s="191"/>
      <c r="H27" s="190"/>
      <c r="I27" s="129"/>
    </row>
    <row r="28" spans="1:11" x14ac:dyDescent="0.45">
      <c r="A28" s="125"/>
      <c r="B28" s="420"/>
      <c r="C28" s="421"/>
      <c r="D28" s="421"/>
      <c r="E28" s="421"/>
      <c r="F28" s="422"/>
      <c r="G28" s="191"/>
      <c r="H28" s="190"/>
      <c r="I28" s="129"/>
    </row>
    <row r="29" spans="1:11" x14ac:dyDescent="0.45">
      <c r="A29" s="125"/>
      <c r="B29" s="470"/>
      <c r="C29" s="471"/>
      <c r="D29" s="471"/>
      <c r="E29" s="471"/>
      <c r="F29" s="471"/>
      <c r="G29" s="191"/>
      <c r="H29" s="190"/>
      <c r="I29" s="129"/>
    </row>
    <row r="30" spans="1:11" x14ac:dyDescent="0.45">
      <c r="A30" s="125"/>
      <c r="B30" s="470"/>
      <c r="C30" s="471"/>
      <c r="D30" s="471"/>
      <c r="E30" s="471"/>
      <c r="F30" s="471"/>
      <c r="G30" s="191"/>
      <c r="H30" s="190"/>
      <c r="I30" s="129"/>
    </row>
    <row r="31" spans="1:11" x14ac:dyDescent="0.45">
      <c r="A31" s="125"/>
      <c r="B31" s="470"/>
      <c r="C31" s="471"/>
      <c r="D31" s="471"/>
      <c r="E31" s="471"/>
      <c r="F31" s="471"/>
      <c r="G31" s="191"/>
      <c r="H31" s="192"/>
      <c r="I31" s="129"/>
    </row>
    <row r="32" spans="1:11" x14ac:dyDescent="0.45">
      <c r="A32" s="125"/>
      <c r="B32" s="470"/>
      <c r="C32" s="471"/>
      <c r="D32" s="471"/>
      <c r="E32" s="471"/>
      <c r="F32" s="471"/>
      <c r="G32" s="191"/>
      <c r="H32" s="192"/>
      <c r="I32" s="129"/>
    </row>
    <row r="33" spans="1:12" x14ac:dyDescent="0.45">
      <c r="A33" s="125"/>
      <c r="B33" s="470"/>
      <c r="C33" s="471"/>
      <c r="D33" s="471"/>
      <c r="E33" s="471"/>
      <c r="F33" s="471"/>
      <c r="G33" s="191"/>
      <c r="H33" s="192"/>
      <c r="I33" s="129"/>
    </row>
    <row r="34" spans="1:12" x14ac:dyDescent="0.45">
      <c r="A34" s="125"/>
      <c r="B34" s="470"/>
      <c r="C34" s="471"/>
      <c r="D34" s="471"/>
      <c r="E34" s="471"/>
      <c r="F34" s="471"/>
      <c r="G34" s="191"/>
      <c r="H34" s="192"/>
      <c r="I34" s="129"/>
    </row>
    <row r="35" spans="1:12" x14ac:dyDescent="0.45">
      <c r="A35" s="125"/>
      <c r="B35" s="470"/>
      <c r="C35" s="471"/>
      <c r="D35" s="471"/>
      <c r="E35" s="471"/>
      <c r="F35" s="471"/>
      <c r="G35" s="191"/>
      <c r="H35" s="192"/>
      <c r="I35" s="129"/>
    </row>
    <row r="36" spans="1:12" x14ac:dyDescent="0.45">
      <c r="A36" s="125"/>
      <c r="B36" s="470"/>
      <c r="C36" s="471"/>
      <c r="D36" s="471"/>
      <c r="E36" s="471"/>
      <c r="F36" s="471"/>
      <c r="G36" s="191"/>
      <c r="H36" s="192"/>
      <c r="I36" s="129"/>
    </row>
    <row r="37" spans="1:12" x14ac:dyDescent="0.45">
      <c r="A37" s="125"/>
      <c r="B37" s="470"/>
      <c r="C37" s="471"/>
      <c r="D37" s="471"/>
      <c r="E37" s="471"/>
      <c r="F37" s="471"/>
      <c r="G37" s="191"/>
      <c r="H37" s="192"/>
      <c r="I37" s="129"/>
      <c r="L37" s="130"/>
    </row>
    <row r="38" spans="1:12" x14ac:dyDescent="0.45">
      <c r="A38" s="467" t="s">
        <v>177</v>
      </c>
      <c r="B38" s="404"/>
      <c r="C38" s="404"/>
      <c r="D38" s="404"/>
      <c r="E38" s="404"/>
      <c r="F38" s="404"/>
      <c r="G38" s="404"/>
      <c r="H38" s="405"/>
      <c r="I38" s="185">
        <f>SUM(I24:I37)</f>
        <v>0</v>
      </c>
      <c r="L38" s="130"/>
    </row>
    <row r="39" spans="1:12" x14ac:dyDescent="0.45">
      <c r="A39" s="408" t="s">
        <v>178</v>
      </c>
      <c r="B39" s="404"/>
      <c r="C39" s="404"/>
      <c r="D39" s="404"/>
      <c r="E39" s="404"/>
      <c r="F39" s="404"/>
      <c r="G39" s="404"/>
      <c r="H39" s="405"/>
      <c r="I39" s="186">
        <f>ROUND((I38*0.15),2)</f>
        <v>0</v>
      </c>
      <c r="L39" s="130"/>
    </row>
    <row r="40" spans="1:12" x14ac:dyDescent="0.45">
      <c r="A40" s="408" t="s">
        <v>179</v>
      </c>
      <c r="B40" s="404"/>
      <c r="C40" s="404"/>
      <c r="D40" s="404"/>
      <c r="E40" s="404"/>
      <c r="F40" s="404"/>
      <c r="G40" s="404"/>
      <c r="H40" s="405"/>
      <c r="I40" s="131">
        <f>I38+I39</f>
        <v>0</v>
      </c>
    </row>
    <row r="41" spans="1:12" x14ac:dyDescent="0.45">
      <c r="A41" s="414" t="s">
        <v>101</v>
      </c>
      <c r="B41" s="415"/>
      <c r="C41" s="415"/>
      <c r="D41" s="415"/>
      <c r="E41" s="415"/>
      <c r="F41" s="415"/>
      <c r="G41" s="415"/>
      <c r="H41" s="415"/>
      <c r="I41" s="416"/>
    </row>
    <row r="42" spans="1:12" x14ac:dyDescent="0.45">
      <c r="A42" s="120" t="s">
        <v>102</v>
      </c>
      <c r="B42" s="412" t="s">
        <v>103</v>
      </c>
      <c r="C42" s="458"/>
      <c r="D42" s="413"/>
      <c r="E42" s="412" t="s">
        <v>91</v>
      </c>
      <c r="F42" s="413"/>
      <c r="G42" s="122" t="s">
        <v>93</v>
      </c>
      <c r="H42" s="123" t="s">
        <v>94</v>
      </c>
      <c r="I42" s="124" t="s">
        <v>95</v>
      </c>
    </row>
    <row r="43" spans="1:12" x14ac:dyDescent="0.45">
      <c r="A43" s="125">
        <v>1</v>
      </c>
      <c r="B43" s="449" t="s">
        <v>104</v>
      </c>
      <c r="C43" s="450"/>
      <c r="D43" s="451"/>
      <c r="E43" s="437" t="s">
        <v>105</v>
      </c>
      <c r="F43" s="439"/>
      <c r="G43" s="157"/>
      <c r="H43" s="155">
        <v>450</v>
      </c>
      <c r="I43" s="132">
        <f>SUM(G43*H43)</f>
        <v>0</v>
      </c>
    </row>
    <row r="44" spans="1:12" x14ac:dyDescent="0.45">
      <c r="A44" s="125">
        <v>2</v>
      </c>
      <c r="B44" s="426" t="s">
        <v>106</v>
      </c>
      <c r="C44" s="427"/>
      <c r="D44" s="428"/>
      <c r="E44" s="406" t="s">
        <v>105</v>
      </c>
      <c r="F44" s="407"/>
      <c r="G44" s="126"/>
      <c r="H44" s="156">
        <v>350</v>
      </c>
      <c r="I44" s="129">
        <f t="shared" ref="I44:I48" si="1">SUM(G44*H44)</f>
        <v>0</v>
      </c>
    </row>
    <row r="45" spans="1:12" x14ac:dyDescent="0.45">
      <c r="A45" s="125">
        <v>3</v>
      </c>
      <c r="B45" s="426" t="s">
        <v>107</v>
      </c>
      <c r="C45" s="427"/>
      <c r="D45" s="428"/>
      <c r="E45" s="406" t="s">
        <v>105</v>
      </c>
      <c r="F45" s="407"/>
      <c r="G45" s="126">
        <v>3</v>
      </c>
      <c r="H45" s="156">
        <v>300</v>
      </c>
      <c r="I45" s="129">
        <f t="shared" si="1"/>
        <v>900</v>
      </c>
    </row>
    <row r="46" spans="1:12" x14ac:dyDescent="0.45">
      <c r="A46" s="125">
        <v>4</v>
      </c>
      <c r="B46" s="426" t="s">
        <v>108</v>
      </c>
      <c r="C46" s="427"/>
      <c r="D46" s="428"/>
      <c r="E46" s="406" t="s">
        <v>105</v>
      </c>
      <c r="F46" s="407"/>
      <c r="G46" s="126">
        <v>3</v>
      </c>
      <c r="H46" s="156">
        <v>200</v>
      </c>
      <c r="I46" s="129">
        <f t="shared" si="1"/>
        <v>600</v>
      </c>
    </row>
    <row r="47" spans="1:12" x14ac:dyDescent="0.45">
      <c r="A47" s="125">
        <v>5</v>
      </c>
      <c r="B47" s="426" t="s">
        <v>109</v>
      </c>
      <c r="C47" s="427"/>
      <c r="D47" s="428"/>
      <c r="E47" s="406" t="s">
        <v>105</v>
      </c>
      <c r="F47" s="407"/>
      <c r="G47" s="126"/>
      <c r="H47" s="158">
        <v>200</v>
      </c>
      <c r="I47" s="129">
        <f t="shared" si="1"/>
        <v>0</v>
      </c>
    </row>
    <row r="48" spans="1:12" x14ac:dyDescent="0.45">
      <c r="A48" s="125">
        <v>6</v>
      </c>
      <c r="B48" s="426" t="s">
        <v>41</v>
      </c>
      <c r="C48" s="427"/>
      <c r="D48" s="428"/>
      <c r="E48" s="406" t="s">
        <v>105</v>
      </c>
      <c r="F48" s="407"/>
      <c r="G48" s="126"/>
      <c r="H48" s="158">
        <v>140</v>
      </c>
      <c r="I48" s="129">
        <f t="shared" si="1"/>
        <v>0</v>
      </c>
    </row>
    <row r="49" spans="1:12" x14ac:dyDescent="0.45">
      <c r="A49" s="125"/>
      <c r="B49" s="426"/>
      <c r="C49" s="427"/>
      <c r="D49" s="428"/>
      <c r="E49" s="133"/>
      <c r="F49" s="100"/>
      <c r="G49" s="100"/>
      <c r="H49" s="116"/>
      <c r="I49" s="129"/>
    </row>
    <row r="50" spans="1:12" x14ac:dyDescent="0.45">
      <c r="A50" s="114"/>
      <c r="B50" s="426"/>
      <c r="C50" s="427"/>
      <c r="D50" s="428"/>
      <c r="F50" s="100"/>
      <c r="G50" s="100"/>
      <c r="H50" s="116"/>
      <c r="I50" s="129"/>
    </row>
    <row r="51" spans="1:12" x14ac:dyDescent="0.45">
      <c r="A51" s="134"/>
      <c r="B51" s="455"/>
      <c r="C51" s="456"/>
      <c r="D51" s="457"/>
      <c r="E51" s="102"/>
      <c r="F51" s="103"/>
      <c r="G51" s="100"/>
      <c r="H51" s="118"/>
      <c r="I51" s="129"/>
    </row>
    <row r="52" spans="1:12" x14ac:dyDescent="0.45">
      <c r="A52" s="408" t="s">
        <v>110</v>
      </c>
      <c r="B52" s="404"/>
      <c r="C52" s="404"/>
      <c r="D52" s="404"/>
      <c r="E52" s="404"/>
      <c r="F52" s="404"/>
      <c r="G52" s="404"/>
      <c r="H52" s="405"/>
      <c r="I52" s="135">
        <f>SUM(I43:I51)</f>
        <v>1500</v>
      </c>
    </row>
    <row r="53" spans="1:12" x14ac:dyDescent="0.45">
      <c r="A53" s="414" t="s">
        <v>111</v>
      </c>
      <c r="B53" s="415"/>
      <c r="C53" s="415"/>
      <c r="D53" s="415"/>
      <c r="E53" s="415"/>
      <c r="F53" s="415"/>
      <c r="G53" s="415"/>
      <c r="H53" s="415"/>
      <c r="I53" s="416"/>
    </row>
    <row r="54" spans="1:12" x14ac:dyDescent="0.45">
      <c r="A54" s="120" t="s">
        <v>112</v>
      </c>
      <c r="B54" s="412" t="s">
        <v>113</v>
      </c>
      <c r="C54" s="458"/>
      <c r="D54" s="413"/>
      <c r="E54" s="412" t="s">
        <v>114</v>
      </c>
      <c r="F54" s="413"/>
      <c r="G54" s="136" t="s">
        <v>115</v>
      </c>
      <c r="H54" s="136" t="s">
        <v>94</v>
      </c>
      <c r="I54" s="137" t="s">
        <v>95</v>
      </c>
    </row>
    <row r="55" spans="1:12" x14ac:dyDescent="0.45">
      <c r="A55" s="125">
        <v>1</v>
      </c>
      <c r="B55" s="417" t="s">
        <v>314</v>
      </c>
      <c r="C55" s="418"/>
      <c r="D55" s="419"/>
      <c r="E55" s="437"/>
      <c r="F55" s="439"/>
      <c r="G55" s="126"/>
      <c r="H55" s="138"/>
      <c r="I55" s="129"/>
    </row>
    <row r="56" spans="1:12" x14ac:dyDescent="0.45">
      <c r="A56" s="125"/>
      <c r="B56" s="420" t="s">
        <v>273</v>
      </c>
      <c r="C56" s="421"/>
      <c r="D56" s="422"/>
      <c r="E56" s="406">
        <v>1</v>
      </c>
      <c r="F56" s="407"/>
      <c r="G56" s="126">
        <v>19.600000000000001</v>
      </c>
      <c r="H56" s="138">
        <v>5</v>
      </c>
      <c r="I56" s="129">
        <f>H56*G56</f>
        <v>98</v>
      </c>
    </row>
    <row r="57" spans="1:12" x14ac:dyDescent="0.45">
      <c r="A57" s="139"/>
      <c r="B57" s="423"/>
      <c r="C57" s="424"/>
      <c r="D57" s="425"/>
      <c r="E57" s="440"/>
      <c r="F57" s="442"/>
      <c r="G57" s="126"/>
      <c r="H57" s="138"/>
      <c r="I57" s="129"/>
    </row>
    <row r="58" spans="1:12" x14ac:dyDescent="0.45">
      <c r="A58" s="408" t="s">
        <v>116</v>
      </c>
      <c r="B58" s="404"/>
      <c r="C58" s="404"/>
      <c r="D58" s="404"/>
      <c r="E58" s="404"/>
      <c r="F58" s="404"/>
      <c r="G58" s="404"/>
      <c r="H58" s="405"/>
      <c r="I58" s="140">
        <f>SUM(I55:I57)</f>
        <v>98</v>
      </c>
    </row>
    <row r="59" spans="1:12" x14ac:dyDescent="0.45">
      <c r="A59" s="141"/>
      <c r="B59" s="142"/>
      <c r="C59" s="142"/>
      <c r="D59" s="142"/>
      <c r="E59" s="142"/>
      <c r="F59" s="143"/>
      <c r="G59" s="144"/>
      <c r="H59" s="144"/>
      <c r="I59" s="145"/>
      <c r="L59" s="97"/>
    </row>
    <row r="60" spans="1:12" x14ac:dyDescent="0.45">
      <c r="A60" s="452"/>
      <c r="B60" s="453"/>
      <c r="C60" s="453"/>
      <c r="D60" s="453"/>
      <c r="E60" s="453"/>
      <c r="F60" s="146"/>
      <c r="G60" s="454" t="s">
        <v>117</v>
      </c>
      <c r="H60" s="453"/>
      <c r="I60" s="147">
        <f>I58+I52+I40</f>
        <v>1598</v>
      </c>
    </row>
    <row r="61" spans="1:12" x14ac:dyDescent="0.45">
      <c r="A61" s="452"/>
      <c r="B61" s="453"/>
      <c r="C61" s="453"/>
      <c r="D61" s="453"/>
      <c r="E61" s="453"/>
      <c r="F61" s="100"/>
      <c r="G61" s="148"/>
      <c r="H61" s="149"/>
      <c r="I61" s="150"/>
    </row>
    <row r="62" spans="1:12" ht="14.65" thickBot="1" x14ac:dyDescent="0.5">
      <c r="A62" s="452"/>
      <c r="B62" s="453"/>
      <c r="C62" s="453"/>
      <c r="D62" s="453"/>
      <c r="E62" s="453"/>
      <c r="F62" s="100"/>
      <c r="G62" s="402" t="s">
        <v>160</v>
      </c>
      <c r="H62" s="403"/>
      <c r="I62" s="159">
        <f>I60+I61</f>
        <v>1598</v>
      </c>
    </row>
    <row r="63" spans="1:12" ht="15" thickTop="1" thickBot="1" x14ac:dyDescent="0.5">
      <c r="A63" s="151"/>
      <c r="B63" s="152"/>
      <c r="C63" s="459"/>
      <c r="D63" s="460"/>
      <c r="E63" s="460"/>
      <c r="F63" s="460"/>
      <c r="G63" s="153"/>
      <c r="H63" s="153"/>
      <c r="I63" s="154"/>
    </row>
    <row r="65" spans="1:2" x14ac:dyDescent="0.45">
      <c r="A65" s="97"/>
      <c r="B65" s="97"/>
    </row>
  </sheetData>
  <mergeCells count="76">
    <mergeCell ref="A15:I15"/>
    <mergeCell ref="A9:E9"/>
    <mergeCell ref="F9:G9"/>
    <mergeCell ref="H9:I9"/>
    <mergeCell ref="F10:G10"/>
    <mergeCell ref="H10:I10"/>
    <mergeCell ref="F11:G11"/>
    <mergeCell ref="H11:I11"/>
    <mergeCell ref="F12:G12"/>
    <mergeCell ref="H12:I12"/>
    <mergeCell ref="H13:I13"/>
    <mergeCell ref="F14:G14"/>
    <mergeCell ref="H14:I14"/>
    <mergeCell ref="B27:F27"/>
    <mergeCell ref="A16:I16"/>
    <mergeCell ref="B17:D17"/>
    <mergeCell ref="B18:D18"/>
    <mergeCell ref="B19:D19"/>
    <mergeCell ref="B20:D20"/>
    <mergeCell ref="A21:H21"/>
    <mergeCell ref="A22:I22"/>
    <mergeCell ref="B23:F23"/>
    <mergeCell ref="B24:F24"/>
    <mergeCell ref="B25:F25"/>
    <mergeCell ref="B26:F26"/>
    <mergeCell ref="A39:H39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A38:H38"/>
    <mergeCell ref="A40:H40"/>
    <mergeCell ref="A41:I41"/>
    <mergeCell ref="B42:D42"/>
    <mergeCell ref="E42:F42"/>
    <mergeCell ref="B43:D43"/>
    <mergeCell ref="E43:F43"/>
    <mergeCell ref="B44:D44"/>
    <mergeCell ref="E44:F44"/>
    <mergeCell ref="B45:D45"/>
    <mergeCell ref="E45:F45"/>
    <mergeCell ref="B46:D46"/>
    <mergeCell ref="E46:F46"/>
    <mergeCell ref="B55:D55"/>
    <mergeCell ref="E55:F55"/>
    <mergeCell ref="B47:D47"/>
    <mergeCell ref="E47:F47"/>
    <mergeCell ref="B48:D48"/>
    <mergeCell ref="E48:F48"/>
    <mergeCell ref="B49:D49"/>
    <mergeCell ref="B50:D50"/>
    <mergeCell ref="B51:D51"/>
    <mergeCell ref="A52:H52"/>
    <mergeCell ref="A53:I53"/>
    <mergeCell ref="B54:D54"/>
    <mergeCell ref="E54:F54"/>
    <mergeCell ref="C63:F63"/>
    <mergeCell ref="B56:D56"/>
    <mergeCell ref="E56:F56"/>
    <mergeCell ref="B57:D57"/>
    <mergeCell ref="E57:F57"/>
    <mergeCell ref="A58:H58"/>
    <mergeCell ref="A60:B60"/>
    <mergeCell ref="C60:E60"/>
    <mergeCell ref="G60:H60"/>
    <mergeCell ref="A61:B61"/>
    <mergeCell ref="C61:E61"/>
    <mergeCell ref="A62:B62"/>
    <mergeCell ref="C62:E62"/>
    <mergeCell ref="G62:H62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M66"/>
  <sheetViews>
    <sheetView topLeftCell="A28" workbookViewId="0">
      <selection activeCell="M56" sqref="M56"/>
    </sheetView>
  </sheetViews>
  <sheetFormatPr defaultRowHeight="14.25" x14ac:dyDescent="0.45"/>
  <cols>
    <col min="1" max="1" width="12" bestFit="1" customWidth="1"/>
    <col min="4" max="4" width="26.86328125" customWidth="1"/>
    <col min="6" max="6" width="8.86328125" customWidth="1"/>
    <col min="7" max="7" width="11" customWidth="1"/>
    <col min="8" max="8" width="14.1328125" customWidth="1"/>
    <col min="9" max="9" width="18.33203125" customWidth="1"/>
  </cols>
  <sheetData>
    <row r="1" spans="1:13" x14ac:dyDescent="0.45">
      <c r="A1" s="92"/>
      <c r="B1" s="93"/>
      <c r="C1" s="93"/>
      <c r="D1" s="93"/>
      <c r="E1" s="93"/>
      <c r="F1" s="93"/>
      <c r="G1" s="93"/>
      <c r="H1" s="93"/>
      <c r="I1" s="94"/>
    </row>
    <row r="2" spans="1:13" x14ac:dyDescent="0.45">
      <c r="A2" s="95"/>
      <c r="I2" s="96"/>
    </row>
    <row r="3" spans="1:13" x14ac:dyDescent="0.45">
      <c r="A3" s="95"/>
      <c r="I3" s="96"/>
    </row>
    <row r="4" spans="1:13" x14ac:dyDescent="0.45">
      <c r="A4" s="95"/>
      <c r="I4" s="96"/>
    </row>
    <row r="5" spans="1:13" x14ac:dyDescent="0.45">
      <c r="A5" s="95"/>
      <c r="I5" s="96"/>
    </row>
    <row r="6" spans="1:13" x14ac:dyDescent="0.45">
      <c r="A6" s="95"/>
      <c r="I6" s="96"/>
    </row>
    <row r="7" spans="1:13" x14ac:dyDescent="0.45">
      <c r="A7" s="95"/>
      <c r="I7" s="96"/>
    </row>
    <row r="8" spans="1:13" x14ac:dyDescent="0.45">
      <c r="A8" s="95"/>
      <c r="H8" s="97"/>
      <c r="I8" s="98"/>
    </row>
    <row r="9" spans="1:13" x14ac:dyDescent="0.45">
      <c r="A9" s="414" t="s">
        <v>167</v>
      </c>
      <c r="B9" s="415"/>
      <c r="C9" s="415"/>
      <c r="D9" s="415"/>
      <c r="E9" s="429"/>
      <c r="F9" s="430" t="s">
        <v>166</v>
      </c>
      <c r="G9" s="431"/>
      <c r="H9" s="432" t="e">
        <f>#REF!</f>
        <v>#REF!</v>
      </c>
      <c r="I9" s="433"/>
    </row>
    <row r="10" spans="1:13" x14ac:dyDescent="0.45">
      <c r="A10" s="99" t="s">
        <v>77</v>
      </c>
      <c r="B10" s="97"/>
      <c r="F10" s="430" t="s">
        <v>78</v>
      </c>
      <c r="G10" s="431"/>
      <c r="H10" s="434" t="e">
        <f>#REF!</f>
        <v>#REF!</v>
      </c>
      <c r="I10" s="435"/>
    </row>
    <row r="11" spans="1:13" x14ac:dyDescent="0.45">
      <c r="A11" s="99" t="s">
        <v>79</v>
      </c>
      <c r="B11" s="97"/>
      <c r="F11" s="430" t="s">
        <v>80</v>
      </c>
      <c r="G11" s="431"/>
      <c r="H11" s="436" t="e">
        <f>#REF!</f>
        <v>#REF!</v>
      </c>
      <c r="I11" s="435"/>
    </row>
    <row r="12" spans="1:13" x14ac:dyDescent="0.45">
      <c r="A12" s="99" t="s">
        <v>81</v>
      </c>
      <c r="B12" s="97"/>
      <c r="F12" s="430" t="s">
        <v>82</v>
      </c>
      <c r="G12" s="431"/>
      <c r="H12" s="436">
        <v>1708</v>
      </c>
      <c r="I12" s="435"/>
    </row>
    <row r="13" spans="1:13" x14ac:dyDescent="0.45">
      <c r="A13" s="99" t="s">
        <v>83</v>
      </c>
      <c r="B13" s="97"/>
      <c r="F13" s="181" t="s">
        <v>84</v>
      </c>
      <c r="G13" s="182"/>
      <c r="H13" s="468" t="s">
        <v>118</v>
      </c>
      <c r="I13" s="469"/>
    </row>
    <row r="14" spans="1:13" x14ac:dyDescent="0.45">
      <c r="A14" s="99"/>
      <c r="B14" s="97"/>
      <c r="F14" s="430" t="s">
        <v>86</v>
      </c>
      <c r="G14" s="431"/>
      <c r="H14" s="436" t="s">
        <v>87</v>
      </c>
      <c r="I14" s="435"/>
    </row>
    <row r="15" spans="1:13" x14ac:dyDescent="0.45">
      <c r="A15" s="99"/>
      <c r="B15" s="97"/>
      <c r="D15" s="187"/>
      <c r="E15" s="100"/>
      <c r="F15" s="430" t="s">
        <v>332</v>
      </c>
      <c r="G15" s="431"/>
      <c r="H15" s="436" t="s">
        <v>333</v>
      </c>
      <c r="I15" s="435"/>
      <c r="M15" t="s">
        <v>85</v>
      </c>
    </row>
    <row r="16" spans="1:13" x14ac:dyDescent="0.45">
      <c r="A16" s="443" t="s">
        <v>331</v>
      </c>
      <c r="B16" s="444"/>
      <c r="C16" s="444"/>
      <c r="D16" s="444"/>
      <c r="E16" s="444"/>
      <c r="F16" s="444"/>
      <c r="G16" s="444"/>
      <c r="H16" s="444"/>
      <c r="I16" s="445"/>
    </row>
    <row r="17" spans="1:11" ht="14.65" thickBot="1" x14ac:dyDescent="0.5">
      <c r="A17" s="446" t="s">
        <v>88</v>
      </c>
      <c r="B17" s="447"/>
      <c r="C17" s="447"/>
      <c r="D17" s="447"/>
      <c r="E17" s="447"/>
      <c r="F17" s="447"/>
      <c r="G17" s="447"/>
      <c r="H17" s="447"/>
      <c r="I17" s="448"/>
    </row>
    <row r="18" spans="1:11" x14ac:dyDescent="0.45">
      <c r="A18" s="104" t="s">
        <v>89</v>
      </c>
      <c r="B18" s="464" t="s">
        <v>176</v>
      </c>
      <c r="C18" s="465"/>
      <c r="D18" s="466"/>
      <c r="E18" s="170" t="s">
        <v>91</v>
      </c>
      <c r="F18" s="170" t="s">
        <v>92</v>
      </c>
      <c r="G18" s="170" t="s">
        <v>93</v>
      </c>
      <c r="H18" s="170" t="s">
        <v>94</v>
      </c>
      <c r="I18" s="171" t="s">
        <v>95</v>
      </c>
    </row>
    <row r="19" spans="1:11" x14ac:dyDescent="0.45">
      <c r="A19" s="109"/>
      <c r="B19" s="437"/>
      <c r="C19" s="438"/>
      <c r="D19" s="439"/>
      <c r="E19" s="110"/>
      <c r="F19" s="111"/>
      <c r="G19" s="110"/>
      <c r="H19" s="112"/>
      <c r="I19" s="113">
        <f>SUM(G19*H19)</f>
        <v>0</v>
      </c>
    </row>
    <row r="20" spans="1:11" x14ac:dyDescent="0.45">
      <c r="A20" s="114"/>
      <c r="B20" s="406"/>
      <c r="C20" s="395"/>
      <c r="D20" s="407"/>
      <c r="E20" s="115"/>
      <c r="F20" s="100"/>
      <c r="G20" s="115"/>
      <c r="H20" s="116"/>
      <c r="I20" s="113">
        <f t="shared" ref="I20:I21" si="0">SUM(G20*H20)</f>
        <v>0</v>
      </c>
    </row>
    <row r="21" spans="1:11" x14ac:dyDescent="0.45">
      <c r="A21" s="114"/>
      <c r="B21" s="440"/>
      <c r="C21" s="441"/>
      <c r="D21" s="442"/>
      <c r="E21" s="115"/>
      <c r="F21" s="100"/>
      <c r="G21" s="117"/>
      <c r="H21" s="118"/>
      <c r="I21" s="119">
        <f t="shared" si="0"/>
        <v>0</v>
      </c>
    </row>
    <row r="22" spans="1:11" x14ac:dyDescent="0.45">
      <c r="A22" s="408" t="s">
        <v>96</v>
      </c>
      <c r="B22" s="404"/>
      <c r="C22" s="404"/>
      <c r="D22" s="404"/>
      <c r="E22" s="404"/>
      <c r="F22" s="404"/>
      <c r="G22" s="404"/>
      <c r="H22" s="405"/>
      <c r="I22" s="113">
        <f>SUM(I19:I21)</f>
        <v>0</v>
      </c>
    </row>
    <row r="23" spans="1:11" x14ac:dyDescent="0.45">
      <c r="A23" s="414" t="s">
        <v>97</v>
      </c>
      <c r="B23" s="415"/>
      <c r="C23" s="415"/>
      <c r="D23" s="415"/>
      <c r="E23" s="415"/>
      <c r="F23" s="415"/>
      <c r="G23" s="415"/>
      <c r="H23" s="415"/>
      <c r="I23" s="416"/>
    </row>
    <row r="24" spans="1:11" x14ac:dyDescent="0.45">
      <c r="A24" s="120" t="s">
        <v>98</v>
      </c>
      <c r="B24" s="412" t="s">
        <v>176</v>
      </c>
      <c r="C24" s="458"/>
      <c r="D24" s="458"/>
      <c r="E24" s="458"/>
      <c r="F24" s="413"/>
      <c r="G24" s="180" t="s">
        <v>93</v>
      </c>
      <c r="H24" s="136" t="s">
        <v>94</v>
      </c>
      <c r="I24" s="137" t="s">
        <v>95</v>
      </c>
      <c r="K24" s="142"/>
    </row>
    <row r="25" spans="1:11" x14ac:dyDescent="0.45">
      <c r="A25" s="125"/>
      <c r="B25" s="417"/>
      <c r="C25" s="418"/>
      <c r="D25" s="418"/>
      <c r="E25" s="418"/>
      <c r="F25" s="419"/>
      <c r="G25" s="189"/>
      <c r="H25" s="184"/>
      <c r="I25" s="129"/>
    </row>
    <row r="26" spans="1:11" x14ac:dyDescent="0.45">
      <c r="A26" s="125"/>
      <c r="B26" s="420"/>
      <c r="C26" s="421"/>
      <c r="D26" s="421"/>
      <c r="E26" s="421"/>
      <c r="F26" s="421"/>
      <c r="G26" s="191"/>
      <c r="H26" s="190"/>
      <c r="I26" s="129"/>
    </row>
    <row r="27" spans="1:11" x14ac:dyDescent="0.45">
      <c r="A27" s="125"/>
      <c r="B27" s="420"/>
      <c r="C27" s="421"/>
      <c r="D27" s="421"/>
      <c r="E27" s="421"/>
      <c r="F27" s="421"/>
      <c r="G27" s="191"/>
      <c r="H27" s="190"/>
      <c r="I27" s="129"/>
    </row>
    <row r="28" spans="1:11" x14ac:dyDescent="0.45">
      <c r="A28" s="125"/>
      <c r="B28" s="420"/>
      <c r="C28" s="421"/>
      <c r="D28" s="421"/>
      <c r="E28" s="421"/>
      <c r="F28" s="422"/>
      <c r="G28" s="191"/>
      <c r="H28" s="190"/>
      <c r="I28" s="129"/>
    </row>
    <row r="29" spans="1:11" x14ac:dyDescent="0.45">
      <c r="A29" s="125"/>
      <c r="B29" s="420"/>
      <c r="C29" s="421"/>
      <c r="D29" s="421"/>
      <c r="E29" s="421"/>
      <c r="F29" s="422"/>
      <c r="G29" s="191"/>
      <c r="H29" s="190"/>
      <c r="I29" s="129"/>
    </row>
    <row r="30" spans="1:11" x14ac:dyDescent="0.45">
      <c r="A30" s="125"/>
      <c r="B30" s="470"/>
      <c r="C30" s="471"/>
      <c r="D30" s="471"/>
      <c r="E30" s="471"/>
      <c r="F30" s="471"/>
      <c r="G30" s="191"/>
      <c r="H30" s="190"/>
      <c r="I30" s="129"/>
    </row>
    <row r="31" spans="1:11" x14ac:dyDescent="0.45">
      <c r="A31" s="125"/>
      <c r="B31" s="470"/>
      <c r="C31" s="471"/>
      <c r="D31" s="471"/>
      <c r="E31" s="471"/>
      <c r="F31" s="471"/>
      <c r="G31" s="191"/>
      <c r="H31" s="190"/>
      <c r="I31" s="129"/>
    </row>
    <row r="32" spans="1:11" x14ac:dyDescent="0.45">
      <c r="A32" s="125"/>
      <c r="B32" s="470"/>
      <c r="C32" s="471"/>
      <c r="D32" s="471"/>
      <c r="E32" s="471"/>
      <c r="F32" s="471"/>
      <c r="G32" s="191"/>
      <c r="H32" s="192"/>
      <c r="I32" s="129"/>
    </row>
    <row r="33" spans="1:12" x14ac:dyDescent="0.45">
      <c r="A33" s="125"/>
      <c r="B33" s="470"/>
      <c r="C33" s="471"/>
      <c r="D33" s="471"/>
      <c r="E33" s="471"/>
      <c r="F33" s="471"/>
      <c r="G33" s="191"/>
      <c r="H33" s="192"/>
      <c r="I33" s="129"/>
    </row>
    <row r="34" spans="1:12" x14ac:dyDescent="0.45">
      <c r="A34" s="125"/>
      <c r="B34" s="470"/>
      <c r="C34" s="471"/>
      <c r="D34" s="471"/>
      <c r="E34" s="471"/>
      <c r="F34" s="471"/>
      <c r="G34" s="191"/>
      <c r="H34" s="192"/>
      <c r="I34" s="129"/>
    </row>
    <row r="35" spans="1:12" x14ac:dyDescent="0.45">
      <c r="A35" s="125"/>
      <c r="B35" s="470"/>
      <c r="C35" s="471"/>
      <c r="D35" s="471"/>
      <c r="E35" s="471"/>
      <c r="F35" s="471"/>
      <c r="G35" s="191"/>
      <c r="H35" s="192"/>
      <c r="I35" s="129"/>
    </row>
    <row r="36" spans="1:12" x14ac:dyDescent="0.45">
      <c r="A36" s="125"/>
      <c r="B36" s="470"/>
      <c r="C36" s="471"/>
      <c r="D36" s="471"/>
      <c r="E36" s="471"/>
      <c r="F36" s="471"/>
      <c r="G36" s="191"/>
      <c r="H36" s="192"/>
      <c r="I36" s="129"/>
    </row>
    <row r="37" spans="1:12" x14ac:dyDescent="0.45">
      <c r="A37" s="125"/>
      <c r="B37" s="470"/>
      <c r="C37" s="471"/>
      <c r="D37" s="471"/>
      <c r="E37" s="471"/>
      <c r="F37" s="471"/>
      <c r="G37" s="191"/>
      <c r="H37" s="192"/>
      <c r="I37" s="129"/>
    </row>
    <row r="38" spans="1:12" x14ac:dyDescent="0.45">
      <c r="A38" s="125"/>
      <c r="B38" s="470"/>
      <c r="C38" s="471"/>
      <c r="D38" s="471"/>
      <c r="E38" s="471"/>
      <c r="F38" s="471"/>
      <c r="G38" s="191"/>
      <c r="H38" s="192"/>
      <c r="I38" s="129"/>
      <c r="L38" s="130"/>
    </row>
    <row r="39" spans="1:12" x14ac:dyDescent="0.45">
      <c r="A39" s="467" t="s">
        <v>177</v>
      </c>
      <c r="B39" s="404"/>
      <c r="C39" s="404"/>
      <c r="D39" s="404"/>
      <c r="E39" s="404"/>
      <c r="F39" s="404"/>
      <c r="G39" s="404"/>
      <c r="H39" s="405"/>
      <c r="I39" s="185">
        <f>SUM(I25:I38)</f>
        <v>0</v>
      </c>
      <c r="L39" s="130"/>
    </row>
    <row r="40" spans="1:12" x14ac:dyDescent="0.45">
      <c r="A40" s="408" t="s">
        <v>178</v>
      </c>
      <c r="B40" s="404"/>
      <c r="C40" s="404"/>
      <c r="D40" s="404"/>
      <c r="E40" s="404"/>
      <c r="F40" s="404"/>
      <c r="G40" s="404"/>
      <c r="H40" s="405"/>
      <c r="I40" s="186">
        <f>ROUND((I39*0.15),2)</f>
        <v>0</v>
      </c>
      <c r="L40" s="130"/>
    </row>
    <row r="41" spans="1:12" x14ac:dyDescent="0.45">
      <c r="A41" s="408" t="s">
        <v>179</v>
      </c>
      <c r="B41" s="404"/>
      <c r="C41" s="404"/>
      <c r="D41" s="404"/>
      <c r="E41" s="404"/>
      <c r="F41" s="404"/>
      <c r="G41" s="404"/>
      <c r="H41" s="405"/>
      <c r="I41" s="172">
        <f>I39+I40</f>
        <v>0</v>
      </c>
    </row>
    <row r="42" spans="1:12" x14ac:dyDescent="0.45">
      <c r="A42" s="414" t="s">
        <v>101</v>
      </c>
      <c r="B42" s="415"/>
      <c r="C42" s="415"/>
      <c r="D42" s="415"/>
      <c r="E42" s="415"/>
      <c r="F42" s="415"/>
      <c r="G42" s="415"/>
      <c r="H42" s="415"/>
      <c r="I42" s="416"/>
    </row>
    <row r="43" spans="1:12" x14ac:dyDescent="0.45">
      <c r="A43" s="120" t="s">
        <v>102</v>
      </c>
      <c r="B43" s="412" t="s">
        <v>103</v>
      </c>
      <c r="C43" s="458"/>
      <c r="D43" s="413"/>
      <c r="E43" s="412" t="s">
        <v>91</v>
      </c>
      <c r="F43" s="413"/>
      <c r="G43" s="122" t="s">
        <v>93</v>
      </c>
      <c r="H43" s="123" t="s">
        <v>94</v>
      </c>
      <c r="I43" s="124" t="s">
        <v>95</v>
      </c>
    </row>
    <row r="44" spans="1:12" x14ac:dyDescent="0.45">
      <c r="A44" s="125">
        <v>1</v>
      </c>
      <c r="B44" s="449" t="s">
        <v>104</v>
      </c>
      <c r="C44" s="450"/>
      <c r="D44" s="451"/>
      <c r="E44" s="437" t="s">
        <v>105</v>
      </c>
      <c r="F44" s="439"/>
      <c r="G44" s="157"/>
      <c r="H44" s="155">
        <v>450</v>
      </c>
      <c r="I44" s="132">
        <f>SUM(G44*H44)</f>
        <v>0</v>
      </c>
    </row>
    <row r="45" spans="1:12" x14ac:dyDescent="0.45">
      <c r="A45" s="125">
        <v>2</v>
      </c>
      <c r="B45" s="426" t="s">
        <v>106</v>
      </c>
      <c r="C45" s="427"/>
      <c r="D45" s="428"/>
      <c r="E45" s="406" t="s">
        <v>105</v>
      </c>
      <c r="F45" s="407"/>
      <c r="G45" s="126"/>
      <c r="H45" s="156">
        <v>350</v>
      </c>
      <c r="I45" s="129">
        <f t="shared" ref="I45:I49" si="1">SUM(G45*H45)</f>
        <v>0</v>
      </c>
    </row>
    <row r="46" spans="1:12" x14ac:dyDescent="0.45">
      <c r="A46" s="125">
        <v>3</v>
      </c>
      <c r="B46" s="426" t="s">
        <v>107</v>
      </c>
      <c r="C46" s="427"/>
      <c r="D46" s="428"/>
      <c r="E46" s="406" t="s">
        <v>105</v>
      </c>
      <c r="F46" s="407"/>
      <c r="G46" s="126">
        <v>2</v>
      </c>
      <c r="H46" s="156">
        <v>300</v>
      </c>
      <c r="I46" s="129">
        <f t="shared" si="1"/>
        <v>600</v>
      </c>
    </row>
    <row r="47" spans="1:12" x14ac:dyDescent="0.45">
      <c r="A47" s="125">
        <v>4</v>
      </c>
      <c r="B47" s="426" t="s">
        <v>108</v>
      </c>
      <c r="C47" s="427"/>
      <c r="D47" s="428"/>
      <c r="E47" s="406" t="s">
        <v>105</v>
      </c>
      <c r="F47" s="407"/>
      <c r="G47" s="126">
        <v>2</v>
      </c>
      <c r="H47" s="156">
        <v>200</v>
      </c>
      <c r="I47" s="129">
        <f t="shared" si="1"/>
        <v>400</v>
      </c>
    </row>
    <row r="48" spans="1:12" x14ac:dyDescent="0.45">
      <c r="A48" s="125">
        <v>5</v>
      </c>
      <c r="B48" s="426" t="s">
        <v>109</v>
      </c>
      <c r="C48" s="427"/>
      <c r="D48" s="428"/>
      <c r="E48" s="406" t="s">
        <v>105</v>
      </c>
      <c r="F48" s="407"/>
      <c r="G48" s="126"/>
      <c r="H48" s="158">
        <v>200</v>
      </c>
      <c r="I48" s="129">
        <f t="shared" si="1"/>
        <v>0</v>
      </c>
    </row>
    <row r="49" spans="1:12" x14ac:dyDescent="0.45">
      <c r="A49" s="125">
        <v>6</v>
      </c>
      <c r="B49" s="426" t="s">
        <v>41</v>
      </c>
      <c r="C49" s="427"/>
      <c r="D49" s="428"/>
      <c r="E49" s="406" t="s">
        <v>105</v>
      </c>
      <c r="F49" s="407"/>
      <c r="G49" s="126"/>
      <c r="H49" s="158">
        <v>140</v>
      </c>
      <c r="I49" s="129">
        <f t="shared" si="1"/>
        <v>0</v>
      </c>
    </row>
    <row r="50" spans="1:12" x14ac:dyDescent="0.45">
      <c r="A50" s="125"/>
      <c r="B50" s="426"/>
      <c r="C50" s="427"/>
      <c r="D50" s="428"/>
      <c r="E50" s="133"/>
      <c r="F50" s="100"/>
      <c r="G50" s="100"/>
      <c r="H50" s="116"/>
      <c r="I50" s="129"/>
    </row>
    <row r="51" spans="1:12" x14ac:dyDescent="0.45">
      <c r="A51" s="114"/>
      <c r="B51" s="426"/>
      <c r="C51" s="427"/>
      <c r="D51" s="428"/>
      <c r="F51" s="100"/>
      <c r="G51" s="100"/>
      <c r="H51" s="116"/>
      <c r="I51" s="129"/>
    </row>
    <row r="52" spans="1:12" x14ac:dyDescent="0.45">
      <c r="A52" s="134"/>
      <c r="B52" s="455"/>
      <c r="C52" s="456"/>
      <c r="D52" s="457"/>
      <c r="E52" s="102"/>
      <c r="F52" s="103"/>
      <c r="G52" s="100"/>
      <c r="H52" s="118"/>
      <c r="I52" s="129"/>
    </row>
    <row r="53" spans="1:12" x14ac:dyDescent="0.45">
      <c r="A53" s="408" t="s">
        <v>110</v>
      </c>
      <c r="B53" s="404"/>
      <c r="C53" s="404"/>
      <c r="D53" s="404"/>
      <c r="E53" s="404"/>
      <c r="F53" s="404"/>
      <c r="G53" s="404"/>
      <c r="H53" s="405"/>
      <c r="I53" s="140">
        <f>SUM(I44:I52)</f>
        <v>1000</v>
      </c>
    </row>
    <row r="54" spans="1:12" x14ac:dyDescent="0.45">
      <c r="A54" s="414" t="s">
        <v>111</v>
      </c>
      <c r="B54" s="415"/>
      <c r="C54" s="415"/>
      <c r="D54" s="415"/>
      <c r="E54" s="415"/>
      <c r="F54" s="415"/>
      <c r="G54" s="415"/>
      <c r="H54" s="415"/>
      <c r="I54" s="416"/>
    </row>
    <row r="55" spans="1:12" x14ac:dyDescent="0.45">
      <c r="A55" s="120" t="s">
        <v>112</v>
      </c>
      <c r="B55" s="412" t="s">
        <v>113</v>
      </c>
      <c r="C55" s="458"/>
      <c r="D55" s="413"/>
      <c r="E55" s="412" t="s">
        <v>114</v>
      </c>
      <c r="F55" s="413"/>
      <c r="G55" s="136" t="s">
        <v>115</v>
      </c>
      <c r="H55" s="136" t="s">
        <v>94</v>
      </c>
      <c r="I55" s="137" t="s">
        <v>95</v>
      </c>
    </row>
    <row r="56" spans="1:12" x14ac:dyDescent="0.45">
      <c r="A56" s="125">
        <v>1</v>
      </c>
      <c r="B56" s="417" t="s">
        <v>315</v>
      </c>
      <c r="C56" s="418"/>
      <c r="D56" s="419"/>
      <c r="E56" s="437"/>
      <c r="F56" s="439"/>
      <c r="G56" s="126"/>
      <c r="H56" s="138"/>
      <c r="I56" s="129"/>
    </row>
    <row r="57" spans="1:12" x14ac:dyDescent="0.45">
      <c r="A57" s="125"/>
      <c r="B57" s="420" t="s">
        <v>273</v>
      </c>
      <c r="C57" s="421"/>
      <c r="D57" s="422"/>
      <c r="E57" s="406">
        <v>1</v>
      </c>
      <c r="F57" s="407"/>
      <c r="G57" s="126">
        <v>59.6</v>
      </c>
      <c r="H57" s="138">
        <v>5</v>
      </c>
      <c r="I57" s="129">
        <f>H57*G57</f>
        <v>298</v>
      </c>
    </row>
    <row r="58" spans="1:12" x14ac:dyDescent="0.45">
      <c r="A58" s="139"/>
      <c r="B58" s="423"/>
      <c r="C58" s="424"/>
      <c r="D58" s="425"/>
      <c r="E58" s="440"/>
      <c r="F58" s="442"/>
      <c r="G58" s="126"/>
      <c r="H58" s="138"/>
      <c r="I58" s="129"/>
    </row>
    <row r="59" spans="1:12" x14ac:dyDescent="0.45">
      <c r="A59" s="408" t="s">
        <v>116</v>
      </c>
      <c r="B59" s="404"/>
      <c r="C59" s="404"/>
      <c r="D59" s="404"/>
      <c r="E59" s="404"/>
      <c r="F59" s="404"/>
      <c r="G59" s="404"/>
      <c r="H59" s="405"/>
      <c r="I59" s="140">
        <f>SUM(I56:I58)</f>
        <v>298</v>
      </c>
    </row>
    <row r="60" spans="1:12" x14ac:dyDescent="0.45">
      <c r="A60" s="141"/>
      <c r="B60" s="142"/>
      <c r="C60" s="142"/>
      <c r="D60" s="142"/>
      <c r="E60" s="142"/>
      <c r="F60" s="143"/>
      <c r="G60" s="144"/>
      <c r="H60" s="144"/>
      <c r="I60" s="145"/>
      <c r="L60" s="97"/>
    </row>
    <row r="61" spans="1:12" x14ac:dyDescent="0.45">
      <c r="A61" s="452"/>
      <c r="B61" s="453"/>
      <c r="C61" s="453"/>
      <c r="D61" s="453"/>
      <c r="E61" s="453"/>
      <c r="F61" s="146"/>
      <c r="G61" s="454" t="s">
        <v>117</v>
      </c>
      <c r="H61" s="453"/>
      <c r="I61" s="147">
        <f>I59+I53+I41</f>
        <v>1298</v>
      </c>
    </row>
    <row r="62" spans="1:12" x14ac:dyDescent="0.45">
      <c r="A62" s="452"/>
      <c r="B62" s="453"/>
      <c r="C62" s="453"/>
      <c r="D62" s="453"/>
      <c r="E62" s="453"/>
      <c r="F62" s="100"/>
      <c r="G62" s="148"/>
      <c r="H62" s="149"/>
      <c r="I62" s="150"/>
    </row>
    <row r="63" spans="1:12" ht="14.65" thickBot="1" x14ac:dyDescent="0.5">
      <c r="A63" s="452"/>
      <c r="B63" s="453"/>
      <c r="C63" s="453"/>
      <c r="D63" s="453"/>
      <c r="E63" s="453"/>
      <c r="F63" s="100"/>
      <c r="G63" s="402" t="s">
        <v>160</v>
      </c>
      <c r="H63" s="403"/>
      <c r="I63" s="159">
        <f>I61+I62</f>
        <v>1298</v>
      </c>
    </row>
    <row r="64" spans="1:12" ht="15" thickTop="1" thickBot="1" x14ac:dyDescent="0.5">
      <c r="A64" s="151"/>
      <c r="B64" s="152"/>
      <c r="C64" s="459"/>
      <c r="D64" s="460"/>
      <c r="E64" s="460"/>
      <c r="F64" s="460"/>
      <c r="G64" s="153"/>
      <c r="H64" s="153"/>
      <c r="I64" s="154"/>
    </row>
    <row r="66" spans="1:2" x14ac:dyDescent="0.45">
      <c r="A66" s="97"/>
      <c r="B66" s="97"/>
    </row>
  </sheetData>
  <mergeCells count="78">
    <mergeCell ref="A16:I16"/>
    <mergeCell ref="A9:E9"/>
    <mergeCell ref="F9:G9"/>
    <mergeCell ref="H9:I9"/>
    <mergeCell ref="F10:G10"/>
    <mergeCell ref="H10:I10"/>
    <mergeCell ref="F11:G11"/>
    <mergeCell ref="H11:I11"/>
    <mergeCell ref="F14:G14"/>
    <mergeCell ref="H14:I14"/>
    <mergeCell ref="F12:G12"/>
    <mergeCell ref="H12:I12"/>
    <mergeCell ref="H13:I13"/>
    <mergeCell ref="F15:G15"/>
    <mergeCell ref="H15:I15"/>
    <mergeCell ref="B28:F28"/>
    <mergeCell ref="A17:I17"/>
    <mergeCell ref="B18:D18"/>
    <mergeCell ref="B19:D19"/>
    <mergeCell ref="B20:D20"/>
    <mergeCell ref="B21:D21"/>
    <mergeCell ref="A22:H22"/>
    <mergeCell ref="A23:I23"/>
    <mergeCell ref="B24:F24"/>
    <mergeCell ref="B25:F25"/>
    <mergeCell ref="B26:F26"/>
    <mergeCell ref="B27:F27"/>
    <mergeCell ref="A40:H40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A39:H39"/>
    <mergeCell ref="A41:H41"/>
    <mergeCell ref="A42:I42"/>
    <mergeCell ref="B43:D43"/>
    <mergeCell ref="E43:F43"/>
    <mergeCell ref="B44:D44"/>
    <mergeCell ref="E44:F44"/>
    <mergeCell ref="B45:D45"/>
    <mergeCell ref="E45:F45"/>
    <mergeCell ref="B46:D46"/>
    <mergeCell ref="E46:F46"/>
    <mergeCell ref="B47:D47"/>
    <mergeCell ref="E47:F47"/>
    <mergeCell ref="B56:D56"/>
    <mergeCell ref="E56:F56"/>
    <mergeCell ref="B48:D48"/>
    <mergeCell ref="E48:F48"/>
    <mergeCell ref="B49:D49"/>
    <mergeCell ref="E49:F49"/>
    <mergeCell ref="B50:D50"/>
    <mergeCell ref="B51:D51"/>
    <mergeCell ref="B52:D52"/>
    <mergeCell ref="A53:H53"/>
    <mergeCell ref="A54:I54"/>
    <mergeCell ref="B55:D55"/>
    <mergeCell ref="E55:F55"/>
    <mergeCell ref="C64:F64"/>
    <mergeCell ref="B57:D57"/>
    <mergeCell ref="E57:F57"/>
    <mergeCell ref="B58:D58"/>
    <mergeCell ref="E58:F58"/>
    <mergeCell ref="A59:H59"/>
    <mergeCell ref="A61:B61"/>
    <mergeCell ref="C61:E61"/>
    <mergeCell ref="G61:H61"/>
    <mergeCell ref="A62:B62"/>
    <mergeCell ref="C62:E62"/>
    <mergeCell ref="A63:B63"/>
    <mergeCell ref="C63:E63"/>
    <mergeCell ref="G63:H63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M66"/>
  <sheetViews>
    <sheetView topLeftCell="A7" workbookViewId="0">
      <selection activeCell="M56" sqref="M56"/>
    </sheetView>
  </sheetViews>
  <sheetFormatPr defaultRowHeight="14.25" x14ac:dyDescent="0.45"/>
  <cols>
    <col min="1" max="1" width="12" bestFit="1" customWidth="1"/>
    <col min="4" max="4" width="26.86328125" customWidth="1"/>
    <col min="6" max="6" width="8.86328125" customWidth="1"/>
    <col min="7" max="7" width="11" customWidth="1"/>
    <col min="8" max="8" width="14.1328125" customWidth="1"/>
    <col min="9" max="9" width="18.33203125" customWidth="1"/>
  </cols>
  <sheetData>
    <row r="1" spans="1:13" x14ac:dyDescent="0.45">
      <c r="A1" s="92"/>
      <c r="B1" s="93"/>
      <c r="C1" s="93"/>
      <c r="D1" s="93"/>
      <c r="E1" s="93"/>
      <c r="F1" s="93"/>
      <c r="G1" s="93"/>
      <c r="H1" s="93"/>
      <c r="I1" s="94"/>
    </row>
    <row r="2" spans="1:13" x14ac:dyDescent="0.45">
      <c r="A2" s="95"/>
      <c r="I2" s="96"/>
    </row>
    <row r="3" spans="1:13" x14ac:dyDescent="0.45">
      <c r="A3" s="95"/>
      <c r="I3" s="96"/>
    </row>
    <row r="4" spans="1:13" x14ac:dyDescent="0.45">
      <c r="A4" s="95"/>
      <c r="I4" s="96"/>
    </row>
    <row r="5" spans="1:13" x14ac:dyDescent="0.45">
      <c r="A5" s="95"/>
      <c r="I5" s="96"/>
    </row>
    <row r="6" spans="1:13" x14ac:dyDescent="0.45">
      <c r="A6" s="95"/>
      <c r="I6" s="96"/>
    </row>
    <row r="7" spans="1:13" x14ac:dyDescent="0.45">
      <c r="A7" s="95"/>
      <c r="I7" s="96"/>
    </row>
    <row r="8" spans="1:13" x14ac:dyDescent="0.45">
      <c r="A8" s="95"/>
      <c r="H8" s="97"/>
      <c r="I8" s="98"/>
    </row>
    <row r="9" spans="1:13" x14ac:dyDescent="0.45">
      <c r="A9" s="414" t="s">
        <v>167</v>
      </c>
      <c r="B9" s="415"/>
      <c r="C9" s="415"/>
      <c r="D9" s="415"/>
      <c r="E9" s="429"/>
      <c r="F9" s="430" t="s">
        <v>166</v>
      </c>
      <c r="G9" s="431"/>
      <c r="H9" s="432" t="e">
        <f>#REF!</f>
        <v>#REF!</v>
      </c>
      <c r="I9" s="433"/>
    </row>
    <row r="10" spans="1:13" x14ac:dyDescent="0.45">
      <c r="A10" s="99" t="s">
        <v>77</v>
      </c>
      <c r="B10" s="97"/>
      <c r="D10" s="215"/>
      <c r="E10" s="100"/>
      <c r="F10" s="430" t="s">
        <v>78</v>
      </c>
      <c r="G10" s="431"/>
      <c r="H10" s="434" t="e">
        <f>#REF!</f>
        <v>#REF!</v>
      </c>
      <c r="I10" s="435"/>
    </row>
    <row r="11" spans="1:13" x14ac:dyDescent="0.45">
      <c r="A11" s="99" t="s">
        <v>79</v>
      </c>
      <c r="B11" s="97"/>
      <c r="E11" s="100"/>
      <c r="F11" s="430" t="s">
        <v>80</v>
      </c>
      <c r="G11" s="431"/>
      <c r="H11" s="436" t="e">
        <f>#REF!</f>
        <v>#REF!</v>
      </c>
      <c r="I11" s="435"/>
    </row>
    <row r="12" spans="1:13" x14ac:dyDescent="0.45">
      <c r="A12" s="99" t="s">
        <v>81</v>
      </c>
      <c r="B12" s="97"/>
      <c r="D12" s="187"/>
      <c r="E12" s="100"/>
      <c r="F12" s="430" t="s">
        <v>82</v>
      </c>
      <c r="G12" s="431"/>
      <c r="H12" s="436">
        <v>1745</v>
      </c>
      <c r="I12" s="435"/>
    </row>
    <row r="13" spans="1:13" x14ac:dyDescent="0.45">
      <c r="A13" s="99" t="s">
        <v>83</v>
      </c>
      <c r="B13" s="97"/>
      <c r="D13" s="187"/>
      <c r="E13" s="100"/>
      <c r="F13" s="181" t="s">
        <v>84</v>
      </c>
      <c r="G13" s="182"/>
      <c r="H13" s="468" t="s">
        <v>118</v>
      </c>
      <c r="I13" s="469"/>
    </row>
    <row r="14" spans="1:13" x14ac:dyDescent="0.45">
      <c r="A14" s="99"/>
      <c r="B14" s="97"/>
      <c r="D14" s="187"/>
      <c r="E14" s="100"/>
      <c r="F14" s="430" t="s">
        <v>86</v>
      </c>
      <c r="G14" s="431"/>
      <c r="H14" s="436" t="s">
        <v>87</v>
      </c>
      <c r="I14" s="435"/>
      <c r="M14" t="s">
        <v>85</v>
      </c>
    </row>
    <row r="15" spans="1:13" x14ac:dyDescent="0.45">
      <c r="A15" s="99"/>
      <c r="B15" s="97"/>
      <c r="D15" s="187"/>
      <c r="F15" s="472" t="s">
        <v>318</v>
      </c>
      <c r="G15" s="472"/>
      <c r="H15" s="473" t="s">
        <v>319</v>
      </c>
      <c r="I15" s="469"/>
    </row>
    <row r="16" spans="1:13" x14ac:dyDescent="0.45">
      <c r="A16" s="443" t="s">
        <v>316</v>
      </c>
      <c r="B16" s="444"/>
      <c r="C16" s="444"/>
      <c r="D16" s="444"/>
      <c r="E16" s="444"/>
      <c r="F16" s="444"/>
      <c r="G16" s="444"/>
      <c r="H16" s="444"/>
      <c r="I16" s="445"/>
    </row>
    <row r="17" spans="1:11" ht="14.65" thickBot="1" x14ac:dyDescent="0.5">
      <c r="A17" s="446" t="s">
        <v>88</v>
      </c>
      <c r="B17" s="447"/>
      <c r="C17" s="447"/>
      <c r="D17" s="447"/>
      <c r="E17" s="447"/>
      <c r="F17" s="447"/>
      <c r="G17" s="447"/>
      <c r="H17" s="447"/>
      <c r="I17" s="448"/>
    </row>
    <row r="18" spans="1:11" x14ac:dyDescent="0.45">
      <c r="A18" s="104" t="s">
        <v>89</v>
      </c>
      <c r="B18" s="464" t="s">
        <v>176</v>
      </c>
      <c r="C18" s="465"/>
      <c r="D18" s="466"/>
      <c r="E18" s="170" t="s">
        <v>91</v>
      </c>
      <c r="F18" s="170" t="s">
        <v>92</v>
      </c>
      <c r="G18" s="170" t="s">
        <v>93</v>
      </c>
      <c r="H18" s="170" t="s">
        <v>94</v>
      </c>
      <c r="I18" s="171" t="s">
        <v>95</v>
      </c>
    </row>
    <row r="19" spans="1:11" x14ac:dyDescent="0.45">
      <c r="A19" s="109"/>
      <c r="B19" s="437"/>
      <c r="C19" s="438"/>
      <c r="D19" s="439"/>
      <c r="E19" s="110"/>
      <c r="F19" s="111"/>
      <c r="G19" s="110"/>
      <c r="H19" s="112"/>
      <c r="I19" s="113">
        <f>SUM(G19*H19)</f>
        <v>0</v>
      </c>
    </row>
    <row r="20" spans="1:11" x14ac:dyDescent="0.45">
      <c r="A20" s="114"/>
      <c r="B20" s="406"/>
      <c r="C20" s="395"/>
      <c r="D20" s="407"/>
      <c r="E20" s="115"/>
      <c r="F20" s="100"/>
      <c r="G20" s="115"/>
      <c r="H20" s="116"/>
      <c r="I20" s="113">
        <f t="shared" ref="I20:I21" si="0">SUM(G20*H20)</f>
        <v>0</v>
      </c>
    </row>
    <row r="21" spans="1:11" x14ac:dyDescent="0.45">
      <c r="A21" s="114"/>
      <c r="B21" s="440"/>
      <c r="C21" s="441"/>
      <c r="D21" s="442"/>
      <c r="E21" s="115"/>
      <c r="F21" s="100"/>
      <c r="G21" s="117"/>
      <c r="H21" s="118"/>
      <c r="I21" s="119">
        <f t="shared" si="0"/>
        <v>0</v>
      </c>
    </row>
    <row r="22" spans="1:11" x14ac:dyDescent="0.45">
      <c r="A22" s="408" t="s">
        <v>96</v>
      </c>
      <c r="B22" s="404"/>
      <c r="C22" s="404"/>
      <c r="D22" s="404"/>
      <c r="E22" s="404"/>
      <c r="F22" s="404"/>
      <c r="G22" s="404"/>
      <c r="H22" s="405"/>
      <c r="I22" s="113">
        <f>SUM(I19:I21)</f>
        <v>0</v>
      </c>
    </row>
    <row r="23" spans="1:11" x14ac:dyDescent="0.45">
      <c r="A23" s="414" t="s">
        <v>97</v>
      </c>
      <c r="B23" s="415"/>
      <c r="C23" s="415"/>
      <c r="D23" s="415"/>
      <c r="E23" s="415"/>
      <c r="F23" s="415"/>
      <c r="G23" s="415"/>
      <c r="H23" s="415"/>
      <c r="I23" s="416"/>
    </row>
    <row r="24" spans="1:11" x14ac:dyDescent="0.45">
      <c r="A24" s="120" t="s">
        <v>98</v>
      </c>
      <c r="B24" s="412" t="s">
        <v>176</v>
      </c>
      <c r="C24" s="458"/>
      <c r="D24" s="458"/>
      <c r="E24" s="458"/>
      <c r="F24" s="413"/>
      <c r="G24" s="180" t="s">
        <v>93</v>
      </c>
      <c r="H24" s="136" t="s">
        <v>94</v>
      </c>
      <c r="I24" s="137" t="s">
        <v>95</v>
      </c>
      <c r="K24" s="142"/>
    </row>
    <row r="25" spans="1:11" x14ac:dyDescent="0.45">
      <c r="A25" s="125">
        <v>1</v>
      </c>
      <c r="B25" s="417" t="s">
        <v>317</v>
      </c>
      <c r="C25" s="418"/>
      <c r="D25" s="418"/>
      <c r="E25" s="418"/>
      <c r="F25" s="419"/>
      <c r="G25" s="189">
        <v>1</v>
      </c>
      <c r="H25" s="184">
        <v>1380</v>
      </c>
      <c r="I25" s="129">
        <f>H25*G25</f>
        <v>1380</v>
      </c>
    </row>
    <row r="26" spans="1:11" x14ac:dyDescent="0.45">
      <c r="A26" s="125"/>
      <c r="B26" s="420"/>
      <c r="C26" s="421"/>
      <c r="D26" s="421"/>
      <c r="E26" s="421"/>
      <c r="F26" s="421"/>
      <c r="G26" s="191"/>
      <c r="H26" s="190"/>
      <c r="I26" s="129"/>
    </row>
    <row r="27" spans="1:11" x14ac:dyDescent="0.45">
      <c r="A27" s="125"/>
      <c r="B27" s="420"/>
      <c r="C27" s="421"/>
      <c r="D27" s="421"/>
      <c r="E27" s="421"/>
      <c r="F27" s="421"/>
      <c r="G27" s="191"/>
      <c r="H27" s="190"/>
      <c r="I27" s="129"/>
    </row>
    <row r="28" spans="1:11" x14ac:dyDescent="0.45">
      <c r="A28" s="125"/>
      <c r="B28" s="420"/>
      <c r="C28" s="421"/>
      <c r="D28" s="421"/>
      <c r="E28" s="421"/>
      <c r="F28" s="422"/>
      <c r="G28" s="191"/>
      <c r="H28" s="190"/>
      <c r="I28" s="129"/>
    </row>
    <row r="29" spans="1:11" x14ac:dyDescent="0.45">
      <c r="A29" s="125"/>
      <c r="B29" s="420"/>
      <c r="C29" s="421"/>
      <c r="D29" s="421"/>
      <c r="E29" s="421"/>
      <c r="F29" s="422"/>
      <c r="G29" s="191"/>
      <c r="H29" s="190"/>
      <c r="I29" s="129"/>
    </row>
    <row r="30" spans="1:11" x14ac:dyDescent="0.45">
      <c r="A30" s="125"/>
      <c r="B30" s="470"/>
      <c r="C30" s="471"/>
      <c r="D30" s="471"/>
      <c r="E30" s="471"/>
      <c r="F30" s="471"/>
      <c r="G30" s="191"/>
      <c r="H30" s="190"/>
      <c r="I30" s="129"/>
    </row>
    <row r="31" spans="1:11" x14ac:dyDescent="0.45">
      <c r="A31" s="125"/>
      <c r="B31" s="470"/>
      <c r="C31" s="471"/>
      <c r="D31" s="471"/>
      <c r="E31" s="471"/>
      <c r="F31" s="471"/>
      <c r="G31" s="191"/>
      <c r="H31" s="190"/>
      <c r="I31" s="129"/>
    </row>
    <row r="32" spans="1:11" x14ac:dyDescent="0.45">
      <c r="A32" s="125"/>
      <c r="B32" s="470"/>
      <c r="C32" s="471"/>
      <c r="D32" s="471"/>
      <c r="E32" s="471"/>
      <c r="F32" s="471"/>
      <c r="G32" s="191"/>
      <c r="H32" s="192"/>
      <c r="I32" s="129"/>
    </row>
    <row r="33" spans="1:12" x14ac:dyDescent="0.45">
      <c r="A33" s="125"/>
      <c r="B33" s="470"/>
      <c r="C33" s="471"/>
      <c r="D33" s="471"/>
      <c r="E33" s="471"/>
      <c r="F33" s="471"/>
      <c r="G33" s="191"/>
      <c r="H33" s="192"/>
      <c r="I33" s="129"/>
    </row>
    <row r="34" spans="1:12" x14ac:dyDescent="0.45">
      <c r="A34" s="125"/>
      <c r="B34" s="470"/>
      <c r="C34" s="471"/>
      <c r="D34" s="471"/>
      <c r="E34" s="471"/>
      <c r="F34" s="471"/>
      <c r="G34" s="191"/>
      <c r="H34" s="192"/>
      <c r="I34" s="129"/>
    </row>
    <row r="35" spans="1:12" x14ac:dyDescent="0.45">
      <c r="A35" s="125"/>
      <c r="B35" s="470"/>
      <c r="C35" s="471"/>
      <c r="D35" s="471"/>
      <c r="E35" s="471"/>
      <c r="F35" s="471"/>
      <c r="G35" s="191"/>
      <c r="H35" s="192"/>
      <c r="I35" s="129"/>
    </row>
    <row r="36" spans="1:12" x14ac:dyDescent="0.45">
      <c r="A36" s="125"/>
      <c r="B36" s="470"/>
      <c r="C36" s="471"/>
      <c r="D36" s="471"/>
      <c r="E36" s="471"/>
      <c r="F36" s="471"/>
      <c r="G36" s="191"/>
      <c r="H36" s="192"/>
      <c r="I36" s="129"/>
    </row>
    <row r="37" spans="1:12" x14ac:dyDescent="0.45">
      <c r="A37" s="125"/>
      <c r="B37" s="470"/>
      <c r="C37" s="471"/>
      <c r="D37" s="471"/>
      <c r="E37" s="471"/>
      <c r="F37" s="471"/>
      <c r="G37" s="191"/>
      <c r="H37" s="192"/>
      <c r="I37" s="129"/>
    </row>
    <row r="38" spans="1:12" x14ac:dyDescent="0.45">
      <c r="A38" s="125"/>
      <c r="B38" s="470"/>
      <c r="C38" s="471"/>
      <c r="D38" s="471"/>
      <c r="E38" s="471"/>
      <c r="F38" s="471"/>
      <c r="G38" s="191"/>
      <c r="H38" s="192"/>
      <c r="I38" s="129"/>
      <c r="L38" s="130"/>
    </row>
    <row r="39" spans="1:12" x14ac:dyDescent="0.45">
      <c r="A39" s="467" t="s">
        <v>177</v>
      </c>
      <c r="B39" s="404"/>
      <c r="C39" s="404"/>
      <c r="D39" s="404"/>
      <c r="E39" s="404"/>
      <c r="F39" s="404"/>
      <c r="G39" s="404"/>
      <c r="H39" s="405"/>
      <c r="I39" s="185">
        <f>SUM(I25:I38)</f>
        <v>1380</v>
      </c>
      <c r="L39" s="130"/>
    </row>
    <row r="40" spans="1:12" x14ac:dyDescent="0.45">
      <c r="A40" s="408" t="s">
        <v>178</v>
      </c>
      <c r="B40" s="404"/>
      <c r="C40" s="404"/>
      <c r="D40" s="404"/>
      <c r="E40" s="404"/>
      <c r="F40" s="404"/>
      <c r="G40" s="404"/>
      <c r="H40" s="405"/>
      <c r="I40" s="186">
        <f>ROUND((I39*0.15),2)</f>
        <v>207</v>
      </c>
      <c r="L40" s="130"/>
    </row>
    <row r="41" spans="1:12" x14ac:dyDescent="0.45">
      <c r="A41" s="408" t="s">
        <v>179</v>
      </c>
      <c r="B41" s="404"/>
      <c r="C41" s="404"/>
      <c r="D41" s="404"/>
      <c r="E41" s="404"/>
      <c r="F41" s="404"/>
      <c r="G41" s="404"/>
      <c r="H41" s="405"/>
      <c r="I41" s="172">
        <f>I39+I40</f>
        <v>1587</v>
      </c>
    </row>
    <row r="42" spans="1:12" x14ac:dyDescent="0.45">
      <c r="A42" s="414" t="s">
        <v>101</v>
      </c>
      <c r="B42" s="415"/>
      <c r="C42" s="415"/>
      <c r="D42" s="415"/>
      <c r="E42" s="415"/>
      <c r="F42" s="415"/>
      <c r="G42" s="415"/>
      <c r="H42" s="415"/>
      <c r="I42" s="416"/>
    </row>
    <row r="43" spans="1:12" x14ac:dyDescent="0.45">
      <c r="A43" s="120" t="s">
        <v>102</v>
      </c>
      <c r="B43" s="412" t="s">
        <v>103</v>
      </c>
      <c r="C43" s="458"/>
      <c r="D43" s="413"/>
      <c r="E43" s="412" t="s">
        <v>91</v>
      </c>
      <c r="F43" s="413"/>
      <c r="G43" s="122" t="s">
        <v>93</v>
      </c>
      <c r="H43" s="123" t="s">
        <v>94</v>
      </c>
      <c r="I43" s="124" t="s">
        <v>95</v>
      </c>
    </row>
    <row r="44" spans="1:12" x14ac:dyDescent="0.45">
      <c r="A44" s="125">
        <v>1</v>
      </c>
      <c r="B44" s="449" t="s">
        <v>104</v>
      </c>
      <c r="C44" s="450"/>
      <c r="D44" s="451"/>
      <c r="E44" s="437" t="s">
        <v>105</v>
      </c>
      <c r="F44" s="439"/>
      <c r="G44" s="157"/>
      <c r="H44" s="155">
        <v>450</v>
      </c>
      <c r="I44" s="132">
        <f>SUM(G44*H44)</f>
        <v>0</v>
      </c>
    </row>
    <row r="45" spans="1:12" x14ac:dyDescent="0.45">
      <c r="A45" s="125">
        <v>2</v>
      </c>
      <c r="B45" s="426" t="s">
        <v>106</v>
      </c>
      <c r="C45" s="427"/>
      <c r="D45" s="428"/>
      <c r="E45" s="406" t="s">
        <v>105</v>
      </c>
      <c r="F45" s="407"/>
      <c r="G45" s="126"/>
      <c r="H45" s="156">
        <v>350</v>
      </c>
      <c r="I45" s="129">
        <f t="shared" ref="I45:I49" si="1">SUM(G45*H45)</f>
        <v>0</v>
      </c>
    </row>
    <row r="46" spans="1:12" x14ac:dyDescent="0.45">
      <c r="A46" s="125">
        <v>3</v>
      </c>
      <c r="B46" s="426" t="s">
        <v>107</v>
      </c>
      <c r="C46" s="427"/>
      <c r="D46" s="428"/>
      <c r="E46" s="406" t="s">
        <v>105</v>
      </c>
      <c r="F46" s="407"/>
      <c r="G46" s="126">
        <v>2</v>
      </c>
      <c r="H46" s="156">
        <v>300</v>
      </c>
      <c r="I46" s="129">
        <f t="shared" si="1"/>
        <v>600</v>
      </c>
    </row>
    <row r="47" spans="1:12" x14ac:dyDescent="0.45">
      <c r="A47" s="125">
        <v>4</v>
      </c>
      <c r="B47" s="426" t="s">
        <v>108</v>
      </c>
      <c r="C47" s="427"/>
      <c r="D47" s="428"/>
      <c r="E47" s="406" t="s">
        <v>105</v>
      </c>
      <c r="F47" s="407"/>
      <c r="G47" s="126">
        <v>2</v>
      </c>
      <c r="H47" s="156">
        <v>200</v>
      </c>
      <c r="I47" s="129">
        <f t="shared" si="1"/>
        <v>400</v>
      </c>
    </row>
    <row r="48" spans="1:12" x14ac:dyDescent="0.45">
      <c r="A48" s="125">
        <v>5</v>
      </c>
      <c r="B48" s="426" t="s">
        <v>109</v>
      </c>
      <c r="C48" s="427"/>
      <c r="D48" s="428"/>
      <c r="E48" s="406" t="s">
        <v>105</v>
      </c>
      <c r="F48" s="407"/>
      <c r="G48" s="126"/>
      <c r="H48" s="158">
        <v>200</v>
      </c>
      <c r="I48" s="129">
        <f t="shared" si="1"/>
        <v>0</v>
      </c>
    </row>
    <row r="49" spans="1:12" x14ac:dyDescent="0.45">
      <c r="A49" s="125">
        <v>6</v>
      </c>
      <c r="B49" s="426" t="s">
        <v>41</v>
      </c>
      <c r="C49" s="427"/>
      <c r="D49" s="428"/>
      <c r="E49" s="406" t="s">
        <v>105</v>
      </c>
      <c r="F49" s="407"/>
      <c r="G49" s="126"/>
      <c r="H49" s="158">
        <v>140</v>
      </c>
      <c r="I49" s="129">
        <f t="shared" si="1"/>
        <v>0</v>
      </c>
    </row>
    <row r="50" spans="1:12" x14ac:dyDescent="0.45">
      <c r="A50" s="125"/>
      <c r="B50" s="426"/>
      <c r="C50" s="427"/>
      <c r="D50" s="428"/>
      <c r="E50" s="133"/>
      <c r="F50" s="100"/>
      <c r="G50" s="100"/>
      <c r="H50" s="116"/>
      <c r="I50" s="129"/>
    </row>
    <row r="51" spans="1:12" x14ac:dyDescent="0.45">
      <c r="A51" s="114"/>
      <c r="B51" s="426"/>
      <c r="C51" s="427"/>
      <c r="D51" s="428"/>
      <c r="F51" s="100"/>
      <c r="G51" s="100"/>
      <c r="H51" s="116"/>
      <c r="I51" s="129"/>
    </row>
    <row r="52" spans="1:12" x14ac:dyDescent="0.45">
      <c r="A52" s="134"/>
      <c r="B52" s="455"/>
      <c r="C52" s="456"/>
      <c r="D52" s="457"/>
      <c r="E52" s="102"/>
      <c r="F52" s="103"/>
      <c r="G52" s="100"/>
      <c r="H52" s="118"/>
      <c r="I52" s="129"/>
    </row>
    <row r="53" spans="1:12" x14ac:dyDescent="0.45">
      <c r="A53" s="408" t="s">
        <v>110</v>
      </c>
      <c r="B53" s="404"/>
      <c r="C53" s="404"/>
      <c r="D53" s="404"/>
      <c r="E53" s="404"/>
      <c r="F53" s="404"/>
      <c r="G53" s="404"/>
      <c r="H53" s="405"/>
      <c r="I53" s="140">
        <f>SUM(I44:I52)</f>
        <v>1000</v>
      </c>
    </row>
    <row r="54" spans="1:12" x14ac:dyDescent="0.45">
      <c r="A54" s="414" t="s">
        <v>111</v>
      </c>
      <c r="B54" s="415"/>
      <c r="C54" s="415"/>
      <c r="D54" s="415"/>
      <c r="E54" s="415"/>
      <c r="F54" s="415"/>
      <c r="G54" s="415"/>
      <c r="H54" s="415"/>
      <c r="I54" s="416"/>
    </row>
    <row r="55" spans="1:12" x14ac:dyDescent="0.45">
      <c r="A55" s="120" t="s">
        <v>112</v>
      </c>
      <c r="B55" s="412" t="s">
        <v>113</v>
      </c>
      <c r="C55" s="458"/>
      <c r="D55" s="413"/>
      <c r="E55" s="412" t="s">
        <v>114</v>
      </c>
      <c r="F55" s="413"/>
      <c r="G55" s="136" t="s">
        <v>115</v>
      </c>
      <c r="H55" s="136" t="s">
        <v>94</v>
      </c>
      <c r="I55" s="137" t="s">
        <v>95</v>
      </c>
    </row>
    <row r="56" spans="1:12" x14ac:dyDescent="0.45">
      <c r="A56" s="125">
        <v>1</v>
      </c>
      <c r="B56" s="417" t="s">
        <v>320</v>
      </c>
      <c r="C56" s="418"/>
      <c r="D56" s="419"/>
      <c r="E56" s="437"/>
      <c r="F56" s="439"/>
      <c r="G56" s="126"/>
      <c r="H56" s="138"/>
      <c r="I56" s="129"/>
    </row>
    <row r="57" spans="1:12" x14ac:dyDescent="0.45">
      <c r="A57" s="125"/>
      <c r="B57" s="420" t="s">
        <v>273</v>
      </c>
      <c r="C57" s="421"/>
      <c r="D57" s="422"/>
      <c r="E57" s="406">
        <v>1</v>
      </c>
      <c r="F57" s="407"/>
      <c r="G57" s="126">
        <v>34</v>
      </c>
      <c r="H57" s="138">
        <v>5</v>
      </c>
      <c r="I57" s="129">
        <f>H57*G57</f>
        <v>170</v>
      </c>
    </row>
    <row r="58" spans="1:12" x14ac:dyDescent="0.45">
      <c r="A58" s="139"/>
      <c r="B58" s="423"/>
      <c r="C58" s="424"/>
      <c r="D58" s="425"/>
      <c r="E58" s="440"/>
      <c r="F58" s="442"/>
      <c r="G58" s="126"/>
      <c r="H58" s="138"/>
      <c r="I58" s="129"/>
    </row>
    <row r="59" spans="1:12" x14ac:dyDescent="0.45">
      <c r="A59" s="408" t="s">
        <v>116</v>
      </c>
      <c r="B59" s="404"/>
      <c r="C59" s="404"/>
      <c r="D59" s="404"/>
      <c r="E59" s="404"/>
      <c r="F59" s="404"/>
      <c r="G59" s="404"/>
      <c r="H59" s="405"/>
      <c r="I59" s="140">
        <f>SUM(I56:I58)</f>
        <v>170</v>
      </c>
    </row>
    <row r="60" spans="1:12" x14ac:dyDescent="0.45">
      <c r="A60" s="141"/>
      <c r="B60" s="142"/>
      <c r="C60" s="142"/>
      <c r="D60" s="142"/>
      <c r="E60" s="142"/>
      <c r="F60" s="143"/>
      <c r="G60" s="144"/>
      <c r="H60" s="144"/>
      <c r="I60" s="145"/>
      <c r="L60" s="97"/>
    </row>
    <row r="61" spans="1:12" x14ac:dyDescent="0.45">
      <c r="A61" s="452"/>
      <c r="B61" s="453"/>
      <c r="C61" s="453"/>
      <c r="D61" s="453"/>
      <c r="E61" s="453"/>
      <c r="F61" s="146"/>
      <c r="G61" s="454" t="s">
        <v>117</v>
      </c>
      <c r="H61" s="453"/>
      <c r="I61" s="147">
        <f>I59+I53+I41</f>
        <v>2757</v>
      </c>
    </row>
    <row r="62" spans="1:12" x14ac:dyDescent="0.45">
      <c r="A62" s="452"/>
      <c r="B62" s="453"/>
      <c r="C62" s="453"/>
      <c r="D62" s="453"/>
      <c r="E62" s="453"/>
      <c r="F62" s="100"/>
      <c r="G62" s="148"/>
      <c r="H62" s="149"/>
      <c r="I62" s="150"/>
    </row>
    <row r="63" spans="1:12" ht="14.65" thickBot="1" x14ac:dyDescent="0.5">
      <c r="A63" s="452"/>
      <c r="B63" s="453"/>
      <c r="C63" s="453"/>
      <c r="D63" s="453"/>
      <c r="E63" s="453"/>
      <c r="F63" s="100"/>
      <c r="G63" s="402" t="s">
        <v>160</v>
      </c>
      <c r="H63" s="403"/>
      <c r="I63" s="159">
        <f>I61+I62</f>
        <v>2757</v>
      </c>
    </row>
    <row r="64" spans="1:12" ht="15" thickTop="1" thickBot="1" x14ac:dyDescent="0.5">
      <c r="A64" s="151"/>
      <c r="B64" s="152"/>
      <c r="C64" s="459"/>
      <c r="D64" s="460"/>
      <c r="E64" s="460"/>
      <c r="F64" s="460"/>
      <c r="G64" s="153"/>
      <c r="H64" s="153"/>
      <c r="I64" s="154"/>
    </row>
    <row r="66" spans="1:2" x14ac:dyDescent="0.45">
      <c r="A66" s="97"/>
      <c r="B66" s="97"/>
    </row>
  </sheetData>
  <mergeCells count="78">
    <mergeCell ref="A16:I16"/>
    <mergeCell ref="F15:G15"/>
    <mergeCell ref="H15:I15"/>
    <mergeCell ref="A9:E9"/>
    <mergeCell ref="F9:G9"/>
    <mergeCell ref="H9:I9"/>
    <mergeCell ref="F10:G10"/>
    <mergeCell ref="H10:I10"/>
    <mergeCell ref="F11:G11"/>
    <mergeCell ref="H11:I11"/>
    <mergeCell ref="F12:G12"/>
    <mergeCell ref="H12:I12"/>
    <mergeCell ref="H13:I13"/>
    <mergeCell ref="F14:G14"/>
    <mergeCell ref="H14:I14"/>
    <mergeCell ref="B28:F28"/>
    <mergeCell ref="A17:I17"/>
    <mergeCell ref="B18:D18"/>
    <mergeCell ref="B19:D19"/>
    <mergeCell ref="B20:D20"/>
    <mergeCell ref="B21:D21"/>
    <mergeCell ref="A22:H22"/>
    <mergeCell ref="A23:I23"/>
    <mergeCell ref="B24:F24"/>
    <mergeCell ref="B25:F25"/>
    <mergeCell ref="B26:F26"/>
    <mergeCell ref="B27:F27"/>
    <mergeCell ref="A40:H40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A39:H39"/>
    <mergeCell ref="A41:H41"/>
    <mergeCell ref="A42:I42"/>
    <mergeCell ref="B43:D43"/>
    <mergeCell ref="E43:F43"/>
    <mergeCell ref="B44:D44"/>
    <mergeCell ref="E44:F44"/>
    <mergeCell ref="B45:D45"/>
    <mergeCell ref="E45:F45"/>
    <mergeCell ref="B46:D46"/>
    <mergeCell ref="E46:F46"/>
    <mergeCell ref="B47:D47"/>
    <mergeCell ref="E47:F47"/>
    <mergeCell ref="B56:D56"/>
    <mergeCell ref="E56:F56"/>
    <mergeCell ref="B48:D48"/>
    <mergeCell ref="E48:F48"/>
    <mergeCell ref="B49:D49"/>
    <mergeCell ref="E49:F49"/>
    <mergeCell ref="B50:D50"/>
    <mergeCell ref="B51:D51"/>
    <mergeCell ref="B52:D52"/>
    <mergeCell ref="A53:H53"/>
    <mergeCell ref="A54:I54"/>
    <mergeCell ref="B55:D55"/>
    <mergeCell ref="E55:F55"/>
    <mergeCell ref="C64:F64"/>
    <mergeCell ref="B57:D57"/>
    <mergeCell ref="E57:F57"/>
    <mergeCell ref="B58:D58"/>
    <mergeCell ref="E58:F58"/>
    <mergeCell ref="A59:H59"/>
    <mergeCell ref="A61:B61"/>
    <mergeCell ref="C61:E61"/>
    <mergeCell ref="G61:H61"/>
    <mergeCell ref="A62:B62"/>
    <mergeCell ref="C62:E62"/>
    <mergeCell ref="A63:B63"/>
    <mergeCell ref="C63:E63"/>
    <mergeCell ref="G63:H63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M66"/>
  <sheetViews>
    <sheetView topLeftCell="A31" workbookViewId="0">
      <selection activeCell="M56" sqref="M56"/>
    </sheetView>
  </sheetViews>
  <sheetFormatPr defaultRowHeight="14.25" x14ac:dyDescent="0.45"/>
  <cols>
    <col min="1" max="1" width="12" bestFit="1" customWidth="1"/>
    <col min="4" max="4" width="26.86328125" customWidth="1"/>
    <col min="6" max="6" width="8.86328125" customWidth="1"/>
    <col min="7" max="7" width="11" customWidth="1"/>
    <col min="8" max="8" width="14.1328125" customWidth="1"/>
    <col min="9" max="9" width="18.33203125" customWidth="1"/>
  </cols>
  <sheetData>
    <row r="1" spans="1:13" x14ac:dyDescent="0.45">
      <c r="A1" s="92"/>
      <c r="B1" s="93"/>
      <c r="C1" s="93"/>
      <c r="D1" s="93"/>
      <c r="E1" s="93"/>
      <c r="F1" s="93"/>
      <c r="G1" s="93"/>
      <c r="H1" s="93"/>
      <c r="I1" s="94"/>
    </row>
    <row r="2" spans="1:13" x14ac:dyDescent="0.45">
      <c r="A2" s="95"/>
      <c r="I2" s="96"/>
    </row>
    <row r="3" spans="1:13" x14ac:dyDescent="0.45">
      <c r="A3" s="95"/>
      <c r="I3" s="96"/>
    </row>
    <row r="4" spans="1:13" x14ac:dyDescent="0.45">
      <c r="A4" s="95"/>
      <c r="I4" s="96"/>
    </row>
    <row r="5" spans="1:13" x14ac:dyDescent="0.45">
      <c r="A5" s="95"/>
      <c r="I5" s="96"/>
    </row>
    <row r="6" spans="1:13" x14ac:dyDescent="0.45">
      <c r="A6" s="95"/>
      <c r="I6" s="96"/>
    </row>
    <row r="7" spans="1:13" x14ac:dyDescent="0.45">
      <c r="A7" s="95"/>
      <c r="I7" s="96"/>
    </row>
    <row r="8" spans="1:13" x14ac:dyDescent="0.45">
      <c r="A8" s="95"/>
      <c r="H8" s="97"/>
      <c r="I8" s="98"/>
    </row>
    <row r="9" spans="1:13" x14ac:dyDescent="0.45">
      <c r="A9" s="414" t="s">
        <v>167</v>
      </c>
      <c r="B9" s="415"/>
      <c r="C9" s="415"/>
      <c r="D9" s="415"/>
      <c r="E9" s="429"/>
      <c r="F9" s="430" t="s">
        <v>166</v>
      </c>
      <c r="G9" s="431"/>
      <c r="H9" s="432" t="e">
        <f>#REF!</f>
        <v>#REF!</v>
      </c>
      <c r="I9" s="433"/>
    </row>
    <row r="10" spans="1:13" x14ac:dyDescent="0.45">
      <c r="A10" s="99" t="s">
        <v>77</v>
      </c>
      <c r="B10" s="97"/>
      <c r="D10" s="215"/>
      <c r="E10" s="100"/>
      <c r="F10" s="430" t="s">
        <v>78</v>
      </c>
      <c r="G10" s="431"/>
      <c r="H10" s="434" t="e">
        <f>#REF!</f>
        <v>#REF!</v>
      </c>
      <c r="I10" s="435"/>
    </row>
    <row r="11" spans="1:13" x14ac:dyDescent="0.45">
      <c r="A11" s="99" t="s">
        <v>79</v>
      </c>
      <c r="B11" s="97"/>
      <c r="E11" s="100"/>
      <c r="F11" s="430" t="s">
        <v>80</v>
      </c>
      <c r="G11" s="431"/>
      <c r="H11" s="436" t="e">
        <f>#REF!</f>
        <v>#REF!</v>
      </c>
      <c r="I11" s="435"/>
    </row>
    <row r="12" spans="1:13" x14ac:dyDescent="0.45">
      <c r="A12" s="99" t="s">
        <v>81</v>
      </c>
      <c r="B12" s="97"/>
      <c r="D12" s="187"/>
      <c r="E12" s="100"/>
      <c r="F12" s="430" t="s">
        <v>82</v>
      </c>
      <c r="G12" s="431"/>
      <c r="H12" s="436">
        <v>1814</v>
      </c>
      <c r="I12" s="435"/>
    </row>
    <row r="13" spans="1:13" x14ac:dyDescent="0.45">
      <c r="A13" s="99" t="s">
        <v>83</v>
      </c>
      <c r="B13" s="97"/>
      <c r="D13" s="187"/>
      <c r="E13" s="100"/>
      <c r="F13" s="181" t="s">
        <v>84</v>
      </c>
      <c r="G13" s="182"/>
      <c r="H13" s="468" t="s">
        <v>118</v>
      </c>
      <c r="I13" s="469"/>
    </row>
    <row r="14" spans="1:13" x14ac:dyDescent="0.45">
      <c r="A14" s="99"/>
      <c r="B14" s="97"/>
      <c r="D14" s="187"/>
      <c r="E14" s="100"/>
      <c r="F14" s="430" t="s">
        <v>86</v>
      </c>
      <c r="G14" s="431"/>
      <c r="H14" s="436" t="s">
        <v>87</v>
      </c>
      <c r="I14" s="435"/>
      <c r="M14" t="s">
        <v>85</v>
      </c>
    </row>
    <row r="15" spans="1:13" x14ac:dyDescent="0.45">
      <c r="A15" s="99"/>
      <c r="B15" s="97"/>
      <c r="D15" s="187"/>
      <c r="F15" s="472" t="s">
        <v>318</v>
      </c>
      <c r="G15" s="472"/>
      <c r="H15" s="473" t="s">
        <v>321</v>
      </c>
      <c r="I15" s="469"/>
    </row>
    <row r="16" spans="1:13" x14ac:dyDescent="0.45">
      <c r="A16" s="443" t="s">
        <v>334</v>
      </c>
      <c r="B16" s="444"/>
      <c r="C16" s="444"/>
      <c r="D16" s="444"/>
      <c r="E16" s="444"/>
      <c r="F16" s="444"/>
      <c r="G16" s="444"/>
      <c r="H16" s="444"/>
      <c r="I16" s="445"/>
    </row>
    <row r="17" spans="1:11" ht="14.65" thickBot="1" x14ac:dyDescent="0.5">
      <c r="A17" s="446" t="s">
        <v>88</v>
      </c>
      <c r="B17" s="447"/>
      <c r="C17" s="447"/>
      <c r="D17" s="447"/>
      <c r="E17" s="447"/>
      <c r="F17" s="447"/>
      <c r="G17" s="447"/>
      <c r="H17" s="447"/>
      <c r="I17" s="448"/>
    </row>
    <row r="18" spans="1:11" x14ac:dyDescent="0.45">
      <c r="A18" s="104" t="s">
        <v>89</v>
      </c>
      <c r="B18" s="464" t="s">
        <v>176</v>
      </c>
      <c r="C18" s="465"/>
      <c r="D18" s="466"/>
      <c r="E18" s="170" t="s">
        <v>91</v>
      </c>
      <c r="F18" s="170" t="s">
        <v>92</v>
      </c>
      <c r="G18" s="170" t="s">
        <v>93</v>
      </c>
      <c r="H18" s="170" t="s">
        <v>94</v>
      </c>
      <c r="I18" s="171" t="s">
        <v>95</v>
      </c>
    </row>
    <row r="19" spans="1:11" x14ac:dyDescent="0.45">
      <c r="A19" s="109"/>
      <c r="B19" s="437"/>
      <c r="C19" s="438"/>
      <c r="D19" s="439"/>
      <c r="E19" s="110"/>
      <c r="F19" s="111"/>
      <c r="G19" s="110"/>
      <c r="H19" s="112"/>
      <c r="I19" s="113">
        <f>SUM(G19*H19)</f>
        <v>0</v>
      </c>
    </row>
    <row r="20" spans="1:11" x14ac:dyDescent="0.45">
      <c r="A20" s="114"/>
      <c r="B20" s="406"/>
      <c r="C20" s="395"/>
      <c r="D20" s="407"/>
      <c r="E20" s="115"/>
      <c r="F20" s="100"/>
      <c r="G20" s="115"/>
      <c r="H20" s="116"/>
      <c r="I20" s="113">
        <f t="shared" ref="I20:I21" si="0">SUM(G20*H20)</f>
        <v>0</v>
      </c>
    </row>
    <row r="21" spans="1:11" x14ac:dyDescent="0.45">
      <c r="A21" s="114"/>
      <c r="B21" s="440"/>
      <c r="C21" s="441"/>
      <c r="D21" s="442"/>
      <c r="E21" s="115"/>
      <c r="F21" s="100"/>
      <c r="G21" s="117"/>
      <c r="H21" s="118"/>
      <c r="I21" s="119">
        <f t="shared" si="0"/>
        <v>0</v>
      </c>
    </row>
    <row r="22" spans="1:11" x14ac:dyDescent="0.45">
      <c r="A22" s="408" t="s">
        <v>96</v>
      </c>
      <c r="B22" s="404"/>
      <c r="C22" s="404"/>
      <c r="D22" s="404"/>
      <c r="E22" s="404"/>
      <c r="F22" s="404"/>
      <c r="G22" s="404"/>
      <c r="H22" s="405"/>
      <c r="I22" s="113">
        <f>SUM(I19:I21)</f>
        <v>0</v>
      </c>
    </row>
    <row r="23" spans="1:11" x14ac:dyDescent="0.45">
      <c r="A23" s="414" t="s">
        <v>97</v>
      </c>
      <c r="B23" s="415"/>
      <c r="C23" s="415"/>
      <c r="D23" s="415"/>
      <c r="E23" s="415"/>
      <c r="F23" s="415"/>
      <c r="G23" s="415"/>
      <c r="H23" s="415"/>
      <c r="I23" s="416"/>
    </row>
    <row r="24" spans="1:11" x14ac:dyDescent="0.45">
      <c r="A24" s="120" t="s">
        <v>98</v>
      </c>
      <c r="B24" s="412" t="s">
        <v>176</v>
      </c>
      <c r="C24" s="458"/>
      <c r="D24" s="458"/>
      <c r="E24" s="458"/>
      <c r="F24" s="413"/>
      <c r="G24" s="180" t="s">
        <v>93</v>
      </c>
      <c r="H24" s="136" t="s">
        <v>94</v>
      </c>
      <c r="I24" s="137" t="s">
        <v>95</v>
      </c>
      <c r="K24" s="142"/>
    </row>
    <row r="25" spans="1:11" x14ac:dyDescent="0.45">
      <c r="A25" s="125"/>
      <c r="B25" s="417"/>
      <c r="C25" s="418"/>
      <c r="D25" s="418"/>
      <c r="E25" s="418"/>
      <c r="F25" s="419"/>
      <c r="G25" s="189"/>
      <c r="H25" s="184"/>
      <c r="I25" s="129"/>
    </row>
    <row r="26" spans="1:11" x14ac:dyDescent="0.45">
      <c r="A26" s="125"/>
      <c r="B26" s="420"/>
      <c r="C26" s="421"/>
      <c r="D26" s="421"/>
      <c r="E26" s="421"/>
      <c r="F26" s="421"/>
      <c r="G26" s="191"/>
      <c r="H26" s="190"/>
      <c r="I26" s="129"/>
    </row>
    <row r="27" spans="1:11" x14ac:dyDescent="0.45">
      <c r="A27" s="125"/>
      <c r="B27" s="420"/>
      <c r="C27" s="421"/>
      <c r="D27" s="421"/>
      <c r="E27" s="421"/>
      <c r="F27" s="421"/>
      <c r="G27" s="191"/>
      <c r="H27" s="190"/>
      <c r="I27" s="129"/>
    </row>
    <row r="28" spans="1:11" x14ac:dyDescent="0.45">
      <c r="A28" s="125"/>
      <c r="B28" s="420"/>
      <c r="C28" s="421"/>
      <c r="D28" s="421"/>
      <c r="E28" s="421"/>
      <c r="F28" s="422"/>
      <c r="G28" s="191"/>
      <c r="H28" s="190"/>
      <c r="I28" s="129"/>
    </row>
    <row r="29" spans="1:11" x14ac:dyDescent="0.45">
      <c r="A29" s="125"/>
      <c r="B29" s="420"/>
      <c r="C29" s="421"/>
      <c r="D29" s="421"/>
      <c r="E29" s="421"/>
      <c r="F29" s="422"/>
      <c r="G29" s="191"/>
      <c r="H29" s="190"/>
      <c r="I29" s="129"/>
    </row>
    <row r="30" spans="1:11" x14ac:dyDescent="0.45">
      <c r="A30" s="125"/>
      <c r="B30" s="470"/>
      <c r="C30" s="471"/>
      <c r="D30" s="471"/>
      <c r="E30" s="471"/>
      <c r="F30" s="471"/>
      <c r="G30" s="191"/>
      <c r="H30" s="190"/>
      <c r="I30" s="129"/>
    </row>
    <row r="31" spans="1:11" x14ac:dyDescent="0.45">
      <c r="A31" s="125"/>
      <c r="B31" s="470"/>
      <c r="C31" s="471"/>
      <c r="D31" s="471"/>
      <c r="E31" s="471"/>
      <c r="F31" s="471"/>
      <c r="G31" s="191"/>
      <c r="H31" s="190"/>
      <c r="I31" s="129"/>
    </row>
    <row r="32" spans="1:11" x14ac:dyDescent="0.45">
      <c r="A32" s="125"/>
      <c r="B32" s="470"/>
      <c r="C32" s="471"/>
      <c r="D32" s="471"/>
      <c r="E32" s="471"/>
      <c r="F32" s="471"/>
      <c r="G32" s="191"/>
      <c r="H32" s="192"/>
      <c r="I32" s="129"/>
    </row>
    <row r="33" spans="1:12" x14ac:dyDescent="0.45">
      <c r="A33" s="125"/>
      <c r="B33" s="470"/>
      <c r="C33" s="471"/>
      <c r="D33" s="471"/>
      <c r="E33" s="471"/>
      <c r="F33" s="471"/>
      <c r="G33" s="191"/>
      <c r="H33" s="192"/>
      <c r="I33" s="129"/>
    </row>
    <row r="34" spans="1:12" x14ac:dyDescent="0.45">
      <c r="A34" s="125"/>
      <c r="B34" s="470"/>
      <c r="C34" s="471"/>
      <c r="D34" s="471"/>
      <c r="E34" s="471"/>
      <c r="F34" s="471"/>
      <c r="G34" s="191"/>
      <c r="H34" s="192"/>
      <c r="I34" s="129"/>
    </row>
    <row r="35" spans="1:12" x14ac:dyDescent="0.45">
      <c r="A35" s="125"/>
      <c r="B35" s="470"/>
      <c r="C35" s="471"/>
      <c r="D35" s="471"/>
      <c r="E35" s="471"/>
      <c r="F35" s="471"/>
      <c r="G35" s="191"/>
      <c r="H35" s="192"/>
      <c r="I35" s="129"/>
    </row>
    <row r="36" spans="1:12" x14ac:dyDescent="0.45">
      <c r="A36" s="125"/>
      <c r="B36" s="470"/>
      <c r="C36" s="471"/>
      <c r="D36" s="471"/>
      <c r="E36" s="471"/>
      <c r="F36" s="471"/>
      <c r="G36" s="191"/>
      <c r="H36" s="192"/>
      <c r="I36" s="129"/>
    </row>
    <row r="37" spans="1:12" x14ac:dyDescent="0.45">
      <c r="A37" s="125"/>
      <c r="B37" s="470"/>
      <c r="C37" s="471"/>
      <c r="D37" s="471"/>
      <c r="E37" s="471"/>
      <c r="F37" s="471"/>
      <c r="G37" s="191"/>
      <c r="H37" s="192"/>
      <c r="I37" s="129"/>
    </row>
    <row r="38" spans="1:12" x14ac:dyDescent="0.45">
      <c r="A38" s="125"/>
      <c r="B38" s="470"/>
      <c r="C38" s="471"/>
      <c r="D38" s="471"/>
      <c r="E38" s="471"/>
      <c r="F38" s="471"/>
      <c r="G38" s="191"/>
      <c r="H38" s="192"/>
      <c r="I38" s="129"/>
      <c r="L38" s="130"/>
    </row>
    <row r="39" spans="1:12" x14ac:dyDescent="0.45">
      <c r="A39" s="467" t="s">
        <v>177</v>
      </c>
      <c r="B39" s="404"/>
      <c r="C39" s="404"/>
      <c r="D39" s="404"/>
      <c r="E39" s="404"/>
      <c r="F39" s="404"/>
      <c r="G39" s="404"/>
      <c r="H39" s="405"/>
      <c r="I39" s="185">
        <f>SUM(I25:I38)</f>
        <v>0</v>
      </c>
      <c r="L39" s="130"/>
    </row>
    <row r="40" spans="1:12" x14ac:dyDescent="0.45">
      <c r="A40" s="408" t="s">
        <v>178</v>
      </c>
      <c r="B40" s="404"/>
      <c r="C40" s="404"/>
      <c r="D40" s="404"/>
      <c r="E40" s="404"/>
      <c r="F40" s="404"/>
      <c r="G40" s="404"/>
      <c r="H40" s="405"/>
      <c r="I40" s="186">
        <f>ROUND((I39*0.15),2)</f>
        <v>0</v>
      </c>
      <c r="L40" s="130"/>
    </row>
    <row r="41" spans="1:12" x14ac:dyDescent="0.45">
      <c r="A41" s="408" t="s">
        <v>179</v>
      </c>
      <c r="B41" s="404"/>
      <c r="C41" s="404"/>
      <c r="D41" s="404"/>
      <c r="E41" s="404"/>
      <c r="F41" s="404"/>
      <c r="G41" s="404"/>
      <c r="H41" s="405"/>
      <c r="I41" s="172">
        <f>I39+I40</f>
        <v>0</v>
      </c>
    </row>
    <row r="42" spans="1:12" x14ac:dyDescent="0.45">
      <c r="A42" s="414" t="s">
        <v>101</v>
      </c>
      <c r="B42" s="415"/>
      <c r="C42" s="415"/>
      <c r="D42" s="415"/>
      <c r="E42" s="415"/>
      <c r="F42" s="415"/>
      <c r="G42" s="415"/>
      <c r="H42" s="415"/>
      <c r="I42" s="416"/>
    </row>
    <row r="43" spans="1:12" x14ac:dyDescent="0.45">
      <c r="A43" s="120" t="s">
        <v>102</v>
      </c>
      <c r="B43" s="412" t="s">
        <v>103</v>
      </c>
      <c r="C43" s="458"/>
      <c r="D43" s="413"/>
      <c r="E43" s="412" t="s">
        <v>91</v>
      </c>
      <c r="F43" s="413"/>
      <c r="G43" s="122" t="s">
        <v>93</v>
      </c>
      <c r="H43" s="123" t="s">
        <v>94</v>
      </c>
      <c r="I43" s="124" t="s">
        <v>95</v>
      </c>
    </row>
    <row r="44" spans="1:12" x14ac:dyDescent="0.45">
      <c r="A44" s="125">
        <v>1</v>
      </c>
      <c r="B44" s="449" t="s">
        <v>104</v>
      </c>
      <c r="C44" s="450"/>
      <c r="D44" s="451"/>
      <c r="E44" s="437" t="s">
        <v>105</v>
      </c>
      <c r="F44" s="439"/>
      <c r="G44" s="157"/>
      <c r="H44" s="155">
        <v>450</v>
      </c>
      <c r="I44" s="132">
        <f>SUM(G44*H44)</f>
        <v>0</v>
      </c>
    </row>
    <row r="45" spans="1:12" x14ac:dyDescent="0.45">
      <c r="A45" s="125">
        <v>2</v>
      </c>
      <c r="B45" s="426" t="s">
        <v>106</v>
      </c>
      <c r="C45" s="427"/>
      <c r="D45" s="428"/>
      <c r="E45" s="406" t="s">
        <v>105</v>
      </c>
      <c r="F45" s="407"/>
      <c r="G45" s="126"/>
      <c r="H45" s="156">
        <v>350</v>
      </c>
      <c r="I45" s="129">
        <f t="shared" ref="I45:I49" si="1">SUM(G45*H45)</f>
        <v>0</v>
      </c>
    </row>
    <row r="46" spans="1:12" x14ac:dyDescent="0.45">
      <c r="A46" s="125">
        <v>3</v>
      </c>
      <c r="B46" s="426" t="s">
        <v>107</v>
      </c>
      <c r="C46" s="427"/>
      <c r="D46" s="428"/>
      <c r="E46" s="406" t="s">
        <v>105</v>
      </c>
      <c r="F46" s="407"/>
      <c r="G46" s="126">
        <v>4</v>
      </c>
      <c r="H46" s="156">
        <v>300</v>
      </c>
      <c r="I46" s="129">
        <f t="shared" si="1"/>
        <v>1200</v>
      </c>
    </row>
    <row r="47" spans="1:12" x14ac:dyDescent="0.45">
      <c r="A47" s="125">
        <v>4</v>
      </c>
      <c r="B47" s="426" t="s">
        <v>108</v>
      </c>
      <c r="C47" s="427"/>
      <c r="D47" s="428"/>
      <c r="E47" s="406" t="s">
        <v>105</v>
      </c>
      <c r="F47" s="407"/>
      <c r="G47" s="126">
        <v>4</v>
      </c>
      <c r="H47" s="156">
        <v>200</v>
      </c>
      <c r="I47" s="129">
        <f t="shared" si="1"/>
        <v>800</v>
      </c>
    </row>
    <row r="48" spans="1:12" x14ac:dyDescent="0.45">
      <c r="A48" s="125">
        <v>5</v>
      </c>
      <c r="B48" s="426" t="s">
        <v>109</v>
      </c>
      <c r="C48" s="427"/>
      <c r="D48" s="428"/>
      <c r="E48" s="406" t="s">
        <v>105</v>
      </c>
      <c r="F48" s="407"/>
      <c r="G48" s="126"/>
      <c r="H48" s="158">
        <v>200</v>
      </c>
      <c r="I48" s="129">
        <f t="shared" si="1"/>
        <v>0</v>
      </c>
    </row>
    <row r="49" spans="1:12" x14ac:dyDescent="0.45">
      <c r="A49" s="125">
        <v>6</v>
      </c>
      <c r="B49" s="426" t="s">
        <v>41</v>
      </c>
      <c r="C49" s="427"/>
      <c r="D49" s="428"/>
      <c r="E49" s="406" t="s">
        <v>105</v>
      </c>
      <c r="F49" s="407"/>
      <c r="G49" s="126"/>
      <c r="H49" s="158">
        <v>140</v>
      </c>
      <c r="I49" s="129">
        <f t="shared" si="1"/>
        <v>0</v>
      </c>
    </row>
    <row r="50" spans="1:12" x14ac:dyDescent="0.45">
      <c r="A50" s="125"/>
      <c r="B50" s="426"/>
      <c r="C50" s="427"/>
      <c r="D50" s="428"/>
      <c r="E50" s="133"/>
      <c r="F50" s="100"/>
      <c r="G50" s="100"/>
      <c r="H50" s="116"/>
      <c r="I50" s="129"/>
    </row>
    <row r="51" spans="1:12" x14ac:dyDescent="0.45">
      <c r="A51" s="114"/>
      <c r="B51" s="426"/>
      <c r="C51" s="427"/>
      <c r="D51" s="428"/>
      <c r="F51" s="100"/>
      <c r="G51" s="100"/>
      <c r="H51" s="116"/>
      <c r="I51" s="129"/>
    </row>
    <row r="52" spans="1:12" x14ac:dyDescent="0.45">
      <c r="A52" s="134"/>
      <c r="B52" s="455"/>
      <c r="C52" s="456"/>
      <c r="D52" s="457"/>
      <c r="E52" s="102"/>
      <c r="F52" s="103"/>
      <c r="G52" s="100"/>
      <c r="H52" s="118"/>
      <c r="I52" s="129"/>
    </row>
    <row r="53" spans="1:12" x14ac:dyDescent="0.45">
      <c r="A53" s="408" t="s">
        <v>110</v>
      </c>
      <c r="B53" s="404"/>
      <c r="C53" s="404"/>
      <c r="D53" s="404"/>
      <c r="E53" s="404"/>
      <c r="F53" s="404"/>
      <c r="G53" s="404"/>
      <c r="H53" s="405"/>
      <c r="I53" s="140">
        <f>SUM(I44:I52)</f>
        <v>2000</v>
      </c>
    </row>
    <row r="54" spans="1:12" x14ac:dyDescent="0.45">
      <c r="A54" s="414" t="s">
        <v>111</v>
      </c>
      <c r="B54" s="415"/>
      <c r="C54" s="415"/>
      <c r="D54" s="415"/>
      <c r="E54" s="415"/>
      <c r="F54" s="415"/>
      <c r="G54" s="415"/>
      <c r="H54" s="415"/>
      <c r="I54" s="416"/>
    </row>
    <row r="55" spans="1:12" x14ac:dyDescent="0.45">
      <c r="A55" s="120" t="s">
        <v>112</v>
      </c>
      <c r="B55" s="412" t="s">
        <v>113</v>
      </c>
      <c r="C55" s="458"/>
      <c r="D55" s="413"/>
      <c r="E55" s="412" t="s">
        <v>114</v>
      </c>
      <c r="F55" s="413"/>
      <c r="G55" s="136" t="s">
        <v>115</v>
      </c>
      <c r="H55" s="136" t="s">
        <v>94</v>
      </c>
      <c r="I55" s="137" t="s">
        <v>95</v>
      </c>
    </row>
    <row r="56" spans="1:12" x14ac:dyDescent="0.45">
      <c r="A56" s="125">
        <v>1</v>
      </c>
      <c r="B56" s="417" t="s">
        <v>322</v>
      </c>
      <c r="C56" s="418"/>
      <c r="D56" s="419"/>
      <c r="E56" s="437"/>
      <c r="F56" s="439"/>
      <c r="G56" s="126"/>
      <c r="H56" s="138"/>
      <c r="I56" s="129"/>
    </row>
    <row r="57" spans="1:12" x14ac:dyDescent="0.45">
      <c r="A57" s="125"/>
      <c r="B57" s="420" t="s">
        <v>273</v>
      </c>
      <c r="C57" s="421"/>
      <c r="D57" s="422"/>
      <c r="E57" s="406">
        <v>1</v>
      </c>
      <c r="F57" s="407"/>
      <c r="G57" s="126">
        <v>66.400000000000006</v>
      </c>
      <c r="H57" s="138">
        <v>5</v>
      </c>
      <c r="I57" s="129">
        <f>H57*G57</f>
        <v>332</v>
      </c>
    </row>
    <row r="58" spans="1:12" x14ac:dyDescent="0.45">
      <c r="A58" s="139"/>
      <c r="B58" s="423"/>
      <c r="C58" s="424"/>
      <c r="D58" s="425"/>
      <c r="E58" s="440"/>
      <c r="F58" s="442"/>
      <c r="G58" s="126"/>
      <c r="H58" s="138"/>
      <c r="I58" s="129"/>
    </row>
    <row r="59" spans="1:12" x14ac:dyDescent="0.45">
      <c r="A59" s="408" t="s">
        <v>116</v>
      </c>
      <c r="B59" s="404"/>
      <c r="C59" s="404"/>
      <c r="D59" s="404"/>
      <c r="E59" s="404"/>
      <c r="F59" s="404"/>
      <c r="G59" s="404"/>
      <c r="H59" s="405"/>
      <c r="I59" s="140">
        <f>SUM(I56:I58)</f>
        <v>332</v>
      </c>
    </row>
    <row r="60" spans="1:12" x14ac:dyDescent="0.45">
      <c r="A60" s="141"/>
      <c r="B60" s="142"/>
      <c r="C60" s="142"/>
      <c r="D60" s="142"/>
      <c r="E60" s="142"/>
      <c r="F60" s="143"/>
      <c r="G60" s="144"/>
      <c r="H60" s="144"/>
      <c r="I60" s="145"/>
      <c r="L60" s="97"/>
    </row>
    <row r="61" spans="1:12" x14ac:dyDescent="0.45">
      <c r="A61" s="452"/>
      <c r="B61" s="453"/>
      <c r="C61" s="453"/>
      <c r="D61" s="453"/>
      <c r="E61" s="453"/>
      <c r="F61" s="146"/>
      <c r="G61" s="454" t="s">
        <v>117</v>
      </c>
      <c r="H61" s="453"/>
      <c r="I61" s="147">
        <f>I59+I53+I41</f>
        <v>2332</v>
      </c>
    </row>
    <row r="62" spans="1:12" x14ac:dyDescent="0.45">
      <c r="A62" s="452"/>
      <c r="B62" s="453"/>
      <c r="C62" s="453"/>
      <c r="D62" s="453"/>
      <c r="E62" s="453"/>
      <c r="F62" s="100"/>
      <c r="G62" s="148"/>
      <c r="H62" s="149"/>
      <c r="I62" s="150"/>
    </row>
    <row r="63" spans="1:12" ht="14.65" thickBot="1" x14ac:dyDescent="0.5">
      <c r="A63" s="452"/>
      <c r="B63" s="453"/>
      <c r="C63" s="453"/>
      <c r="D63" s="453"/>
      <c r="E63" s="453"/>
      <c r="F63" s="100"/>
      <c r="G63" s="402" t="s">
        <v>160</v>
      </c>
      <c r="H63" s="403"/>
      <c r="I63" s="159">
        <f>I61+I62</f>
        <v>2332</v>
      </c>
    </row>
    <row r="64" spans="1:12" ht="15" thickTop="1" thickBot="1" x14ac:dyDescent="0.5">
      <c r="A64" s="151"/>
      <c r="B64" s="152"/>
      <c r="C64" s="459"/>
      <c r="D64" s="460"/>
      <c r="E64" s="460"/>
      <c r="F64" s="460"/>
      <c r="G64" s="153"/>
      <c r="H64" s="153"/>
      <c r="I64" s="154"/>
    </row>
    <row r="66" spans="1:2" x14ac:dyDescent="0.45">
      <c r="A66" s="97"/>
      <c r="B66" s="97"/>
    </row>
  </sheetData>
  <mergeCells count="78">
    <mergeCell ref="F11:G11"/>
    <mergeCell ref="H11:I11"/>
    <mergeCell ref="A9:E9"/>
    <mergeCell ref="F9:G9"/>
    <mergeCell ref="H9:I9"/>
    <mergeCell ref="F10:G10"/>
    <mergeCell ref="H10:I10"/>
    <mergeCell ref="B21:D21"/>
    <mergeCell ref="F12:G12"/>
    <mergeCell ref="H12:I12"/>
    <mergeCell ref="H13:I13"/>
    <mergeCell ref="F14:G14"/>
    <mergeCell ref="H14:I14"/>
    <mergeCell ref="F15:G15"/>
    <mergeCell ref="H15:I15"/>
    <mergeCell ref="A16:I16"/>
    <mergeCell ref="A17:I17"/>
    <mergeCell ref="B18:D18"/>
    <mergeCell ref="B19:D19"/>
    <mergeCell ref="B20:D20"/>
    <mergeCell ref="B33:F33"/>
    <mergeCell ref="A22:H22"/>
    <mergeCell ref="A23:I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44:D44"/>
    <mergeCell ref="E44:F44"/>
    <mergeCell ref="B34:F34"/>
    <mergeCell ref="B35:F35"/>
    <mergeCell ref="B36:F36"/>
    <mergeCell ref="B37:F37"/>
    <mergeCell ref="B38:F38"/>
    <mergeCell ref="A39:H39"/>
    <mergeCell ref="A40:H40"/>
    <mergeCell ref="A41:H41"/>
    <mergeCell ref="A42:I42"/>
    <mergeCell ref="B43:D43"/>
    <mergeCell ref="E43:F43"/>
    <mergeCell ref="B45:D45"/>
    <mergeCell ref="E45:F45"/>
    <mergeCell ref="B46:D46"/>
    <mergeCell ref="E46:F46"/>
    <mergeCell ref="B47:D47"/>
    <mergeCell ref="E47:F47"/>
    <mergeCell ref="B56:D56"/>
    <mergeCell ref="E56:F56"/>
    <mergeCell ref="B48:D48"/>
    <mergeCell ref="E48:F48"/>
    <mergeCell ref="B49:D49"/>
    <mergeCell ref="E49:F49"/>
    <mergeCell ref="B50:D50"/>
    <mergeCell ref="B51:D51"/>
    <mergeCell ref="B52:D52"/>
    <mergeCell ref="A53:H53"/>
    <mergeCell ref="A54:I54"/>
    <mergeCell ref="B55:D55"/>
    <mergeCell ref="E55:F55"/>
    <mergeCell ref="C64:F64"/>
    <mergeCell ref="B57:D57"/>
    <mergeCell ref="E57:F57"/>
    <mergeCell ref="B58:D58"/>
    <mergeCell ref="E58:F58"/>
    <mergeCell ref="A59:H59"/>
    <mergeCell ref="A61:B61"/>
    <mergeCell ref="C61:E61"/>
    <mergeCell ref="G61:H61"/>
    <mergeCell ref="A62:B62"/>
    <mergeCell ref="C62:E62"/>
    <mergeCell ref="A63:B63"/>
    <mergeCell ref="C63:E63"/>
    <mergeCell ref="G63:H63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M66"/>
  <sheetViews>
    <sheetView topLeftCell="A22" workbookViewId="0">
      <selection activeCell="M56" sqref="M56"/>
    </sheetView>
  </sheetViews>
  <sheetFormatPr defaultRowHeight="14.25" x14ac:dyDescent="0.45"/>
  <cols>
    <col min="1" max="1" width="12" bestFit="1" customWidth="1"/>
    <col min="4" max="4" width="26.86328125" customWidth="1"/>
    <col min="6" max="6" width="8.86328125" customWidth="1"/>
    <col min="7" max="7" width="11" customWidth="1"/>
    <col min="8" max="8" width="14.1328125" customWidth="1"/>
    <col min="9" max="9" width="18.33203125" customWidth="1"/>
  </cols>
  <sheetData>
    <row r="1" spans="1:13" x14ac:dyDescent="0.45">
      <c r="A1" s="92"/>
      <c r="B1" s="93"/>
      <c r="C1" s="93"/>
      <c r="D1" s="93"/>
      <c r="E1" s="93"/>
      <c r="F1" s="93"/>
      <c r="G1" s="93"/>
      <c r="H1" s="93"/>
      <c r="I1" s="94"/>
    </row>
    <row r="2" spans="1:13" x14ac:dyDescent="0.45">
      <c r="A2" s="95"/>
      <c r="I2" s="96"/>
    </row>
    <row r="3" spans="1:13" x14ac:dyDescent="0.45">
      <c r="A3" s="95"/>
      <c r="I3" s="96"/>
    </row>
    <row r="4" spans="1:13" x14ac:dyDescent="0.45">
      <c r="A4" s="95"/>
      <c r="I4" s="96"/>
    </row>
    <row r="5" spans="1:13" x14ac:dyDescent="0.45">
      <c r="A5" s="95"/>
      <c r="I5" s="96"/>
    </row>
    <row r="6" spans="1:13" x14ac:dyDescent="0.45">
      <c r="A6" s="95"/>
      <c r="I6" s="96"/>
    </row>
    <row r="7" spans="1:13" x14ac:dyDescent="0.45">
      <c r="A7" s="95"/>
      <c r="I7" s="96"/>
    </row>
    <row r="8" spans="1:13" x14ac:dyDescent="0.45">
      <c r="A8" s="95"/>
      <c r="H8" s="97"/>
      <c r="I8" s="98"/>
    </row>
    <row r="9" spans="1:13" x14ac:dyDescent="0.45">
      <c r="A9" s="414" t="s">
        <v>167</v>
      </c>
      <c r="B9" s="415"/>
      <c r="C9" s="415"/>
      <c r="D9" s="415"/>
      <c r="E9" s="429"/>
      <c r="F9" s="430" t="s">
        <v>166</v>
      </c>
      <c r="G9" s="431"/>
      <c r="H9" s="432" t="e">
        <f>#REF!</f>
        <v>#REF!</v>
      </c>
      <c r="I9" s="433"/>
    </row>
    <row r="10" spans="1:13" x14ac:dyDescent="0.45">
      <c r="A10" s="99" t="s">
        <v>77</v>
      </c>
      <c r="B10" s="97"/>
      <c r="D10" s="215"/>
      <c r="E10" s="100"/>
      <c r="F10" s="430" t="s">
        <v>78</v>
      </c>
      <c r="G10" s="431"/>
      <c r="H10" s="434" t="e">
        <f>#REF!</f>
        <v>#REF!</v>
      </c>
      <c r="I10" s="435"/>
    </row>
    <row r="11" spans="1:13" x14ac:dyDescent="0.45">
      <c r="A11" s="99" t="s">
        <v>79</v>
      </c>
      <c r="B11" s="97"/>
      <c r="E11" s="100"/>
      <c r="F11" s="430" t="s">
        <v>80</v>
      </c>
      <c r="G11" s="431"/>
      <c r="H11" s="436" t="e">
        <f>#REF!</f>
        <v>#REF!</v>
      </c>
      <c r="I11" s="435"/>
    </row>
    <row r="12" spans="1:13" x14ac:dyDescent="0.45">
      <c r="A12" s="99" t="s">
        <v>81</v>
      </c>
      <c r="B12" s="97"/>
      <c r="D12" s="187"/>
      <c r="E12" s="100"/>
      <c r="F12" s="430" t="s">
        <v>82</v>
      </c>
      <c r="G12" s="431"/>
      <c r="H12" s="436">
        <v>2592</v>
      </c>
      <c r="I12" s="435"/>
    </row>
    <row r="13" spans="1:13" x14ac:dyDescent="0.45">
      <c r="A13" s="99" t="s">
        <v>83</v>
      </c>
      <c r="B13" s="97"/>
      <c r="D13" s="187"/>
      <c r="E13" s="100"/>
      <c r="F13" s="181" t="s">
        <v>84</v>
      </c>
      <c r="G13" s="182"/>
      <c r="H13" s="468" t="s">
        <v>118</v>
      </c>
      <c r="I13" s="469"/>
    </row>
    <row r="14" spans="1:13" x14ac:dyDescent="0.45">
      <c r="A14" s="99"/>
      <c r="B14" s="97"/>
      <c r="D14" s="187"/>
      <c r="E14" s="100"/>
      <c r="F14" s="430" t="s">
        <v>86</v>
      </c>
      <c r="G14" s="431"/>
      <c r="H14" s="436" t="s">
        <v>87</v>
      </c>
      <c r="I14" s="435"/>
      <c r="M14" t="s">
        <v>85</v>
      </c>
    </row>
    <row r="15" spans="1:13" x14ac:dyDescent="0.45">
      <c r="A15" s="99"/>
      <c r="B15" s="97"/>
      <c r="D15" s="187"/>
      <c r="F15" s="472" t="s">
        <v>318</v>
      </c>
      <c r="G15" s="472"/>
      <c r="H15" s="473" t="s">
        <v>323</v>
      </c>
      <c r="I15" s="469"/>
    </row>
    <row r="16" spans="1:13" x14ac:dyDescent="0.45">
      <c r="A16" s="443" t="s">
        <v>324</v>
      </c>
      <c r="B16" s="444"/>
      <c r="C16" s="444"/>
      <c r="D16" s="444"/>
      <c r="E16" s="444"/>
      <c r="F16" s="444"/>
      <c r="G16" s="444"/>
      <c r="H16" s="444"/>
      <c r="I16" s="445"/>
    </row>
    <row r="17" spans="1:11" ht="14.65" thickBot="1" x14ac:dyDescent="0.5">
      <c r="A17" s="446" t="s">
        <v>88</v>
      </c>
      <c r="B17" s="447"/>
      <c r="C17" s="447"/>
      <c r="D17" s="447"/>
      <c r="E17" s="447"/>
      <c r="F17" s="447"/>
      <c r="G17" s="447"/>
      <c r="H17" s="447"/>
      <c r="I17" s="448"/>
    </row>
    <row r="18" spans="1:11" x14ac:dyDescent="0.45">
      <c r="A18" s="104" t="s">
        <v>89</v>
      </c>
      <c r="B18" s="464" t="s">
        <v>176</v>
      </c>
      <c r="C18" s="465"/>
      <c r="D18" s="466"/>
      <c r="E18" s="170" t="s">
        <v>91</v>
      </c>
      <c r="F18" s="170" t="s">
        <v>92</v>
      </c>
      <c r="G18" s="170" t="s">
        <v>93</v>
      </c>
      <c r="H18" s="170" t="s">
        <v>94</v>
      </c>
      <c r="I18" s="171" t="s">
        <v>95</v>
      </c>
    </row>
    <row r="19" spans="1:11" x14ac:dyDescent="0.45">
      <c r="A19" s="109"/>
      <c r="B19" s="437"/>
      <c r="C19" s="438"/>
      <c r="D19" s="439"/>
      <c r="E19" s="110"/>
      <c r="F19" s="111"/>
      <c r="G19" s="110"/>
      <c r="H19" s="112"/>
      <c r="I19" s="113">
        <f>SUM(G19*H19)</f>
        <v>0</v>
      </c>
    </row>
    <row r="20" spans="1:11" x14ac:dyDescent="0.45">
      <c r="A20" s="114"/>
      <c r="B20" s="406"/>
      <c r="C20" s="395"/>
      <c r="D20" s="407"/>
      <c r="E20" s="115"/>
      <c r="F20" s="100"/>
      <c r="G20" s="115"/>
      <c r="H20" s="116"/>
      <c r="I20" s="113">
        <f t="shared" ref="I20:I21" si="0">SUM(G20*H20)</f>
        <v>0</v>
      </c>
    </row>
    <row r="21" spans="1:11" x14ac:dyDescent="0.45">
      <c r="A21" s="114"/>
      <c r="B21" s="440"/>
      <c r="C21" s="441"/>
      <c r="D21" s="442"/>
      <c r="E21" s="115"/>
      <c r="F21" s="100"/>
      <c r="G21" s="117"/>
      <c r="H21" s="118"/>
      <c r="I21" s="119">
        <f t="shared" si="0"/>
        <v>0</v>
      </c>
    </row>
    <row r="22" spans="1:11" x14ac:dyDescent="0.45">
      <c r="A22" s="408" t="s">
        <v>96</v>
      </c>
      <c r="B22" s="404"/>
      <c r="C22" s="404"/>
      <c r="D22" s="404"/>
      <c r="E22" s="404"/>
      <c r="F22" s="404"/>
      <c r="G22" s="404"/>
      <c r="H22" s="405"/>
      <c r="I22" s="113">
        <f>SUM(I19:I21)</f>
        <v>0</v>
      </c>
    </row>
    <row r="23" spans="1:11" x14ac:dyDescent="0.45">
      <c r="A23" s="414" t="s">
        <v>97</v>
      </c>
      <c r="B23" s="415"/>
      <c r="C23" s="415"/>
      <c r="D23" s="415"/>
      <c r="E23" s="415"/>
      <c r="F23" s="415"/>
      <c r="G23" s="415"/>
      <c r="H23" s="415"/>
      <c r="I23" s="416"/>
    </row>
    <row r="24" spans="1:11" x14ac:dyDescent="0.45">
      <c r="A24" s="120" t="s">
        <v>98</v>
      </c>
      <c r="B24" s="412" t="s">
        <v>176</v>
      </c>
      <c r="C24" s="458"/>
      <c r="D24" s="458"/>
      <c r="E24" s="458"/>
      <c r="F24" s="413"/>
      <c r="G24" s="180" t="s">
        <v>93</v>
      </c>
      <c r="H24" s="136" t="s">
        <v>94</v>
      </c>
      <c r="I24" s="137" t="s">
        <v>95</v>
      </c>
      <c r="K24" s="142"/>
    </row>
    <row r="25" spans="1:11" x14ac:dyDescent="0.45">
      <c r="A25" s="125">
        <v>1</v>
      </c>
      <c r="B25" s="417" t="s">
        <v>325</v>
      </c>
      <c r="C25" s="418"/>
      <c r="D25" s="418"/>
      <c r="E25" s="418"/>
      <c r="F25" s="419"/>
      <c r="G25" s="189">
        <v>1</v>
      </c>
      <c r="H25" s="184">
        <v>1850</v>
      </c>
      <c r="I25" s="129">
        <f>H25*G25</f>
        <v>1850</v>
      </c>
    </row>
    <row r="26" spans="1:11" x14ac:dyDescent="0.45">
      <c r="A26" s="125">
        <v>2</v>
      </c>
      <c r="B26" s="420" t="s">
        <v>335</v>
      </c>
      <c r="C26" s="421"/>
      <c r="D26" s="421"/>
      <c r="E26" s="421"/>
      <c r="F26" s="421"/>
      <c r="G26" s="191">
        <v>1</v>
      </c>
      <c r="H26" s="190">
        <v>390</v>
      </c>
      <c r="I26" s="129">
        <f>H26*G26</f>
        <v>390</v>
      </c>
    </row>
    <row r="27" spans="1:11" x14ac:dyDescent="0.45">
      <c r="A27" s="125"/>
      <c r="B27" s="420"/>
      <c r="C27" s="421"/>
      <c r="D27" s="421"/>
      <c r="E27" s="421"/>
      <c r="F27" s="421"/>
      <c r="G27" s="191"/>
      <c r="H27" s="190"/>
      <c r="I27" s="129"/>
    </row>
    <row r="28" spans="1:11" x14ac:dyDescent="0.45">
      <c r="A28" s="125"/>
      <c r="B28" s="420"/>
      <c r="C28" s="421"/>
      <c r="D28" s="421"/>
      <c r="E28" s="421"/>
      <c r="F28" s="422"/>
      <c r="G28" s="191"/>
      <c r="H28" s="190"/>
      <c r="I28" s="129"/>
    </row>
    <row r="29" spans="1:11" x14ac:dyDescent="0.45">
      <c r="A29" s="125"/>
      <c r="B29" s="420"/>
      <c r="C29" s="421"/>
      <c r="D29" s="421"/>
      <c r="E29" s="421"/>
      <c r="F29" s="422"/>
      <c r="G29" s="191"/>
      <c r="H29" s="190"/>
      <c r="I29" s="129"/>
    </row>
    <row r="30" spans="1:11" x14ac:dyDescent="0.45">
      <c r="A30" s="125"/>
      <c r="B30" s="470"/>
      <c r="C30" s="471"/>
      <c r="D30" s="471"/>
      <c r="E30" s="471"/>
      <c r="F30" s="471"/>
      <c r="G30" s="191"/>
      <c r="H30" s="190"/>
      <c r="I30" s="129"/>
    </row>
    <row r="31" spans="1:11" x14ac:dyDescent="0.45">
      <c r="A31" s="125"/>
      <c r="B31" s="470"/>
      <c r="C31" s="471"/>
      <c r="D31" s="471"/>
      <c r="E31" s="471"/>
      <c r="F31" s="471"/>
      <c r="G31" s="191"/>
      <c r="H31" s="190"/>
      <c r="I31" s="129"/>
    </row>
    <row r="32" spans="1:11" x14ac:dyDescent="0.45">
      <c r="A32" s="125"/>
      <c r="B32" s="470"/>
      <c r="C32" s="471"/>
      <c r="D32" s="471"/>
      <c r="E32" s="471"/>
      <c r="F32" s="471"/>
      <c r="G32" s="191"/>
      <c r="H32" s="192"/>
      <c r="I32" s="129"/>
    </row>
    <row r="33" spans="1:12" x14ac:dyDescent="0.45">
      <c r="A33" s="125"/>
      <c r="B33" s="470"/>
      <c r="C33" s="471"/>
      <c r="D33" s="471"/>
      <c r="E33" s="471"/>
      <c r="F33" s="471"/>
      <c r="G33" s="191"/>
      <c r="H33" s="192"/>
      <c r="I33" s="129"/>
    </row>
    <row r="34" spans="1:12" x14ac:dyDescent="0.45">
      <c r="A34" s="125"/>
      <c r="B34" s="470"/>
      <c r="C34" s="471"/>
      <c r="D34" s="471"/>
      <c r="E34" s="471"/>
      <c r="F34" s="471"/>
      <c r="G34" s="191"/>
      <c r="H34" s="192"/>
      <c r="I34" s="129"/>
    </row>
    <row r="35" spans="1:12" x14ac:dyDescent="0.45">
      <c r="A35" s="125"/>
      <c r="B35" s="470"/>
      <c r="C35" s="471"/>
      <c r="D35" s="471"/>
      <c r="E35" s="471"/>
      <c r="F35" s="471"/>
      <c r="G35" s="191"/>
      <c r="H35" s="192"/>
      <c r="I35" s="129"/>
    </row>
    <row r="36" spans="1:12" x14ac:dyDescent="0.45">
      <c r="A36" s="125"/>
      <c r="B36" s="470"/>
      <c r="C36" s="471"/>
      <c r="D36" s="471"/>
      <c r="E36" s="471"/>
      <c r="F36" s="471"/>
      <c r="G36" s="191"/>
      <c r="H36" s="192"/>
      <c r="I36" s="129"/>
    </row>
    <row r="37" spans="1:12" x14ac:dyDescent="0.45">
      <c r="A37" s="125"/>
      <c r="B37" s="470"/>
      <c r="C37" s="471"/>
      <c r="D37" s="471"/>
      <c r="E37" s="471"/>
      <c r="F37" s="471"/>
      <c r="G37" s="191"/>
      <c r="H37" s="192"/>
      <c r="I37" s="129"/>
    </row>
    <row r="38" spans="1:12" x14ac:dyDescent="0.45">
      <c r="A38" s="125"/>
      <c r="B38" s="470"/>
      <c r="C38" s="471"/>
      <c r="D38" s="471"/>
      <c r="E38" s="471"/>
      <c r="F38" s="471"/>
      <c r="G38" s="191"/>
      <c r="H38" s="192"/>
      <c r="I38" s="129"/>
      <c r="L38" s="130"/>
    </row>
    <row r="39" spans="1:12" x14ac:dyDescent="0.45">
      <c r="A39" s="467" t="s">
        <v>177</v>
      </c>
      <c r="B39" s="404"/>
      <c r="C39" s="404"/>
      <c r="D39" s="404"/>
      <c r="E39" s="404"/>
      <c r="F39" s="404"/>
      <c r="G39" s="404"/>
      <c r="H39" s="405"/>
      <c r="I39" s="185">
        <f>SUM(I25:I38)</f>
        <v>2240</v>
      </c>
      <c r="L39" s="130"/>
    </row>
    <row r="40" spans="1:12" x14ac:dyDescent="0.45">
      <c r="A40" s="408" t="s">
        <v>178</v>
      </c>
      <c r="B40" s="404"/>
      <c r="C40" s="404"/>
      <c r="D40" s="404"/>
      <c r="E40" s="404"/>
      <c r="F40" s="404"/>
      <c r="G40" s="404"/>
      <c r="H40" s="405"/>
      <c r="I40" s="186">
        <f>ROUND((I39*0.15),2)</f>
        <v>336</v>
      </c>
      <c r="L40" s="130"/>
    </row>
    <row r="41" spans="1:12" x14ac:dyDescent="0.45">
      <c r="A41" s="408" t="s">
        <v>179</v>
      </c>
      <c r="B41" s="404"/>
      <c r="C41" s="404"/>
      <c r="D41" s="404"/>
      <c r="E41" s="404"/>
      <c r="F41" s="404"/>
      <c r="G41" s="404"/>
      <c r="H41" s="405"/>
      <c r="I41" s="172">
        <f>I39+I40</f>
        <v>2576</v>
      </c>
    </row>
    <row r="42" spans="1:12" x14ac:dyDescent="0.45">
      <c r="A42" s="414" t="s">
        <v>101</v>
      </c>
      <c r="B42" s="415"/>
      <c r="C42" s="415"/>
      <c r="D42" s="415"/>
      <c r="E42" s="415"/>
      <c r="F42" s="415"/>
      <c r="G42" s="415"/>
      <c r="H42" s="415"/>
      <c r="I42" s="416"/>
    </row>
    <row r="43" spans="1:12" x14ac:dyDescent="0.45">
      <c r="A43" s="120" t="s">
        <v>102</v>
      </c>
      <c r="B43" s="412" t="s">
        <v>103</v>
      </c>
      <c r="C43" s="458"/>
      <c r="D43" s="413"/>
      <c r="E43" s="412" t="s">
        <v>91</v>
      </c>
      <c r="F43" s="413"/>
      <c r="G43" s="122" t="s">
        <v>93</v>
      </c>
      <c r="H43" s="123" t="s">
        <v>94</v>
      </c>
      <c r="I43" s="124" t="s">
        <v>95</v>
      </c>
    </row>
    <row r="44" spans="1:12" x14ac:dyDescent="0.45">
      <c r="A44" s="125">
        <v>1</v>
      </c>
      <c r="B44" s="449" t="s">
        <v>104</v>
      </c>
      <c r="C44" s="450"/>
      <c r="D44" s="451"/>
      <c r="E44" s="437" t="s">
        <v>105</v>
      </c>
      <c r="F44" s="439"/>
      <c r="G44" s="157"/>
      <c r="H44" s="155">
        <v>450</v>
      </c>
      <c r="I44" s="132">
        <f>SUM(G44*H44)</f>
        <v>0</v>
      </c>
    </row>
    <row r="45" spans="1:12" x14ac:dyDescent="0.45">
      <c r="A45" s="125">
        <v>2</v>
      </c>
      <c r="B45" s="426" t="s">
        <v>106</v>
      </c>
      <c r="C45" s="427"/>
      <c r="D45" s="428"/>
      <c r="E45" s="406" t="s">
        <v>105</v>
      </c>
      <c r="F45" s="407"/>
      <c r="G45" s="126"/>
      <c r="H45" s="156">
        <v>350</v>
      </c>
      <c r="I45" s="129">
        <f t="shared" ref="I45:I49" si="1">SUM(G45*H45)</f>
        <v>0</v>
      </c>
    </row>
    <row r="46" spans="1:12" x14ac:dyDescent="0.45">
      <c r="A46" s="125">
        <v>3</v>
      </c>
      <c r="B46" s="426" t="s">
        <v>107</v>
      </c>
      <c r="C46" s="427"/>
      <c r="D46" s="428"/>
      <c r="E46" s="406" t="s">
        <v>105</v>
      </c>
      <c r="F46" s="407"/>
      <c r="G46" s="126">
        <v>4.5</v>
      </c>
      <c r="H46" s="156">
        <v>300</v>
      </c>
      <c r="I46" s="129">
        <f t="shared" si="1"/>
        <v>1350</v>
      </c>
    </row>
    <row r="47" spans="1:12" x14ac:dyDescent="0.45">
      <c r="A47" s="125">
        <v>4</v>
      </c>
      <c r="B47" s="426" t="s">
        <v>108</v>
      </c>
      <c r="C47" s="427"/>
      <c r="D47" s="428"/>
      <c r="E47" s="406" t="s">
        <v>105</v>
      </c>
      <c r="F47" s="407"/>
      <c r="G47" s="126">
        <v>4.5</v>
      </c>
      <c r="H47" s="156">
        <v>200</v>
      </c>
      <c r="I47" s="129">
        <f t="shared" si="1"/>
        <v>900</v>
      </c>
    </row>
    <row r="48" spans="1:12" x14ac:dyDescent="0.45">
      <c r="A48" s="125">
        <v>5</v>
      </c>
      <c r="B48" s="426" t="s">
        <v>109</v>
      </c>
      <c r="C48" s="427"/>
      <c r="D48" s="428"/>
      <c r="E48" s="406" t="s">
        <v>105</v>
      </c>
      <c r="F48" s="407"/>
      <c r="G48" s="126"/>
      <c r="H48" s="158">
        <v>200</v>
      </c>
      <c r="I48" s="129">
        <f t="shared" si="1"/>
        <v>0</v>
      </c>
    </row>
    <row r="49" spans="1:12" x14ac:dyDescent="0.45">
      <c r="A49" s="125">
        <v>6</v>
      </c>
      <c r="B49" s="426" t="s">
        <v>41</v>
      </c>
      <c r="C49" s="427"/>
      <c r="D49" s="428"/>
      <c r="E49" s="406" t="s">
        <v>105</v>
      </c>
      <c r="F49" s="407"/>
      <c r="G49" s="126"/>
      <c r="H49" s="158">
        <v>140</v>
      </c>
      <c r="I49" s="129">
        <f t="shared" si="1"/>
        <v>0</v>
      </c>
    </row>
    <row r="50" spans="1:12" x14ac:dyDescent="0.45">
      <c r="A50" s="125"/>
      <c r="B50" s="426"/>
      <c r="C50" s="427"/>
      <c r="D50" s="428"/>
      <c r="E50" s="133"/>
      <c r="F50" s="100"/>
      <c r="G50" s="100"/>
      <c r="H50" s="116"/>
      <c r="I50" s="129"/>
    </row>
    <row r="51" spans="1:12" x14ac:dyDescent="0.45">
      <c r="A51" s="114"/>
      <c r="B51" s="426"/>
      <c r="C51" s="427"/>
      <c r="D51" s="428"/>
      <c r="F51" s="100"/>
      <c r="G51" s="100"/>
      <c r="H51" s="116"/>
      <c r="I51" s="129"/>
    </row>
    <row r="52" spans="1:12" x14ac:dyDescent="0.45">
      <c r="A52" s="134"/>
      <c r="B52" s="455"/>
      <c r="C52" s="456"/>
      <c r="D52" s="457"/>
      <c r="E52" s="102"/>
      <c r="F52" s="103"/>
      <c r="G52" s="100"/>
      <c r="H52" s="118"/>
      <c r="I52" s="129"/>
    </row>
    <row r="53" spans="1:12" x14ac:dyDescent="0.45">
      <c r="A53" s="408" t="s">
        <v>110</v>
      </c>
      <c r="B53" s="404"/>
      <c r="C53" s="404"/>
      <c r="D53" s="404"/>
      <c r="E53" s="404"/>
      <c r="F53" s="404"/>
      <c r="G53" s="404"/>
      <c r="H53" s="405"/>
      <c r="I53" s="140">
        <f>SUM(I44:I52)</f>
        <v>2250</v>
      </c>
    </row>
    <row r="54" spans="1:12" x14ac:dyDescent="0.45">
      <c r="A54" s="414" t="s">
        <v>111</v>
      </c>
      <c r="B54" s="415"/>
      <c r="C54" s="415"/>
      <c r="D54" s="415"/>
      <c r="E54" s="415"/>
      <c r="F54" s="415"/>
      <c r="G54" s="415"/>
      <c r="H54" s="415"/>
      <c r="I54" s="416"/>
    </row>
    <row r="55" spans="1:12" x14ac:dyDescent="0.45">
      <c r="A55" s="120" t="s">
        <v>112</v>
      </c>
      <c r="B55" s="412" t="s">
        <v>113</v>
      </c>
      <c r="C55" s="458"/>
      <c r="D55" s="413"/>
      <c r="E55" s="412" t="s">
        <v>114</v>
      </c>
      <c r="F55" s="413"/>
      <c r="G55" s="136" t="s">
        <v>115</v>
      </c>
      <c r="H55" s="136" t="s">
        <v>94</v>
      </c>
      <c r="I55" s="137" t="s">
        <v>95</v>
      </c>
    </row>
    <row r="56" spans="1:12" x14ac:dyDescent="0.45">
      <c r="A56" s="125">
        <v>1</v>
      </c>
      <c r="B56" s="417" t="s">
        <v>326</v>
      </c>
      <c r="C56" s="418"/>
      <c r="D56" s="419"/>
      <c r="E56" s="437"/>
      <c r="F56" s="439"/>
      <c r="G56" s="126"/>
      <c r="H56" s="138"/>
      <c r="I56" s="129"/>
    </row>
    <row r="57" spans="1:12" x14ac:dyDescent="0.45">
      <c r="A57" s="125"/>
      <c r="B57" s="420" t="s">
        <v>273</v>
      </c>
      <c r="C57" s="421"/>
      <c r="D57" s="422"/>
      <c r="E57" s="406">
        <v>1</v>
      </c>
      <c r="F57" s="407"/>
      <c r="G57" s="126">
        <v>39.200000000000003</v>
      </c>
      <c r="H57" s="138">
        <v>5</v>
      </c>
      <c r="I57" s="129">
        <f>H57*G57</f>
        <v>196</v>
      </c>
    </row>
    <row r="58" spans="1:12" x14ac:dyDescent="0.45">
      <c r="A58" s="139"/>
      <c r="B58" s="423"/>
      <c r="C58" s="424"/>
      <c r="D58" s="425"/>
      <c r="E58" s="440"/>
      <c r="F58" s="442"/>
      <c r="G58" s="126"/>
      <c r="H58" s="138"/>
      <c r="I58" s="129"/>
    </row>
    <row r="59" spans="1:12" x14ac:dyDescent="0.45">
      <c r="A59" s="408" t="s">
        <v>116</v>
      </c>
      <c r="B59" s="404"/>
      <c r="C59" s="404"/>
      <c r="D59" s="404"/>
      <c r="E59" s="404"/>
      <c r="F59" s="404"/>
      <c r="G59" s="404"/>
      <c r="H59" s="405"/>
      <c r="I59" s="140">
        <f>SUM(I56:I58)</f>
        <v>196</v>
      </c>
    </row>
    <row r="60" spans="1:12" x14ac:dyDescent="0.45">
      <c r="A60" s="141"/>
      <c r="B60" s="142"/>
      <c r="C60" s="142"/>
      <c r="D60" s="142"/>
      <c r="E60" s="142"/>
      <c r="F60" s="143"/>
      <c r="G60" s="144"/>
      <c r="H60" s="144"/>
      <c r="I60" s="145"/>
      <c r="L60" s="97"/>
    </row>
    <row r="61" spans="1:12" x14ac:dyDescent="0.45">
      <c r="A61" s="452"/>
      <c r="B61" s="453"/>
      <c r="C61" s="453"/>
      <c r="D61" s="453"/>
      <c r="E61" s="453"/>
      <c r="F61" s="146"/>
      <c r="G61" s="454" t="s">
        <v>117</v>
      </c>
      <c r="H61" s="453"/>
      <c r="I61" s="147">
        <f>I59+I53+I41</f>
        <v>5022</v>
      </c>
    </row>
    <row r="62" spans="1:12" x14ac:dyDescent="0.45">
      <c r="A62" s="452"/>
      <c r="B62" s="453"/>
      <c r="C62" s="453"/>
      <c r="D62" s="453"/>
      <c r="E62" s="453"/>
      <c r="F62" s="100"/>
      <c r="G62" s="148"/>
      <c r="H62" s="149"/>
      <c r="I62" s="150"/>
    </row>
    <row r="63" spans="1:12" ht="14.65" thickBot="1" x14ac:dyDescent="0.5">
      <c r="A63" s="452"/>
      <c r="B63" s="453"/>
      <c r="C63" s="453"/>
      <c r="D63" s="453"/>
      <c r="E63" s="453"/>
      <c r="F63" s="100"/>
      <c r="G63" s="402" t="s">
        <v>160</v>
      </c>
      <c r="H63" s="403"/>
      <c r="I63" s="159">
        <f>I61+I62</f>
        <v>5022</v>
      </c>
    </row>
    <row r="64" spans="1:12" ht="15" thickTop="1" thickBot="1" x14ac:dyDescent="0.5">
      <c r="A64" s="151"/>
      <c r="B64" s="152"/>
      <c r="C64" s="459"/>
      <c r="D64" s="460"/>
      <c r="E64" s="460"/>
      <c r="F64" s="460"/>
      <c r="G64" s="153"/>
      <c r="H64" s="153"/>
      <c r="I64" s="154"/>
    </row>
    <row r="66" spans="1:2" x14ac:dyDescent="0.45">
      <c r="A66" s="97"/>
      <c r="B66" s="97"/>
    </row>
  </sheetData>
  <mergeCells count="78">
    <mergeCell ref="F11:G11"/>
    <mergeCell ref="H11:I11"/>
    <mergeCell ref="A9:E9"/>
    <mergeCell ref="F9:G9"/>
    <mergeCell ref="H9:I9"/>
    <mergeCell ref="F10:G10"/>
    <mergeCell ref="H10:I10"/>
    <mergeCell ref="B21:D21"/>
    <mergeCell ref="F12:G12"/>
    <mergeCell ref="H12:I12"/>
    <mergeCell ref="H13:I13"/>
    <mergeCell ref="F14:G14"/>
    <mergeCell ref="H14:I14"/>
    <mergeCell ref="F15:G15"/>
    <mergeCell ref="H15:I15"/>
    <mergeCell ref="A16:I16"/>
    <mergeCell ref="A17:I17"/>
    <mergeCell ref="B18:D18"/>
    <mergeCell ref="B19:D19"/>
    <mergeCell ref="B20:D20"/>
    <mergeCell ref="B33:F33"/>
    <mergeCell ref="A22:H22"/>
    <mergeCell ref="A23:I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44:D44"/>
    <mergeCell ref="E44:F44"/>
    <mergeCell ref="B34:F34"/>
    <mergeCell ref="B35:F35"/>
    <mergeCell ref="B36:F36"/>
    <mergeCell ref="B37:F37"/>
    <mergeCell ref="B38:F38"/>
    <mergeCell ref="A39:H39"/>
    <mergeCell ref="A40:H40"/>
    <mergeCell ref="A41:H41"/>
    <mergeCell ref="A42:I42"/>
    <mergeCell ref="B43:D43"/>
    <mergeCell ref="E43:F43"/>
    <mergeCell ref="B45:D45"/>
    <mergeCell ref="E45:F45"/>
    <mergeCell ref="B46:D46"/>
    <mergeCell ref="E46:F46"/>
    <mergeCell ref="B47:D47"/>
    <mergeCell ref="E47:F47"/>
    <mergeCell ref="B56:D56"/>
    <mergeCell ref="E56:F56"/>
    <mergeCell ref="B48:D48"/>
    <mergeCell ref="E48:F48"/>
    <mergeCell ref="B49:D49"/>
    <mergeCell ref="E49:F49"/>
    <mergeCell ref="B50:D50"/>
    <mergeCell ref="B51:D51"/>
    <mergeCell ref="B52:D52"/>
    <mergeCell ref="A53:H53"/>
    <mergeCell ref="A54:I54"/>
    <mergeCell ref="B55:D55"/>
    <mergeCell ref="E55:F55"/>
    <mergeCell ref="C64:F64"/>
    <mergeCell ref="B57:D57"/>
    <mergeCell ref="E57:F57"/>
    <mergeCell ref="B58:D58"/>
    <mergeCell ref="E58:F58"/>
    <mergeCell ref="A59:H59"/>
    <mergeCell ref="A61:B61"/>
    <mergeCell ref="C61:E61"/>
    <mergeCell ref="G61:H61"/>
    <mergeCell ref="A62:B62"/>
    <mergeCell ref="C62:E62"/>
    <mergeCell ref="A63:B63"/>
    <mergeCell ref="C63:E63"/>
    <mergeCell ref="G63:H63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M66"/>
  <sheetViews>
    <sheetView topLeftCell="A7" workbookViewId="0">
      <selection activeCell="H25" sqref="H25"/>
    </sheetView>
  </sheetViews>
  <sheetFormatPr defaultRowHeight="14.25" x14ac:dyDescent="0.45"/>
  <cols>
    <col min="1" max="1" width="12" bestFit="1" customWidth="1"/>
    <col min="4" max="4" width="26.86328125" customWidth="1"/>
    <col min="6" max="6" width="8.86328125" customWidth="1"/>
    <col min="7" max="7" width="11" customWidth="1"/>
    <col min="8" max="8" width="14.1328125" customWidth="1"/>
    <col min="9" max="9" width="18.33203125" customWidth="1"/>
  </cols>
  <sheetData>
    <row r="1" spans="1:13" x14ac:dyDescent="0.45">
      <c r="A1" s="92"/>
      <c r="B1" s="93"/>
      <c r="C1" s="93"/>
      <c r="D1" s="93"/>
      <c r="E1" s="93"/>
      <c r="F1" s="93"/>
      <c r="G1" s="93"/>
      <c r="H1" s="93"/>
      <c r="I1" s="94"/>
    </row>
    <row r="2" spans="1:13" x14ac:dyDescent="0.45">
      <c r="A2" s="95"/>
      <c r="I2" s="96"/>
    </row>
    <row r="3" spans="1:13" x14ac:dyDescent="0.45">
      <c r="A3" s="95"/>
      <c r="I3" s="96"/>
    </row>
    <row r="4" spans="1:13" x14ac:dyDescent="0.45">
      <c r="A4" s="95"/>
      <c r="I4" s="96"/>
    </row>
    <row r="5" spans="1:13" x14ac:dyDescent="0.45">
      <c r="A5" s="95"/>
      <c r="I5" s="96"/>
    </row>
    <row r="6" spans="1:13" x14ac:dyDescent="0.45">
      <c r="A6" s="95"/>
      <c r="I6" s="96"/>
    </row>
    <row r="7" spans="1:13" x14ac:dyDescent="0.45">
      <c r="A7" s="95"/>
      <c r="I7" s="96"/>
    </row>
    <row r="8" spans="1:13" x14ac:dyDescent="0.45">
      <c r="A8" s="95"/>
      <c r="H8" s="97"/>
      <c r="I8" s="98"/>
    </row>
    <row r="9" spans="1:13" x14ac:dyDescent="0.45">
      <c r="A9" s="414" t="s">
        <v>167</v>
      </c>
      <c r="B9" s="415"/>
      <c r="C9" s="415"/>
      <c r="D9" s="415"/>
      <c r="E9" s="429"/>
      <c r="F9" s="430" t="s">
        <v>166</v>
      </c>
      <c r="G9" s="431"/>
      <c r="H9" s="432" t="e">
        <f>#REF!</f>
        <v>#REF!</v>
      </c>
      <c r="I9" s="433"/>
    </row>
    <row r="10" spans="1:13" x14ac:dyDescent="0.45">
      <c r="A10" s="99" t="s">
        <v>77</v>
      </c>
      <c r="B10" s="97"/>
      <c r="D10" s="215"/>
      <c r="E10" s="100"/>
      <c r="F10" s="430" t="s">
        <v>78</v>
      </c>
      <c r="G10" s="431"/>
      <c r="H10" s="434" t="e">
        <f>#REF!</f>
        <v>#REF!</v>
      </c>
      <c r="I10" s="435"/>
    </row>
    <row r="11" spans="1:13" x14ac:dyDescent="0.45">
      <c r="A11" s="99" t="s">
        <v>79</v>
      </c>
      <c r="B11" s="97"/>
      <c r="E11" s="100"/>
      <c r="F11" s="430" t="s">
        <v>80</v>
      </c>
      <c r="G11" s="431"/>
      <c r="H11" s="436" t="e">
        <f>#REF!</f>
        <v>#REF!</v>
      </c>
      <c r="I11" s="435"/>
    </row>
    <row r="12" spans="1:13" x14ac:dyDescent="0.45">
      <c r="A12" s="99" t="s">
        <v>81</v>
      </c>
      <c r="B12" s="97"/>
      <c r="D12" s="187"/>
      <c r="E12" s="100"/>
      <c r="F12" s="430" t="s">
        <v>82</v>
      </c>
      <c r="G12" s="431"/>
      <c r="H12" s="436">
        <v>2886</v>
      </c>
      <c r="I12" s="435"/>
    </row>
    <row r="13" spans="1:13" x14ac:dyDescent="0.45">
      <c r="A13" s="99" t="s">
        <v>83</v>
      </c>
      <c r="B13" s="97"/>
      <c r="D13" s="187"/>
      <c r="E13" s="100"/>
      <c r="F13" s="181" t="s">
        <v>84</v>
      </c>
      <c r="G13" s="182"/>
      <c r="H13" s="468" t="s">
        <v>118</v>
      </c>
      <c r="I13" s="469"/>
    </row>
    <row r="14" spans="1:13" x14ac:dyDescent="0.45">
      <c r="A14" s="99"/>
      <c r="B14" s="97"/>
      <c r="D14" s="187"/>
      <c r="E14" s="100"/>
      <c r="F14" s="430" t="s">
        <v>86</v>
      </c>
      <c r="G14" s="431"/>
      <c r="H14" s="436" t="s">
        <v>87</v>
      </c>
      <c r="I14" s="435"/>
      <c r="M14" t="s">
        <v>85</v>
      </c>
    </row>
    <row r="15" spans="1:13" x14ac:dyDescent="0.45">
      <c r="A15" s="99"/>
      <c r="B15" s="97"/>
      <c r="D15" s="187"/>
      <c r="F15" s="472" t="s">
        <v>318</v>
      </c>
      <c r="G15" s="472"/>
      <c r="H15" s="473" t="s">
        <v>327</v>
      </c>
      <c r="I15" s="469"/>
    </row>
    <row r="16" spans="1:13" x14ac:dyDescent="0.45">
      <c r="A16" s="443" t="s">
        <v>328</v>
      </c>
      <c r="B16" s="444"/>
      <c r="C16" s="444"/>
      <c r="D16" s="444"/>
      <c r="E16" s="444"/>
      <c r="F16" s="444"/>
      <c r="G16" s="444"/>
      <c r="H16" s="444"/>
      <c r="I16" s="445"/>
    </row>
    <row r="17" spans="1:11" ht="14.65" thickBot="1" x14ac:dyDescent="0.5">
      <c r="A17" s="446" t="s">
        <v>88</v>
      </c>
      <c r="B17" s="447"/>
      <c r="C17" s="447"/>
      <c r="D17" s="447"/>
      <c r="E17" s="447"/>
      <c r="F17" s="447"/>
      <c r="G17" s="447"/>
      <c r="H17" s="447"/>
      <c r="I17" s="448"/>
    </row>
    <row r="18" spans="1:11" x14ac:dyDescent="0.45">
      <c r="A18" s="104" t="s">
        <v>89</v>
      </c>
      <c r="B18" s="464" t="s">
        <v>176</v>
      </c>
      <c r="C18" s="465"/>
      <c r="D18" s="466"/>
      <c r="E18" s="170" t="s">
        <v>91</v>
      </c>
      <c r="F18" s="170" t="s">
        <v>92</v>
      </c>
      <c r="G18" s="170" t="s">
        <v>93</v>
      </c>
      <c r="H18" s="170" t="s">
        <v>94</v>
      </c>
      <c r="I18" s="171" t="s">
        <v>95</v>
      </c>
    </row>
    <row r="19" spans="1:11" x14ac:dyDescent="0.45">
      <c r="A19" s="109"/>
      <c r="B19" s="437"/>
      <c r="C19" s="438"/>
      <c r="D19" s="439"/>
      <c r="E19" s="110"/>
      <c r="F19" s="111"/>
      <c r="G19" s="110"/>
      <c r="H19" s="112"/>
      <c r="I19" s="113">
        <f>SUM(G19*H19)</f>
        <v>0</v>
      </c>
    </row>
    <row r="20" spans="1:11" x14ac:dyDescent="0.45">
      <c r="A20" s="114"/>
      <c r="B20" s="406"/>
      <c r="C20" s="395"/>
      <c r="D20" s="407"/>
      <c r="E20" s="115"/>
      <c r="F20" s="100"/>
      <c r="G20" s="115"/>
      <c r="H20" s="116"/>
      <c r="I20" s="113">
        <f t="shared" ref="I20:I21" si="0">SUM(G20*H20)</f>
        <v>0</v>
      </c>
    </row>
    <row r="21" spans="1:11" x14ac:dyDescent="0.45">
      <c r="A21" s="114"/>
      <c r="B21" s="440"/>
      <c r="C21" s="441"/>
      <c r="D21" s="442"/>
      <c r="E21" s="115"/>
      <c r="F21" s="100"/>
      <c r="G21" s="117"/>
      <c r="H21" s="118"/>
      <c r="I21" s="119">
        <f t="shared" si="0"/>
        <v>0</v>
      </c>
    </row>
    <row r="22" spans="1:11" x14ac:dyDescent="0.45">
      <c r="A22" s="408" t="s">
        <v>96</v>
      </c>
      <c r="B22" s="404"/>
      <c r="C22" s="404"/>
      <c r="D22" s="404"/>
      <c r="E22" s="404"/>
      <c r="F22" s="404"/>
      <c r="G22" s="404"/>
      <c r="H22" s="405"/>
      <c r="I22" s="113">
        <f>SUM(I19:I21)</f>
        <v>0</v>
      </c>
    </row>
    <row r="23" spans="1:11" x14ac:dyDescent="0.45">
      <c r="A23" s="414" t="s">
        <v>97</v>
      </c>
      <c r="B23" s="415"/>
      <c r="C23" s="415"/>
      <c r="D23" s="415"/>
      <c r="E23" s="415"/>
      <c r="F23" s="415"/>
      <c r="G23" s="415"/>
      <c r="H23" s="415"/>
      <c r="I23" s="416"/>
    </row>
    <row r="24" spans="1:11" x14ac:dyDescent="0.45">
      <c r="A24" s="120" t="s">
        <v>98</v>
      </c>
      <c r="B24" s="412" t="s">
        <v>176</v>
      </c>
      <c r="C24" s="458"/>
      <c r="D24" s="458"/>
      <c r="E24" s="458"/>
      <c r="F24" s="413"/>
      <c r="G24" s="180" t="s">
        <v>93</v>
      </c>
      <c r="H24" s="136" t="s">
        <v>94</v>
      </c>
      <c r="I24" s="137" t="s">
        <v>95</v>
      </c>
      <c r="K24" s="142"/>
    </row>
    <row r="25" spans="1:11" x14ac:dyDescent="0.45">
      <c r="A25" s="125">
        <v>1</v>
      </c>
      <c r="B25" s="417" t="s">
        <v>329</v>
      </c>
      <c r="C25" s="418"/>
      <c r="D25" s="418"/>
      <c r="E25" s="418"/>
      <c r="F25" s="419"/>
      <c r="G25" s="189">
        <v>1</v>
      </c>
      <c r="H25" s="184">
        <v>2091.25</v>
      </c>
      <c r="I25" s="129">
        <f>H25*G25</f>
        <v>2091.25</v>
      </c>
    </row>
    <row r="26" spans="1:11" x14ac:dyDescent="0.45">
      <c r="A26" s="125"/>
      <c r="B26" s="420"/>
      <c r="C26" s="421"/>
      <c r="D26" s="421"/>
      <c r="E26" s="421"/>
      <c r="F26" s="421"/>
      <c r="G26" s="191"/>
      <c r="H26" s="190"/>
      <c r="I26" s="129"/>
    </row>
    <row r="27" spans="1:11" x14ac:dyDescent="0.45">
      <c r="A27" s="125"/>
      <c r="B27" s="420"/>
      <c r="C27" s="421"/>
      <c r="D27" s="421"/>
      <c r="E27" s="421"/>
      <c r="F27" s="421"/>
      <c r="G27" s="191"/>
      <c r="H27" s="190"/>
      <c r="I27" s="129"/>
    </row>
    <row r="28" spans="1:11" x14ac:dyDescent="0.45">
      <c r="A28" s="125"/>
      <c r="B28" s="420"/>
      <c r="C28" s="421"/>
      <c r="D28" s="421"/>
      <c r="E28" s="421"/>
      <c r="F28" s="422"/>
      <c r="G28" s="191"/>
      <c r="H28" s="190"/>
      <c r="I28" s="129"/>
    </row>
    <row r="29" spans="1:11" x14ac:dyDescent="0.45">
      <c r="A29" s="125"/>
      <c r="B29" s="420"/>
      <c r="C29" s="421"/>
      <c r="D29" s="421"/>
      <c r="E29" s="421"/>
      <c r="F29" s="422"/>
      <c r="G29" s="191"/>
      <c r="H29" s="190"/>
      <c r="I29" s="129"/>
    </row>
    <row r="30" spans="1:11" x14ac:dyDescent="0.45">
      <c r="A30" s="125"/>
      <c r="B30" s="470"/>
      <c r="C30" s="471"/>
      <c r="D30" s="471"/>
      <c r="E30" s="471"/>
      <c r="F30" s="471"/>
      <c r="G30" s="191"/>
      <c r="H30" s="190"/>
      <c r="I30" s="129"/>
    </row>
    <row r="31" spans="1:11" x14ac:dyDescent="0.45">
      <c r="A31" s="125"/>
      <c r="B31" s="470"/>
      <c r="C31" s="471"/>
      <c r="D31" s="471"/>
      <c r="E31" s="471"/>
      <c r="F31" s="471"/>
      <c r="G31" s="191"/>
      <c r="H31" s="190"/>
      <c r="I31" s="129"/>
    </row>
    <row r="32" spans="1:11" x14ac:dyDescent="0.45">
      <c r="A32" s="125"/>
      <c r="B32" s="470"/>
      <c r="C32" s="471"/>
      <c r="D32" s="471"/>
      <c r="E32" s="471"/>
      <c r="F32" s="471"/>
      <c r="G32" s="191"/>
      <c r="H32" s="192"/>
      <c r="I32" s="129"/>
    </row>
    <row r="33" spans="1:12" x14ac:dyDescent="0.45">
      <c r="A33" s="125"/>
      <c r="B33" s="470"/>
      <c r="C33" s="471"/>
      <c r="D33" s="471"/>
      <c r="E33" s="471"/>
      <c r="F33" s="471"/>
      <c r="G33" s="191"/>
      <c r="H33" s="192"/>
      <c r="I33" s="129"/>
    </row>
    <row r="34" spans="1:12" x14ac:dyDescent="0.45">
      <c r="A34" s="125"/>
      <c r="B34" s="470"/>
      <c r="C34" s="471"/>
      <c r="D34" s="471"/>
      <c r="E34" s="471"/>
      <c r="F34" s="471"/>
      <c r="G34" s="191"/>
      <c r="H34" s="192"/>
      <c r="I34" s="129"/>
    </row>
    <row r="35" spans="1:12" x14ac:dyDescent="0.45">
      <c r="A35" s="125"/>
      <c r="B35" s="470"/>
      <c r="C35" s="471"/>
      <c r="D35" s="471"/>
      <c r="E35" s="471"/>
      <c r="F35" s="471"/>
      <c r="G35" s="191"/>
      <c r="H35" s="192"/>
      <c r="I35" s="129"/>
    </row>
    <row r="36" spans="1:12" x14ac:dyDescent="0.45">
      <c r="A36" s="125"/>
      <c r="B36" s="470"/>
      <c r="C36" s="471"/>
      <c r="D36" s="471"/>
      <c r="E36" s="471"/>
      <c r="F36" s="471"/>
      <c r="G36" s="191"/>
      <c r="H36" s="192"/>
      <c r="I36" s="129"/>
    </row>
    <row r="37" spans="1:12" x14ac:dyDescent="0.45">
      <c r="A37" s="125"/>
      <c r="B37" s="470"/>
      <c r="C37" s="471"/>
      <c r="D37" s="471"/>
      <c r="E37" s="471"/>
      <c r="F37" s="471"/>
      <c r="G37" s="191"/>
      <c r="H37" s="192"/>
      <c r="I37" s="129"/>
    </row>
    <row r="38" spans="1:12" x14ac:dyDescent="0.45">
      <c r="A38" s="125"/>
      <c r="B38" s="470"/>
      <c r="C38" s="471"/>
      <c r="D38" s="471"/>
      <c r="E38" s="471"/>
      <c r="F38" s="471"/>
      <c r="G38" s="191"/>
      <c r="H38" s="192"/>
      <c r="I38" s="129"/>
      <c r="L38" s="130"/>
    </row>
    <row r="39" spans="1:12" x14ac:dyDescent="0.45">
      <c r="A39" s="467" t="s">
        <v>177</v>
      </c>
      <c r="B39" s="404"/>
      <c r="C39" s="404"/>
      <c r="D39" s="404"/>
      <c r="E39" s="404"/>
      <c r="F39" s="404"/>
      <c r="G39" s="404"/>
      <c r="H39" s="405"/>
      <c r="I39" s="185">
        <f>SUM(I25:I38)</f>
        <v>2091.25</v>
      </c>
      <c r="L39" s="130"/>
    </row>
    <row r="40" spans="1:12" x14ac:dyDescent="0.45">
      <c r="A40" s="408" t="s">
        <v>178</v>
      </c>
      <c r="B40" s="404"/>
      <c r="C40" s="404"/>
      <c r="D40" s="404"/>
      <c r="E40" s="404"/>
      <c r="F40" s="404"/>
      <c r="G40" s="404"/>
      <c r="H40" s="405"/>
      <c r="I40" s="186">
        <f>ROUND((I39*0.15),2)</f>
        <v>313.69</v>
      </c>
      <c r="L40" s="130"/>
    </row>
    <row r="41" spans="1:12" x14ac:dyDescent="0.45">
      <c r="A41" s="408" t="s">
        <v>179</v>
      </c>
      <c r="B41" s="404"/>
      <c r="C41" s="404"/>
      <c r="D41" s="404"/>
      <c r="E41" s="404"/>
      <c r="F41" s="404"/>
      <c r="G41" s="404"/>
      <c r="H41" s="405"/>
      <c r="I41" s="172">
        <f>I39+I40</f>
        <v>2404.94</v>
      </c>
    </row>
    <row r="42" spans="1:12" x14ac:dyDescent="0.45">
      <c r="A42" s="414" t="s">
        <v>101</v>
      </c>
      <c r="B42" s="415"/>
      <c r="C42" s="415"/>
      <c r="D42" s="415"/>
      <c r="E42" s="415"/>
      <c r="F42" s="415"/>
      <c r="G42" s="415"/>
      <c r="H42" s="415"/>
      <c r="I42" s="416"/>
    </row>
    <row r="43" spans="1:12" x14ac:dyDescent="0.45">
      <c r="A43" s="120" t="s">
        <v>102</v>
      </c>
      <c r="B43" s="412" t="s">
        <v>103</v>
      </c>
      <c r="C43" s="458"/>
      <c r="D43" s="413"/>
      <c r="E43" s="412" t="s">
        <v>91</v>
      </c>
      <c r="F43" s="413"/>
      <c r="G43" s="122" t="s">
        <v>93</v>
      </c>
      <c r="H43" s="123" t="s">
        <v>94</v>
      </c>
      <c r="I43" s="124" t="s">
        <v>95</v>
      </c>
    </row>
    <row r="44" spans="1:12" x14ac:dyDescent="0.45">
      <c r="A44" s="125">
        <v>1</v>
      </c>
      <c r="B44" s="449" t="s">
        <v>104</v>
      </c>
      <c r="C44" s="450"/>
      <c r="D44" s="451"/>
      <c r="E44" s="437" t="s">
        <v>105</v>
      </c>
      <c r="F44" s="439"/>
      <c r="G44" s="157"/>
      <c r="H44" s="155">
        <v>450</v>
      </c>
      <c r="I44" s="132">
        <f>SUM(G44*H44)</f>
        <v>0</v>
      </c>
    </row>
    <row r="45" spans="1:12" x14ac:dyDescent="0.45">
      <c r="A45" s="125">
        <v>2</v>
      </c>
      <c r="B45" s="426" t="s">
        <v>106</v>
      </c>
      <c r="C45" s="427"/>
      <c r="D45" s="428"/>
      <c r="E45" s="406" t="s">
        <v>105</v>
      </c>
      <c r="F45" s="407"/>
      <c r="G45" s="126"/>
      <c r="H45" s="156">
        <v>350</v>
      </c>
      <c r="I45" s="129">
        <f t="shared" ref="I45:I49" si="1">SUM(G45*H45)</f>
        <v>0</v>
      </c>
    </row>
    <row r="46" spans="1:12" x14ac:dyDescent="0.45">
      <c r="A46" s="125">
        <v>3</v>
      </c>
      <c r="B46" s="426" t="s">
        <v>107</v>
      </c>
      <c r="C46" s="427"/>
      <c r="D46" s="428"/>
      <c r="E46" s="406" t="s">
        <v>105</v>
      </c>
      <c r="F46" s="407"/>
      <c r="G46" s="126">
        <v>4.5</v>
      </c>
      <c r="H46" s="156">
        <v>300</v>
      </c>
      <c r="I46" s="129">
        <f t="shared" si="1"/>
        <v>1350</v>
      </c>
    </row>
    <row r="47" spans="1:12" x14ac:dyDescent="0.45">
      <c r="A47" s="125">
        <v>4</v>
      </c>
      <c r="B47" s="426" t="s">
        <v>108</v>
      </c>
      <c r="C47" s="427"/>
      <c r="D47" s="428"/>
      <c r="E47" s="406" t="s">
        <v>105</v>
      </c>
      <c r="F47" s="407"/>
      <c r="G47" s="126">
        <v>4.5</v>
      </c>
      <c r="H47" s="156">
        <v>200</v>
      </c>
      <c r="I47" s="129">
        <f t="shared" si="1"/>
        <v>900</v>
      </c>
    </row>
    <row r="48" spans="1:12" x14ac:dyDescent="0.45">
      <c r="A48" s="125">
        <v>5</v>
      </c>
      <c r="B48" s="426" t="s">
        <v>109</v>
      </c>
      <c r="C48" s="427"/>
      <c r="D48" s="428"/>
      <c r="E48" s="406" t="s">
        <v>105</v>
      </c>
      <c r="F48" s="407"/>
      <c r="G48" s="126"/>
      <c r="H48" s="158">
        <v>200</v>
      </c>
      <c r="I48" s="129">
        <f t="shared" si="1"/>
        <v>0</v>
      </c>
    </row>
    <row r="49" spans="1:12" x14ac:dyDescent="0.45">
      <c r="A49" s="125">
        <v>6</v>
      </c>
      <c r="B49" s="426" t="s">
        <v>41</v>
      </c>
      <c r="C49" s="427"/>
      <c r="D49" s="428"/>
      <c r="E49" s="406" t="s">
        <v>105</v>
      </c>
      <c r="F49" s="407"/>
      <c r="G49" s="126"/>
      <c r="H49" s="158">
        <v>140</v>
      </c>
      <c r="I49" s="129">
        <f t="shared" si="1"/>
        <v>0</v>
      </c>
    </row>
    <row r="50" spans="1:12" x14ac:dyDescent="0.45">
      <c r="A50" s="125"/>
      <c r="B50" s="426"/>
      <c r="C50" s="427"/>
      <c r="D50" s="428"/>
      <c r="E50" s="133"/>
      <c r="F50" s="100"/>
      <c r="G50" s="100"/>
      <c r="H50" s="116"/>
      <c r="I50" s="129"/>
    </row>
    <row r="51" spans="1:12" x14ac:dyDescent="0.45">
      <c r="A51" s="114"/>
      <c r="B51" s="426"/>
      <c r="C51" s="427"/>
      <c r="D51" s="428"/>
      <c r="F51" s="100"/>
      <c r="G51" s="100"/>
      <c r="H51" s="116"/>
      <c r="I51" s="129"/>
    </row>
    <row r="52" spans="1:12" x14ac:dyDescent="0.45">
      <c r="A52" s="134"/>
      <c r="B52" s="455"/>
      <c r="C52" s="456"/>
      <c r="D52" s="457"/>
      <c r="E52" s="102"/>
      <c r="F52" s="103"/>
      <c r="G52" s="100"/>
      <c r="H52" s="118"/>
      <c r="I52" s="129"/>
    </row>
    <row r="53" spans="1:12" x14ac:dyDescent="0.45">
      <c r="A53" s="408" t="s">
        <v>110</v>
      </c>
      <c r="B53" s="404"/>
      <c r="C53" s="404"/>
      <c r="D53" s="404"/>
      <c r="E53" s="404"/>
      <c r="F53" s="404"/>
      <c r="G53" s="404"/>
      <c r="H53" s="405"/>
      <c r="I53" s="140">
        <f>SUM(I44:I52)</f>
        <v>2250</v>
      </c>
    </row>
    <row r="54" spans="1:12" x14ac:dyDescent="0.45">
      <c r="A54" s="414" t="s">
        <v>111</v>
      </c>
      <c r="B54" s="415"/>
      <c r="C54" s="415"/>
      <c r="D54" s="415"/>
      <c r="E54" s="415"/>
      <c r="F54" s="415"/>
      <c r="G54" s="415"/>
      <c r="H54" s="415"/>
      <c r="I54" s="416"/>
    </row>
    <row r="55" spans="1:12" x14ac:dyDescent="0.45">
      <c r="A55" s="120" t="s">
        <v>112</v>
      </c>
      <c r="B55" s="412" t="s">
        <v>113</v>
      </c>
      <c r="C55" s="458"/>
      <c r="D55" s="413"/>
      <c r="E55" s="412" t="s">
        <v>114</v>
      </c>
      <c r="F55" s="413"/>
      <c r="G55" s="136" t="s">
        <v>115</v>
      </c>
      <c r="H55" s="136" t="s">
        <v>94</v>
      </c>
      <c r="I55" s="137" t="s">
        <v>95</v>
      </c>
    </row>
    <row r="56" spans="1:12" x14ac:dyDescent="0.45">
      <c r="A56" s="125">
        <v>1</v>
      </c>
      <c r="B56" s="417" t="s">
        <v>330</v>
      </c>
      <c r="C56" s="418"/>
      <c r="D56" s="419"/>
      <c r="E56" s="437"/>
      <c r="F56" s="439"/>
      <c r="G56" s="126"/>
      <c r="H56" s="138"/>
      <c r="I56" s="129"/>
    </row>
    <row r="57" spans="1:12" x14ac:dyDescent="0.45">
      <c r="A57" s="125"/>
      <c r="B57" s="420" t="s">
        <v>273</v>
      </c>
      <c r="C57" s="421"/>
      <c r="D57" s="422"/>
      <c r="E57" s="406">
        <v>1</v>
      </c>
      <c r="F57" s="407"/>
      <c r="G57" s="126">
        <v>113.2</v>
      </c>
      <c r="H57" s="138">
        <v>5</v>
      </c>
      <c r="I57" s="129">
        <f>H57*G57</f>
        <v>566</v>
      </c>
    </row>
    <row r="58" spans="1:12" x14ac:dyDescent="0.45">
      <c r="A58" s="139"/>
      <c r="B58" s="423"/>
      <c r="C58" s="424"/>
      <c r="D58" s="425"/>
      <c r="E58" s="440"/>
      <c r="F58" s="442"/>
      <c r="G58" s="126"/>
      <c r="H58" s="138"/>
      <c r="I58" s="129"/>
    </row>
    <row r="59" spans="1:12" x14ac:dyDescent="0.45">
      <c r="A59" s="408" t="s">
        <v>116</v>
      </c>
      <c r="B59" s="404"/>
      <c r="C59" s="404"/>
      <c r="D59" s="404"/>
      <c r="E59" s="404"/>
      <c r="F59" s="404"/>
      <c r="G59" s="404"/>
      <c r="H59" s="405"/>
      <c r="I59" s="140">
        <f>SUM(I56:I58)</f>
        <v>566</v>
      </c>
    </row>
    <row r="60" spans="1:12" x14ac:dyDescent="0.45">
      <c r="A60" s="141"/>
      <c r="B60" s="142"/>
      <c r="C60" s="142"/>
      <c r="D60" s="142"/>
      <c r="E60" s="142"/>
      <c r="F60" s="143"/>
      <c r="G60" s="144"/>
      <c r="H60" s="144"/>
      <c r="I60" s="145"/>
      <c r="L60" s="97"/>
    </row>
    <row r="61" spans="1:12" x14ac:dyDescent="0.45">
      <c r="A61" s="452"/>
      <c r="B61" s="453"/>
      <c r="C61" s="453"/>
      <c r="D61" s="453"/>
      <c r="E61" s="453"/>
      <c r="F61" s="146"/>
      <c r="G61" s="454" t="s">
        <v>117</v>
      </c>
      <c r="H61" s="453"/>
      <c r="I61" s="147">
        <f>I59+I53+I41</f>
        <v>5220.9400000000005</v>
      </c>
    </row>
    <row r="62" spans="1:12" x14ac:dyDescent="0.45">
      <c r="A62" s="452"/>
      <c r="B62" s="453"/>
      <c r="C62" s="453"/>
      <c r="D62" s="453"/>
      <c r="E62" s="453"/>
      <c r="F62" s="100"/>
      <c r="G62" s="148"/>
      <c r="H62" s="149"/>
      <c r="I62" s="150"/>
    </row>
    <row r="63" spans="1:12" ht="14.65" thickBot="1" x14ac:dyDescent="0.5">
      <c r="A63" s="452"/>
      <c r="B63" s="453"/>
      <c r="C63" s="453"/>
      <c r="D63" s="453"/>
      <c r="E63" s="453"/>
      <c r="F63" s="100"/>
      <c r="G63" s="402" t="s">
        <v>160</v>
      </c>
      <c r="H63" s="403"/>
      <c r="I63" s="159">
        <f>I61+I62</f>
        <v>5220.9400000000005</v>
      </c>
    </row>
    <row r="64" spans="1:12" ht="15" thickTop="1" thickBot="1" x14ac:dyDescent="0.5">
      <c r="A64" s="151"/>
      <c r="B64" s="152"/>
      <c r="C64" s="459"/>
      <c r="D64" s="460"/>
      <c r="E64" s="460"/>
      <c r="F64" s="460"/>
      <c r="G64" s="153"/>
      <c r="H64" s="153"/>
      <c r="I64" s="154"/>
    </row>
    <row r="66" spans="1:2" x14ac:dyDescent="0.45">
      <c r="A66" s="97"/>
      <c r="B66" s="97"/>
    </row>
  </sheetData>
  <mergeCells count="78">
    <mergeCell ref="F11:G11"/>
    <mergeCell ref="H11:I11"/>
    <mergeCell ref="A9:E9"/>
    <mergeCell ref="F9:G9"/>
    <mergeCell ref="H9:I9"/>
    <mergeCell ref="F10:G10"/>
    <mergeCell ref="H10:I10"/>
    <mergeCell ref="B21:D21"/>
    <mergeCell ref="F12:G12"/>
    <mergeCell ref="H12:I12"/>
    <mergeCell ref="H13:I13"/>
    <mergeCell ref="F14:G14"/>
    <mergeCell ref="H14:I14"/>
    <mergeCell ref="F15:G15"/>
    <mergeCell ref="H15:I15"/>
    <mergeCell ref="A16:I16"/>
    <mergeCell ref="A17:I17"/>
    <mergeCell ref="B18:D18"/>
    <mergeCell ref="B19:D19"/>
    <mergeCell ref="B20:D20"/>
    <mergeCell ref="B33:F33"/>
    <mergeCell ref="A22:H22"/>
    <mergeCell ref="A23:I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44:D44"/>
    <mergeCell ref="E44:F44"/>
    <mergeCell ref="B34:F34"/>
    <mergeCell ref="B35:F35"/>
    <mergeCell ref="B36:F36"/>
    <mergeCell ref="B37:F37"/>
    <mergeCell ref="B38:F38"/>
    <mergeCell ref="A39:H39"/>
    <mergeCell ref="A40:H40"/>
    <mergeCell ref="A41:H41"/>
    <mergeCell ref="A42:I42"/>
    <mergeCell ref="B43:D43"/>
    <mergeCell ref="E43:F43"/>
    <mergeCell ref="B45:D45"/>
    <mergeCell ref="E45:F45"/>
    <mergeCell ref="B46:D46"/>
    <mergeCell ref="E46:F46"/>
    <mergeCell ref="B47:D47"/>
    <mergeCell ref="E47:F47"/>
    <mergeCell ref="B56:D56"/>
    <mergeCell ref="E56:F56"/>
    <mergeCell ref="B48:D48"/>
    <mergeCell ref="E48:F48"/>
    <mergeCell ref="B49:D49"/>
    <mergeCell ref="E49:F49"/>
    <mergeCell ref="B50:D50"/>
    <mergeCell ref="B51:D51"/>
    <mergeCell ref="B52:D52"/>
    <mergeCell ref="A53:H53"/>
    <mergeCell ref="A54:I54"/>
    <mergeCell ref="B55:D55"/>
    <mergeCell ref="E55:F55"/>
    <mergeCell ref="C64:F64"/>
    <mergeCell ref="B57:D57"/>
    <mergeCell ref="E57:F57"/>
    <mergeCell ref="B58:D58"/>
    <mergeCell ref="E58:F58"/>
    <mergeCell ref="A59:H59"/>
    <mergeCell ref="A61:B61"/>
    <mergeCell ref="C61:E61"/>
    <mergeCell ref="G61:H61"/>
    <mergeCell ref="A62:B62"/>
    <mergeCell ref="C62:E62"/>
    <mergeCell ref="A63:B63"/>
    <mergeCell ref="C63:E63"/>
    <mergeCell ref="G63:H63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M66"/>
  <sheetViews>
    <sheetView topLeftCell="A31" workbookViewId="0">
      <selection activeCell="P52" sqref="P52"/>
    </sheetView>
  </sheetViews>
  <sheetFormatPr defaultRowHeight="14.25" x14ac:dyDescent="0.45"/>
  <cols>
    <col min="1" max="1" width="12" bestFit="1" customWidth="1"/>
    <col min="4" max="4" width="26.86328125" customWidth="1"/>
    <col min="6" max="6" width="8.86328125" customWidth="1"/>
    <col min="7" max="7" width="11" customWidth="1"/>
    <col min="8" max="8" width="14.1328125" customWidth="1"/>
    <col min="9" max="9" width="18.33203125" customWidth="1"/>
  </cols>
  <sheetData>
    <row r="1" spans="1:13" x14ac:dyDescent="0.45">
      <c r="A1" s="92"/>
      <c r="B1" s="93"/>
      <c r="C1" s="93"/>
      <c r="D1" s="93"/>
      <c r="E1" s="93"/>
      <c r="F1" s="93"/>
      <c r="G1" s="93"/>
      <c r="H1" s="93"/>
      <c r="I1" s="94"/>
    </row>
    <row r="2" spans="1:13" x14ac:dyDescent="0.45">
      <c r="A2" s="95"/>
      <c r="I2" s="96"/>
    </row>
    <row r="3" spans="1:13" x14ac:dyDescent="0.45">
      <c r="A3" s="95"/>
      <c r="I3" s="96"/>
    </row>
    <row r="4" spans="1:13" x14ac:dyDescent="0.45">
      <c r="A4" s="95"/>
      <c r="I4" s="96"/>
    </row>
    <row r="5" spans="1:13" x14ac:dyDescent="0.45">
      <c r="A5" s="95"/>
      <c r="I5" s="96"/>
    </row>
    <row r="6" spans="1:13" x14ac:dyDescent="0.45">
      <c r="A6" s="95"/>
      <c r="I6" s="96"/>
    </row>
    <row r="7" spans="1:13" x14ac:dyDescent="0.45">
      <c r="A7" s="95"/>
      <c r="I7" s="96"/>
    </row>
    <row r="8" spans="1:13" x14ac:dyDescent="0.45">
      <c r="A8" s="95"/>
      <c r="H8" s="97"/>
      <c r="I8" s="98"/>
    </row>
    <row r="9" spans="1:13" x14ac:dyDescent="0.45">
      <c r="A9" s="414" t="s">
        <v>167</v>
      </c>
      <c r="B9" s="415"/>
      <c r="C9" s="415"/>
      <c r="D9" s="415"/>
      <c r="E9" s="429"/>
      <c r="F9" s="430" t="s">
        <v>166</v>
      </c>
      <c r="G9" s="431"/>
      <c r="H9" s="432" t="e">
        <f>#REF!</f>
        <v>#REF!</v>
      </c>
      <c r="I9" s="433"/>
    </row>
    <row r="10" spans="1:13" x14ac:dyDescent="0.45">
      <c r="A10" s="99" t="s">
        <v>77</v>
      </c>
      <c r="B10" s="97"/>
      <c r="D10" s="215"/>
      <c r="E10" s="100"/>
      <c r="F10" s="430" t="s">
        <v>78</v>
      </c>
      <c r="G10" s="431"/>
      <c r="H10" s="434" t="e">
        <f>#REF!</f>
        <v>#REF!</v>
      </c>
      <c r="I10" s="435"/>
    </row>
    <row r="11" spans="1:13" x14ac:dyDescent="0.45">
      <c r="A11" s="99" t="s">
        <v>79</v>
      </c>
      <c r="B11" s="97"/>
      <c r="E11" s="100"/>
      <c r="F11" s="430" t="s">
        <v>80</v>
      </c>
      <c r="G11" s="431"/>
      <c r="H11" s="436" t="e">
        <f>#REF!</f>
        <v>#REF!</v>
      </c>
      <c r="I11" s="435"/>
    </row>
    <row r="12" spans="1:13" x14ac:dyDescent="0.45">
      <c r="A12" s="99" t="s">
        <v>81</v>
      </c>
      <c r="B12" s="97"/>
      <c r="D12" s="187"/>
      <c r="E12" s="100"/>
      <c r="F12" s="430" t="s">
        <v>82</v>
      </c>
      <c r="G12" s="431"/>
      <c r="H12" s="436" t="e">
        <f>#REF!</f>
        <v>#REF!</v>
      </c>
      <c r="I12" s="435"/>
    </row>
    <row r="13" spans="1:13" x14ac:dyDescent="0.45">
      <c r="A13" s="99" t="s">
        <v>83</v>
      </c>
      <c r="B13" s="97"/>
      <c r="D13" s="187"/>
      <c r="E13" s="100"/>
      <c r="F13" s="181" t="s">
        <v>84</v>
      </c>
      <c r="G13" s="182"/>
      <c r="H13" s="468" t="s">
        <v>118</v>
      </c>
      <c r="I13" s="469"/>
    </row>
    <row r="14" spans="1:13" x14ac:dyDescent="0.45">
      <c r="A14" s="99"/>
      <c r="B14" s="97"/>
      <c r="D14" s="187"/>
      <c r="E14" s="100"/>
      <c r="F14" s="430" t="s">
        <v>86</v>
      </c>
      <c r="G14" s="431"/>
      <c r="H14" s="436" t="s">
        <v>87</v>
      </c>
      <c r="I14" s="435"/>
      <c r="M14" t="s">
        <v>85</v>
      </c>
    </row>
    <row r="15" spans="1:13" x14ac:dyDescent="0.45">
      <c r="A15" s="99"/>
      <c r="B15" s="97"/>
      <c r="D15" s="187"/>
      <c r="F15" s="472" t="s">
        <v>318</v>
      </c>
      <c r="G15" s="472"/>
      <c r="H15" s="473" t="s">
        <v>343</v>
      </c>
      <c r="I15" s="469"/>
    </row>
    <row r="16" spans="1:13" ht="29.25" customHeight="1" x14ac:dyDescent="0.45">
      <c r="A16" s="477" t="s">
        <v>344</v>
      </c>
      <c r="B16" s="478"/>
      <c r="C16" s="478"/>
      <c r="D16" s="478"/>
      <c r="E16" s="478"/>
      <c r="F16" s="478"/>
      <c r="G16" s="478"/>
      <c r="H16" s="478"/>
      <c r="I16" s="479"/>
    </row>
    <row r="17" spans="1:11" ht="14.65" thickBot="1" x14ac:dyDescent="0.5">
      <c r="A17" s="446" t="s">
        <v>88</v>
      </c>
      <c r="B17" s="447"/>
      <c r="C17" s="447"/>
      <c r="D17" s="447"/>
      <c r="E17" s="447"/>
      <c r="F17" s="447"/>
      <c r="G17" s="447"/>
      <c r="H17" s="447"/>
      <c r="I17" s="448"/>
    </row>
    <row r="18" spans="1:11" x14ac:dyDescent="0.45">
      <c r="A18" s="104" t="s">
        <v>89</v>
      </c>
      <c r="B18" s="464" t="s">
        <v>176</v>
      </c>
      <c r="C18" s="465"/>
      <c r="D18" s="466"/>
      <c r="E18" s="170" t="s">
        <v>91</v>
      </c>
      <c r="F18" s="170" t="s">
        <v>92</v>
      </c>
      <c r="G18" s="170" t="s">
        <v>93</v>
      </c>
      <c r="H18" s="170" t="s">
        <v>94</v>
      </c>
      <c r="I18" s="171" t="s">
        <v>95</v>
      </c>
    </row>
    <row r="19" spans="1:11" x14ac:dyDescent="0.45">
      <c r="A19" s="109"/>
      <c r="B19" s="437"/>
      <c r="C19" s="438"/>
      <c r="D19" s="439"/>
      <c r="E19" s="110"/>
      <c r="F19" s="111"/>
      <c r="G19" s="110"/>
      <c r="H19" s="112"/>
      <c r="I19" s="113">
        <f>SUM(G19*H19)</f>
        <v>0</v>
      </c>
    </row>
    <row r="20" spans="1:11" x14ac:dyDescent="0.45">
      <c r="A20" s="114"/>
      <c r="B20" s="406"/>
      <c r="C20" s="395"/>
      <c r="D20" s="407"/>
      <c r="E20" s="115"/>
      <c r="F20" s="100"/>
      <c r="G20" s="115"/>
      <c r="H20" s="116"/>
      <c r="I20" s="113">
        <f t="shared" ref="I20:I21" si="0">SUM(G20*H20)</f>
        <v>0</v>
      </c>
    </row>
    <row r="21" spans="1:11" x14ac:dyDescent="0.45">
      <c r="A21" s="114"/>
      <c r="B21" s="440"/>
      <c r="C21" s="441"/>
      <c r="D21" s="442"/>
      <c r="E21" s="115"/>
      <c r="F21" s="100"/>
      <c r="G21" s="117"/>
      <c r="H21" s="118"/>
      <c r="I21" s="119">
        <f t="shared" si="0"/>
        <v>0</v>
      </c>
    </row>
    <row r="22" spans="1:11" x14ac:dyDescent="0.45">
      <c r="A22" s="408" t="s">
        <v>96</v>
      </c>
      <c r="B22" s="404"/>
      <c r="C22" s="404"/>
      <c r="D22" s="404"/>
      <c r="E22" s="404"/>
      <c r="F22" s="404"/>
      <c r="G22" s="404"/>
      <c r="H22" s="405"/>
      <c r="I22" s="113">
        <f>SUM(I19:I21)</f>
        <v>0</v>
      </c>
    </row>
    <row r="23" spans="1:11" x14ac:dyDescent="0.45">
      <c r="A23" s="414" t="s">
        <v>97</v>
      </c>
      <c r="B23" s="415"/>
      <c r="C23" s="415"/>
      <c r="D23" s="415"/>
      <c r="E23" s="415"/>
      <c r="F23" s="415"/>
      <c r="G23" s="415"/>
      <c r="H23" s="415"/>
      <c r="I23" s="416"/>
    </row>
    <row r="24" spans="1:11" x14ac:dyDescent="0.45">
      <c r="A24" s="120" t="s">
        <v>98</v>
      </c>
      <c r="B24" s="412" t="s">
        <v>176</v>
      </c>
      <c r="C24" s="458"/>
      <c r="D24" s="458"/>
      <c r="E24" s="458"/>
      <c r="F24" s="413"/>
      <c r="G24" s="180" t="s">
        <v>93</v>
      </c>
      <c r="H24" s="136" t="s">
        <v>94</v>
      </c>
      <c r="I24" s="137" t="s">
        <v>95</v>
      </c>
      <c r="K24" s="142"/>
    </row>
    <row r="25" spans="1:11" x14ac:dyDescent="0.45">
      <c r="A25" s="125">
        <v>1</v>
      </c>
      <c r="B25" s="417" t="s">
        <v>345</v>
      </c>
      <c r="C25" s="418"/>
      <c r="D25" s="418"/>
      <c r="E25" s="418"/>
      <c r="F25" s="419"/>
      <c r="G25" s="189">
        <v>1</v>
      </c>
      <c r="H25" s="216">
        <v>160</v>
      </c>
      <c r="I25" s="129">
        <f>H25*G25</f>
        <v>160</v>
      </c>
    </row>
    <row r="26" spans="1:11" x14ac:dyDescent="0.45">
      <c r="A26" s="125">
        <v>2</v>
      </c>
      <c r="B26" s="420" t="s">
        <v>346</v>
      </c>
      <c r="C26" s="421"/>
      <c r="D26" s="421"/>
      <c r="E26" s="421"/>
      <c r="F26" s="421"/>
      <c r="G26" s="191">
        <v>1</v>
      </c>
      <c r="H26" s="217">
        <v>211</v>
      </c>
      <c r="I26" s="129">
        <f>H26*G26</f>
        <v>211</v>
      </c>
    </row>
    <row r="27" spans="1:11" x14ac:dyDescent="0.45">
      <c r="A27" s="125">
        <v>3</v>
      </c>
      <c r="B27" s="420" t="s">
        <v>347</v>
      </c>
      <c r="C27" s="421"/>
      <c r="D27" s="421"/>
      <c r="E27" s="421"/>
      <c r="F27" s="421"/>
      <c r="G27" s="191">
        <v>1</v>
      </c>
      <c r="H27" s="217">
        <v>1094</v>
      </c>
      <c r="I27" s="129">
        <f>H27*G27</f>
        <v>1094</v>
      </c>
    </row>
    <row r="28" spans="1:11" x14ac:dyDescent="0.45">
      <c r="A28" s="125"/>
      <c r="B28" s="474"/>
      <c r="C28" s="475"/>
      <c r="D28" s="475"/>
      <c r="E28" s="475"/>
      <c r="F28" s="476"/>
      <c r="G28" s="191"/>
      <c r="H28" s="190"/>
      <c r="I28" s="129"/>
    </row>
    <row r="29" spans="1:11" x14ac:dyDescent="0.45">
      <c r="A29" s="125"/>
      <c r="B29" s="420"/>
      <c r="C29" s="421"/>
      <c r="D29" s="421"/>
      <c r="E29" s="421"/>
      <c r="F29" s="422"/>
      <c r="G29" s="191"/>
      <c r="H29" s="190"/>
      <c r="I29" s="129"/>
    </row>
    <row r="30" spans="1:11" x14ac:dyDescent="0.45">
      <c r="A30" s="125"/>
      <c r="B30" s="470"/>
      <c r="C30" s="471"/>
      <c r="D30" s="471"/>
      <c r="E30" s="471"/>
      <c r="F30" s="471"/>
      <c r="G30" s="191"/>
      <c r="H30" s="190"/>
      <c r="I30" s="129"/>
    </row>
    <row r="31" spans="1:11" x14ac:dyDescent="0.45">
      <c r="A31" s="125"/>
      <c r="B31" s="470"/>
      <c r="C31" s="471"/>
      <c r="D31" s="471"/>
      <c r="E31" s="471"/>
      <c r="F31" s="471"/>
      <c r="G31" s="191"/>
      <c r="H31" s="190"/>
      <c r="I31" s="129"/>
    </row>
    <row r="32" spans="1:11" x14ac:dyDescent="0.45">
      <c r="A32" s="125"/>
      <c r="B32" s="470"/>
      <c r="C32" s="471"/>
      <c r="D32" s="471"/>
      <c r="E32" s="471"/>
      <c r="F32" s="471"/>
      <c r="G32" s="191"/>
      <c r="H32" s="192"/>
      <c r="I32" s="129"/>
    </row>
    <row r="33" spans="1:12" x14ac:dyDescent="0.45">
      <c r="A33" s="125"/>
      <c r="B33" s="470"/>
      <c r="C33" s="471"/>
      <c r="D33" s="471"/>
      <c r="E33" s="471"/>
      <c r="F33" s="471"/>
      <c r="G33" s="191"/>
      <c r="H33" s="192"/>
      <c r="I33" s="129"/>
    </row>
    <row r="34" spans="1:12" x14ac:dyDescent="0.45">
      <c r="A34" s="125"/>
      <c r="B34" s="470"/>
      <c r="C34" s="471"/>
      <c r="D34" s="471"/>
      <c r="E34" s="471"/>
      <c r="F34" s="471"/>
      <c r="G34" s="191"/>
      <c r="H34" s="192"/>
      <c r="I34" s="129"/>
    </row>
    <row r="35" spans="1:12" x14ac:dyDescent="0.45">
      <c r="A35" s="125"/>
      <c r="B35" s="470"/>
      <c r="C35" s="471"/>
      <c r="D35" s="471"/>
      <c r="E35" s="471"/>
      <c r="F35" s="471"/>
      <c r="G35" s="191"/>
      <c r="H35" s="192"/>
      <c r="I35" s="129"/>
    </row>
    <row r="36" spans="1:12" x14ac:dyDescent="0.45">
      <c r="A36" s="125"/>
      <c r="B36" s="470"/>
      <c r="C36" s="471"/>
      <c r="D36" s="471"/>
      <c r="E36" s="471"/>
      <c r="F36" s="471"/>
      <c r="G36" s="191"/>
      <c r="H36" s="192"/>
      <c r="I36" s="129"/>
    </row>
    <row r="37" spans="1:12" x14ac:dyDescent="0.45">
      <c r="A37" s="125"/>
      <c r="B37" s="470"/>
      <c r="C37" s="471"/>
      <c r="D37" s="471"/>
      <c r="E37" s="471"/>
      <c r="F37" s="471"/>
      <c r="G37" s="191"/>
      <c r="H37" s="192"/>
      <c r="I37" s="129"/>
    </row>
    <row r="38" spans="1:12" x14ac:dyDescent="0.45">
      <c r="A38" s="125"/>
      <c r="B38" s="470"/>
      <c r="C38" s="471"/>
      <c r="D38" s="471"/>
      <c r="E38" s="471"/>
      <c r="F38" s="471"/>
      <c r="G38" s="191"/>
      <c r="H38" s="192"/>
      <c r="I38" s="129"/>
      <c r="L38" s="130"/>
    </row>
    <row r="39" spans="1:12" x14ac:dyDescent="0.45">
      <c r="A39" s="467" t="s">
        <v>177</v>
      </c>
      <c r="B39" s="404"/>
      <c r="C39" s="404"/>
      <c r="D39" s="404"/>
      <c r="E39" s="404"/>
      <c r="F39" s="404"/>
      <c r="G39" s="404"/>
      <c r="H39" s="405"/>
      <c r="I39" s="185">
        <f>SUM(I25:I38)</f>
        <v>1465</v>
      </c>
      <c r="L39" s="130"/>
    </row>
    <row r="40" spans="1:12" x14ac:dyDescent="0.45">
      <c r="A40" s="408" t="s">
        <v>178</v>
      </c>
      <c r="B40" s="404"/>
      <c r="C40" s="404"/>
      <c r="D40" s="404"/>
      <c r="E40" s="404"/>
      <c r="F40" s="404"/>
      <c r="G40" s="404"/>
      <c r="H40" s="405"/>
      <c r="I40" s="186">
        <f>ROUND((I39*0.15),2)</f>
        <v>219.75</v>
      </c>
      <c r="L40" s="130"/>
    </row>
    <row r="41" spans="1:12" x14ac:dyDescent="0.45">
      <c r="A41" s="408" t="s">
        <v>179</v>
      </c>
      <c r="B41" s="404"/>
      <c r="C41" s="404"/>
      <c r="D41" s="404"/>
      <c r="E41" s="404"/>
      <c r="F41" s="404"/>
      <c r="G41" s="404"/>
      <c r="H41" s="405"/>
      <c r="I41" s="172">
        <f>I39+I40</f>
        <v>1684.75</v>
      </c>
    </row>
    <row r="42" spans="1:12" x14ac:dyDescent="0.45">
      <c r="A42" s="414" t="s">
        <v>101</v>
      </c>
      <c r="B42" s="415"/>
      <c r="C42" s="415"/>
      <c r="D42" s="415"/>
      <c r="E42" s="415"/>
      <c r="F42" s="415"/>
      <c r="G42" s="415"/>
      <c r="H42" s="415"/>
      <c r="I42" s="416"/>
    </row>
    <row r="43" spans="1:12" x14ac:dyDescent="0.45">
      <c r="A43" s="120" t="s">
        <v>102</v>
      </c>
      <c r="B43" s="412" t="s">
        <v>103</v>
      </c>
      <c r="C43" s="458"/>
      <c r="D43" s="413"/>
      <c r="E43" s="412" t="s">
        <v>91</v>
      </c>
      <c r="F43" s="413"/>
      <c r="G43" s="122" t="s">
        <v>93</v>
      </c>
      <c r="H43" s="123" t="s">
        <v>94</v>
      </c>
      <c r="I43" s="124" t="s">
        <v>95</v>
      </c>
    </row>
    <row r="44" spans="1:12" x14ac:dyDescent="0.45">
      <c r="A44" s="125">
        <v>1</v>
      </c>
      <c r="B44" s="449" t="s">
        <v>104</v>
      </c>
      <c r="C44" s="450"/>
      <c r="D44" s="451"/>
      <c r="E44" s="437" t="s">
        <v>105</v>
      </c>
      <c r="F44" s="439"/>
      <c r="G44" s="157"/>
      <c r="H44" s="155">
        <v>450</v>
      </c>
      <c r="I44" s="132">
        <f>SUM(G44*H44)</f>
        <v>0</v>
      </c>
    </row>
    <row r="45" spans="1:12" x14ac:dyDescent="0.45">
      <c r="A45" s="125">
        <v>2</v>
      </c>
      <c r="B45" s="426" t="s">
        <v>106</v>
      </c>
      <c r="C45" s="427"/>
      <c r="D45" s="428"/>
      <c r="E45" s="406" t="s">
        <v>105</v>
      </c>
      <c r="F45" s="407"/>
      <c r="G45" s="126"/>
      <c r="H45" s="156">
        <v>350</v>
      </c>
      <c r="I45" s="129">
        <f t="shared" ref="I45:I49" si="1">SUM(G45*H45)</f>
        <v>0</v>
      </c>
    </row>
    <row r="46" spans="1:12" x14ac:dyDescent="0.45">
      <c r="A46" s="125">
        <v>3</v>
      </c>
      <c r="B46" s="426" t="s">
        <v>107</v>
      </c>
      <c r="C46" s="427"/>
      <c r="D46" s="428"/>
      <c r="E46" s="406" t="s">
        <v>105</v>
      </c>
      <c r="F46" s="407"/>
      <c r="G46" s="126">
        <v>7.5</v>
      </c>
      <c r="H46" s="156">
        <v>300</v>
      </c>
      <c r="I46" s="129">
        <f t="shared" si="1"/>
        <v>2250</v>
      </c>
    </row>
    <row r="47" spans="1:12" x14ac:dyDescent="0.45">
      <c r="A47" s="125">
        <v>4</v>
      </c>
      <c r="B47" s="426" t="s">
        <v>108</v>
      </c>
      <c r="C47" s="427"/>
      <c r="D47" s="428"/>
      <c r="E47" s="406" t="s">
        <v>105</v>
      </c>
      <c r="F47" s="407"/>
      <c r="G47" s="126"/>
      <c r="H47" s="156">
        <v>200</v>
      </c>
      <c r="I47" s="129">
        <f t="shared" si="1"/>
        <v>0</v>
      </c>
    </row>
    <row r="48" spans="1:12" x14ac:dyDescent="0.45">
      <c r="A48" s="125">
        <v>5</v>
      </c>
      <c r="B48" s="426" t="s">
        <v>109</v>
      </c>
      <c r="C48" s="427"/>
      <c r="D48" s="428"/>
      <c r="E48" s="406" t="s">
        <v>105</v>
      </c>
      <c r="F48" s="407"/>
      <c r="G48" s="126">
        <v>7.5</v>
      </c>
      <c r="H48" s="158">
        <v>200</v>
      </c>
      <c r="I48" s="129">
        <f t="shared" si="1"/>
        <v>1500</v>
      </c>
    </row>
    <row r="49" spans="1:12" x14ac:dyDescent="0.45">
      <c r="A49" s="125">
        <v>6</v>
      </c>
      <c r="B49" s="426" t="s">
        <v>348</v>
      </c>
      <c r="C49" s="427"/>
      <c r="D49" s="428"/>
      <c r="E49" s="406" t="s">
        <v>105</v>
      </c>
      <c r="F49" s="407"/>
      <c r="G49" s="126"/>
      <c r="H49" s="158">
        <v>140</v>
      </c>
      <c r="I49" s="129">
        <f t="shared" si="1"/>
        <v>0</v>
      </c>
    </row>
    <row r="50" spans="1:12" x14ac:dyDescent="0.45">
      <c r="A50" s="125"/>
      <c r="B50" s="426"/>
      <c r="C50" s="427"/>
      <c r="D50" s="428"/>
      <c r="E50" s="133"/>
      <c r="F50" s="100"/>
      <c r="G50" s="100"/>
      <c r="H50" s="116"/>
      <c r="I50" s="129"/>
    </row>
    <row r="51" spans="1:12" x14ac:dyDescent="0.45">
      <c r="A51" s="114"/>
      <c r="B51" s="426"/>
      <c r="C51" s="427"/>
      <c r="D51" s="428"/>
      <c r="F51" s="100"/>
      <c r="G51" s="100"/>
      <c r="H51" s="116"/>
      <c r="I51" s="129"/>
    </row>
    <row r="52" spans="1:12" x14ac:dyDescent="0.45">
      <c r="A52" s="134"/>
      <c r="B52" s="455"/>
      <c r="C52" s="456"/>
      <c r="D52" s="457"/>
      <c r="E52" s="102"/>
      <c r="F52" s="103"/>
      <c r="G52" s="100"/>
      <c r="H52" s="118"/>
      <c r="I52" s="129"/>
    </row>
    <row r="53" spans="1:12" x14ac:dyDescent="0.45">
      <c r="A53" s="408" t="s">
        <v>110</v>
      </c>
      <c r="B53" s="404"/>
      <c r="C53" s="404"/>
      <c r="D53" s="404"/>
      <c r="E53" s="404"/>
      <c r="F53" s="404"/>
      <c r="G53" s="404"/>
      <c r="H53" s="405"/>
      <c r="I53" s="140">
        <f>SUM(I44:I52)</f>
        <v>3750</v>
      </c>
    </row>
    <row r="54" spans="1:12" x14ac:dyDescent="0.45">
      <c r="A54" s="414" t="s">
        <v>111</v>
      </c>
      <c r="B54" s="415"/>
      <c r="C54" s="415"/>
      <c r="D54" s="415"/>
      <c r="E54" s="415"/>
      <c r="F54" s="415"/>
      <c r="G54" s="415"/>
      <c r="H54" s="415"/>
      <c r="I54" s="416"/>
    </row>
    <row r="55" spans="1:12" x14ac:dyDescent="0.45">
      <c r="A55" s="120" t="s">
        <v>112</v>
      </c>
      <c r="B55" s="412" t="s">
        <v>113</v>
      </c>
      <c r="C55" s="458"/>
      <c r="D55" s="413"/>
      <c r="E55" s="412" t="s">
        <v>114</v>
      </c>
      <c r="F55" s="413"/>
      <c r="G55" s="136" t="s">
        <v>115</v>
      </c>
      <c r="H55" s="136" t="s">
        <v>94</v>
      </c>
      <c r="I55" s="137" t="s">
        <v>95</v>
      </c>
    </row>
    <row r="56" spans="1:12" x14ac:dyDescent="0.45">
      <c r="A56" s="125">
        <v>1</v>
      </c>
      <c r="B56" s="417" t="s">
        <v>349</v>
      </c>
      <c r="C56" s="418"/>
      <c r="D56" s="419"/>
      <c r="E56" s="437"/>
      <c r="F56" s="439"/>
      <c r="G56" s="126"/>
      <c r="H56" s="138"/>
      <c r="I56" s="129"/>
    </row>
    <row r="57" spans="1:12" x14ac:dyDescent="0.45">
      <c r="A57" s="125"/>
      <c r="B57" s="426" t="s">
        <v>273</v>
      </c>
      <c r="C57" s="427"/>
      <c r="D57" s="428"/>
      <c r="E57" s="406">
        <v>2</v>
      </c>
      <c r="F57" s="407"/>
      <c r="G57" s="126">
        <v>21.2</v>
      </c>
      <c r="H57" s="138">
        <v>5</v>
      </c>
      <c r="I57" s="129">
        <f>H57*G57</f>
        <v>106</v>
      </c>
    </row>
    <row r="58" spans="1:12" x14ac:dyDescent="0.45">
      <c r="A58" s="139"/>
      <c r="B58" s="423"/>
      <c r="C58" s="424"/>
      <c r="D58" s="425"/>
      <c r="E58" s="440"/>
      <c r="F58" s="442"/>
      <c r="G58" s="126"/>
      <c r="H58" s="138"/>
      <c r="I58" s="129"/>
    </row>
    <row r="59" spans="1:12" x14ac:dyDescent="0.45">
      <c r="A59" s="408" t="s">
        <v>116</v>
      </c>
      <c r="B59" s="404"/>
      <c r="C59" s="404"/>
      <c r="D59" s="404"/>
      <c r="E59" s="404"/>
      <c r="F59" s="404"/>
      <c r="G59" s="404"/>
      <c r="H59" s="405"/>
      <c r="I59" s="140">
        <f>SUM(I56:I58)</f>
        <v>106</v>
      </c>
    </row>
    <row r="60" spans="1:12" x14ac:dyDescent="0.45">
      <c r="A60" s="141"/>
      <c r="B60" s="142"/>
      <c r="C60" s="142"/>
      <c r="D60" s="142"/>
      <c r="E60" s="142"/>
      <c r="F60" s="143"/>
      <c r="G60" s="144"/>
      <c r="H60" s="144"/>
      <c r="I60" s="145"/>
      <c r="L60" s="97"/>
    </row>
    <row r="61" spans="1:12" x14ac:dyDescent="0.45">
      <c r="A61" s="452"/>
      <c r="B61" s="453"/>
      <c r="C61" s="453"/>
      <c r="D61" s="453"/>
      <c r="E61" s="453"/>
      <c r="F61" s="146"/>
      <c r="G61" s="454" t="s">
        <v>117</v>
      </c>
      <c r="H61" s="453"/>
      <c r="I61" s="147">
        <f>I59+I53+I41</f>
        <v>5540.75</v>
      </c>
    </row>
    <row r="62" spans="1:12" x14ac:dyDescent="0.45">
      <c r="A62" s="452"/>
      <c r="B62" s="453"/>
      <c r="C62" s="453"/>
      <c r="D62" s="453"/>
      <c r="E62" s="453"/>
      <c r="F62" s="100"/>
      <c r="G62" s="148"/>
      <c r="H62" s="149"/>
      <c r="I62" s="150"/>
    </row>
    <row r="63" spans="1:12" ht="14.65" thickBot="1" x14ac:dyDescent="0.5">
      <c r="A63" s="452"/>
      <c r="B63" s="453"/>
      <c r="C63" s="453"/>
      <c r="D63" s="453"/>
      <c r="E63" s="453"/>
      <c r="F63" s="100"/>
      <c r="G63" s="402" t="s">
        <v>160</v>
      </c>
      <c r="H63" s="403"/>
      <c r="I63" s="159">
        <f>I61+I62</f>
        <v>5540.75</v>
      </c>
    </row>
    <row r="64" spans="1:12" ht="15" thickTop="1" thickBot="1" x14ac:dyDescent="0.5">
      <c r="A64" s="151"/>
      <c r="B64" s="152"/>
      <c r="C64" s="459"/>
      <c r="D64" s="460"/>
      <c r="E64" s="460"/>
      <c r="F64" s="460"/>
      <c r="G64" s="153"/>
      <c r="H64" s="153"/>
      <c r="I64" s="154"/>
    </row>
    <row r="66" spans="1:2" x14ac:dyDescent="0.45">
      <c r="A66" s="97"/>
      <c r="B66" s="97"/>
    </row>
  </sheetData>
  <mergeCells count="78">
    <mergeCell ref="F11:G11"/>
    <mergeCell ref="H11:I11"/>
    <mergeCell ref="A9:E9"/>
    <mergeCell ref="F9:G9"/>
    <mergeCell ref="H9:I9"/>
    <mergeCell ref="F10:G10"/>
    <mergeCell ref="H10:I10"/>
    <mergeCell ref="B21:D21"/>
    <mergeCell ref="F12:G12"/>
    <mergeCell ref="H12:I12"/>
    <mergeCell ref="H13:I13"/>
    <mergeCell ref="F14:G14"/>
    <mergeCell ref="H14:I14"/>
    <mergeCell ref="F15:G15"/>
    <mergeCell ref="H15:I15"/>
    <mergeCell ref="A16:I16"/>
    <mergeCell ref="A17:I17"/>
    <mergeCell ref="B18:D18"/>
    <mergeCell ref="B19:D19"/>
    <mergeCell ref="B20:D20"/>
    <mergeCell ref="B33:F33"/>
    <mergeCell ref="A22:H22"/>
    <mergeCell ref="A23:I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44:D44"/>
    <mergeCell ref="E44:F44"/>
    <mergeCell ref="B34:F34"/>
    <mergeCell ref="B35:F35"/>
    <mergeCell ref="B36:F36"/>
    <mergeCell ref="B37:F37"/>
    <mergeCell ref="B38:F38"/>
    <mergeCell ref="A39:H39"/>
    <mergeCell ref="A40:H40"/>
    <mergeCell ref="A41:H41"/>
    <mergeCell ref="A42:I42"/>
    <mergeCell ref="B43:D43"/>
    <mergeCell ref="E43:F43"/>
    <mergeCell ref="B45:D45"/>
    <mergeCell ref="E45:F45"/>
    <mergeCell ref="B46:D46"/>
    <mergeCell ref="E46:F46"/>
    <mergeCell ref="B47:D47"/>
    <mergeCell ref="E47:F47"/>
    <mergeCell ref="B56:D56"/>
    <mergeCell ref="E56:F56"/>
    <mergeCell ref="B48:D48"/>
    <mergeCell ref="E48:F48"/>
    <mergeCell ref="B49:D49"/>
    <mergeCell ref="E49:F49"/>
    <mergeCell ref="B50:D50"/>
    <mergeCell ref="B51:D51"/>
    <mergeCell ref="B52:D52"/>
    <mergeCell ref="A53:H53"/>
    <mergeCell ref="A54:I54"/>
    <mergeCell ref="B55:D55"/>
    <mergeCell ref="E55:F55"/>
    <mergeCell ref="C64:F64"/>
    <mergeCell ref="B57:D57"/>
    <mergeCell ref="E57:F57"/>
    <mergeCell ref="B58:D58"/>
    <mergeCell ref="E58:F58"/>
    <mergeCell ref="A59:H59"/>
    <mergeCell ref="A61:B61"/>
    <mergeCell ref="C61:E61"/>
    <mergeCell ref="G61:H61"/>
    <mergeCell ref="A62:B62"/>
    <mergeCell ref="C62:E62"/>
    <mergeCell ref="A63:B63"/>
    <mergeCell ref="C63:E63"/>
    <mergeCell ref="G63:H63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986B7-1058-4CAD-B78B-A82372EB3817}">
  <sheetPr>
    <tabColor theme="4" tint="0.39997558519241921"/>
  </sheetPr>
  <dimension ref="A1:O101"/>
  <sheetViews>
    <sheetView view="pageBreakPreview" zoomScaleNormal="70" zoomScaleSheetLayoutView="100" workbookViewId="0">
      <selection activeCell="B1" sqref="B1:D1"/>
    </sheetView>
  </sheetViews>
  <sheetFormatPr defaultColWidth="9.1328125" defaultRowHeight="13.5" x14ac:dyDescent="0.35"/>
  <cols>
    <col min="1" max="1" width="1.1328125" style="6" customWidth="1"/>
    <col min="2" max="2" width="9.6640625" style="6" customWidth="1"/>
    <col min="3" max="3" width="11.6640625" style="6" customWidth="1"/>
    <col min="4" max="4" width="53.86328125" style="6" customWidth="1"/>
    <col min="5" max="5" width="8" style="6" customWidth="1"/>
    <col min="6" max="6" width="7.53125" style="6" customWidth="1"/>
    <col min="7" max="7" width="17.1328125" style="6" customWidth="1"/>
    <col min="8" max="8" width="22.46484375" style="6" customWidth="1"/>
    <col min="9" max="14" width="9.1328125" style="87"/>
    <col min="15" max="16384" width="9.1328125" style="6"/>
  </cols>
  <sheetData>
    <row r="1" spans="2:14" ht="17.649999999999999" x14ac:dyDescent="0.5">
      <c r="B1" s="552" t="s">
        <v>1290</v>
      </c>
      <c r="C1" s="552"/>
      <c r="D1" s="552" t="s">
        <v>1291</v>
      </c>
      <c r="E1" s="1"/>
      <c r="F1" s="1"/>
      <c r="G1" s="7"/>
    </row>
    <row r="2" spans="2:14" s="11" customFormat="1" ht="18" customHeight="1" x14ac:dyDescent="0.5">
      <c r="B2" s="2" t="str">
        <f>'SCHED 1A-4_JG_CH'!B2</f>
        <v>SCHEDULE MAINTENANCE OF MEDICAL GAS  EQUIPMENT AT CLUSTER TWO (2)</v>
      </c>
      <c r="D2" s="2"/>
      <c r="E2" s="3"/>
      <c r="F2" s="3"/>
      <c r="G2" s="7"/>
      <c r="I2" s="88"/>
      <c r="J2" s="88"/>
      <c r="K2" s="88"/>
      <c r="L2" s="88"/>
      <c r="M2" s="88"/>
      <c r="N2" s="88"/>
    </row>
    <row r="3" spans="2:14" ht="15" customHeight="1" x14ac:dyDescent="0.45">
      <c r="B3" s="2" t="s">
        <v>9</v>
      </c>
      <c r="D3" s="85" t="str">
        <f>'SCHED 1A-1_JG_CH'!D3</f>
        <v>SCMU3-24/25-0662-HO</v>
      </c>
      <c r="E3" s="394" t="s">
        <v>10</v>
      </c>
      <c r="F3" s="395"/>
      <c r="G3" s="265" t="str">
        <f>'SCHED 1A-4_JG_CH'!G3</f>
        <v>JOE GQABI &amp; CHRIS HANI</v>
      </c>
    </row>
    <row r="4" spans="2:14" ht="15" customHeight="1" x14ac:dyDescent="0.4">
      <c r="B4" s="2" t="s">
        <v>8</v>
      </c>
      <c r="D4" s="2" t="str">
        <f>'SCHED 1A-1_JG_CH'!D4</f>
        <v>MEDICAL GAS</v>
      </c>
      <c r="E4" s="2"/>
      <c r="F4" s="2"/>
      <c r="G4" s="7"/>
    </row>
    <row r="5" spans="2:14" ht="13.9" x14ac:dyDescent="0.4">
      <c r="B5" s="2"/>
      <c r="C5" s="2"/>
      <c r="E5" s="2"/>
      <c r="F5" s="2"/>
      <c r="G5" s="7"/>
    </row>
    <row r="6" spans="2:14" s="4" customFormat="1" ht="15" customHeight="1" x14ac:dyDescent="0.4">
      <c r="B6" s="4" t="s">
        <v>686</v>
      </c>
      <c r="D6" s="4" t="s">
        <v>11</v>
      </c>
      <c r="I6" s="89"/>
      <c r="J6" s="89"/>
      <c r="K6" s="89"/>
      <c r="L6" s="89"/>
      <c r="M6" s="89"/>
      <c r="N6" s="89"/>
    </row>
    <row r="7" spans="2:14" ht="6" customHeight="1" thickBot="1" x14ac:dyDescent="0.4">
      <c r="B7" s="5"/>
      <c r="C7" s="5"/>
      <c r="D7" s="5"/>
      <c r="E7" s="5"/>
      <c r="F7" s="5"/>
      <c r="G7" s="7"/>
    </row>
    <row r="8" spans="2:14" s="8" customFormat="1" ht="39" customHeight="1" thickBot="1" x14ac:dyDescent="0.5">
      <c r="B8" s="10" t="s">
        <v>12</v>
      </c>
      <c r="C8" s="10" t="s">
        <v>6</v>
      </c>
      <c r="D8" s="10" t="s">
        <v>0</v>
      </c>
      <c r="E8" s="10" t="s">
        <v>1</v>
      </c>
      <c r="F8" s="10" t="s">
        <v>4</v>
      </c>
      <c r="G8" s="10" t="s">
        <v>2</v>
      </c>
      <c r="H8" s="10" t="s">
        <v>5</v>
      </c>
      <c r="I8" s="90"/>
      <c r="J8" s="90"/>
      <c r="K8" s="90"/>
      <c r="L8" s="90"/>
      <c r="M8" s="90"/>
      <c r="N8" s="90"/>
    </row>
    <row r="9" spans="2:14" s="8" customFormat="1" ht="43.8" customHeight="1" x14ac:dyDescent="0.45">
      <c r="B9" s="27">
        <v>5</v>
      </c>
      <c r="C9" s="27" t="s">
        <v>684</v>
      </c>
      <c r="D9" s="287" t="s">
        <v>685</v>
      </c>
      <c r="E9" s="75"/>
      <c r="F9" s="75"/>
      <c r="G9" s="76"/>
      <c r="H9" s="77"/>
      <c r="I9" s="90"/>
      <c r="J9" s="90"/>
      <c r="K9" s="90"/>
      <c r="L9" s="90"/>
      <c r="M9" s="90"/>
      <c r="N9" s="90"/>
    </row>
    <row r="10" spans="2:14" s="8" customFormat="1" ht="20.25" customHeight="1" x14ac:dyDescent="0.35">
      <c r="B10" s="17">
        <v>5.0999999999999996</v>
      </c>
      <c r="C10" s="17"/>
      <c r="D10" s="341" t="s">
        <v>837</v>
      </c>
      <c r="E10" s="17" t="s">
        <v>68</v>
      </c>
      <c r="F10" s="17">
        <v>1</v>
      </c>
      <c r="G10" s="63"/>
      <c r="H10" s="21"/>
      <c r="I10" s="90"/>
      <c r="J10" s="90"/>
      <c r="K10" s="90"/>
      <c r="L10" s="90"/>
      <c r="M10" s="90"/>
      <c r="N10" s="90"/>
    </row>
    <row r="11" spans="2:14" s="8" customFormat="1" ht="20.25" customHeight="1" x14ac:dyDescent="0.35">
      <c r="B11" s="17">
        <f>B10+0.1</f>
        <v>5.1999999999999993</v>
      </c>
      <c r="C11" s="17"/>
      <c r="D11" s="341" t="s">
        <v>838</v>
      </c>
      <c r="E11" s="17" t="s">
        <v>68</v>
      </c>
      <c r="F11" s="17">
        <v>1</v>
      </c>
      <c r="G11" s="63"/>
      <c r="H11" s="21"/>
      <c r="I11" s="90"/>
      <c r="J11" s="90"/>
      <c r="K11" s="90"/>
      <c r="L11" s="90"/>
      <c r="M11" s="90"/>
      <c r="N11" s="90"/>
    </row>
    <row r="12" spans="2:14" s="8" customFormat="1" ht="20.25" customHeight="1" x14ac:dyDescent="0.35">
      <c r="B12" s="17">
        <f t="shared" ref="B12:B18" si="0">B11+0.1</f>
        <v>5.2999999999999989</v>
      </c>
      <c r="C12" s="17"/>
      <c r="D12" s="341" t="s">
        <v>839</v>
      </c>
      <c r="E12" s="17" t="s">
        <v>68</v>
      </c>
      <c r="F12" s="17">
        <v>1</v>
      </c>
      <c r="G12" s="63"/>
      <c r="H12" s="21"/>
      <c r="I12" s="90"/>
      <c r="J12" s="90"/>
      <c r="K12" s="90"/>
      <c r="L12" s="90"/>
      <c r="M12" s="90"/>
      <c r="N12" s="90"/>
    </row>
    <row r="13" spans="2:14" s="8" customFormat="1" ht="20.25" customHeight="1" x14ac:dyDescent="0.35">
      <c r="B13" s="17">
        <f t="shared" si="0"/>
        <v>5.3999999999999986</v>
      </c>
      <c r="C13" s="17"/>
      <c r="D13" s="341" t="s">
        <v>840</v>
      </c>
      <c r="E13" s="17" t="s">
        <v>68</v>
      </c>
      <c r="F13" s="17">
        <v>1</v>
      </c>
      <c r="G13" s="63"/>
      <c r="H13" s="21"/>
      <c r="I13" s="90"/>
      <c r="J13" s="90"/>
      <c r="K13" s="90"/>
      <c r="L13" s="90"/>
      <c r="M13" s="90"/>
      <c r="N13" s="90"/>
    </row>
    <row r="14" spans="2:14" s="8" customFormat="1" ht="20.25" customHeight="1" x14ac:dyDescent="0.35">
      <c r="B14" s="17">
        <f t="shared" si="0"/>
        <v>5.4999999999999982</v>
      </c>
      <c r="C14" s="17"/>
      <c r="D14" s="341" t="s">
        <v>841</v>
      </c>
      <c r="E14" s="17" t="s">
        <v>68</v>
      </c>
      <c r="F14" s="17">
        <v>1</v>
      </c>
      <c r="G14" s="63"/>
      <c r="H14" s="21"/>
      <c r="I14" s="90"/>
      <c r="J14" s="90"/>
      <c r="K14" s="90"/>
      <c r="L14" s="90"/>
      <c r="M14" s="90"/>
      <c r="N14" s="90"/>
    </row>
    <row r="15" spans="2:14" s="8" customFormat="1" ht="20.25" customHeight="1" x14ac:dyDescent="0.35">
      <c r="B15" s="17">
        <f t="shared" si="0"/>
        <v>5.5999999999999979</v>
      </c>
      <c r="C15" s="17"/>
      <c r="D15" s="341" t="s">
        <v>842</v>
      </c>
      <c r="E15" s="17" t="s">
        <v>68</v>
      </c>
      <c r="F15" s="17">
        <v>1</v>
      </c>
      <c r="G15" s="63"/>
      <c r="H15" s="21"/>
      <c r="I15" s="90"/>
      <c r="J15" s="90"/>
      <c r="K15" s="90"/>
      <c r="L15" s="90"/>
      <c r="M15" s="90"/>
      <c r="N15" s="90"/>
    </row>
    <row r="16" spans="2:14" s="8" customFormat="1" ht="20.25" customHeight="1" x14ac:dyDescent="0.35">
      <c r="B16" s="17">
        <f t="shared" si="0"/>
        <v>5.6999999999999975</v>
      </c>
      <c r="C16" s="17"/>
      <c r="D16" s="341" t="s">
        <v>843</v>
      </c>
      <c r="E16" s="17" t="s">
        <v>68</v>
      </c>
      <c r="F16" s="17">
        <v>1</v>
      </c>
      <c r="G16" s="63"/>
      <c r="H16" s="21"/>
      <c r="I16" s="90"/>
      <c r="J16" s="90"/>
      <c r="K16" s="90"/>
      <c r="L16" s="90"/>
      <c r="M16" s="90"/>
      <c r="N16" s="90"/>
    </row>
    <row r="17" spans="1:14" s="8" customFormat="1" ht="20.25" customHeight="1" x14ac:dyDescent="0.35">
      <c r="B17" s="17">
        <f t="shared" si="0"/>
        <v>5.7999999999999972</v>
      </c>
      <c r="C17" s="17"/>
      <c r="D17" s="341" t="s">
        <v>844</v>
      </c>
      <c r="E17" s="17" t="s">
        <v>68</v>
      </c>
      <c r="F17" s="17">
        <v>1</v>
      </c>
      <c r="G17" s="63"/>
      <c r="H17" s="21"/>
      <c r="I17" s="90"/>
      <c r="J17" s="90"/>
      <c r="K17" s="90"/>
      <c r="L17" s="90"/>
      <c r="M17" s="90"/>
      <c r="N17" s="90"/>
    </row>
    <row r="18" spans="1:14" s="8" customFormat="1" ht="20.25" customHeight="1" x14ac:dyDescent="0.35">
      <c r="B18" s="17">
        <f t="shared" si="0"/>
        <v>5.8999999999999968</v>
      </c>
      <c r="C18" s="17"/>
      <c r="D18" s="341" t="s">
        <v>845</v>
      </c>
      <c r="E18" s="17" t="s">
        <v>68</v>
      </c>
      <c r="F18" s="17">
        <v>1</v>
      </c>
      <c r="G18" s="63"/>
      <c r="H18" s="21"/>
      <c r="I18" s="90"/>
      <c r="J18" s="90"/>
      <c r="K18" s="90"/>
      <c r="L18" s="90"/>
      <c r="M18" s="90"/>
      <c r="N18" s="90"/>
    </row>
    <row r="19" spans="1:14" s="8" customFormat="1" ht="20.25" customHeight="1" x14ac:dyDescent="0.35">
      <c r="A19" s="328"/>
      <c r="B19" s="313">
        <v>5.0999999999999996</v>
      </c>
      <c r="C19" s="17"/>
      <c r="D19" s="341" t="s">
        <v>846</v>
      </c>
      <c r="E19" s="17" t="s">
        <v>68</v>
      </c>
      <c r="F19" s="17">
        <v>1</v>
      </c>
      <c r="G19" s="63"/>
      <c r="H19" s="21"/>
      <c r="I19" s="90"/>
      <c r="J19" s="90"/>
      <c r="K19" s="90"/>
      <c r="L19" s="90"/>
      <c r="M19" s="90"/>
      <c r="N19" s="90"/>
    </row>
    <row r="20" spans="1:14" s="8" customFormat="1" ht="20.25" customHeight="1" x14ac:dyDescent="0.35">
      <c r="A20" s="328"/>
      <c r="B20" s="17">
        <f>B19+0.01</f>
        <v>5.1099999999999994</v>
      </c>
      <c r="C20" s="17"/>
      <c r="D20" s="341" t="s">
        <v>827</v>
      </c>
      <c r="E20" s="17" t="s">
        <v>68</v>
      </c>
      <c r="F20" s="17">
        <v>1</v>
      </c>
      <c r="G20" s="63"/>
      <c r="H20" s="21"/>
      <c r="I20" s="90"/>
      <c r="J20" s="90"/>
      <c r="K20" s="90"/>
      <c r="L20" s="90"/>
      <c r="M20" s="90"/>
      <c r="N20" s="90"/>
    </row>
    <row r="21" spans="1:14" s="8" customFormat="1" ht="20.25" customHeight="1" x14ac:dyDescent="0.35">
      <c r="A21" s="328"/>
      <c r="B21" s="17">
        <f t="shared" ref="B21:B42" si="1">B20+0.01</f>
        <v>5.1199999999999992</v>
      </c>
      <c r="C21" s="17"/>
      <c r="D21" s="341" t="s">
        <v>847</v>
      </c>
      <c r="E21" s="17" t="s">
        <v>68</v>
      </c>
      <c r="F21" s="17">
        <v>1</v>
      </c>
      <c r="G21" s="63"/>
      <c r="H21" s="21"/>
      <c r="I21" s="90"/>
      <c r="J21" s="90"/>
      <c r="K21" s="90"/>
      <c r="L21" s="90"/>
      <c r="M21" s="90"/>
      <c r="N21" s="90"/>
    </row>
    <row r="22" spans="1:14" s="8" customFormat="1" ht="20.25" customHeight="1" x14ac:dyDescent="0.35">
      <c r="B22" s="17">
        <f t="shared" si="1"/>
        <v>5.129999999999999</v>
      </c>
      <c r="C22" s="17"/>
      <c r="D22" s="341" t="s">
        <v>848</v>
      </c>
      <c r="E22" s="17" t="s">
        <v>68</v>
      </c>
      <c r="F22" s="17">
        <v>1</v>
      </c>
      <c r="G22" s="63"/>
      <c r="H22" s="21"/>
      <c r="I22" s="90"/>
      <c r="J22" s="90"/>
      <c r="K22" s="90"/>
      <c r="L22" s="90"/>
      <c r="M22" s="90"/>
      <c r="N22" s="90"/>
    </row>
    <row r="23" spans="1:14" s="8" customFormat="1" ht="20.25" customHeight="1" x14ac:dyDescent="0.35">
      <c r="B23" s="17">
        <f t="shared" si="1"/>
        <v>5.1399999999999988</v>
      </c>
      <c r="C23" s="17"/>
      <c r="D23" s="341" t="s">
        <v>849</v>
      </c>
      <c r="E23" s="17" t="s">
        <v>68</v>
      </c>
      <c r="F23" s="17">
        <v>1</v>
      </c>
      <c r="G23" s="63"/>
      <c r="H23" s="21"/>
      <c r="I23" s="90"/>
      <c r="J23" s="90"/>
      <c r="K23" s="90"/>
      <c r="L23" s="90"/>
      <c r="M23" s="90"/>
      <c r="N23" s="90"/>
    </row>
    <row r="24" spans="1:14" s="8" customFormat="1" ht="20.25" customHeight="1" x14ac:dyDescent="0.35">
      <c r="B24" s="17">
        <f t="shared" si="1"/>
        <v>5.1499999999999986</v>
      </c>
      <c r="C24" s="17"/>
      <c r="D24" s="341" t="s">
        <v>850</v>
      </c>
      <c r="E24" s="17" t="s">
        <v>68</v>
      </c>
      <c r="F24" s="17">
        <v>1</v>
      </c>
      <c r="G24" s="63"/>
      <c r="H24" s="21"/>
      <c r="I24" s="90"/>
      <c r="J24" s="90"/>
      <c r="K24" s="90"/>
      <c r="L24" s="90"/>
      <c r="M24" s="90"/>
      <c r="N24" s="90"/>
    </row>
    <row r="25" spans="1:14" s="8" customFormat="1" ht="20.25" customHeight="1" x14ac:dyDescent="0.35">
      <c r="B25" s="17">
        <f t="shared" si="1"/>
        <v>5.1599999999999984</v>
      </c>
      <c r="C25" s="17"/>
      <c r="D25" s="341" t="s">
        <v>851</v>
      </c>
      <c r="E25" s="17" t="s">
        <v>68</v>
      </c>
      <c r="F25" s="17">
        <v>1</v>
      </c>
      <c r="G25" s="63"/>
      <c r="H25" s="21"/>
      <c r="I25" s="90"/>
      <c r="J25" s="90"/>
      <c r="K25" s="90"/>
      <c r="L25" s="90"/>
      <c r="M25" s="90"/>
      <c r="N25" s="90"/>
    </row>
    <row r="26" spans="1:14" s="8" customFormat="1" ht="20.25" customHeight="1" x14ac:dyDescent="0.35">
      <c r="B26" s="17">
        <f t="shared" si="1"/>
        <v>5.1699999999999982</v>
      </c>
      <c r="C26" s="17"/>
      <c r="D26" s="341" t="s">
        <v>852</v>
      </c>
      <c r="E26" s="17" t="s">
        <v>68</v>
      </c>
      <c r="F26" s="17">
        <v>1</v>
      </c>
      <c r="G26" s="63"/>
      <c r="H26" s="21"/>
      <c r="I26" s="90"/>
      <c r="J26" s="90"/>
      <c r="K26" s="90"/>
      <c r="L26" s="90"/>
      <c r="M26" s="90"/>
      <c r="N26" s="90"/>
    </row>
    <row r="27" spans="1:14" s="8" customFormat="1" ht="20.25" customHeight="1" x14ac:dyDescent="0.35">
      <c r="B27" s="17">
        <f t="shared" si="1"/>
        <v>5.1799999999999979</v>
      </c>
      <c r="C27" s="17"/>
      <c r="D27" s="341" t="s">
        <v>853</v>
      </c>
      <c r="E27" s="17" t="s">
        <v>68</v>
      </c>
      <c r="F27" s="17">
        <v>1</v>
      </c>
      <c r="G27" s="63"/>
      <c r="H27" s="21"/>
      <c r="I27" s="90"/>
      <c r="J27" s="90"/>
      <c r="K27" s="90"/>
      <c r="L27" s="90"/>
      <c r="M27" s="90"/>
      <c r="N27" s="90"/>
    </row>
    <row r="28" spans="1:14" s="8" customFormat="1" ht="20.25" customHeight="1" x14ac:dyDescent="0.35">
      <c r="B28" s="17">
        <f t="shared" si="1"/>
        <v>5.1899999999999977</v>
      </c>
      <c r="C28" s="17"/>
      <c r="D28" s="341" t="s">
        <v>854</v>
      </c>
      <c r="E28" s="17" t="s">
        <v>68</v>
      </c>
      <c r="F28" s="17">
        <v>1</v>
      </c>
      <c r="G28" s="63"/>
      <c r="H28" s="21"/>
      <c r="I28" s="90"/>
      <c r="J28" s="90"/>
      <c r="K28" s="90"/>
      <c r="L28" s="90"/>
      <c r="M28" s="90"/>
      <c r="N28" s="90"/>
    </row>
    <row r="29" spans="1:14" s="8" customFormat="1" ht="20.25" customHeight="1" x14ac:dyDescent="0.35">
      <c r="B29" s="17">
        <f t="shared" si="1"/>
        <v>5.1999999999999975</v>
      </c>
      <c r="C29" s="17"/>
      <c r="D29" s="341" t="s">
        <v>855</v>
      </c>
      <c r="E29" s="17" t="s">
        <v>68</v>
      </c>
      <c r="F29" s="17">
        <v>1</v>
      </c>
      <c r="G29" s="63"/>
      <c r="H29" s="21"/>
      <c r="I29" s="90"/>
      <c r="J29" s="90"/>
      <c r="K29" s="90"/>
      <c r="L29" s="90"/>
      <c r="M29" s="90"/>
      <c r="N29" s="90"/>
    </row>
    <row r="30" spans="1:14" s="8" customFormat="1" ht="20.25" customHeight="1" x14ac:dyDescent="0.35">
      <c r="B30" s="17">
        <f t="shared" si="1"/>
        <v>5.2099999999999973</v>
      </c>
      <c r="C30" s="17"/>
      <c r="D30" s="341" t="s">
        <v>856</v>
      </c>
      <c r="E30" s="17" t="s">
        <v>68</v>
      </c>
      <c r="F30" s="17">
        <v>1</v>
      </c>
      <c r="G30" s="63"/>
      <c r="H30" s="21"/>
      <c r="I30" s="90"/>
      <c r="J30" s="90"/>
      <c r="K30" s="90"/>
      <c r="L30" s="90"/>
      <c r="M30" s="90"/>
      <c r="N30" s="90"/>
    </row>
    <row r="31" spans="1:14" s="8" customFormat="1" ht="20.25" customHeight="1" x14ac:dyDescent="0.35">
      <c r="B31" s="17">
        <f t="shared" si="1"/>
        <v>5.2199999999999971</v>
      </c>
      <c r="C31" s="17"/>
      <c r="D31" s="341" t="s">
        <v>857</v>
      </c>
      <c r="E31" s="17" t="s">
        <v>68</v>
      </c>
      <c r="F31" s="17">
        <v>1</v>
      </c>
      <c r="G31" s="63"/>
      <c r="H31" s="21"/>
      <c r="I31" s="90"/>
      <c r="J31" s="90"/>
      <c r="K31" s="90"/>
      <c r="L31" s="90"/>
      <c r="M31" s="90"/>
      <c r="N31" s="90"/>
    </row>
    <row r="32" spans="1:14" s="8" customFormat="1" ht="20.25" customHeight="1" x14ac:dyDescent="0.35">
      <c r="B32" s="17">
        <f t="shared" si="1"/>
        <v>5.2299999999999969</v>
      </c>
      <c r="C32" s="17"/>
      <c r="D32" s="341" t="s">
        <v>858</v>
      </c>
      <c r="E32" s="17" t="s">
        <v>68</v>
      </c>
      <c r="F32" s="17">
        <v>1</v>
      </c>
      <c r="G32" s="63"/>
      <c r="H32" s="21"/>
      <c r="I32" s="90"/>
      <c r="J32" s="90"/>
      <c r="K32" s="90"/>
      <c r="L32" s="90"/>
      <c r="M32" s="90"/>
      <c r="N32" s="90"/>
    </row>
    <row r="33" spans="2:15" s="8" customFormat="1" ht="20.25" customHeight="1" x14ac:dyDescent="0.35">
      <c r="B33" s="17"/>
      <c r="C33" s="17"/>
      <c r="D33" s="319"/>
      <c r="E33" s="17"/>
      <c r="F33" s="17"/>
      <c r="G33" s="63"/>
      <c r="H33" s="21"/>
      <c r="I33" s="90"/>
      <c r="J33" s="90"/>
      <c r="K33" s="90"/>
      <c r="L33" s="90"/>
      <c r="M33" s="90"/>
      <c r="N33" s="90"/>
    </row>
    <row r="34" spans="2:15" s="8" customFormat="1" ht="20.25" customHeight="1" x14ac:dyDescent="0.35">
      <c r="B34" s="17">
        <f>B32+0.01</f>
        <v>5.2399999999999967</v>
      </c>
      <c r="C34" s="17"/>
      <c r="D34" s="319" t="s">
        <v>828</v>
      </c>
      <c r="E34" s="17" t="s">
        <v>68</v>
      </c>
      <c r="F34" s="17">
        <v>1</v>
      </c>
      <c r="G34" s="63"/>
      <c r="H34" s="21"/>
      <c r="I34" s="90"/>
      <c r="J34" s="90"/>
      <c r="K34" s="90"/>
      <c r="L34" s="90"/>
      <c r="M34" s="90"/>
      <c r="N34" s="90"/>
    </row>
    <row r="35" spans="2:15" s="8" customFormat="1" ht="20.25" customHeight="1" x14ac:dyDescent="0.35">
      <c r="B35" s="17">
        <f t="shared" si="1"/>
        <v>5.2499999999999964</v>
      </c>
      <c r="C35" s="17"/>
      <c r="D35" s="319" t="s">
        <v>829</v>
      </c>
      <c r="E35" s="17" t="s">
        <v>68</v>
      </c>
      <c r="F35" s="17">
        <v>1</v>
      </c>
      <c r="G35" s="63"/>
      <c r="H35" s="21"/>
      <c r="I35" s="90"/>
      <c r="J35" s="90"/>
      <c r="K35" s="90"/>
      <c r="L35" s="90"/>
      <c r="M35" s="90"/>
      <c r="N35" s="90"/>
    </row>
    <row r="36" spans="2:15" s="8" customFormat="1" ht="20.25" customHeight="1" x14ac:dyDescent="0.45">
      <c r="B36" s="17">
        <f t="shared" si="1"/>
        <v>5.2599999999999962</v>
      </c>
      <c r="C36" s="17"/>
      <c r="D36" s="123" t="s">
        <v>830</v>
      </c>
      <c r="E36" s="17" t="s">
        <v>68</v>
      </c>
      <c r="F36" s="17">
        <v>1</v>
      </c>
      <c r="G36" s="63"/>
      <c r="H36" s="21"/>
      <c r="I36" s="90"/>
      <c r="J36" s="90"/>
      <c r="K36" s="90"/>
      <c r="L36" s="90"/>
      <c r="M36" s="90"/>
      <c r="N36" s="90"/>
    </row>
    <row r="37" spans="2:15" s="8" customFormat="1" ht="21" customHeight="1" x14ac:dyDescent="0.45">
      <c r="B37" s="17">
        <f t="shared" si="1"/>
        <v>5.269999999999996</v>
      </c>
      <c r="C37" s="17"/>
      <c r="D37" s="123" t="s">
        <v>831</v>
      </c>
      <c r="E37" s="17" t="s">
        <v>68</v>
      </c>
      <c r="F37" s="17">
        <v>1</v>
      </c>
      <c r="G37" s="63"/>
      <c r="H37" s="21"/>
      <c r="I37" s="90"/>
      <c r="J37" s="90"/>
      <c r="K37" s="90"/>
      <c r="L37" s="90"/>
      <c r="M37" s="90"/>
      <c r="N37" s="90"/>
    </row>
    <row r="38" spans="2:15" s="8" customFormat="1" ht="21" customHeight="1" x14ac:dyDescent="0.45">
      <c r="B38" s="17">
        <f t="shared" si="1"/>
        <v>5.2799999999999958</v>
      </c>
      <c r="C38" s="17"/>
      <c r="D38" s="123" t="s">
        <v>832</v>
      </c>
      <c r="E38" s="17" t="s">
        <v>68</v>
      </c>
      <c r="F38" s="17">
        <v>1</v>
      </c>
      <c r="G38" s="63"/>
      <c r="H38" s="21"/>
      <c r="I38" s="90"/>
      <c r="J38" s="90"/>
      <c r="K38" s="90"/>
      <c r="L38" s="90"/>
      <c r="M38" s="90"/>
      <c r="N38" s="90"/>
    </row>
    <row r="39" spans="2:15" s="8" customFormat="1" ht="20.25" customHeight="1" x14ac:dyDescent="0.45">
      <c r="B39" s="17">
        <f t="shared" si="1"/>
        <v>5.2899999999999956</v>
      </c>
      <c r="C39" s="17"/>
      <c r="D39" s="123" t="s">
        <v>833</v>
      </c>
      <c r="E39" s="17" t="s">
        <v>68</v>
      </c>
      <c r="F39" s="17">
        <v>1</v>
      </c>
      <c r="G39" s="63"/>
      <c r="H39" s="21"/>
      <c r="I39" s="90"/>
      <c r="J39" s="90"/>
      <c r="K39" s="90"/>
      <c r="L39" s="90"/>
      <c r="M39" s="90"/>
      <c r="N39" s="90"/>
    </row>
    <row r="40" spans="2:15" s="8" customFormat="1" ht="20.25" customHeight="1" x14ac:dyDescent="0.45">
      <c r="B40" s="17">
        <f t="shared" si="1"/>
        <v>5.2999999999999954</v>
      </c>
      <c r="C40" s="17"/>
      <c r="D40" s="123" t="s">
        <v>834</v>
      </c>
      <c r="E40" s="17" t="s">
        <v>68</v>
      </c>
      <c r="F40" s="17">
        <v>1</v>
      </c>
      <c r="G40" s="63"/>
      <c r="H40" s="21"/>
      <c r="I40" s="90"/>
      <c r="J40" s="90"/>
      <c r="K40" s="90"/>
      <c r="L40" s="90"/>
      <c r="M40" s="90"/>
      <c r="N40" s="90"/>
    </row>
    <row r="41" spans="2:15" s="8" customFormat="1" ht="20.25" customHeight="1" x14ac:dyDescent="0.45">
      <c r="B41" s="17">
        <f t="shared" si="1"/>
        <v>5.3099999999999952</v>
      </c>
      <c r="C41" s="17"/>
      <c r="D41" s="123" t="s">
        <v>835</v>
      </c>
      <c r="E41" s="17" t="s">
        <v>68</v>
      </c>
      <c r="F41" s="17">
        <v>1</v>
      </c>
      <c r="G41" s="63"/>
      <c r="H41" s="21"/>
      <c r="I41" s="90"/>
      <c r="J41" s="90"/>
      <c r="K41" s="90"/>
      <c r="L41" s="90"/>
      <c r="M41" s="90"/>
      <c r="N41" s="90"/>
    </row>
    <row r="42" spans="2:15" s="8" customFormat="1" ht="20.25" customHeight="1" x14ac:dyDescent="0.45">
      <c r="B42" s="17">
        <f t="shared" si="1"/>
        <v>5.319999999999995</v>
      </c>
      <c r="C42" s="17"/>
      <c r="D42" s="123" t="s">
        <v>836</v>
      </c>
      <c r="E42" s="17" t="s">
        <v>68</v>
      </c>
      <c r="F42" s="17">
        <v>1</v>
      </c>
      <c r="G42" s="63"/>
      <c r="H42" s="21"/>
      <c r="I42" s="90"/>
      <c r="J42" s="90"/>
      <c r="K42" s="90"/>
      <c r="L42" s="90"/>
      <c r="M42" s="90"/>
      <c r="N42" s="90"/>
    </row>
    <row r="43" spans="2:15" s="288" customFormat="1" ht="49.8" customHeight="1" x14ac:dyDescent="0.45">
      <c r="B43" s="73">
        <v>6</v>
      </c>
      <c r="C43" s="73" t="s">
        <v>687</v>
      </c>
      <c r="D43" s="289" t="s">
        <v>688</v>
      </c>
      <c r="E43" s="290"/>
      <c r="F43" s="75"/>
      <c r="G43" s="77"/>
      <c r="H43" s="77"/>
      <c r="I43" s="291"/>
      <c r="J43" s="291"/>
      <c r="K43" s="291"/>
      <c r="L43" s="291"/>
      <c r="M43" s="291"/>
      <c r="N43" s="291"/>
      <c r="O43" s="291"/>
    </row>
    <row r="44" spans="2:15" s="288" customFormat="1" ht="20.25" customHeight="1" x14ac:dyDescent="0.45">
      <c r="B44" s="17" t="s">
        <v>698</v>
      </c>
      <c r="C44" s="17"/>
      <c r="D44" s="292" t="s">
        <v>689</v>
      </c>
      <c r="E44" s="293" t="s">
        <v>690</v>
      </c>
      <c r="F44" s="17">
        <v>36</v>
      </c>
      <c r="G44" s="21">
        <v>5000</v>
      </c>
      <c r="H44" s="21">
        <f>F44*G44</f>
        <v>180000</v>
      </c>
      <c r="I44" s="291"/>
      <c r="J44" s="291"/>
      <c r="K44" s="291"/>
      <c r="L44" s="291"/>
      <c r="M44" s="291"/>
      <c r="N44" s="291"/>
      <c r="O44" s="291"/>
    </row>
    <row r="45" spans="2:15" s="288" customFormat="1" ht="20.25" customHeight="1" x14ac:dyDescent="0.45">
      <c r="B45" s="17" t="s">
        <v>699</v>
      </c>
      <c r="C45" s="17"/>
      <c r="D45" s="292" t="s">
        <v>689</v>
      </c>
      <c r="E45" s="293" t="s">
        <v>690</v>
      </c>
      <c r="F45" s="17">
        <v>36</v>
      </c>
      <c r="G45" s="21">
        <v>5000</v>
      </c>
      <c r="H45" s="21">
        <f t="shared" ref="H45:H47" si="2">F45*G45</f>
        <v>180000</v>
      </c>
      <c r="I45" s="291"/>
      <c r="J45" s="291"/>
      <c r="K45" s="291"/>
      <c r="L45" s="291"/>
      <c r="M45" s="291"/>
      <c r="N45" s="291"/>
      <c r="O45" s="291"/>
    </row>
    <row r="46" spans="2:15" s="288" customFormat="1" ht="20.25" customHeight="1" x14ac:dyDescent="0.45">
      <c r="B46" s="17" t="s">
        <v>821</v>
      </c>
      <c r="C46" s="17"/>
      <c r="D46" s="292" t="s">
        <v>691</v>
      </c>
      <c r="E46" s="293" t="s">
        <v>690</v>
      </c>
      <c r="F46" s="17">
        <v>36</v>
      </c>
      <c r="G46" s="21">
        <v>7000</v>
      </c>
      <c r="H46" s="21">
        <f t="shared" si="2"/>
        <v>252000</v>
      </c>
      <c r="I46" s="291"/>
      <c r="J46" s="291"/>
      <c r="K46" s="291"/>
      <c r="L46" s="291"/>
      <c r="M46" s="291"/>
      <c r="N46" s="291"/>
      <c r="O46" s="291"/>
    </row>
    <row r="47" spans="2:15" s="288" customFormat="1" ht="20.25" customHeight="1" x14ac:dyDescent="0.45">
      <c r="B47" s="17" t="s">
        <v>822</v>
      </c>
      <c r="C47" s="17"/>
      <c r="D47" s="18" t="s">
        <v>691</v>
      </c>
      <c r="E47" s="17" t="s">
        <v>690</v>
      </c>
      <c r="F47" s="17">
        <v>36</v>
      </c>
      <c r="G47" s="21">
        <v>7000</v>
      </c>
      <c r="H47" s="21">
        <f t="shared" si="2"/>
        <v>252000</v>
      </c>
      <c r="I47" s="291"/>
      <c r="J47" s="291"/>
      <c r="K47" s="291"/>
      <c r="L47" s="291"/>
      <c r="M47" s="291"/>
      <c r="N47" s="291"/>
      <c r="O47" s="291"/>
    </row>
    <row r="48" spans="2:15" s="288" customFormat="1" ht="31.25" customHeight="1" x14ac:dyDescent="0.45">
      <c r="B48" s="17" t="s">
        <v>823</v>
      </c>
      <c r="C48" s="17"/>
      <c r="D48" s="292" t="s">
        <v>696</v>
      </c>
      <c r="E48" s="293" t="s">
        <v>3</v>
      </c>
      <c r="F48" s="322"/>
      <c r="G48" s="21">
        <f>SUM(H44:H47)</f>
        <v>864000</v>
      </c>
      <c r="H48" s="21"/>
      <c r="I48" s="291"/>
      <c r="J48" s="291"/>
      <c r="K48" s="291"/>
      <c r="L48" s="291"/>
      <c r="M48" s="291"/>
      <c r="N48" s="291"/>
      <c r="O48" s="291"/>
    </row>
    <row r="49" spans="2:15" s="288" customFormat="1" ht="45" customHeight="1" x14ac:dyDescent="0.45">
      <c r="B49" s="73">
        <v>7</v>
      </c>
      <c r="C49" s="73" t="s">
        <v>692</v>
      </c>
      <c r="D49" s="289" t="s">
        <v>693</v>
      </c>
      <c r="E49" s="293" t="s">
        <v>694</v>
      </c>
      <c r="F49" s="17">
        <v>1</v>
      </c>
      <c r="G49" s="21">
        <v>345000</v>
      </c>
      <c r="H49" s="21">
        <v>345000</v>
      </c>
      <c r="I49" s="291"/>
      <c r="J49" s="291"/>
      <c r="K49" s="291"/>
      <c r="L49" s="291"/>
      <c r="M49" s="291"/>
      <c r="N49" s="291"/>
      <c r="O49" s="291"/>
    </row>
    <row r="50" spans="2:15" s="288" customFormat="1" ht="31.5" customHeight="1" x14ac:dyDescent="0.45">
      <c r="B50" s="17" t="s">
        <v>700</v>
      </c>
      <c r="C50" s="17" t="s">
        <v>695</v>
      </c>
      <c r="D50" s="292" t="s">
        <v>696</v>
      </c>
      <c r="E50" s="17" t="s">
        <v>3</v>
      </c>
      <c r="F50" s="17"/>
      <c r="G50" s="294"/>
      <c r="H50" s="21"/>
      <c r="I50" s="291"/>
      <c r="J50" s="291"/>
      <c r="K50" s="291"/>
      <c r="L50" s="291"/>
      <c r="M50" s="291"/>
      <c r="N50" s="291"/>
      <c r="O50" s="291"/>
    </row>
    <row r="51" spans="2:15" s="8" customFormat="1" ht="6" customHeight="1" thickBot="1" x14ac:dyDescent="0.5">
      <c r="B51" s="19"/>
      <c r="C51" s="19"/>
      <c r="D51" s="22"/>
      <c r="E51" s="19"/>
      <c r="F51" s="19"/>
      <c r="G51" s="23"/>
      <c r="H51" s="23"/>
      <c r="I51" s="90"/>
      <c r="J51" s="90"/>
      <c r="K51" s="90"/>
      <c r="L51" s="90"/>
      <c r="M51" s="90"/>
      <c r="N51" s="90"/>
    </row>
    <row r="52" spans="2:15" s="8" customFormat="1" ht="26.45" customHeight="1" thickBot="1" x14ac:dyDescent="0.5">
      <c r="B52" s="24" t="s">
        <v>7</v>
      </c>
      <c r="C52" s="24"/>
      <c r="D52" s="24"/>
      <c r="E52" s="24"/>
      <c r="F52" s="24"/>
      <c r="G52" s="25"/>
      <c r="H52" s="26"/>
      <c r="I52" s="90"/>
      <c r="J52" s="90"/>
      <c r="K52" s="90"/>
      <c r="L52" s="90"/>
      <c r="M52" s="90"/>
      <c r="N52" s="90"/>
    </row>
    <row r="53" spans="2:15" ht="5.25" customHeight="1" x14ac:dyDescent="0.35">
      <c r="B53" s="5"/>
      <c r="C53" s="5"/>
      <c r="D53" s="5"/>
      <c r="E53" s="5"/>
      <c r="F53" s="5"/>
      <c r="G53" s="7"/>
      <c r="H53" s="7"/>
    </row>
    <row r="54" spans="2:15" x14ac:dyDescent="0.35">
      <c r="B54" s="5"/>
      <c r="C54" s="5"/>
      <c r="D54" s="5"/>
      <c r="E54" s="5"/>
      <c r="F54" s="5"/>
      <c r="G54" s="7"/>
      <c r="H54" s="7"/>
    </row>
    <row r="55" spans="2:15" x14ac:dyDescent="0.35">
      <c r="B55" s="5"/>
      <c r="C55" s="5"/>
      <c r="D55" s="5"/>
      <c r="E55" s="5"/>
      <c r="F55" s="5"/>
      <c r="G55" s="7"/>
      <c r="H55" s="7"/>
    </row>
    <row r="56" spans="2:15" x14ac:dyDescent="0.35">
      <c r="B56" s="5"/>
      <c r="C56" s="5"/>
      <c r="D56" s="5"/>
      <c r="E56" s="5"/>
      <c r="F56" s="5"/>
      <c r="G56" s="7"/>
      <c r="H56" s="7"/>
    </row>
    <row r="57" spans="2:15" x14ac:dyDescent="0.35">
      <c r="B57" s="5"/>
      <c r="C57" s="5"/>
      <c r="D57" s="5"/>
      <c r="E57" s="5"/>
      <c r="F57" s="5"/>
      <c r="G57" s="7"/>
      <c r="H57" s="7"/>
    </row>
    <row r="58" spans="2:15" x14ac:dyDescent="0.35">
      <c r="B58" s="5"/>
      <c r="C58" s="5"/>
      <c r="D58" s="5"/>
      <c r="E58" s="5"/>
      <c r="F58" s="5"/>
      <c r="G58" s="7"/>
      <c r="H58" s="7"/>
    </row>
    <row r="59" spans="2:15" x14ac:dyDescent="0.35">
      <c r="B59" s="5"/>
      <c r="C59" s="5"/>
      <c r="D59" s="5"/>
      <c r="E59" s="5"/>
      <c r="F59" s="5"/>
      <c r="G59" s="7"/>
      <c r="H59" s="7"/>
    </row>
    <row r="60" spans="2:15" x14ac:dyDescent="0.35">
      <c r="B60" s="5"/>
      <c r="C60" s="5"/>
      <c r="D60" s="5"/>
      <c r="E60" s="5"/>
      <c r="F60" s="5"/>
      <c r="G60" s="7"/>
      <c r="H60" s="7"/>
    </row>
    <row r="61" spans="2:15" x14ac:dyDescent="0.35">
      <c r="B61" s="5"/>
      <c r="C61" s="5"/>
      <c r="D61" s="5"/>
      <c r="E61" s="5"/>
      <c r="F61" s="5"/>
      <c r="G61" s="7"/>
      <c r="H61" s="7"/>
    </row>
    <row r="62" spans="2:15" x14ac:dyDescent="0.35">
      <c r="B62" s="5"/>
      <c r="C62" s="5"/>
      <c r="D62" s="5"/>
      <c r="E62" s="5"/>
      <c r="F62" s="5"/>
      <c r="G62" s="7"/>
      <c r="H62" s="7"/>
    </row>
    <row r="63" spans="2:15" x14ac:dyDescent="0.35">
      <c r="B63" s="5"/>
      <c r="C63" s="5"/>
      <c r="D63" s="5"/>
      <c r="E63" s="5"/>
      <c r="F63" s="5"/>
      <c r="G63" s="7"/>
      <c r="H63" s="7"/>
    </row>
    <row r="64" spans="2:15" x14ac:dyDescent="0.35">
      <c r="B64" s="5"/>
      <c r="C64" s="5"/>
      <c r="D64" s="5"/>
      <c r="E64" s="5"/>
      <c r="F64" s="5"/>
      <c r="G64" s="7"/>
      <c r="H64" s="7"/>
    </row>
    <row r="65" spans="1:8" s="87" customFormat="1" x14ac:dyDescent="0.35">
      <c r="A65" s="6"/>
      <c r="B65" s="5"/>
      <c r="C65" s="5"/>
      <c r="D65" s="5"/>
      <c r="E65" s="5"/>
      <c r="F65" s="5"/>
      <c r="G65" s="7"/>
      <c r="H65" s="7"/>
    </row>
    <row r="66" spans="1:8" s="87" customFormat="1" x14ac:dyDescent="0.35">
      <c r="A66" s="6"/>
      <c r="B66" s="5"/>
      <c r="C66" s="5"/>
      <c r="D66" s="5"/>
      <c r="E66" s="5"/>
      <c r="F66" s="5"/>
      <c r="G66" s="7"/>
      <c r="H66" s="7"/>
    </row>
    <row r="67" spans="1:8" s="87" customFormat="1" x14ac:dyDescent="0.35">
      <c r="A67" s="6"/>
      <c r="B67" s="5"/>
      <c r="C67" s="5"/>
      <c r="D67" s="5"/>
      <c r="E67" s="5"/>
      <c r="F67" s="5"/>
      <c r="G67" s="7"/>
      <c r="H67" s="7"/>
    </row>
    <row r="68" spans="1:8" s="87" customFormat="1" x14ac:dyDescent="0.35">
      <c r="A68" s="6"/>
      <c r="B68" s="5"/>
      <c r="C68" s="5"/>
      <c r="D68" s="5"/>
      <c r="E68" s="5"/>
      <c r="F68" s="5"/>
      <c r="G68" s="7"/>
      <c r="H68" s="7"/>
    </row>
    <row r="69" spans="1:8" s="87" customFormat="1" x14ac:dyDescent="0.35">
      <c r="A69" s="6"/>
      <c r="B69" s="5"/>
      <c r="C69" s="5"/>
      <c r="D69" s="5"/>
      <c r="E69" s="5"/>
      <c r="F69" s="5"/>
      <c r="G69" s="7"/>
      <c r="H69" s="7"/>
    </row>
    <row r="70" spans="1:8" s="87" customFormat="1" x14ac:dyDescent="0.35">
      <c r="A70" s="6"/>
      <c r="B70" s="5"/>
      <c r="C70" s="5"/>
      <c r="D70" s="5"/>
      <c r="E70" s="5"/>
      <c r="F70" s="5"/>
      <c r="G70" s="7"/>
      <c r="H70" s="7"/>
    </row>
    <row r="71" spans="1:8" s="87" customFormat="1" x14ac:dyDescent="0.35">
      <c r="A71" s="6"/>
      <c r="B71" s="5"/>
      <c r="C71" s="5"/>
      <c r="D71" s="5"/>
      <c r="E71" s="5"/>
      <c r="F71" s="5"/>
      <c r="G71" s="7"/>
      <c r="H71" s="7"/>
    </row>
    <row r="72" spans="1:8" s="87" customFormat="1" x14ac:dyDescent="0.35">
      <c r="A72" s="6"/>
      <c r="B72" s="5"/>
      <c r="C72" s="5"/>
      <c r="D72" s="5"/>
      <c r="E72" s="5"/>
      <c r="F72" s="5"/>
      <c r="G72" s="7"/>
      <c r="H72" s="7"/>
    </row>
    <row r="73" spans="1:8" s="87" customFormat="1" x14ac:dyDescent="0.35">
      <c r="A73" s="6"/>
      <c r="B73" s="5"/>
      <c r="C73" s="5"/>
      <c r="D73" s="5"/>
      <c r="E73" s="5"/>
      <c r="F73" s="5"/>
      <c r="G73" s="7"/>
      <c r="H73" s="7"/>
    </row>
    <row r="74" spans="1:8" s="87" customFormat="1" x14ac:dyDescent="0.35">
      <c r="A74" s="6"/>
      <c r="B74" s="5"/>
      <c r="C74" s="5"/>
      <c r="D74" s="5"/>
      <c r="E74" s="5"/>
      <c r="F74" s="5"/>
      <c r="G74" s="7"/>
      <c r="H74" s="7"/>
    </row>
    <row r="75" spans="1:8" s="87" customFormat="1" x14ac:dyDescent="0.35">
      <c r="A75" s="6"/>
      <c r="B75" s="5"/>
      <c r="C75" s="5"/>
      <c r="D75" s="5"/>
      <c r="E75" s="5"/>
      <c r="F75" s="5"/>
      <c r="G75" s="7"/>
      <c r="H75" s="7"/>
    </row>
    <row r="76" spans="1:8" s="87" customFormat="1" x14ac:dyDescent="0.35">
      <c r="A76" s="6"/>
      <c r="B76" s="5"/>
      <c r="C76" s="5"/>
      <c r="D76" s="5"/>
      <c r="E76" s="5"/>
      <c r="F76" s="5"/>
      <c r="G76" s="7"/>
      <c r="H76" s="7"/>
    </row>
    <row r="77" spans="1:8" s="87" customFormat="1" x14ac:dyDescent="0.35">
      <c r="A77" s="6"/>
      <c r="B77" s="5"/>
      <c r="C77" s="5"/>
      <c r="D77" s="5"/>
      <c r="E77" s="5"/>
      <c r="F77" s="5"/>
      <c r="G77" s="7"/>
      <c r="H77" s="7"/>
    </row>
    <row r="78" spans="1:8" s="87" customFormat="1" x14ac:dyDescent="0.35">
      <c r="A78" s="6"/>
      <c r="B78" s="5"/>
      <c r="C78" s="5"/>
      <c r="D78" s="5"/>
      <c r="E78" s="5"/>
      <c r="F78" s="5"/>
      <c r="G78" s="7"/>
      <c r="H78" s="7"/>
    </row>
    <row r="79" spans="1:8" s="87" customFormat="1" x14ac:dyDescent="0.35">
      <c r="A79" s="6"/>
      <c r="B79" s="5"/>
      <c r="C79" s="5"/>
      <c r="D79" s="5"/>
      <c r="E79" s="5"/>
      <c r="F79" s="5"/>
      <c r="G79" s="7"/>
      <c r="H79" s="7"/>
    </row>
    <row r="80" spans="1:8" s="87" customFormat="1" x14ac:dyDescent="0.35">
      <c r="A80" s="6"/>
      <c r="B80" s="5"/>
      <c r="C80" s="5"/>
      <c r="D80" s="5"/>
      <c r="E80" s="5"/>
      <c r="F80" s="5"/>
      <c r="G80" s="7"/>
      <c r="H80" s="7"/>
    </row>
    <row r="81" spans="1:8" s="87" customFormat="1" x14ac:dyDescent="0.35">
      <c r="A81" s="6"/>
      <c r="B81" s="5"/>
      <c r="C81" s="5"/>
      <c r="D81" s="5"/>
      <c r="E81" s="5"/>
      <c r="F81" s="5"/>
      <c r="G81" s="7"/>
      <c r="H81" s="7"/>
    </row>
    <row r="82" spans="1:8" s="87" customFormat="1" x14ac:dyDescent="0.35">
      <c r="A82" s="6"/>
      <c r="B82" s="5"/>
      <c r="C82" s="5"/>
      <c r="D82" s="5"/>
      <c r="E82" s="5"/>
      <c r="F82" s="5"/>
      <c r="G82" s="7"/>
      <c r="H82" s="7"/>
    </row>
    <row r="83" spans="1:8" s="87" customFormat="1" x14ac:dyDescent="0.35">
      <c r="A83" s="6"/>
      <c r="B83" s="5"/>
      <c r="C83" s="5"/>
      <c r="D83" s="5"/>
      <c r="E83" s="5"/>
      <c r="F83" s="5"/>
      <c r="G83" s="7"/>
      <c r="H83" s="7"/>
    </row>
    <row r="84" spans="1:8" s="87" customFormat="1" x14ac:dyDescent="0.35">
      <c r="A84" s="6"/>
      <c r="B84" s="5"/>
      <c r="C84" s="5"/>
      <c r="D84" s="5"/>
      <c r="E84" s="5"/>
      <c r="F84" s="5"/>
      <c r="G84" s="7"/>
      <c r="H84" s="7"/>
    </row>
    <row r="85" spans="1:8" s="87" customFormat="1" x14ac:dyDescent="0.35">
      <c r="A85" s="6"/>
      <c r="B85" s="5"/>
      <c r="C85" s="5"/>
      <c r="D85" s="5"/>
      <c r="E85" s="5"/>
      <c r="F85" s="5"/>
      <c r="G85" s="7"/>
      <c r="H85" s="7"/>
    </row>
    <row r="86" spans="1:8" s="87" customFormat="1" x14ac:dyDescent="0.35">
      <c r="A86" s="6"/>
      <c r="B86" s="5"/>
      <c r="C86" s="5"/>
      <c r="D86" s="5"/>
      <c r="E86" s="5"/>
      <c r="F86" s="5"/>
      <c r="G86" s="6"/>
      <c r="H86" s="6"/>
    </row>
    <row r="87" spans="1:8" s="87" customFormat="1" x14ac:dyDescent="0.35">
      <c r="A87" s="6"/>
      <c r="B87" s="5"/>
      <c r="C87" s="5"/>
      <c r="D87" s="5"/>
      <c r="E87" s="5"/>
      <c r="F87" s="5"/>
      <c r="G87" s="6"/>
      <c r="H87" s="6"/>
    </row>
    <row r="88" spans="1:8" s="87" customFormat="1" x14ac:dyDescent="0.35">
      <c r="A88" s="6"/>
      <c r="B88" s="5"/>
      <c r="C88" s="5"/>
      <c r="D88" s="5"/>
      <c r="E88" s="5"/>
      <c r="F88" s="5"/>
      <c r="G88" s="6"/>
      <c r="H88" s="6"/>
    </row>
    <row r="89" spans="1:8" s="87" customFormat="1" x14ac:dyDescent="0.35">
      <c r="A89" s="6"/>
      <c r="B89" s="5"/>
      <c r="C89" s="5"/>
      <c r="D89" s="5"/>
      <c r="E89" s="5"/>
      <c r="F89" s="5"/>
      <c r="G89" s="6"/>
      <c r="H89" s="6"/>
    </row>
    <row r="90" spans="1:8" s="87" customFormat="1" x14ac:dyDescent="0.35">
      <c r="A90" s="6"/>
      <c r="B90" s="5"/>
      <c r="C90" s="5"/>
      <c r="D90" s="5"/>
      <c r="E90" s="5"/>
      <c r="F90" s="5"/>
      <c r="G90" s="6"/>
      <c r="H90" s="6"/>
    </row>
    <row r="91" spans="1:8" s="87" customFormat="1" x14ac:dyDescent="0.35">
      <c r="A91" s="6"/>
      <c r="B91" s="5"/>
      <c r="C91" s="5"/>
      <c r="D91" s="5"/>
      <c r="E91" s="5"/>
      <c r="F91" s="5"/>
      <c r="G91" s="6"/>
      <c r="H91" s="6"/>
    </row>
    <row r="92" spans="1:8" s="87" customFormat="1" x14ac:dyDescent="0.35">
      <c r="A92" s="6"/>
      <c r="B92" s="5"/>
      <c r="C92" s="5"/>
      <c r="D92" s="5"/>
      <c r="E92" s="5"/>
      <c r="F92" s="5"/>
      <c r="G92" s="6"/>
      <c r="H92" s="6"/>
    </row>
    <row r="93" spans="1:8" s="87" customFormat="1" x14ac:dyDescent="0.35">
      <c r="A93" s="6"/>
      <c r="B93" s="5"/>
      <c r="C93" s="5"/>
      <c r="D93" s="5"/>
      <c r="E93" s="5"/>
      <c r="F93" s="5"/>
      <c r="G93" s="6"/>
      <c r="H93" s="6"/>
    </row>
    <row r="94" spans="1:8" s="87" customFormat="1" x14ac:dyDescent="0.35">
      <c r="A94" s="6"/>
      <c r="B94" s="5"/>
      <c r="C94" s="5"/>
      <c r="D94" s="5"/>
      <c r="E94" s="5"/>
      <c r="F94" s="5"/>
      <c r="G94" s="6"/>
      <c r="H94" s="6"/>
    </row>
    <row r="95" spans="1:8" s="87" customFormat="1" x14ac:dyDescent="0.35">
      <c r="A95" s="6"/>
      <c r="B95" s="5"/>
      <c r="C95" s="5"/>
      <c r="D95" s="5"/>
      <c r="E95" s="5"/>
      <c r="F95" s="5"/>
      <c r="G95" s="6"/>
      <c r="H95" s="6"/>
    </row>
    <row r="96" spans="1:8" s="87" customFormat="1" x14ac:dyDescent="0.35">
      <c r="A96" s="6"/>
      <c r="B96" s="5"/>
      <c r="C96" s="5"/>
      <c r="D96" s="5"/>
      <c r="E96" s="5"/>
      <c r="F96" s="5"/>
      <c r="G96" s="6"/>
      <c r="H96" s="6"/>
    </row>
    <row r="97" spans="2:6" x14ac:dyDescent="0.35">
      <c r="B97" s="5"/>
      <c r="C97" s="5"/>
      <c r="D97" s="5"/>
      <c r="E97" s="5"/>
      <c r="F97" s="5"/>
    </row>
    <row r="98" spans="2:6" x14ac:dyDescent="0.35">
      <c r="B98" s="5"/>
      <c r="C98" s="5"/>
      <c r="D98" s="5"/>
      <c r="E98" s="5"/>
      <c r="F98" s="5"/>
    </row>
    <row r="99" spans="2:6" x14ac:dyDescent="0.35">
      <c r="B99" s="5"/>
      <c r="C99" s="5"/>
      <c r="D99" s="5"/>
      <c r="E99" s="5"/>
      <c r="F99" s="5"/>
    </row>
    <row r="100" spans="2:6" x14ac:dyDescent="0.35">
      <c r="B100" s="5"/>
      <c r="C100" s="5"/>
      <c r="D100" s="5"/>
      <c r="E100" s="5"/>
      <c r="F100" s="5"/>
    </row>
    <row r="101" spans="2:6" x14ac:dyDescent="0.35">
      <c r="B101" s="5"/>
      <c r="C101" s="5"/>
      <c r="D101" s="5"/>
      <c r="E101" s="5"/>
      <c r="F101" s="5"/>
    </row>
  </sheetData>
  <mergeCells count="1">
    <mergeCell ref="E3:F3"/>
  </mergeCells>
  <phoneticPr fontId="27" type="noConversion"/>
  <pageMargins left="0.19685039370078741" right="0.19685039370078741" top="0.35433070866141736" bottom="0.35433070866141736" header="0.31496062992125984" footer="0.31496062992125984"/>
  <pageSetup paperSize="9" scale="65" firstPageNumber="6" orientation="portrait" useFirstPageNumber="1" r:id="rId1"/>
  <headerFooter>
    <oddFooter>&amp;C&amp;"-,Bold"&amp;12PAGE &amp;P OF BOQ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M66"/>
  <sheetViews>
    <sheetView topLeftCell="A28" workbookViewId="0">
      <selection activeCell="P52" sqref="P52"/>
    </sheetView>
  </sheetViews>
  <sheetFormatPr defaultRowHeight="14.25" x14ac:dyDescent="0.45"/>
  <cols>
    <col min="1" max="1" width="12" bestFit="1" customWidth="1"/>
    <col min="4" max="4" width="26.86328125" customWidth="1"/>
    <col min="6" max="6" width="8.86328125" customWidth="1"/>
    <col min="7" max="7" width="11" customWidth="1"/>
    <col min="8" max="8" width="14.1328125" customWidth="1"/>
    <col min="9" max="9" width="18.33203125" customWidth="1"/>
  </cols>
  <sheetData>
    <row r="1" spans="1:13" x14ac:dyDescent="0.45">
      <c r="A1" s="92"/>
      <c r="B1" s="93"/>
      <c r="C1" s="93"/>
      <c r="D1" s="93"/>
      <c r="E1" s="93"/>
      <c r="F1" s="93"/>
      <c r="G1" s="93"/>
      <c r="H1" s="93"/>
      <c r="I1" s="94"/>
    </row>
    <row r="2" spans="1:13" x14ac:dyDescent="0.45">
      <c r="A2" s="95"/>
      <c r="I2" s="96"/>
    </row>
    <row r="3" spans="1:13" x14ac:dyDescent="0.45">
      <c r="A3" s="95"/>
      <c r="I3" s="96"/>
    </row>
    <row r="4" spans="1:13" x14ac:dyDescent="0.45">
      <c r="A4" s="95"/>
      <c r="I4" s="96"/>
    </row>
    <row r="5" spans="1:13" x14ac:dyDescent="0.45">
      <c r="A5" s="95"/>
      <c r="I5" s="96"/>
    </row>
    <row r="6" spans="1:13" x14ac:dyDescent="0.45">
      <c r="A6" s="95"/>
      <c r="I6" s="96"/>
    </row>
    <row r="7" spans="1:13" x14ac:dyDescent="0.45">
      <c r="A7" s="95"/>
      <c r="I7" s="96"/>
    </row>
    <row r="8" spans="1:13" x14ac:dyDescent="0.45">
      <c r="A8" s="95"/>
      <c r="H8" s="97"/>
      <c r="I8" s="98"/>
    </row>
    <row r="9" spans="1:13" x14ac:dyDescent="0.45">
      <c r="A9" s="414" t="s">
        <v>167</v>
      </c>
      <c r="B9" s="415"/>
      <c r="C9" s="415"/>
      <c r="D9" s="415"/>
      <c r="E9" s="429"/>
      <c r="F9" s="430" t="s">
        <v>166</v>
      </c>
      <c r="G9" s="431"/>
      <c r="H9" s="432">
        <v>47</v>
      </c>
      <c r="I9" s="433"/>
    </row>
    <row r="10" spans="1:13" x14ac:dyDescent="0.45">
      <c r="A10" s="99" t="s">
        <v>77</v>
      </c>
      <c r="B10" s="97"/>
      <c r="D10" s="215"/>
      <c r="E10" s="100"/>
      <c r="F10" s="430" t="s">
        <v>78</v>
      </c>
      <c r="G10" s="431"/>
      <c r="H10" s="434" t="e">
        <f>#REF!</f>
        <v>#REF!</v>
      </c>
      <c r="I10" s="435"/>
    </row>
    <row r="11" spans="1:13" x14ac:dyDescent="0.45">
      <c r="A11" s="99" t="s">
        <v>79</v>
      </c>
      <c r="B11" s="97"/>
      <c r="E11" s="100"/>
      <c r="F11" s="430" t="s">
        <v>80</v>
      </c>
      <c r="G11" s="431"/>
      <c r="H11" s="436" t="e">
        <f>#REF!</f>
        <v>#REF!</v>
      </c>
      <c r="I11" s="435"/>
    </row>
    <row r="12" spans="1:13" x14ac:dyDescent="0.45">
      <c r="A12" s="99" t="s">
        <v>81</v>
      </c>
      <c r="B12" s="97"/>
      <c r="D12" s="187"/>
      <c r="E12" s="100"/>
      <c r="F12" s="430" t="s">
        <v>82</v>
      </c>
      <c r="G12" s="431"/>
      <c r="H12" s="436" t="e">
        <f>#REF!</f>
        <v>#REF!</v>
      </c>
      <c r="I12" s="435"/>
    </row>
    <row r="13" spans="1:13" x14ac:dyDescent="0.45">
      <c r="A13" s="99" t="s">
        <v>83</v>
      </c>
      <c r="B13" s="97"/>
      <c r="D13" s="187"/>
      <c r="E13" s="100"/>
      <c r="F13" s="181" t="s">
        <v>84</v>
      </c>
      <c r="G13" s="182"/>
      <c r="H13" s="468" t="s">
        <v>118</v>
      </c>
      <c r="I13" s="469"/>
    </row>
    <row r="14" spans="1:13" x14ac:dyDescent="0.45">
      <c r="A14" s="99"/>
      <c r="B14" s="97"/>
      <c r="D14" s="187"/>
      <c r="E14" s="100"/>
      <c r="F14" s="430" t="s">
        <v>86</v>
      </c>
      <c r="G14" s="431"/>
      <c r="H14" s="436" t="s">
        <v>87</v>
      </c>
      <c r="I14" s="435"/>
      <c r="M14" t="s">
        <v>85</v>
      </c>
    </row>
    <row r="15" spans="1:13" x14ac:dyDescent="0.45">
      <c r="A15" s="99"/>
      <c r="B15" s="97"/>
      <c r="D15" s="187"/>
      <c r="F15" s="472" t="s">
        <v>318</v>
      </c>
      <c r="G15" s="472"/>
      <c r="H15" s="473" t="s">
        <v>327</v>
      </c>
      <c r="I15" s="469"/>
    </row>
    <row r="16" spans="1:13" x14ac:dyDescent="0.45">
      <c r="A16" s="443" t="s">
        <v>316</v>
      </c>
      <c r="B16" s="444"/>
      <c r="C16" s="444"/>
      <c r="D16" s="444"/>
      <c r="E16" s="444"/>
      <c r="F16" s="444"/>
      <c r="G16" s="444"/>
      <c r="H16" s="444"/>
      <c r="I16" s="445"/>
    </row>
    <row r="17" spans="1:11" ht="14.65" thickBot="1" x14ac:dyDescent="0.5">
      <c r="A17" s="446" t="s">
        <v>88</v>
      </c>
      <c r="B17" s="447"/>
      <c r="C17" s="447"/>
      <c r="D17" s="447"/>
      <c r="E17" s="447"/>
      <c r="F17" s="447"/>
      <c r="G17" s="447"/>
      <c r="H17" s="447"/>
      <c r="I17" s="448"/>
    </row>
    <row r="18" spans="1:11" x14ac:dyDescent="0.45">
      <c r="A18" s="104" t="s">
        <v>89</v>
      </c>
      <c r="B18" s="464" t="s">
        <v>176</v>
      </c>
      <c r="C18" s="465"/>
      <c r="D18" s="466"/>
      <c r="E18" s="170" t="s">
        <v>91</v>
      </c>
      <c r="F18" s="170" t="s">
        <v>92</v>
      </c>
      <c r="G18" s="170" t="s">
        <v>93</v>
      </c>
      <c r="H18" s="170" t="s">
        <v>94</v>
      </c>
      <c r="I18" s="171" t="s">
        <v>95</v>
      </c>
    </row>
    <row r="19" spans="1:11" x14ac:dyDescent="0.45">
      <c r="A19" s="109"/>
      <c r="B19" s="437"/>
      <c r="C19" s="438"/>
      <c r="D19" s="439"/>
      <c r="E19" s="110"/>
      <c r="F19" s="111"/>
      <c r="G19" s="110"/>
      <c r="H19" s="112"/>
      <c r="I19" s="113">
        <f>SUM(G19*H19)</f>
        <v>0</v>
      </c>
    </row>
    <row r="20" spans="1:11" x14ac:dyDescent="0.45">
      <c r="A20" s="114"/>
      <c r="B20" s="406"/>
      <c r="C20" s="395"/>
      <c r="D20" s="407"/>
      <c r="E20" s="115"/>
      <c r="F20" s="100"/>
      <c r="G20" s="115"/>
      <c r="H20" s="116"/>
      <c r="I20" s="113">
        <f t="shared" ref="I20:I21" si="0">SUM(G20*H20)</f>
        <v>0</v>
      </c>
    </row>
    <row r="21" spans="1:11" x14ac:dyDescent="0.45">
      <c r="A21" s="114"/>
      <c r="B21" s="440"/>
      <c r="C21" s="441"/>
      <c r="D21" s="442"/>
      <c r="E21" s="115"/>
      <c r="F21" s="100"/>
      <c r="G21" s="117"/>
      <c r="H21" s="118"/>
      <c r="I21" s="119">
        <f t="shared" si="0"/>
        <v>0</v>
      </c>
    </row>
    <row r="22" spans="1:11" x14ac:dyDescent="0.45">
      <c r="A22" s="408" t="s">
        <v>96</v>
      </c>
      <c r="B22" s="404"/>
      <c r="C22" s="404"/>
      <c r="D22" s="404"/>
      <c r="E22" s="404"/>
      <c r="F22" s="404"/>
      <c r="G22" s="404"/>
      <c r="H22" s="405"/>
      <c r="I22" s="113">
        <f>SUM(I19:I21)</f>
        <v>0</v>
      </c>
    </row>
    <row r="23" spans="1:11" x14ac:dyDescent="0.45">
      <c r="A23" s="414" t="s">
        <v>97</v>
      </c>
      <c r="B23" s="415"/>
      <c r="C23" s="415"/>
      <c r="D23" s="415"/>
      <c r="E23" s="415"/>
      <c r="F23" s="415"/>
      <c r="G23" s="415"/>
      <c r="H23" s="415"/>
      <c r="I23" s="416"/>
    </row>
    <row r="24" spans="1:11" x14ac:dyDescent="0.45">
      <c r="A24" s="120" t="s">
        <v>98</v>
      </c>
      <c r="B24" s="412" t="s">
        <v>176</v>
      </c>
      <c r="C24" s="458"/>
      <c r="D24" s="458"/>
      <c r="E24" s="458"/>
      <c r="F24" s="413"/>
      <c r="G24" s="180" t="s">
        <v>93</v>
      </c>
      <c r="H24" s="136" t="s">
        <v>94</v>
      </c>
      <c r="I24" s="137" t="s">
        <v>95</v>
      </c>
      <c r="K24" s="142"/>
    </row>
    <row r="25" spans="1:11" x14ac:dyDescent="0.45">
      <c r="A25" s="125">
        <v>1</v>
      </c>
      <c r="B25" s="417" t="s">
        <v>336</v>
      </c>
      <c r="C25" s="418"/>
      <c r="D25" s="418"/>
      <c r="E25" s="418"/>
      <c r="F25" s="419"/>
      <c r="G25" s="189">
        <v>1</v>
      </c>
      <c r="H25" s="216">
        <v>14550</v>
      </c>
      <c r="I25" s="129">
        <f>H25*G25</f>
        <v>14550</v>
      </c>
    </row>
    <row r="26" spans="1:11" x14ac:dyDescent="0.45">
      <c r="A26" s="125">
        <v>2</v>
      </c>
      <c r="B26" s="420" t="s">
        <v>337</v>
      </c>
      <c r="C26" s="421"/>
      <c r="D26" s="421"/>
      <c r="E26" s="421"/>
      <c r="F26" s="421"/>
      <c r="G26" s="191">
        <v>1</v>
      </c>
      <c r="H26" s="217">
        <v>3705</v>
      </c>
      <c r="I26" s="129">
        <f>H26*G26</f>
        <v>3705</v>
      </c>
    </row>
    <row r="27" spans="1:11" x14ac:dyDescent="0.45">
      <c r="A27" s="125"/>
      <c r="B27" s="420"/>
      <c r="C27" s="421"/>
      <c r="D27" s="421"/>
      <c r="E27" s="421"/>
      <c r="F27" s="421"/>
      <c r="G27" s="191"/>
      <c r="H27" s="184"/>
      <c r="I27" s="129"/>
    </row>
    <row r="28" spans="1:11" x14ac:dyDescent="0.45">
      <c r="A28" s="125"/>
      <c r="B28" s="474" t="s">
        <v>340</v>
      </c>
      <c r="C28" s="475"/>
      <c r="D28" s="475"/>
      <c r="E28" s="475"/>
      <c r="F28" s="476"/>
      <c r="G28" s="191"/>
      <c r="H28" s="190"/>
      <c r="I28" s="129"/>
    </row>
    <row r="29" spans="1:11" x14ac:dyDescent="0.45">
      <c r="A29" s="125"/>
      <c r="B29" s="420"/>
      <c r="C29" s="421"/>
      <c r="D29" s="421"/>
      <c r="E29" s="421"/>
      <c r="F29" s="422"/>
      <c r="G29" s="191"/>
      <c r="H29" s="190"/>
      <c r="I29" s="129"/>
    </row>
    <row r="30" spans="1:11" x14ac:dyDescent="0.45">
      <c r="A30" s="125"/>
      <c r="B30" s="470"/>
      <c r="C30" s="471"/>
      <c r="D30" s="471"/>
      <c r="E30" s="471"/>
      <c r="F30" s="471"/>
      <c r="G30" s="191"/>
      <c r="H30" s="190"/>
      <c r="I30" s="129"/>
    </row>
    <row r="31" spans="1:11" x14ac:dyDescent="0.45">
      <c r="A31" s="125"/>
      <c r="B31" s="470"/>
      <c r="C31" s="471"/>
      <c r="D31" s="471"/>
      <c r="E31" s="471"/>
      <c r="F31" s="471"/>
      <c r="G31" s="191"/>
      <c r="H31" s="190"/>
      <c r="I31" s="129"/>
    </row>
    <row r="32" spans="1:11" x14ac:dyDescent="0.45">
      <c r="A32" s="125"/>
      <c r="B32" s="470"/>
      <c r="C32" s="471"/>
      <c r="D32" s="471"/>
      <c r="E32" s="471"/>
      <c r="F32" s="471"/>
      <c r="G32" s="191"/>
      <c r="H32" s="192"/>
      <c r="I32" s="129"/>
    </row>
    <row r="33" spans="1:12" x14ac:dyDescent="0.45">
      <c r="A33" s="125"/>
      <c r="B33" s="470"/>
      <c r="C33" s="471"/>
      <c r="D33" s="471"/>
      <c r="E33" s="471"/>
      <c r="F33" s="471"/>
      <c r="G33" s="191"/>
      <c r="H33" s="192"/>
      <c r="I33" s="129"/>
    </row>
    <row r="34" spans="1:12" x14ac:dyDescent="0.45">
      <c r="A34" s="125"/>
      <c r="B34" s="470"/>
      <c r="C34" s="471"/>
      <c r="D34" s="471"/>
      <c r="E34" s="471"/>
      <c r="F34" s="471"/>
      <c r="G34" s="191"/>
      <c r="H34" s="192"/>
      <c r="I34" s="129"/>
    </row>
    <row r="35" spans="1:12" x14ac:dyDescent="0.45">
      <c r="A35" s="125"/>
      <c r="B35" s="470"/>
      <c r="C35" s="471"/>
      <c r="D35" s="471"/>
      <c r="E35" s="471"/>
      <c r="F35" s="471"/>
      <c r="G35" s="191"/>
      <c r="H35" s="192"/>
      <c r="I35" s="129"/>
    </row>
    <row r="36" spans="1:12" x14ac:dyDescent="0.45">
      <c r="A36" s="125"/>
      <c r="B36" s="470"/>
      <c r="C36" s="471"/>
      <c r="D36" s="471"/>
      <c r="E36" s="471"/>
      <c r="F36" s="471"/>
      <c r="G36" s="191"/>
      <c r="H36" s="192"/>
      <c r="I36" s="129"/>
    </row>
    <row r="37" spans="1:12" x14ac:dyDescent="0.45">
      <c r="A37" s="125"/>
      <c r="B37" s="470"/>
      <c r="C37" s="471"/>
      <c r="D37" s="471"/>
      <c r="E37" s="471"/>
      <c r="F37" s="471"/>
      <c r="G37" s="191"/>
      <c r="H37" s="192"/>
      <c r="I37" s="129"/>
    </row>
    <row r="38" spans="1:12" x14ac:dyDescent="0.45">
      <c r="A38" s="125"/>
      <c r="B38" s="470"/>
      <c r="C38" s="471"/>
      <c r="D38" s="471"/>
      <c r="E38" s="471"/>
      <c r="F38" s="471"/>
      <c r="G38" s="191"/>
      <c r="H38" s="192"/>
      <c r="I38" s="129"/>
      <c r="L38" s="130"/>
    </row>
    <row r="39" spans="1:12" x14ac:dyDescent="0.45">
      <c r="A39" s="467" t="s">
        <v>177</v>
      </c>
      <c r="B39" s="404"/>
      <c r="C39" s="404"/>
      <c r="D39" s="404"/>
      <c r="E39" s="404"/>
      <c r="F39" s="404"/>
      <c r="G39" s="404"/>
      <c r="H39" s="405"/>
      <c r="I39" s="185">
        <f>SUM(I25:I38)</f>
        <v>18255</v>
      </c>
      <c r="L39" s="130"/>
    </row>
    <row r="40" spans="1:12" x14ac:dyDescent="0.45">
      <c r="A40" s="408" t="s">
        <v>178</v>
      </c>
      <c r="B40" s="404"/>
      <c r="C40" s="404"/>
      <c r="D40" s="404"/>
      <c r="E40" s="404"/>
      <c r="F40" s="404"/>
      <c r="G40" s="404"/>
      <c r="H40" s="405"/>
      <c r="I40" s="186">
        <f>ROUND((I39*0.15),2)</f>
        <v>2738.25</v>
      </c>
      <c r="L40" s="130"/>
    </row>
    <row r="41" spans="1:12" x14ac:dyDescent="0.45">
      <c r="A41" s="408" t="s">
        <v>179</v>
      </c>
      <c r="B41" s="404"/>
      <c r="C41" s="404"/>
      <c r="D41" s="404"/>
      <c r="E41" s="404"/>
      <c r="F41" s="404"/>
      <c r="G41" s="404"/>
      <c r="H41" s="405"/>
      <c r="I41" s="172">
        <f>I39+I40</f>
        <v>20993.25</v>
      </c>
    </row>
    <row r="42" spans="1:12" x14ac:dyDescent="0.45">
      <c r="A42" s="414" t="s">
        <v>101</v>
      </c>
      <c r="B42" s="415"/>
      <c r="C42" s="415"/>
      <c r="D42" s="415"/>
      <c r="E42" s="415"/>
      <c r="F42" s="415"/>
      <c r="G42" s="415"/>
      <c r="H42" s="415"/>
      <c r="I42" s="416"/>
    </row>
    <row r="43" spans="1:12" x14ac:dyDescent="0.45">
      <c r="A43" s="120" t="s">
        <v>102</v>
      </c>
      <c r="B43" s="412" t="s">
        <v>103</v>
      </c>
      <c r="C43" s="458"/>
      <c r="D43" s="413"/>
      <c r="E43" s="412" t="s">
        <v>91</v>
      </c>
      <c r="F43" s="413"/>
      <c r="G43" s="122" t="s">
        <v>93</v>
      </c>
      <c r="H43" s="123" t="s">
        <v>94</v>
      </c>
      <c r="I43" s="124" t="s">
        <v>95</v>
      </c>
    </row>
    <row r="44" spans="1:12" x14ac:dyDescent="0.45">
      <c r="A44" s="125">
        <v>1</v>
      </c>
      <c r="B44" s="449" t="s">
        <v>104</v>
      </c>
      <c r="C44" s="450"/>
      <c r="D44" s="451"/>
      <c r="E44" s="437" t="s">
        <v>105</v>
      </c>
      <c r="F44" s="439"/>
      <c r="G44" s="157">
        <v>10</v>
      </c>
      <c r="H44" s="155">
        <v>450</v>
      </c>
      <c r="I44" s="132">
        <f>SUM(G44*H44)</f>
        <v>4500</v>
      </c>
    </row>
    <row r="45" spans="1:12" x14ac:dyDescent="0.45">
      <c r="A45" s="125">
        <v>2</v>
      </c>
      <c r="B45" s="426" t="s">
        <v>106</v>
      </c>
      <c r="C45" s="427"/>
      <c r="D45" s="428"/>
      <c r="E45" s="406" t="s">
        <v>105</v>
      </c>
      <c r="F45" s="407"/>
      <c r="G45" s="126"/>
      <c r="H45" s="156">
        <v>350</v>
      </c>
      <c r="I45" s="129">
        <f t="shared" ref="I45:I49" si="1">SUM(G45*H45)</f>
        <v>0</v>
      </c>
    </row>
    <row r="46" spans="1:12" x14ac:dyDescent="0.45">
      <c r="A46" s="125">
        <v>3</v>
      </c>
      <c r="B46" s="426" t="s">
        <v>107</v>
      </c>
      <c r="C46" s="427"/>
      <c r="D46" s="428"/>
      <c r="E46" s="406" t="s">
        <v>105</v>
      </c>
      <c r="F46" s="407"/>
      <c r="G46" s="126"/>
      <c r="H46" s="156">
        <v>300</v>
      </c>
      <c r="I46" s="129">
        <f t="shared" si="1"/>
        <v>0</v>
      </c>
    </row>
    <row r="47" spans="1:12" x14ac:dyDescent="0.45">
      <c r="A47" s="125">
        <v>4</v>
      </c>
      <c r="B47" s="426" t="s">
        <v>108</v>
      </c>
      <c r="C47" s="427"/>
      <c r="D47" s="428"/>
      <c r="E47" s="406" t="s">
        <v>105</v>
      </c>
      <c r="F47" s="407"/>
      <c r="G47" s="126"/>
      <c r="H47" s="156">
        <v>200</v>
      </c>
      <c r="I47" s="129">
        <f t="shared" si="1"/>
        <v>0</v>
      </c>
    </row>
    <row r="48" spans="1:12" x14ac:dyDescent="0.45">
      <c r="A48" s="125">
        <v>5</v>
      </c>
      <c r="B48" s="426" t="s">
        <v>109</v>
      </c>
      <c r="C48" s="427"/>
      <c r="D48" s="428"/>
      <c r="E48" s="406" t="s">
        <v>105</v>
      </c>
      <c r="F48" s="407"/>
      <c r="G48" s="126"/>
      <c r="H48" s="158">
        <v>200</v>
      </c>
      <c r="I48" s="129">
        <f t="shared" si="1"/>
        <v>0</v>
      </c>
    </row>
    <row r="49" spans="1:12" x14ac:dyDescent="0.45">
      <c r="A49" s="125">
        <v>6</v>
      </c>
      <c r="B49" s="426" t="s">
        <v>350</v>
      </c>
      <c r="C49" s="427"/>
      <c r="D49" s="428"/>
      <c r="E49" s="406" t="s">
        <v>105</v>
      </c>
      <c r="F49" s="407"/>
      <c r="G49" s="126">
        <v>20</v>
      </c>
      <c r="H49" s="158">
        <v>140</v>
      </c>
      <c r="I49" s="129">
        <f t="shared" si="1"/>
        <v>2800</v>
      </c>
    </row>
    <row r="50" spans="1:12" x14ac:dyDescent="0.45">
      <c r="A50" s="125"/>
      <c r="B50" s="426"/>
      <c r="C50" s="427"/>
      <c r="D50" s="428"/>
      <c r="E50" s="133"/>
      <c r="F50" s="100"/>
      <c r="G50" s="100"/>
      <c r="H50" s="116"/>
      <c r="I50" s="129"/>
    </row>
    <row r="51" spans="1:12" x14ac:dyDescent="0.45">
      <c r="A51" s="114"/>
      <c r="B51" s="426"/>
      <c r="C51" s="427"/>
      <c r="D51" s="428"/>
      <c r="F51" s="100"/>
      <c r="G51" s="100"/>
      <c r="H51" s="116"/>
      <c r="I51" s="129"/>
    </row>
    <row r="52" spans="1:12" x14ac:dyDescent="0.45">
      <c r="A52" s="134"/>
      <c r="B52" s="455"/>
      <c r="C52" s="456"/>
      <c r="D52" s="457"/>
      <c r="E52" s="102"/>
      <c r="F52" s="103"/>
      <c r="G52" s="100"/>
      <c r="H52" s="118"/>
      <c r="I52" s="129"/>
    </row>
    <row r="53" spans="1:12" x14ac:dyDescent="0.45">
      <c r="A53" s="408" t="s">
        <v>110</v>
      </c>
      <c r="B53" s="404"/>
      <c r="C53" s="404"/>
      <c r="D53" s="404"/>
      <c r="E53" s="404"/>
      <c r="F53" s="404"/>
      <c r="G53" s="404"/>
      <c r="H53" s="405"/>
      <c r="I53" s="140">
        <f>SUM(I44:I52)</f>
        <v>7300</v>
      </c>
    </row>
    <row r="54" spans="1:12" x14ac:dyDescent="0.45">
      <c r="A54" s="414" t="s">
        <v>111</v>
      </c>
      <c r="B54" s="415"/>
      <c r="C54" s="415"/>
      <c r="D54" s="415"/>
      <c r="E54" s="415"/>
      <c r="F54" s="415"/>
      <c r="G54" s="415"/>
      <c r="H54" s="415"/>
      <c r="I54" s="416"/>
    </row>
    <row r="55" spans="1:12" x14ac:dyDescent="0.45">
      <c r="A55" s="120" t="s">
        <v>112</v>
      </c>
      <c r="B55" s="412" t="s">
        <v>113</v>
      </c>
      <c r="C55" s="458"/>
      <c r="D55" s="413"/>
      <c r="E55" s="412" t="s">
        <v>114</v>
      </c>
      <c r="F55" s="413"/>
      <c r="G55" s="136" t="s">
        <v>115</v>
      </c>
      <c r="H55" s="136" t="s">
        <v>94</v>
      </c>
      <c r="I55" s="137" t="s">
        <v>95</v>
      </c>
    </row>
    <row r="56" spans="1:12" x14ac:dyDescent="0.45">
      <c r="A56" s="125">
        <v>1</v>
      </c>
      <c r="B56" s="417" t="s">
        <v>338</v>
      </c>
      <c r="C56" s="418"/>
      <c r="D56" s="419"/>
      <c r="E56" s="437"/>
      <c r="F56" s="439"/>
      <c r="G56" s="126"/>
      <c r="H56" s="138"/>
      <c r="I56" s="129"/>
    </row>
    <row r="57" spans="1:12" x14ac:dyDescent="0.45">
      <c r="A57" s="125"/>
      <c r="B57" s="420" t="s">
        <v>273</v>
      </c>
      <c r="C57" s="421"/>
      <c r="D57" s="422"/>
      <c r="E57" s="406">
        <v>3</v>
      </c>
      <c r="F57" s="407"/>
      <c r="G57" s="126">
        <v>58.8</v>
      </c>
      <c r="H57" s="138">
        <v>5</v>
      </c>
      <c r="I57" s="129">
        <f>H57*G57</f>
        <v>294</v>
      </c>
    </row>
    <row r="58" spans="1:12" x14ac:dyDescent="0.45">
      <c r="A58" s="139"/>
      <c r="B58" s="423"/>
      <c r="C58" s="424"/>
      <c r="D58" s="425"/>
      <c r="E58" s="440"/>
      <c r="F58" s="442"/>
      <c r="G58" s="126"/>
      <c r="H58" s="138"/>
      <c r="I58" s="129"/>
    </row>
    <row r="59" spans="1:12" x14ac:dyDescent="0.45">
      <c r="A59" s="408" t="s">
        <v>116</v>
      </c>
      <c r="B59" s="404"/>
      <c r="C59" s="404"/>
      <c r="D59" s="404"/>
      <c r="E59" s="404"/>
      <c r="F59" s="404"/>
      <c r="G59" s="404"/>
      <c r="H59" s="405"/>
      <c r="I59" s="140">
        <f>SUM(I56:I58)</f>
        <v>294</v>
      </c>
    </row>
    <row r="60" spans="1:12" x14ac:dyDescent="0.45">
      <c r="A60" s="141"/>
      <c r="B60" s="142"/>
      <c r="C60" s="142"/>
      <c r="D60" s="142"/>
      <c r="E60" s="142"/>
      <c r="F60" s="143"/>
      <c r="G60" s="144"/>
      <c r="H60" s="144"/>
      <c r="I60" s="145"/>
      <c r="L60" s="97"/>
    </row>
    <row r="61" spans="1:12" x14ac:dyDescent="0.45">
      <c r="A61" s="452"/>
      <c r="B61" s="453"/>
      <c r="C61" s="453"/>
      <c r="D61" s="453"/>
      <c r="E61" s="453"/>
      <c r="F61" s="146"/>
      <c r="G61" s="454" t="s">
        <v>117</v>
      </c>
      <c r="H61" s="453"/>
      <c r="I61" s="147">
        <f>I59+I53+I41</f>
        <v>28587.25</v>
      </c>
    </row>
    <row r="62" spans="1:12" x14ac:dyDescent="0.45">
      <c r="A62" s="452"/>
      <c r="B62" s="453"/>
      <c r="C62" s="453"/>
      <c r="D62" s="453"/>
      <c r="E62" s="453"/>
      <c r="F62" s="100"/>
      <c r="G62" s="148"/>
      <c r="H62" s="149"/>
      <c r="I62" s="150"/>
    </row>
    <row r="63" spans="1:12" ht="14.65" thickBot="1" x14ac:dyDescent="0.5">
      <c r="A63" s="452"/>
      <c r="B63" s="453"/>
      <c r="C63" s="453"/>
      <c r="D63" s="453"/>
      <c r="E63" s="453"/>
      <c r="F63" s="100"/>
      <c r="G63" s="402" t="s">
        <v>160</v>
      </c>
      <c r="H63" s="403"/>
      <c r="I63" s="159">
        <f>I61+I62</f>
        <v>28587.25</v>
      </c>
    </row>
    <row r="64" spans="1:12" ht="15" thickTop="1" thickBot="1" x14ac:dyDescent="0.5">
      <c r="A64" s="151"/>
      <c r="B64" s="152"/>
      <c r="C64" s="459"/>
      <c r="D64" s="460"/>
      <c r="E64" s="460"/>
      <c r="F64" s="460"/>
      <c r="G64" s="153"/>
      <c r="H64" s="153"/>
      <c r="I64" s="154"/>
    </row>
    <row r="66" spans="1:2" x14ac:dyDescent="0.45">
      <c r="A66" s="97"/>
      <c r="B66" s="97"/>
    </row>
  </sheetData>
  <mergeCells count="78">
    <mergeCell ref="C64:F64"/>
    <mergeCell ref="B57:D57"/>
    <mergeCell ref="E57:F57"/>
    <mergeCell ref="B58:D58"/>
    <mergeCell ref="E58:F58"/>
    <mergeCell ref="A59:H59"/>
    <mergeCell ref="A61:B61"/>
    <mergeCell ref="C61:E61"/>
    <mergeCell ref="G61:H61"/>
    <mergeCell ref="A62:B62"/>
    <mergeCell ref="C62:E62"/>
    <mergeCell ref="A63:B63"/>
    <mergeCell ref="C63:E63"/>
    <mergeCell ref="G63:H63"/>
    <mergeCell ref="B56:D56"/>
    <mergeCell ref="E56:F56"/>
    <mergeCell ref="B48:D48"/>
    <mergeCell ref="E48:F48"/>
    <mergeCell ref="B49:D49"/>
    <mergeCell ref="E49:F49"/>
    <mergeCell ref="B50:D50"/>
    <mergeCell ref="B51:D51"/>
    <mergeCell ref="B52:D52"/>
    <mergeCell ref="A53:H53"/>
    <mergeCell ref="A54:I54"/>
    <mergeCell ref="B55:D55"/>
    <mergeCell ref="E55:F55"/>
    <mergeCell ref="B45:D45"/>
    <mergeCell ref="E45:F45"/>
    <mergeCell ref="B46:D46"/>
    <mergeCell ref="E46:F46"/>
    <mergeCell ref="B47:D47"/>
    <mergeCell ref="E47:F47"/>
    <mergeCell ref="B44:D44"/>
    <mergeCell ref="E44:F44"/>
    <mergeCell ref="B34:F34"/>
    <mergeCell ref="B35:F35"/>
    <mergeCell ref="B36:F36"/>
    <mergeCell ref="B37:F37"/>
    <mergeCell ref="B38:F38"/>
    <mergeCell ref="A39:H39"/>
    <mergeCell ref="A40:H40"/>
    <mergeCell ref="A41:H41"/>
    <mergeCell ref="A42:I42"/>
    <mergeCell ref="B43:D43"/>
    <mergeCell ref="E43:F43"/>
    <mergeCell ref="B33:F33"/>
    <mergeCell ref="A22:H22"/>
    <mergeCell ref="A23:I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21:D21"/>
    <mergeCell ref="F12:G12"/>
    <mergeCell ref="H12:I12"/>
    <mergeCell ref="H13:I13"/>
    <mergeCell ref="F14:G14"/>
    <mergeCell ref="H14:I14"/>
    <mergeCell ref="F15:G15"/>
    <mergeCell ref="H15:I15"/>
    <mergeCell ref="A16:I16"/>
    <mergeCell ref="A17:I17"/>
    <mergeCell ref="B18:D18"/>
    <mergeCell ref="B19:D19"/>
    <mergeCell ref="B20:D20"/>
    <mergeCell ref="F11:G11"/>
    <mergeCell ref="H11:I11"/>
    <mergeCell ref="A9:E9"/>
    <mergeCell ref="F9:G9"/>
    <mergeCell ref="H9:I9"/>
    <mergeCell ref="F10:G10"/>
    <mergeCell ref="H10:I10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M66"/>
  <sheetViews>
    <sheetView topLeftCell="A31" workbookViewId="0">
      <selection activeCell="P52" sqref="P52"/>
    </sheetView>
  </sheetViews>
  <sheetFormatPr defaultRowHeight="14.25" x14ac:dyDescent="0.45"/>
  <cols>
    <col min="1" max="1" width="12" bestFit="1" customWidth="1"/>
    <col min="4" max="4" width="26.86328125" customWidth="1"/>
    <col min="6" max="6" width="8.86328125" customWidth="1"/>
    <col min="7" max="7" width="11" customWidth="1"/>
    <col min="8" max="8" width="14.1328125" customWidth="1"/>
    <col min="9" max="9" width="18.33203125" customWidth="1"/>
  </cols>
  <sheetData>
    <row r="1" spans="1:13" x14ac:dyDescent="0.45">
      <c r="A1" s="92"/>
      <c r="B1" s="93"/>
      <c r="C1" s="93"/>
      <c r="D1" s="93"/>
      <c r="E1" s="93"/>
      <c r="F1" s="93"/>
      <c r="G1" s="93"/>
      <c r="H1" s="93"/>
      <c r="I1" s="94"/>
    </row>
    <row r="2" spans="1:13" x14ac:dyDescent="0.45">
      <c r="A2" s="95"/>
      <c r="I2" s="96"/>
    </row>
    <row r="3" spans="1:13" x14ac:dyDescent="0.45">
      <c r="A3" s="95"/>
      <c r="I3" s="96"/>
    </row>
    <row r="4" spans="1:13" x14ac:dyDescent="0.45">
      <c r="A4" s="95"/>
      <c r="I4" s="96"/>
    </row>
    <row r="5" spans="1:13" x14ac:dyDescent="0.45">
      <c r="A5" s="95"/>
      <c r="I5" s="96"/>
    </row>
    <row r="6" spans="1:13" x14ac:dyDescent="0.45">
      <c r="A6" s="95"/>
      <c r="I6" s="96"/>
    </row>
    <row r="7" spans="1:13" x14ac:dyDescent="0.45">
      <c r="A7" s="95"/>
      <c r="I7" s="96"/>
    </row>
    <row r="8" spans="1:13" x14ac:dyDescent="0.45">
      <c r="A8" s="95"/>
      <c r="H8" s="97"/>
      <c r="I8" s="98"/>
    </row>
    <row r="9" spans="1:13" x14ac:dyDescent="0.45">
      <c r="A9" s="414" t="s">
        <v>167</v>
      </c>
      <c r="B9" s="415"/>
      <c r="C9" s="415"/>
      <c r="D9" s="415"/>
      <c r="E9" s="429"/>
      <c r="F9" s="430" t="s">
        <v>166</v>
      </c>
      <c r="G9" s="431"/>
      <c r="H9" s="432" t="e">
        <f>#REF!</f>
        <v>#REF!</v>
      </c>
      <c r="I9" s="433"/>
    </row>
    <row r="10" spans="1:13" x14ac:dyDescent="0.45">
      <c r="A10" s="99" t="s">
        <v>77</v>
      </c>
      <c r="B10" s="97"/>
      <c r="D10" s="215"/>
      <c r="E10" s="100"/>
      <c r="F10" s="430" t="s">
        <v>78</v>
      </c>
      <c r="G10" s="431"/>
      <c r="H10" s="434" t="e">
        <f>#REF!</f>
        <v>#REF!</v>
      </c>
      <c r="I10" s="435"/>
    </row>
    <row r="11" spans="1:13" x14ac:dyDescent="0.45">
      <c r="A11" s="99" t="s">
        <v>79</v>
      </c>
      <c r="B11" s="97"/>
      <c r="E11" s="100"/>
      <c r="F11" s="430" t="s">
        <v>80</v>
      </c>
      <c r="G11" s="431"/>
      <c r="H11" s="436" t="e">
        <f>#REF!</f>
        <v>#REF!</v>
      </c>
      <c r="I11" s="435"/>
    </row>
    <row r="12" spans="1:13" x14ac:dyDescent="0.45">
      <c r="A12" s="99" t="s">
        <v>81</v>
      </c>
      <c r="B12" s="97"/>
      <c r="D12" s="187"/>
      <c r="E12" s="100"/>
      <c r="F12" s="430" t="s">
        <v>82</v>
      </c>
      <c r="G12" s="431"/>
      <c r="H12" s="436" t="e">
        <f>#REF!</f>
        <v>#REF!</v>
      </c>
      <c r="I12" s="435"/>
    </row>
    <row r="13" spans="1:13" x14ac:dyDescent="0.45">
      <c r="A13" s="99" t="s">
        <v>83</v>
      </c>
      <c r="B13" s="97"/>
      <c r="D13" s="187"/>
      <c r="E13" s="100"/>
      <c r="F13" s="181" t="s">
        <v>84</v>
      </c>
      <c r="G13" s="182"/>
      <c r="H13" s="468" t="s">
        <v>118</v>
      </c>
      <c r="I13" s="469"/>
    </row>
    <row r="14" spans="1:13" x14ac:dyDescent="0.45">
      <c r="A14" s="99"/>
      <c r="B14" s="97"/>
      <c r="D14" s="187"/>
      <c r="E14" s="100"/>
      <c r="F14" s="430" t="s">
        <v>86</v>
      </c>
      <c r="G14" s="431"/>
      <c r="H14" s="436" t="s">
        <v>87</v>
      </c>
      <c r="I14" s="435"/>
      <c r="M14" t="s">
        <v>85</v>
      </c>
    </row>
    <row r="15" spans="1:13" x14ac:dyDescent="0.45">
      <c r="A15" s="99"/>
      <c r="B15" s="97"/>
      <c r="D15" s="187"/>
      <c r="F15" s="472" t="s">
        <v>318</v>
      </c>
      <c r="G15" s="472"/>
      <c r="H15" s="473" t="s">
        <v>323</v>
      </c>
      <c r="I15" s="469"/>
    </row>
    <row r="16" spans="1:13" x14ac:dyDescent="0.45">
      <c r="A16" s="443" t="s">
        <v>351</v>
      </c>
      <c r="B16" s="444"/>
      <c r="C16" s="444"/>
      <c r="D16" s="444"/>
      <c r="E16" s="444"/>
      <c r="F16" s="444"/>
      <c r="G16" s="444"/>
      <c r="H16" s="444"/>
      <c r="I16" s="445"/>
    </row>
    <row r="17" spans="1:11" ht="14.65" thickBot="1" x14ac:dyDescent="0.5">
      <c r="A17" s="446" t="s">
        <v>88</v>
      </c>
      <c r="B17" s="447"/>
      <c r="C17" s="447"/>
      <c r="D17" s="447"/>
      <c r="E17" s="447"/>
      <c r="F17" s="447"/>
      <c r="G17" s="447"/>
      <c r="H17" s="447"/>
      <c r="I17" s="448"/>
    </row>
    <row r="18" spans="1:11" x14ac:dyDescent="0.45">
      <c r="A18" s="104" t="s">
        <v>89</v>
      </c>
      <c r="B18" s="464" t="s">
        <v>176</v>
      </c>
      <c r="C18" s="465"/>
      <c r="D18" s="466"/>
      <c r="E18" s="170" t="s">
        <v>91</v>
      </c>
      <c r="F18" s="170" t="s">
        <v>92</v>
      </c>
      <c r="G18" s="170" t="s">
        <v>93</v>
      </c>
      <c r="H18" s="170" t="s">
        <v>94</v>
      </c>
      <c r="I18" s="171" t="s">
        <v>95</v>
      </c>
    </row>
    <row r="19" spans="1:11" x14ac:dyDescent="0.45">
      <c r="A19" s="109"/>
      <c r="B19" s="437"/>
      <c r="C19" s="438"/>
      <c r="D19" s="439"/>
      <c r="E19" s="110"/>
      <c r="F19" s="111"/>
      <c r="G19" s="110"/>
      <c r="H19" s="112"/>
      <c r="I19" s="113">
        <f>SUM(G19*H19)</f>
        <v>0</v>
      </c>
    </row>
    <row r="20" spans="1:11" x14ac:dyDescent="0.45">
      <c r="A20" s="114"/>
      <c r="B20" s="406"/>
      <c r="C20" s="395"/>
      <c r="D20" s="407"/>
      <c r="E20" s="115"/>
      <c r="F20" s="100"/>
      <c r="G20" s="115"/>
      <c r="H20" s="116"/>
      <c r="I20" s="113">
        <f t="shared" ref="I20:I21" si="0">SUM(G20*H20)</f>
        <v>0</v>
      </c>
    </row>
    <row r="21" spans="1:11" x14ac:dyDescent="0.45">
      <c r="A21" s="114"/>
      <c r="B21" s="440"/>
      <c r="C21" s="441"/>
      <c r="D21" s="442"/>
      <c r="E21" s="115"/>
      <c r="F21" s="100"/>
      <c r="G21" s="117"/>
      <c r="H21" s="118"/>
      <c r="I21" s="119">
        <f t="shared" si="0"/>
        <v>0</v>
      </c>
    </row>
    <row r="22" spans="1:11" x14ac:dyDescent="0.45">
      <c r="A22" s="408" t="s">
        <v>96</v>
      </c>
      <c r="B22" s="404"/>
      <c r="C22" s="404"/>
      <c r="D22" s="404"/>
      <c r="E22" s="404"/>
      <c r="F22" s="404"/>
      <c r="G22" s="404"/>
      <c r="H22" s="405"/>
      <c r="I22" s="113">
        <f>SUM(I19:I21)</f>
        <v>0</v>
      </c>
    </row>
    <row r="23" spans="1:11" x14ac:dyDescent="0.45">
      <c r="A23" s="414" t="s">
        <v>97</v>
      </c>
      <c r="B23" s="415"/>
      <c r="C23" s="415"/>
      <c r="D23" s="415"/>
      <c r="E23" s="415"/>
      <c r="F23" s="415"/>
      <c r="G23" s="415"/>
      <c r="H23" s="415"/>
      <c r="I23" s="416"/>
    </row>
    <row r="24" spans="1:11" x14ac:dyDescent="0.45">
      <c r="A24" s="120" t="s">
        <v>98</v>
      </c>
      <c r="B24" s="412" t="s">
        <v>176</v>
      </c>
      <c r="C24" s="458"/>
      <c r="D24" s="458"/>
      <c r="E24" s="458"/>
      <c r="F24" s="413"/>
      <c r="G24" s="180" t="s">
        <v>93</v>
      </c>
      <c r="H24" s="136" t="s">
        <v>94</v>
      </c>
      <c r="I24" s="137" t="s">
        <v>95</v>
      </c>
      <c r="K24" s="142"/>
    </row>
    <row r="25" spans="1:11" x14ac:dyDescent="0.45">
      <c r="A25" s="125">
        <v>1</v>
      </c>
      <c r="B25" s="417" t="s">
        <v>354</v>
      </c>
      <c r="C25" s="418"/>
      <c r="D25" s="418"/>
      <c r="E25" s="418"/>
      <c r="F25" s="419"/>
      <c r="G25" s="189">
        <v>1</v>
      </c>
      <c r="H25" s="216">
        <v>682</v>
      </c>
      <c r="I25" s="129">
        <f>H25*G25</f>
        <v>682</v>
      </c>
    </row>
    <row r="26" spans="1:11" x14ac:dyDescent="0.45">
      <c r="A26" s="125">
        <v>2</v>
      </c>
      <c r="B26" s="420" t="s">
        <v>355</v>
      </c>
      <c r="C26" s="421"/>
      <c r="D26" s="421"/>
      <c r="E26" s="421"/>
      <c r="F26" s="421"/>
      <c r="G26" s="191">
        <v>1</v>
      </c>
      <c r="H26" s="217">
        <v>248.85</v>
      </c>
      <c r="I26" s="129">
        <f>H26*G26</f>
        <v>248.85</v>
      </c>
    </row>
    <row r="27" spans="1:11" x14ac:dyDescent="0.45">
      <c r="A27" s="125"/>
      <c r="B27" s="420"/>
      <c r="C27" s="421"/>
      <c r="D27" s="421"/>
      <c r="E27" s="421"/>
      <c r="F27" s="421"/>
      <c r="G27" s="191"/>
      <c r="H27" s="184"/>
      <c r="I27" s="129"/>
    </row>
    <row r="28" spans="1:11" x14ac:dyDescent="0.45">
      <c r="A28" s="125"/>
      <c r="B28" s="474"/>
      <c r="C28" s="475"/>
      <c r="D28" s="475"/>
      <c r="E28" s="475"/>
      <c r="F28" s="476"/>
      <c r="G28" s="191"/>
      <c r="H28" s="190"/>
      <c r="I28" s="129"/>
    </row>
    <row r="29" spans="1:11" x14ac:dyDescent="0.45">
      <c r="A29" s="125"/>
      <c r="B29" s="420"/>
      <c r="C29" s="421"/>
      <c r="D29" s="421"/>
      <c r="E29" s="421"/>
      <c r="F29" s="422"/>
      <c r="G29" s="191"/>
      <c r="H29" s="190"/>
      <c r="I29" s="129"/>
    </row>
    <row r="30" spans="1:11" x14ac:dyDescent="0.45">
      <c r="A30" s="125"/>
      <c r="B30" s="470"/>
      <c r="C30" s="471"/>
      <c r="D30" s="471"/>
      <c r="E30" s="471"/>
      <c r="F30" s="471"/>
      <c r="G30" s="191"/>
      <c r="H30" s="190"/>
      <c r="I30" s="129"/>
    </row>
    <row r="31" spans="1:11" x14ac:dyDescent="0.45">
      <c r="A31" s="125"/>
      <c r="B31" s="470"/>
      <c r="C31" s="471"/>
      <c r="D31" s="471"/>
      <c r="E31" s="471"/>
      <c r="F31" s="471"/>
      <c r="G31" s="191"/>
      <c r="H31" s="190"/>
      <c r="I31" s="129"/>
    </row>
    <row r="32" spans="1:11" x14ac:dyDescent="0.45">
      <c r="A32" s="125"/>
      <c r="B32" s="470"/>
      <c r="C32" s="471"/>
      <c r="D32" s="471"/>
      <c r="E32" s="471"/>
      <c r="F32" s="471"/>
      <c r="G32" s="191"/>
      <c r="H32" s="192"/>
      <c r="I32" s="129"/>
    </row>
    <row r="33" spans="1:12" x14ac:dyDescent="0.45">
      <c r="A33" s="125"/>
      <c r="B33" s="470"/>
      <c r="C33" s="471"/>
      <c r="D33" s="471"/>
      <c r="E33" s="471"/>
      <c r="F33" s="471"/>
      <c r="G33" s="191"/>
      <c r="H33" s="192"/>
      <c r="I33" s="129"/>
    </row>
    <row r="34" spans="1:12" x14ac:dyDescent="0.45">
      <c r="A34" s="125"/>
      <c r="B34" s="470"/>
      <c r="C34" s="471"/>
      <c r="D34" s="471"/>
      <c r="E34" s="471"/>
      <c r="F34" s="471"/>
      <c r="G34" s="191"/>
      <c r="H34" s="192"/>
      <c r="I34" s="129"/>
    </row>
    <row r="35" spans="1:12" x14ac:dyDescent="0.45">
      <c r="A35" s="125"/>
      <c r="B35" s="470"/>
      <c r="C35" s="471"/>
      <c r="D35" s="471"/>
      <c r="E35" s="471"/>
      <c r="F35" s="471"/>
      <c r="G35" s="191"/>
      <c r="H35" s="192"/>
      <c r="I35" s="129"/>
    </row>
    <row r="36" spans="1:12" x14ac:dyDescent="0.45">
      <c r="A36" s="125"/>
      <c r="B36" s="470"/>
      <c r="C36" s="471"/>
      <c r="D36" s="471"/>
      <c r="E36" s="471"/>
      <c r="F36" s="471"/>
      <c r="G36" s="191"/>
      <c r="H36" s="192"/>
      <c r="I36" s="129"/>
    </row>
    <row r="37" spans="1:12" x14ac:dyDescent="0.45">
      <c r="A37" s="125"/>
      <c r="B37" s="470"/>
      <c r="C37" s="471"/>
      <c r="D37" s="471"/>
      <c r="E37" s="471"/>
      <c r="F37" s="471"/>
      <c r="G37" s="191"/>
      <c r="H37" s="192"/>
      <c r="I37" s="129"/>
    </row>
    <row r="38" spans="1:12" x14ac:dyDescent="0.45">
      <c r="A38" s="125"/>
      <c r="B38" s="470"/>
      <c r="C38" s="471"/>
      <c r="D38" s="471"/>
      <c r="E38" s="471"/>
      <c r="F38" s="471"/>
      <c r="G38" s="191"/>
      <c r="H38" s="192"/>
      <c r="I38" s="129"/>
      <c r="L38" s="130"/>
    </row>
    <row r="39" spans="1:12" x14ac:dyDescent="0.45">
      <c r="A39" s="467" t="s">
        <v>177</v>
      </c>
      <c r="B39" s="404"/>
      <c r="C39" s="404"/>
      <c r="D39" s="404"/>
      <c r="E39" s="404"/>
      <c r="F39" s="404"/>
      <c r="G39" s="404"/>
      <c r="H39" s="405"/>
      <c r="I39" s="185">
        <f>SUM(I25:I38)</f>
        <v>930.85</v>
      </c>
      <c r="L39" s="130"/>
    </row>
    <row r="40" spans="1:12" x14ac:dyDescent="0.45">
      <c r="A40" s="408" t="s">
        <v>178</v>
      </c>
      <c r="B40" s="404"/>
      <c r="C40" s="404"/>
      <c r="D40" s="404"/>
      <c r="E40" s="404"/>
      <c r="F40" s="404"/>
      <c r="G40" s="404"/>
      <c r="H40" s="405"/>
      <c r="I40" s="186">
        <f>ROUND((I39*0.15),2)</f>
        <v>139.63</v>
      </c>
      <c r="L40" s="130"/>
    </row>
    <row r="41" spans="1:12" x14ac:dyDescent="0.45">
      <c r="A41" s="408" t="s">
        <v>179</v>
      </c>
      <c r="B41" s="404"/>
      <c r="C41" s="404"/>
      <c r="D41" s="404"/>
      <c r="E41" s="404"/>
      <c r="F41" s="404"/>
      <c r="G41" s="404"/>
      <c r="H41" s="405"/>
      <c r="I41" s="172">
        <f>I39+I40</f>
        <v>1070.48</v>
      </c>
    </row>
    <row r="42" spans="1:12" x14ac:dyDescent="0.45">
      <c r="A42" s="414" t="s">
        <v>101</v>
      </c>
      <c r="B42" s="415"/>
      <c r="C42" s="415"/>
      <c r="D42" s="415"/>
      <c r="E42" s="415"/>
      <c r="F42" s="415"/>
      <c r="G42" s="415"/>
      <c r="H42" s="415"/>
      <c r="I42" s="416"/>
    </row>
    <row r="43" spans="1:12" x14ac:dyDescent="0.45">
      <c r="A43" s="120" t="s">
        <v>102</v>
      </c>
      <c r="B43" s="412" t="s">
        <v>103</v>
      </c>
      <c r="C43" s="458"/>
      <c r="D43" s="413"/>
      <c r="E43" s="412" t="s">
        <v>91</v>
      </c>
      <c r="F43" s="413"/>
      <c r="G43" s="122" t="s">
        <v>93</v>
      </c>
      <c r="H43" s="123" t="s">
        <v>94</v>
      </c>
      <c r="I43" s="124" t="s">
        <v>95</v>
      </c>
    </row>
    <row r="44" spans="1:12" x14ac:dyDescent="0.45">
      <c r="A44" s="125">
        <v>1</v>
      </c>
      <c r="B44" s="449" t="s">
        <v>104</v>
      </c>
      <c r="C44" s="450"/>
      <c r="D44" s="451"/>
      <c r="E44" s="437" t="s">
        <v>105</v>
      </c>
      <c r="F44" s="439"/>
      <c r="G44" s="157">
        <v>4</v>
      </c>
      <c r="H44" s="155">
        <v>450</v>
      </c>
      <c r="I44" s="132">
        <f>SUM(G44*H44)</f>
        <v>1800</v>
      </c>
    </row>
    <row r="45" spans="1:12" x14ac:dyDescent="0.45">
      <c r="A45" s="125">
        <v>2</v>
      </c>
      <c r="B45" s="426" t="s">
        <v>106</v>
      </c>
      <c r="C45" s="427"/>
      <c r="D45" s="428"/>
      <c r="E45" s="406" t="s">
        <v>105</v>
      </c>
      <c r="F45" s="407"/>
      <c r="G45" s="126"/>
      <c r="H45" s="156">
        <v>350</v>
      </c>
      <c r="I45" s="129">
        <f t="shared" ref="I45:I49" si="1">SUM(G45*H45)</f>
        <v>0</v>
      </c>
    </row>
    <row r="46" spans="1:12" x14ac:dyDescent="0.45">
      <c r="A46" s="125">
        <v>3</v>
      </c>
      <c r="B46" s="426" t="s">
        <v>107</v>
      </c>
      <c r="C46" s="427"/>
      <c r="D46" s="428"/>
      <c r="E46" s="406" t="s">
        <v>105</v>
      </c>
      <c r="F46" s="407"/>
      <c r="G46" s="126"/>
      <c r="H46" s="156">
        <v>300</v>
      </c>
      <c r="I46" s="129">
        <f t="shared" si="1"/>
        <v>0</v>
      </c>
    </row>
    <row r="47" spans="1:12" x14ac:dyDescent="0.45">
      <c r="A47" s="125">
        <v>4</v>
      </c>
      <c r="B47" s="426" t="s">
        <v>108</v>
      </c>
      <c r="C47" s="427"/>
      <c r="D47" s="428"/>
      <c r="E47" s="406" t="s">
        <v>105</v>
      </c>
      <c r="F47" s="407"/>
      <c r="G47" s="126"/>
      <c r="H47" s="156">
        <v>200</v>
      </c>
      <c r="I47" s="129">
        <f t="shared" si="1"/>
        <v>0</v>
      </c>
    </row>
    <row r="48" spans="1:12" x14ac:dyDescent="0.45">
      <c r="A48" s="125">
        <v>5</v>
      </c>
      <c r="B48" s="426" t="s">
        <v>109</v>
      </c>
      <c r="C48" s="427"/>
      <c r="D48" s="428"/>
      <c r="E48" s="406" t="s">
        <v>105</v>
      </c>
      <c r="F48" s="407"/>
      <c r="G48" s="126">
        <v>4</v>
      </c>
      <c r="H48" s="158">
        <v>200</v>
      </c>
      <c r="I48" s="129">
        <f t="shared" si="1"/>
        <v>800</v>
      </c>
    </row>
    <row r="49" spans="1:12" x14ac:dyDescent="0.45">
      <c r="A49" s="125">
        <v>6</v>
      </c>
      <c r="B49" s="426" t="s">
        <v>350</v>
      </c>
      <c r="C49" s="427"/>
      <c r="D49" s="428"/>
      <c r="E49" s="406" t="s">
        <v>105</v>
      </c>
      <c r="F49" s="407"/>
      <c r="G49" s="126"/>
      <c r="H49" s="158">
        <v>140</v>
      </c>
      <c r="I49" s="129">
        <f t="shared" si="1"/>
        <v>0</v>
      </c>
    </row>
    <row r="50" spans="1:12" x14ac:dyDescent="0.45">
      <c r="A50" s="125"/>
      <c r="B50" s="426"/>
      <c r="C50" s="427"/>
      <c r="D50" s="428"/>
      <c r="E50" s="133"/>
      <c r="F50" s="100"/>
      <c r="G50" s="100"/>
      <c r="H50" s="116"/>
      <c r="I50" s="129"/>
    </row>
    <row r="51" spans="1:12" x14ac:dyDescent="0.45">
      <c r="A51" s="114"/>
      <c r="B51" s="426"/>
      <c r="C51" s="427"/>
      <c r="D51" s="428"/>
      <c r="F51" s="100"/>
      <c r="G51" s="100"/>
      <c r="H51" s="116"/>
      <c r="I51" s="129"/>
    </row>
    <row r="52" spans="1:12" x14ac:dyDescent="0.45">
      <c r="A52" s="134"/>
      <c r="B52" s="455"/>
      <c r="C52" s="456"/>
      <c r="D52" s="457"/>
      <c r="E52" s="102"/>
      <c r="F52" s="103"/>
      <c r="G52" s="100"/>
      <c r="H52" s="118"/>
      <c r="I52" s="129"/>
    </row>
    <row r="53" spans="1:12" x14ac:dyDescent="0.45">
      <c r="A53" s="408" t="s">
        <v>110</v>
      </c>
      <c r="B53" s="404"/>
      <c r="C53" s="404"/>
      <c r="D53" s="404"/>
      <c r="E53" s="404"/>
      <c r="F53" s="404"/>
      <c r="G53" s="404"/>
      <c r="H53" s="405"/>
      <c r="I53" s="140">
        <f>SUM(I44:I52)</f>
        <v>2600</v>
      </c>
    </row>
    <row r="54" spans="1:12" x14ac:dyDescent="0.45">
      <c r="A54" s="414" t="s">
        <v>111</v>
      </c>
      <c r="B54" s="415"/>
      <c r="C54" s="415"/>
      <c r="D54" s="415"/>
      <c r="E54" s="415"/>
      <c r="F54" s="415"/>
      <c r="G54" s="415"/>
      <c r="H54" s="415"/>
      <c r="I54" s="416"/>
    </row>
    <row r="55" spans="1:12" x14ac:dyDescent="0.45">
      <c r="A55" s="120" t="s">
        <v>112</v>
      </c>
      <c r="B55" s="412" t="s">
        <v>113</v>
      </c>
      <c r="C55" s="458"/>
      <c r="D55" s="413"/>
      <c r="E55" s="412" t="s">
        <v>114</v>
      </c>
      <c r="F55" s="413"/>
      <c r="G55" s="136" t="s">
        <v>115</v>
      </c>
      <c r="H55" s="136" t="s">
        <v>94</v>
      </c>
      <c r="I55" s="137" t="s">
        <v>95</v>
      </c>
    </row>
    <row r="56" spans="1:12" x14ac:dyDescent="0.45">
      <c r="A56" s="125">
        <v>1</v>
      </c>
      <c r="B56" s="417" t="s">
        <v>356</v>
      </c>
      <c r="C56" s="418"/>
      <c r="D56" s="419"/>
      <c r="E56" s="437"/>
      <c r="F56" s="439"/>
      <c r="G56" s="126"/>
      <c r="H56" s="138"/>
      <c r="I56" s="129"/>
    </row>
    <row r="57" spans="1:12" x14ac:dyDescent="0.45">
      <c r="A57" s="125"/>
      <c r="B57" s="420" t="s">
        <v>273</v>
      </c>
      <c r="C57" s="421"/>
      <c r="D57" s="422"/>
      <c r="E57" s="406">
        <v>2</v>
      </c>
      <c r="F57" s="407"/>
      <c r="G57" s="126">
        <v>39.6</v>
      </c>
      <c r="H57" s="138">
        <v>5</v>
      </c>
      <c r="I57" s="129">
        <f>H57*G57</f>
        <v>198</v>
      </c>
    </row>
    <row r="58" spans="1:12" x14ac:dyDescent="0.45">
      <c r="A58" s="139"/>
      <c r="B58" s="423"/>
      <c r="C58" s="424"/>
      <c r="D58" s="425"/>
      <c r="E58" s="440"/>
      <c r="F58" s="442"/>
      <c r="G58" s="126"/>
      <c r="H58" s="138"/>
      <c r="I58" s="129"/>
    </row>
    <row r="59" spans="1:12" x14ac:dyDescent="0.45">
      <c r="A59" s="408" t="s">
        <v>116</v>
      </c>
      <c r="B59" s="404"/>
      <c r="C59" s="404"/>
      <c r="D59" s="404"/>
      <c r="E59" s="404"/>
      <c r="F59" s="404"/>
      <c r="G59" s="404"/>
      <c r="H59" s="405"/>
      <c r="I59" s="140">
        <f>SUM(I56:I58)</f>
        <v>198</v>
      </c>
    </row>
    <row r="60" spans="1:12" x14ac:dyDescent="0.45">
      <c r="A60" s="141"/>
      <c r="B60" s="142"/>
      <c r="C60" s="142"/>
      <c r="D60" s="142"/>
      <c r="E60" s="142"/>
      <c r="F60" s="143"/>
      <c r="G60" s="144"/>
      <c r="H60" s="144"/>
      <c r="I60" s="145"/>
      <c r="L60" s="97"/>
    </row>
    <row r="61" spans="1:12" x14ac:dyDescent="0.45">
      <c r="A61" s="452"/>
      <c r="B61" s="453"/>
      <c r="C61" s="453"/>
      <c r="D61" s="453"/>
      <c r="E61" s="453"/>
      <c r="F61" s="146"/>
      <c r="G61" s="454" t="s">
        <v>117</v>
      </c>
      <c r="H61" s="453"/>
      <c r="I61" s="147">
        <f>I59+I53+I41</f>
        <v>3868.48</v>
      </c>
    </row>
    <row r="62" spans="1:12" x14ac:dyDescent="0.45">
      <c r="A62" s="452"/>
      <c r="B62" s="453"/>
      <c r="C62" s="453"/>
      <c r="D62" s="453"/>
      <c r="E62" s="453"/>
      <c r="F62" s="100"/>
      <c r="G62" s="148"/>
      <c r="H62" s="149"/>
      <c r="I62" s="150"/>
    </row>
    <row r="63" spans="1:12" ht="14.65" thickBot="1" x14ac:dyDescent="0.5">
      <c r="A63" s="452"/>
      <c r="B63" s="453"/>
      <c r="C63" s="453"/>
      <c r="D63" s="453"/>
      <c r="E63" s="453"/>
      <c r="F63" s="100"/>
      <c r="G63" s="402" t="s">
        <v>160</v>
      </c>
      <c r="H63" s="403"/>
      <c r="I63" s="159">
        <f>I61+I62</f>
        <v>3868.48</v>
      </c>
    </row>
    <row r="64" spans="1:12" ht="15" thickTop="1" thickBot="1" x14ac:dyDescent="0.5">
      <c r="A64" s="151"/>
      <c r="B64" s="152"/>
      <c r="C64" s="459"/>
      <c r="D64" s="460"/>
      <c r="E64" s="460"/>
      <c r="F64" s="460"/>
      <c r="G64" s="153"/>
      <c r="H64" s="153"/>
      <c r="I64" s="154"/>
    </row>
    <row r="66" spans="1:2" x14ac:dyDescent="0.45">
      <c r="A66" s="97"/>
      <c r="B66" s="97"/>
    </row>
  </sheetData>
  <mergeCells count="78">
    <mergeCell ref="F11:G11"/>
    <mergeCell ref="H11:I11"/>
    <mergeCell ref="A9:E9"/>
    <mergeCell ref="F9:G9"/>
    <mergeCell ref="H9:I9"/>
    <mergeCell ref="F10:G10"/>
    <mergeCell ref="H10:I10"/>
    <mergeCell ref="B21:D21"/>
    <mergeCell ref="F12:G12"/>
    <mergeCell ref="H12:I12"/>
    <mergeCell ref="H13:I13"/>
    <mergeCell ref="F14:G14"/>
    <mergeCell ref="H14:I14"/>
    <mergeCell ref="F15:G15"/>
    <mergeCell ref="H15:I15"/>
    <mergeCell ref="A16:I16"/>
    <mergeCell ref="A17:I17"/>
    <mergeCell ref="B18:D18"/>
    <mergeCell ref="B19:D19"/>
    <mergeCell ref="B20:D20"/>
    <mergeCell ref="B33:F33"/>
    <mergeCell ref="A22:H22"/>
    <mergeCell ref="A23:I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44:D44"/>
    <mergeCell ref="E44:F44"/>
    <mergeCell ref="B34:F34"/>
    <mergeCell ref="B35:F35"/>
    <mergeCell ref="B36:F36"/>
    <mergeCell ref="B37:F37"/>
    <mergeCell ref="B38:F38"/>
    <mergeCell ref="A39:H39"/>
    <mergeCell ref="A40:H40"/>
    <mergeCell ref="A41:H41"/>
    <mergeCell ref="A42:I42"/>
    <mergeCell ref="B43:D43"/>
    <mergeCell ref="E43:F43"/>
    <mergeCell ref="B45:D45"/>
    <mergeCell ref="E45:F45"/>
    <mergeCell ref="B46:D46"/>
    <mergeCell ref="E46:F46"/>
    <mergeCell ref="B47:D47"/>
    <mergeCell ref="E47:F47"/>
    <mergeCell ref="B56:D56"/>
    <mergeCell ref="E56:F56"/>
    <mergeCell ref="B48:D48"/>
    <mergeCell ref="E48:F48"/>
    <mergeCell ref="B49:D49"/>
    <mergeCell ref="E49:F49"/>
    <mergeCell ref="B50:D50"/>
    <mergeCell ref="B51:D51"/>
    <mergeCell ref="B52:D52"/>
    <mergeCell ref="A53:H53"/>
    <mergeCell ref="A54:I54"/>
    <mergeCell ref="B55:D55"/>
    <mergeCell ref="E55:F55"/>
    <mergeCell ref="C64:F64"/>
    <mergeCell ref="B57:D57"/>
    <mergeCell ref="E57:F57"/>
    <mergeCell ref="B58:D58"/>
    <mergeCell ref="E58:F58"/>
    <mergeCell ref="A59:H59"/>
    <mergeCell ref="A61:B61"/>
    <mergeCell ref="C61:E61"/>
    <mergeCell ref="G61:H61"/>
    <mergeCell ref="A62:B62"/>
    <mergeCell ref="C62:E62"/>
    <mergeCell ref="A63:B63"/>
    <mergeCell ref="C63:E63"/>
    <mergeCell ref="G63:H63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M66"/>
  <sheetViews>
    <sheetView topLeftCell="A40" workbookViewId="0">
      <selection activeCell="P52" sqref="P52"/>
    </sheetView>
  </sheetViews>
  <sheetFormatPr defaultRowHeight="14.25" x14ac:dyDescent="0.45"/>
  <cols>
    <col min="1" max="1" width="12" bestFit="1" customWidth="1"/>
    <col min="4" max="4" width="26.86328125" customWidth="1"/>
    <col min="6" max="6" width="8.86328125" customWidth="1"/>
    <col min="7" max="7" width="11" customWidth="1"/>
    <col min="8" max="8" width="14.1328125" customWidth="1"/>
    <col min="9" max="9" width="18.33203125" customWidth="1"/>
  </cols>
  <sheetData>
    <row r="1" spans="1:13" x14ac:dyDescent="0.45">
      <c r="A1" s="92"/>
      <c r="B1" s="93"/>
      <c r="C1" s="93"/>
      <c r="D1" s="93"/>
      <c r="E1" s="93"/>
      <c r="F1" s="93"/>
      <c r="G1" s="93"/>
      <c r="H1" s="93"/>
      <c r="I1" s="94"/>
    </row>
    <row r="2" spans="1:13" x14ac:dyDescent="0.45">
      <c r="A2" s="95"/>
      <c r="I2" s="96"/>
    </row>
    <row r="3" spans="1:13" x14ac:dyDescent="0.45">
      <c r="A3" s="95"/>
      <c r="I3" s="96"/>
    </row>
    <row r="4" spans="1:13" x14ac:dyDescent="0.45">
      <c r="A4" s="95"/>
      <c r="I4" s="96"/>
    </row>
    <row r="5" spans="1:13" x14ac:dyDescent="0.45">
      <c r="A5" s="95"/>
      <c r="I5" s="96"/>
    </row>
    <row r="6" spans="1:13" x14ac:dyDescent="0.45">
      <c r="A6" s="95"/>
      <c r="I6" s="96"/>
    </row>
    <row r="7" spans="1:13" x14ac:dyDescent="0.45">
      <c r="A7" s="95"/>
      <c r="I7" s="96"/>
    </row>
    <row r="8" spans="1:13" x14ac:dyDescent="0.45">
      <c r="A8" s="95"/>
      <c r="H8" s="97"/>
      <c r="I8" s="98"/>
    </row>
    <row r="9" spans="1:13" x14ac:dyDescent="0.45">
      <c r="A9" s="414" t="s">
        <v>167</v>
      </c>
      <c r="B9" s="415"/>
      <c r="C9" s="415"/>
      <c r="D9" s="415"/>
      <c r="E9" s="429"/>
      <c r="F9" s="430" t="s">
        <v>166</v>
      </c>
      <c r="G9" s="431"/>
      <c r="H9" s="432" t="e">
        <f>#REF!</f>
        <v>#REF!</v>
      </c>
      <c r="I9" s="433"/>
    </row>
    <row r="10" spans="1:13" x14ac:dyDescent="0.45">
      <c r="A10" s="99" t="s">
        <v>77</v>
      </c>
      <c r="B10" s="97"/>
      <c r="D10" s="215"/>
      <c r="E10" s="100"/>
      <c r="F10" s="430" t="s">
        <v>78</v>
      </c>
      <c r="G10" s="431"/>
      <c r="H10" s="434" t="e">
        <f>#REF!</f>
        <v>#REF!</v>
      </c>
      <c r="I10" s="435"/>
    </row>
    <row r="11" spans="1:13" x14ac:dyDescent="0.45">
      <c r="A11" s="99" t="s">
        <v>79</v>
      </c>
      <c r="B11" s="97"/>
      <c r="E11" s="100"/>
      <c r="F11" s="430" t="s">
        <v>80</v>
      </c>
      <c r="G11" s="431"/>
      <c r="H11" s="436" t="e">
        <f>#REF!</f>
        <v>#REF!</v>
      </c>
      <c r="I11" s="435"/>
    </row>
    <row r="12" spans="1:13" x14ac:dyDescent="0.45">
      <c r="A12" s="99" t="s">
        <v>81</v>
      </c>
      <c r="B12" s="97"/>
      <c r="D12" s="187"/>
      <c r="E12" s="100"/>
      <c r="F12" s="430" t="s">
        <v>82</v>
      </c>
      <c r="G12" s="431"/>
      <c r="H12" s="436" t="e">
        <f>#REF!</f>
        <v>#REF!</v>
      </c>
      <c r="I12" s="435"/>
    </row>
    <row r="13" spans="1:13" x14ac:dyDescent="0.45">
      <c r="A13" s="99" t="s">
        <v>83</v>
      </c>
      <c r="B13" s="97"/>
      <c r="D13" s="187"/>
      <c r="E13" s="100"/>
      <c r="F13" s="181" t="s">
        <v>84</v>
      </c>
      <c r="G13" s="182"/>
      <c r="H13" s="468" t="s">
        <v>118</v>
      </c>
      <c r="I13" s="469"/>
    </row>
    <row r="14" spans="1:13" x14ac:dyDescent="0.45">
      <c r="A14" s="99"/>
      <c r="B14" s="97"/>
      <c r="D14" s="187"/>
      <c r="E14" s="100"/>
      <c r="F14" s="430" t="s">
        <v>86</v>
      </c>
      <c r="G14" s="431"/>
      <c r="H14" s="436" t="s">
        <v>87</v>
      </c>
      <c r="I14" s="435"/>
      <c r="M14" t="s">
        <v>85</v>
      </c>
    </row>
    <row r="15" spans="1:13" x14ac:dyDescent="0.45">
      <c r="A15" s="99"/>
      <c r="B15" s="97"/>
      <c r="D15" s="187"/>
      <c r="F15" s="472" t="s">
        <v>318</v>
      </c>
      <c r="G15" s="472"/>
      <c r="H15" s="473" t="s">
        <v>341</v>
      </c>
      <c r="I15" s="469"/>
    </row>
    <row r="16" spans="1:13" x14ac:dyDescent="0.45">
      <c r="A16" s="443" t="s">
        <v>352</v>
      </c>
      <c r="B16" s="444"/>
      <c r="C16" s="444"/>
      <c r="D16" s="444"/>
      <c r="E16" s="444"/>
      <c r="F16" s="444"/>
      <c r="G16" s="444"/>
      <c r="H16" s="444"/>
      <c r="I16" s="445"/>
    </row>
    <row r="17" spans="1:11" ht="14.65" thickBot="1" x14ac:dyDescent="0.5">
      <c r="A17" s="446" t="s">
        <v>88</v>
      </c>
      <c r="B17" s="447"/>
      <c r="C17" s="447"/>
      <c r="D17" s="447"/>
      <c r="E17" s="447"/>
      <c r="F17" s="447"/>
      <c r="G17" s="447"/>
      <c r="H17" s="447"/>
      <c r="I17" s="448"/>
    </row>
    <row r="18" spans="1:11" x14ac:dyDescent="0.45">
      <c r="A18" s="104" t="s">
        <v>89</v>
      </c>
      <c r="B18" s="464" t="s">
        <v>176</v>
      </c>
      <c r="C18" s="465"/>
      <c r="D18" s="466"/>
      <c r="E18" s="170" t="s">
        <v>91</v>
      </c>
      <c r="F18" s="170" t="s">
        <v>92</v>
      </c>
      <c r="G18" s="170" t="s">
        <v>93</v>
      </c>
      <c r="H18" s="170" t="s">
        <v>94</v>
      </c>
      <c r="I18" s="171" t="s">
        <v>95</v>
      </c>
    </row>
    <row r="19" spans="1:11" x14ac:dyDescent="0.45">
      <c r="A19" s="109"/>
      <c r="B19" s="437"/>
      <c r="C19" s="438"/>
      <c r="D19" s="439"/>
      <c r="E19" s="110"/>
      <c r="F19" s="111"/>
      <c r="G19" s="110"/>
      <c r="H19" s="112"/>
      <c r="I19" s="113">
        <f>SUM(G19*H19)</f>
        <v>0</v>
      </c>
    </row>
    <row r="20" spans="1:11" x14ac:dyDescent="0.45">
      <c r="A20" s="114"/>
      <c r="B20" s="406"/>
      <c r="C20" s="395"/>
      <c r="D20" s="407"/>
      <c r="E20" s="115"/>
      <c r="F20" s="100"/>
      <c r="G20" s="115"/>
      <c r="H20" s="116"/>
      <c r="I20" s="113">
        <f t="shared" ref="I20:I21" si="0">SUM(G20*H20)</f>
        <v>0</v>
      </c>
    </row>
    <row r="21" spans="1:11" x14ac:dyDescent="0.45">
      <c r="A21" s="114"/>
      <c r="B21" s="440"/>
      <c r="C21" s="441"/>
      <c r="D21" s="442"/>
      <c r="E21" s="115"/>
      <c r="F21" s="100"/>
      <c r="G21" s="117"/>
      <c r="H21" s="118"/>
      <c r="I21" s="119">
        <f t="shared" si="0"/>
        <v>0</v>
      </c>
    </row>
    <row r="22" spans="1:11" x14ac:dyDescent="0.45">
      <c r="A22" s="408" t="s">
        <v>96</v>
      </c>
      <c r="B22" s="404"/>
      <c r="C22" s="404"/>
      <c r="D22" s="404"/>
      <c r="E22" s="404"/>
      <c r="F22" s="404"/>
      <c r="G22" s="404"/>
      <c r="H22" s="405"/>
      <c r="I22" s="113">
        <f>SUM(I19:I21)</f>
        <v>0</v>
      </c>
    </row>
    <row r="23" spans="1:11" x14ac:dyDescent="0.45">
      <c r="A23" s="414" t="s">
        <v>97</v>
      </c>
      <c r="B23" s="415"/>
      <c r="C23" s="415"/>
      <c r="D23" s="415"/>
      <c r="E23" s="415"/>
      <c r="F23" s="415"/>
      <c r="G23" s="415"/>
      <c r="H23" s="415"/>
      <c r="I23" s="416"/>
    </row>
    <row r="24" spans="1:11" x14ac:dyDescent="0.45">
      <c r="A24" s="120" t="s">
        <v>98</v>
      </c>
      <c r="B24" s="412" t="s">
        <v>176</v>
      </c>
      <c r="C24" s="458"/>
      <c r="D24" s="458"/>
      <c r="E24" s="458"/>
      <c r="F24" s="413"/>
      <c r="G24" s="180" t="s">
        <v>93</v>
      </c>
      <c r="H24" s="136" t="s">
        <v>94</v>
      </c>
      <c r="I24" s="137" t="s">
        <v>95</v>
      </c>
      <c r="K24" s="142"/>
    </row>
    <row r="25" spans="1:11" x14ac:dyDescent="0.45">
      <c r="A25" s="125"/>
      <c r="B25" s="417"/>
      <c r="C25" s="418"/>
      <c r="D25" s="418"/>
      <c r="E25" s="418"/>
      <c r="F25" s="419"/>
      <c r="G25" s="189"/>
      <c r="H25" s="216"/>
      <c r="I25" s="129">
        <f>H25*G25</f>
        <v>0</v>
      </c>
    </row>
    <row r="26" spans="1:11" x14ac:dyDescent="0.45">
      <c r="A26" s="125"/>
      <c r="B26" s="420"/>
      <c r="C26" s="421"/>
      <c r="D26" s="421"/>
      <c r="E26" s="421"/>
      <c r="F26" s="421"/>
      <c r="G26" s="191"/>
      <c r="H26" s="217"/>
      <c r="I26" s="129">
        <f>H26*G26</f>
        <v>0</v>
      </c>
    </row>
    <row r="27" spans="1:11" x14ac:dyDescent="0.45">
      <c r="A27" s="125"/>
      <c r="B27" s="420"/>
      <c r="C27" s="421"/>
      <c r="D27" s="421"/>
      <c r="E27" s="421"/>
      <c r="F27" s="421"/>
      <c r="G27" s="191"/>
      <c r="H27" s="184"/>
      <c r="I27" s="129"/>
    </row>
    <row r="28" spans="1:11" x14ac:dyDescent="0.45">
      <c r="A28" s="125"/>
      <c r="B28" s="474"/>
      <c r="C28" s="475"/>
      <c r="D28" s="475"/>
      <c r="E28" s="475"/>
      <c r="F28" s="476"/>
      <c r="G28" s="191"/>
      <c r="H28" s="190"/>
      <c r="I28" s="129"/>
    </row>
    <row r="29" spans="1:11" x14ac:dyDescent="0.45">
      <c r="A29" s="125"/>
      <c r="B29" s="420"/>
      <c r="C29" s="421"/>
      <c r="D29" s="421"/>
      <c r="E29" s="421"/>
      <c r="F29" s="422"/>
      <c r="G29" s="191"/>
      <c r="H29" s="190"/>
      <c r="I29" s="129"/>
    </row>
    <row r="30" spans="1:11" x14ac:dyDescent="0.45">
      <c r="A30" s="125"/>
      <c r="B30" s="470"/>
      <c r="C30" s="471"/>
      <c r="D30" s="471"/>
      <c r="E30" s="471"/>
      <c r="F30" s="471"/>
      <c r="G30" s="191"/>
      <c r="H30" s="190"/>
      <c r="I30" s="129"/>
    </row>
    <row r="31" spans="1:11" x14ac:dyDescent="0.45">
      <c r="A31" s="125"/>
      <c r="B31" s="470"/>
      <c r="C31" s="471"/>
      <c r="D31" s="471"/>
      <c r="E31" s="471"/>
      <c r="F31" s="471"/>
      <c r="G31" s="191"/>
      <c r="H31" s="190"/>
      <c r="I31" s="129"/>
    </row>
    <row r="32" spans="1:11" x14ac:dyDescent="0.45">
      <c r="A32" s="125"/>
      <c r="B32" s="470"/>
      <c r="C32" s="471"/>
      <c r="D32" s="471"/>
      <c r="E32" s="471"/>
      <c r="F32" s="471"/>
      <c r="G32" s="191"/>
      <c r="H32" s="192"/>
      <c r="I32" s="129"/>
    </row>
    <row r="33" spans="1:12" x14ac:dyDescent="0.45">
      <c r="A33" s="125"/>
      <c r="B33" s="470"/>
      <c r="C33" s="471"/>
      <c r="D33" s="471"/>
      <c r="E33" s="471"/>
      <c r="F33" s="471"/>
      <c r="G33" s="191"/>
      <c r="H33" s="192"/>
      <c r="I33" s="129"/>
    </row>
    <row r="34" spans="1:12" x14ac:dyDescent="0.45">
      <c r="A34" s="125"/>
      <c r="B34" s="470"/>
      <c r="C34" s="471"/>
      <c r="D34" s="471"/>
      <c r="E34" s="471"/>
      <c r="F34" s="471"/>
      <c r="G34" s="191"/>
      <c r="H34" s="192"/>
      <c r="I34" s="129"/>
    </row>
    <row r="35" spans="1:12" x14ac:dyDescent="0.45">
      <c r="A35" s="125"/>
      <c r="B35" s="470"/>
      <c r="C35" s="471"/>
      <c r="D35" s="471"/>
      <c r="E35" s="471"/>
      <c r="F35" s="471"/>
      <c r="G35" s="191"/>
      <c r="H35" s="192"/>
      <c r="I35" s="129"/>
    </row>
    <row r="36" spans="1:12" x14ac:dyDescent="0.45">
      <c r="A36" s="125"/>
      <c r="B36" s="470"/>
      <c r="C36" s="471"/>
      <c r="D36" s="471"/>
      <c r="E36" s="471"/>
      <c r="F36" s="471"/>
      <c r="G36" s="191"/>
      <c r="H36" s="192"/>
      <c r="I36" s="129"/>
    </row>
    <row r="37" spans="1:12" x14ac:dyDescent="0.45">
      <c r="A37" s="125"/>
      <c r="B37" s="470"/>
      <c r="C37" s="471"/>
      <c r="D37" s="471"/>
      <c r="E37" s="471"/>
      <c r="F37" s="471"/>
      <c r="G37" s="191"/>
      <c r="H37" s="192"/>
      <c r="I37" s="129"/>
    </row>
    <row r="38" spans="1:12" x14ac:dyDescent="0.45">
      <c r="A38" s="125"/>
      <c r="B38" s="470"/>
      <c r="C38" s="471"/>
      <c r="D38" s="471"/>
      <c r="E38" s="471"/>
      <c r="F38" s="471"/>
      <c r="G38" s="191"/>
      <c r="H38" s="192"/>
      <c r="I38" s="129"/>
      <c r="L38" s="130"/>
    </row>
    <row r="39" spans="1:12" x14ac:dyDescent="0.45">
      <c r="A39" s="467" t="s">
        <v>177</v>
      </c>
      <c r="B39" s="404"/>
      <c r="C39" s="404"/>
      <c r="D39" s="404"/>
      <c r="E39" s="404"/>
      <c r="F39" s="404"/>
      <c r="G39" s="404"/>
      <c r="H39" s="405"/>
      <c r="I39" s="185">
        <f>SUM(I25:I38)</f>
        <v>0</v>
      </c>
      <c r="L39" s="130"/>
    </row>
    <row r="40" spans="1:12" x14ac:dyDescent="0.45">
      <c r="A40" s="408" t="s">
        <v>178</v>
      </c>
      <c r="B40" s="404"/>
      <c r="C40" s="404"/>
      <c r="D40" s="404"/>
      <c r="E40" s="404"/>
      <c r="F40" s="404"/>
      <c r="G40" s="404"/>
      <c r="H40" s="405"/>
      <c r="I40" s="186">
        <f>ROUND((I39*0.15),2)</f>
        <v>0</v>
      </c>
      <c r="L40" s="130"/>
    </row>
    <row r="41" spans="1:12" x14ac:dyDescent="0.45">
      <c r="A41" s="408" t="s">
        <v>179</v>
      </c>
      <c r="B41" s="404"/>
      <c r="C41" s="404"/>
      <c r="D41" s="404"/>
      <c r="E41" s="404"/>
      <c r="F41" s="404"/>
      <c r="G41" s="404"/>
      <c r="H41" s="405"/>
      <c r="I41" s="172">
        <f>I39+I40</f>
        <v>0</v>
      </c>
    </row>
    <row r="42" spans="1:12" x14ac:dyDescent="0.45">
      <c r="A42" s="414" t="s">
        <v>101</v>
      </c>
      <c r="B42" s="415"/>
      <c r="C42" s="415"/>
      <c r="D42" s="415"/>
      <c r="E42" s="415"/>
      <c r="F42" s="415"/>
      <c r="G42" s="415"/>
      <c r="H42" s="415"/>
      <c r="I42" s="416"/>
    </row>
    <row r="43" spans="1:12" x14ac:dyDescent="0.45">
      <c r="A43" s="120" t="s">
        <v>102</v>
      </c>
      <c r="B43" s="412" t="s">
        <v>103</v>
      </c>
      <c r="C43" s="458"/>
      <c r="D43" s="413"/>
      <c r="E43" s="412" t="s">
        <v>91</v>
      </c>
      <c r="F43" s="413"/>
      <c r="G43" s="122" t="s">
        <v>93</v>
      </c>
      <c r="H43" s="123" t="s">
        <v>94</v>
      </c>
      <c r="I43" s="124" t="s">
        <v>95</v>
      </c>
    </row>
    <row r="44" spans="1:12" x14ac:dyDescent="0.45">
      <c r="A44" s="125">
        <v>1</v>
      </c>
      <c r="B44" s="449" t="s">
        <v>104</v>
      </c>
      <c r="C44" s="450"/>
      <c r="D44" s="451"/>
      <c r="E44" s="437" t="s">
        <v>105</v>
      </c>
      <c r="F44" s="439"/>
      <c r="G44" s="157"/>
      <c r="H44" s="155">
        <v>450</v>
      </c>
      <c r="I44" s="132">
        <f>SUM(G44*H44)</f>
        <v>0</v>
      </c>
    </row>
    <row r="45" spans="1:12" x14ac:dyDescent="0.45">
      <c r="A45" s="125">
        <v>2</v>
      </c>
      <c r="B45" s="426" t="s">
        <v>106</v>
      </c>
      <c r="C45" s="427"/>
      <c r="D45" s="428"/>
      <c r="E45" s="406" t="s">
        <v>105</v>
      </c>
      <c r="F45" s="407"/>
      <c r="G45" s="126"/>
      <c r="H45" s="156">
        <v>350</v>
      </c>
      <c r="I45" s="129">
        <f t="shared" ref="I45:I49" si="1">SUM(G45*H45)</f>
        <v>0</v>
      </c>
    </row>
    <row r="46" spans="1:12" x14ac:dyDescent="0.45">
      <c r="A46" s="125">
        <v>3</v>
      </c>
      <c r="B46" s="426" t="s">
        <v>107</v>
      </c>
      <c r="C46" s="427"/>
      <c r="D46" s="428"/>
      <c r="E46" s="406" t="s">
        <v>105</v>
      </c>
      <c r="F46" s="407"/>
      <c r="G46" s="126">
        <v>1</v>
      </c>
      <c r="H46" s="156">
        <v>300</v>
      </c>
      <c r="I46" s="129">
        <f t="shared" si="1"/>
        <v>300</v>
      </c>
    </row>
    <row r="47" spans="1:12" x14ac:dyDescent="0.45">
      <c r="A47" s="125">
        <v>4</v>
      </c>
      <c r="B47" s="426" t="s">
        <v>108</v>
      </c>
      <c r="C47" s="427"/>
      <c r="D47" s="428"/>
      <c r="E47" s="406" t="s">
        <v>105</v>
      </c>
      <c r="F47" s="407"/>
      <c r="G47" s="126"/>
      <c r="H47" s="156">
        <v>200</v>
      </c>
      <c r="I47" s="129">
        <f t="shared" si="1"/>
        <v>0</v>
      </c>
    </row>
    <row r="48" spans="1:12" x14ac:dyDescent="0.45">
      <c r="A48" s="125">
        <v>5</v>
      </c>
      <c r="B48" s="426" t="s">
        <v>109</v>
      </c>
      <c r="C48" s="427"/>
      <c r="D48" s="428"/>
      <c r="E48" s="406" t="s">
        <v>105</v>
      </c>
      <c r="F48" s="407"/>
      <c r="G48" s="126">
        <v>1</v>
      </c>
      <c r="H48" s="158">
        <v>200</v>
      </c>
      <c r="I48" s="129">
        <f t="shared" si="1"/>
        <v>200</v>
      </c>
    </row>
    <row r="49" spans="1:12" x14ac:dyDescent="0.45">
      <c r="A49" s="125">
        <v>6</v>
      </c>
      <c r="B49" s="426" t="s">
        <v>350</v>
      </c>
      <c r="C49" s="427"/>
      <c r="D49" s="428"/>
      <c r="E49" s="406" t="s">
        <v>105</v>
      </c>
      <c r="F49" s="407"/>
      <c r="G49" s="126"/>
      <c r="H49" s="158">
        <v>140</v>
      </c>
      <c r="I49" s="129">
        <f t="shared" si="1"/>
        <v>0</v>
      </c>
    </row>
    <row r="50" spans="1:12" x14ac:dyDescent="0.45">
      <c r="A50" s="125"/>
      <c r="B50" s="426"/>
      <c r="C50" s="427"/>
      <c r="D50" s="428"/>
      <c r="E50" s="133"/>
      <c r="F50" s="100"/>
      <c r="G50" s="100"/>
      <c r="H50" s="116"/>
      <c r="I50" s="129"/>
    </row>
    <row r="51" spans="1:12" x14ac:dyDescent="0.45">
      <c r="A51" s="114"/>
      <c r="B51" s="426"/>
      <c r="C51" s="427"/>
      <c r="D51" s="428"/>
      <c r="F51" s="100"/>
      <c r="G51" s="100"/>
      <c r="H51" s="116"/>
      <c r="I51" s="129"/>
    </row>
    <row r="52" spans="1:12" x14ac:dyDescent="0.45">
      <c r="A52" s="134"/>
      <c r="B52" s="455"/>
      <c r="C52" s="456"/>
      <c r="D52" s="457"/>
      <c r="E52" s="102"/>
      <c r="F52" s="103"/>
      <c r="G52" s="100"/>
      <c r="H52" s="118"/>
      <c r="I52" s="129"/>
    </row>
    <row r="53" spans="1:12" x14ac:dyDescent="0.45">
      <c r="A53" s="408" t="s">
        <v>110</v>
      </c>
      <c r="B53" s="404"/>
      <c r="C53" s="404"/>
      <c r="D53" s="404"/>
      <c r="E53" s="404"/>
      <c r="F53" s="404"/>
      <c r="G53" s="404"/>
      <c r="H53" s="405"/>
      <c r="I53" s="140">
        <f>SUM(I44:I52)</f>
        <v>500</v>
      </c>
    </row>
    <row r="54" spans="1:12" x14ac:dyDescent="0.45">
      <c r="A54" s="414" t="s">
        <v>111</v>
      </c>
      <c r="B54" s="415"/>
      <c r="C54" s="415"/>
      <c r="D54" s="415"/>
      <c r="E54" s="415"/>
      <c r="F54" s="415"/>
      <c r="G54" s="415"/>
      <c r="H54" s="415"/>
      <c r="I54" s="416"/>
    </row>
    <row r="55" spans="1:12" x14ac:dyDescent="0.45">
      <c r="A55" s="120" t="s">
        <v>112</v>
      </c>
      <c r="B55" s="412" t="s">
        <v>113</v>
      </c>
      <c r="C55" s="458"/>
      <c r="D55" s="413"/>
      <c r="E55" s="412" t="s">
        <v>114</v>
      </c>
      <c r="F55" s="413"/>
      <c r="G55" s="136" t="s">
        <v>115</v>
      </c>
      <c r="H55" s="136" t="s">
        <v>94</v>
      </c>
      <c r="I55" s="137" t="s">
        <v>95</v>
      </c>
    </row>
    <row r="56" spans="1:12" x14ac:dyDescent="0.45">
      <c r="A56" s="125">
        <v>1</v>
      </c>
      <c r="B56" s="417" t="s">
        <v>342</v>
      </c>
      <c r="C56" s="418"/>
      <c r="D56" s="419"/>
      <c r="E56" s="437"/>
      <c r="F56" s="439"/>
      <c r="G56" s="126"/>
      <c r="H56" s="138"/>
      <c r="I56" s="129"/>
    </row>
    <row r="57" spans="1:12" x14ac:dyDescent="0.45">
      <c r="A57" s="125"/>
      <c r="B57" s="420" t="s">
        <v>273</v>
      </c>
      <c r="C57" s="421"/>
      <c r="D57" s="422"/>
      <c r="E57" s="406">
        <v>1</v>
      </c>
      <c r="F57" s="407"/>
      <c r="G57" s="126">
        <v>33.4</v>
      </c>
      <c r="H57" s="138">
        <v>5</v>
      </c>
      <c r="I57" s="129">
        <f>H57*G57</f>
        <v>167</v>
      </c>
    </row>
    <row r="58" spans="1:12" x14ac:dyDescent="0.45">
      <c r="A58" s="139"/>
      <c r="B58" s="423"/>
      <c r="C58" s="424"/>
      <c r="D58" s="425"/>
      <c r="E58" s="440"/>
      <c r="F58" s="442"/>
      <c r="G58" s="126"/>
      <c r="H58" s="138"/>
      <c r="I58" s="129"/>
    </row>
    <row r="59" spans="1:12" x14ac:dyDescent="0.45">
      <c r="A59" s="408" t="s">
        <v>116</v>
      </c>
      <c r="B59" s="404"/>
      <c r="C59" s="404"/>
      <c r="D59" s="404"/>
      <c r="E59" s="404"/>
      <c r="F59" s="404"/>
      <c r="G59" s="404"/>
      <c r="H59" s="405"/>
      <c r="I59" s="140">
        <f>SUM(I56:I58)</f>
        <v>167</v>
      </c>
    </row>
    <row r="60" spans="1:12" x14ac:dyDescent="0.45">
      <c r="A60" s="141"/>
      <c r="B60" s="142"/>
      <c r="C60" s="142"/>
      <c r="D60" s="142"/>
      <c r="E60" s="142"/>
      <c r="F60" s="143"/>
      <c r="G60" s="144"/>
      <c r="H60" s="144"/>
      <c r="I60" s="145"/>
      <c r="L60" s="97"/>
    </row>
    <row r="61" spans="1:12" x14ac:dyDescent="0.45">
      <c r="A61" s="452"/>
      <c r="B61" s="453"/>
      <c r="C61" s="453"/>
      <c r="D61" s="453"/>
      <c r="E61" s="453"/>
      <c r="F61" s="146"/>
      <c r="G61" s="454" t="s">
        <v>117</v>
      </c>
      <c r="H61" s="453"/>
      <c r="I61" s="147">
        <f>I59+I53+I41</f>
        <v>667</v>
      </c>
    </row>
    <row r="62" spans="1:12" x14ac:dyDescent="0.45">
      <c r="A62" s="452"/>
      <c r="B62" s="453"/>
      <c r="C62" s="453"/>
      <c r="D62" s="453"/>
      <c r="E62" s="453"/>
      <c r="F62" s="100"/>
      <c r="G62" s="148"/>
      <c r="H62" s="149"/>
      <c r="I62" s="150"/>
    </row>
    <row r="63" spans="1:12" ht="14.65" thickBot="1" x14ac:dyDescent="0.5">
      <c r="A63" s="452"/>
      <c r="B63" s="453"/>
      <c r="C63" s="453"/>
      <c r="D63" s="453"/>
      <c r="E63" s="453"/>
      <c r="F63" s="100"/>
      <c r="G63" s="402" t="s">
        <v>160</v>
      </c>
      <c r="H63" s="403"/>
      <c r="I63" s="159">
        <f>I61+I62</f>
        <v>667</v>
      </c>
    </row>
    <row r="64" spans="1:12" ht="15" thickTop="1" thickBot="1" x14ac:dyDescent="0.5">
      <c r="A64" s="151"/>
      <c r="B64" s="152"/>
      <c r="C64" s="459"/>
      <c r="D64" s="460"/>
      <c r="E64" s="460"/>
      <c r="F64" s="460"/>
      <c r="G64" s="153"/>
      <c r="H64" s="153"/>
      <c r="I64" s="154"/>
    </row>
    <row r="66" spans="1:2" x14ac:dyDescent="0.45">
      <c r="A66" s="97"/>
      <c r="B66" s="97"/>
    </row>
  </sheetData>
  <mergeCells count="78">
    <mergeCell ref="F11:G11"/>
    <mergeCell ref="H11:I11"/>
    <mergeCell ref="A9:E9"/>
    <mergeCell ref="F9:G9"/>
    <mergeCell ref="H9:I9"/>
    <mergeCell ref="F10:G10"/>
    <mergeCell ref="H10:I10"/>
    <mergeCell ref="B21:D21"/>
    <mergeCell ref="F12:G12"/>
    <mergeCell ref="H12:I12"/>
    <mergeCell ref="H13:I13"/>
    <mergeCell ref="F14:G14"/>
    <mergeCell ref="H14:I14"/>
    <mergeCell ref="F15:G15"/>
    <mergeCell ref="H15:I15"/>
    <mergeCell ref="A16:I16"/>
    <mergeCell ref="A17:I17"/>
    <mergeCell ref="B18:D18"/>
    <mergeCell ref="B19:D19"/>
    <mergeCell ref="B20:D20"/>
    <mergeCell ref="B33:F33"/>
    <mergeCell ref="A22:H22"/>
    <mergeCell ref="A23:I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44:D44"/>
    <mergeCell ref="E44:F44"/>
    <mergeCell ref="B34:F34"/>
    <mergeCell ref="B35:F35"/>
    <mergeCell ref="B36:F36"/>
    <mergeCell ref="B37:F37"/>
    <mergeCell ref="B38:F38"/>
    <mergeCell ref="A39:H39"/>
    <mergeCell ref="A40:H40"/>
    <mergeCell ref="A41:H41"/>
    <mergeCell ref="A42:I42"/>
    <mergeCell ref="B43:D43"/>
    <mergeCell ref="E43:F43"/>
    <mergeCell ref="B45:D45"/>
    <mergeCell ref="E45:F45"/>
    <mergeCell ref="B46:D46"/>
    <mergeCell ref="E46:F46"/>
    <mergeCell ref="B47:D47"/>
    <mergeCell ref="E47:F47"/>
    <mergeCell ref="B56:D56"/>
    <mergeCell ref="E56:F56"/>
    <mergeCell ref="B48:D48"/>
    <mergeCell ref="E48:F48"/>
    <mergeCell ref="B49:D49"/>
    <mergeCell ref="E49:F49"/>
    <mergeCell ref="B50:D50"/>
    <mergeCell ref="B51:D51"/>
    <mergeCell ref="B52:D52"/>
    <mergeCell ref="A53:H53"/>
    <mergeCell ref="A54:I54"/>
    <mergeCell ref="B55:D55"/>
    <mergeCell ref="E55:F55"/>
    <mergeCell ref="C64:F64"/>
    <mergeCell ref="B57:D57"/>
    <mergeCell ref="E57:F57"/>
    <mergeCell ref="B58:D58"/>
    <mergeCell ref="E58:F58"/>
    <mergeCell ref="A59:H59"/>
    <mergeCell ref="A61:B61"/>
    <mergeCell ref="C61:E61"/>
    <mergeCell ref="G61:H61"/>
    <mergeCell ref="A62:B62"/>
    <mergeCell ref="C62:E62"/>
    <mergeCell ref="A63:B63"/>
    <mergeCell ref="C63:E63"/>
    <mergeCell ref="G63:H63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M66"/>
  <sheetViews>
    <sheetView workbookViewId="0">
      <selection activeCell="L8" sqref="A1:XFD1048576"/>
    </sheetView>
  </sheetViews>
  <sheetFormatPr defaultRowHeight="14.25" x14ac:dyDescent="0.45"/>
  <cols>
    <col min="1" max="1" width="12" bestFit="1" customWidth="1"/>
    <col min="4" max="4" width="26.86328125" customWidth="1"/>
    <col min="6" max="6" width="8.86328125" customWidth="1"/>
    <col min="7" max="7" width="11" customWidth="1"/>
    <col min="8" max="8" width="14.1328125" customWidth="1"/>
    <col min="9" max="9" width="18.33203125" customWidth="1"/>
  </cols>
  <sheetData>
    <row r="1" spans="1:13" x14ac:dyDescent="0.45">
      <c r="A1" s="92"/>
      <c r="B1" s="93"/>
      <c r="C1" s="93"/>
      <c r="D1" s="93"/>
      <c r="E1" s="93"/>
      <c r="F1" s="93"/>
      <c r="G1" s="93"/>
      <c r="H1" s="93"/>
      <c r="I1" s="94"/>
    </row>
    <row r="2" spans="1:13" x14ac:dyDescent="0.45">
      <c r="A2" s="95"/>
      <c r="I2" s="96"/>
    </row>
    <row r="3" spans="1:13" x14ac:dyDescent="0.45">
      <c r="A3" s="95"/>
      <c r="I3" s="96"/>
    </row>
    <row r="4" spans="1:13" x14ac:dyDescent="0.45">
      <c r="A4" s="95"/>
      <c r="I4" s="96"/>
    </row>
    <row r="5" spans="1:13" x14ac:dyDescent="0.45">
      <c r="A5" s="95"/>
      <c r="I5" s="96"/>
    </row>
    <row r="6" spans="1:13" x14ac:dyDescent="0.45">
      <c r="A6" s="95"/>
      <c r="I6" s="96"/>
    </row>
    <row r="7" spans="1:13" x14ac:dyDescent="0.45">
      <c r="A7" s="95"/>
      <c r="I7" s="96"/>
    </row>
    <row r="8" spans="1:13" x14ac:dyDescent="0.45">
      <c r="A8" s="95"/>
      <c r="H8" s="97"/>
      <c r="I8" s="98"/>
    </row>
    <row r="9" spans="1:13" x14ac:dyDescent="0.45">
      <c r="A9" s="414" t="s">
        <v>167</v>
      </c>
      <c r="B9" s="415"/>
      <c r="C9" s="415"/>
      <c r="D9" s="415"/>
      <c r="E9" s="429"/>
      <c r="F9" s="430" t="s">
        <v>166</v>
      </c>
      <c r="G9" s="431"/>
      <c r="H9" s="432" t="e">
        <f>#REF!</f>
        <v>#REF!</v>
      </c>
      <c r="I9" s="433"/>
    </row>
    <row r="10" spans="1:13" x14ac:dyDescent="0.45">
      <c r="A10" s="99" t="s">
        <v>77</v>
      </c>
      <c r="B10" s="97"/>
      <c r="D10" s="215"/>
      <c r="E10" s="100"/>
      <c r="F10" s="430" t="s">
        <v>78</v>
      </c>
      <c r="G10" s="431"/>
      <c r="H10" s="434" t="e">
        <f>#REF!</f>
        <v>#REF!</v>
      </c>
      <c r="I10" s="435"/>
    </row>
    <row r="11" spans="1:13" x14ac:dyDescent="0.45">
      <c r="A11" s="99" t="s">
        <v>79</v>
      </c>
      <c r="B11" s="97"/>
      <c r="E11" s="100"/>
      <c r="F11" s="430" t="s">
        <v>80</v>
      </c>
      <c r="G11" s="431"/>
      <c r="H11" s="436" t="e">
        <f>#REF!</f>
        <v>#REF!</v>
      </c>
      <c r="I11" s="435"/>
    </row>
    <row r="12" spans="1:13" x14ac:dyDescent="0.45">
      <c r="A12" s="99" t="s">
        <v>81</v>
      </c>
      <c r="B12" s="97"/>
      <c r="D12" s="187"/>
      <c r="E12" s="100"/>
      <c r="F12" s="430" t="s">
        <v>82</v>
      </c>
      <c r="G12" s="431"/>
      <c r="H12" s="436" t="e">
        <f>#REF!</f>
        <v>#REF!</v>
      </c>
      <c r="I12" s="435"/>
    </row>
    <row r="13" spans="1:13" x14ac:dyDescent="0.45">
      <c r="A13" s="99" t="s">
        <v>83</v>
      </c>
      <c r="B13" s="97"/>
      <c r="D13" s="187"/>
      <c r="E13" s="100"/>
      <c r="F13" s="181" t="s">
        <v>84</v>
      </c>
      <c r="G13" s="182"/>
      <c r="H13" s="468" t="s">
        <v>118</v>
      </c>
      <c r="I13" s="469"/>
    </row>
    <row r="14" spans="1:13" x14ac:dyDescent="0.45">
      <c r="A14" s="99"/>
      <c r="B14" s="97"/>
      <c r="D14" s="187"/>
      <c r="E14" s="100"/>
      <c r="F14" s="430" t="s">
        <v>86</v>
      </c>
      <c r="G14" s="431"/>
      <c r="H14" s="436" t="s">
        <v>87</v>
      </c>
      <c r="I14" s="435"/>
      <c r="M14" t="s">
        <v>85</v>
      </c>
    </row>
    <row r="15" spans="1:13" x14ac:dyDescent="0.45">
      <c r="A15" s="99"/>
      <c r="B15" s="97"/>
      <c r="D15" s="187"/>
      <c r="F15" s="472" t="s">
        <v>318</v>
      </c>
      <c r="G15" s="472"/>
      <c r="H15" s="473" t="s">
        <v>321</v>
      </c>
      <c r="I15" s="469"/>
    </row>
    <row r="16" spans="1:13" x14ac:dyDescent="0.45">
      <c r="A16" s="443" t="s">
        <v>353</v>
      </c>
      <c r="B16" s="444"/>
      <c r="C16" s="444"/>
      <c r="D16" s="444"/>
      <c r="E16" s="444"/>
      <c r="F16" s="444"/>
      <c r="G16" s="444"/>
      <c r="H16" s="444"/>
      <c r="I16" s="445"/>
    </row>
    <row r="17" spans="1:11" ht="14.65" thickBot="1" x14ac:dyDescent="0.5">
      <c r="A17" s="446" t="s">
        <v>88</v>
      </c>
      <c r="B17" s="447"/>
      <c r="C17" s="447"/>
      <c r="D17" s="447"/>
      <c r="E17" s="447"/>
      <c r="F17" s="447"/>
      <c r="G17" s="447"/>
      <c r="H17" s="447"/>
      <c r="I17" s="448"/>
    </row>
    <row r="18" spans="1:11" x14ac:dyDescent="0.45">
      <c r="A18" s="104" t="s">
        <v>89</v>
      </c>
      <c r="B18" s="464" t="s">
        <v>176</v>
      </c>
      <c r="C18" s="465"/>
      <c r="D18" s="466"/>
      <c r="E18" s="170" t="s">
        <v>91</v>
      </c>
      <c r="F18" s="170" t="s">
        <v>92</v>
      </c>
      <c r="G18" s="170" t="s">
        <v>93</v>
      </c>
      <c r="H18" s="170" t="s">
        <v>94</v>
      </c>
      <c r="I18" s="171" t="s">
        <v>95</v>
      </c>
    </row>
    <row r="19" spans="1:11" x14ac:dyDescent="0.45">
      <c r="A19" s="109"/>
      <c r="B19" s="437"/>
      <c r="C19" s="438"/>
      <c r="D19" s="439"/>
      <c r="E19" s="110"/>
      <c r="F19" s="111"/>
      <c r="G19" s="110"/>
      <c r="H19" s="112"/>
      <c r="I19" s="113">
        <f>SUM(G19*H19)</f>
        <v>0</v>
      </c>
    </row>
    <row r="20" spans="1:11" x14ac:dyDescent="0.45">
      <c r="A20" s="114"/>
      <c r="B20" s="406"/>
      <c r="C20" s="395"/>
      <c r="D20" s="407"/>
      <c r="E20" s="115"/>
      <c r="F20" s="100"/>
      <c r="G20" s="115"/>
      <c r="H20" s="116"/>
      <c r="I20" s="113">
        <f t="shared" ref="I20:I21" si="0">SUM(G20*H20)</f>
        <v>0</v>
      </c>
    </row>
    <row r="21" spans="1:11" x14ac:dyDescent="0.45">
      <c r="A21" s="114"/>
      <c r="B21" s="440"/>
      <c r="C21" s="441"/>
      <c r="D21" s="442"/>
      <c r="E21" s="115"/>
      <c r="F21" s="100"/>
      <c r="G21" s="117"/>
      <c r="H21" s="118"/>
      <c r="I21" s="119">
        <f t="shared" si="0"/>
        <v>0</v>
      </c>
    </row>
    <row r="22" spans="1:11" x14ac:dyDescent="0.45">
      <c r="A22" s="408" t="s">
        <v>96</v>
      </c>
      <c r="B22" s="404"/>
      <c r="C22" s="404"/>
      <c r="D22" s="404"/>
      <c r="E22" s="404"/>
      <c r="F22" s="404"/>
      <c r="G22" s="404"/>
      <c r="H22" s="405"/>
      <c r="I22" s="113">
        <f>SUM(I19:I21)</f>
        <v>0</v>
      </c>
    </row>
    <row r="23" spans="1:11" x14ac:dyDescent="0.45">
      <c r="A23" s="414" t="s">
        <v>97</v>
      </c>
      <c r="B23" s="415"/>
      <c r="C23" s="415"/>
      <c r="D23" s="415"/>
      <c r="E23" s="415"/>
      <c r="F23" s="415"/>
      <c r="G23" s="415"/>
      <c r="H23" s="415"/>
      <c r="I23" s="416"/>
    </row>
    <row r="24" spans="1:11" x14ac:dyDescent="0.45">
      <c r="A24" s="120" t="s">
        <v>98</v>
      </c>
      <c r="B24" s="412" t="s">
        <v>176</v>
      </c>
      <c r="C24" s="458"/>
      <c r="D24" s="458"/>
      <c r="E24" s="458"/>
      <c r="F24" s="413"/>
      <c r="G24" s="180" t="s">
        <v>93</v>
      </c>
      <c r="H24" s="136" t="s">
        <v>94</v>
      </c>
      <c r="I24" s="137" t="s">
        <v>95</v>
      </c>
      <c r="K24" s="142"/>
    </row>
    <row r="25" spans="1:11" x14ac:dyDescent="0.45">
      <c r="A25" s="125">
        <v>1</v>
      </c>
      <c r="B25" s="417" t="s">
        <v>357</v>
      </c>
      <c r="C25" s="418"/>
      <c r="D25" s="418"/>
      <c r="E25" s="418"/>
      <c r="F25" s="419"/>
      <c r="G25" s="189">
        <v>1</v>
      </c>
      <c r="H25" s="216">
        <v>3167.47</v>
      </c>
      <c r="I25" s="129">
        <f>H25*G25</f>
        <v>3167.47</v>
      </c>
    </row>
    <row r="26" spans="1:11" x14ac:dyDescent="0.45">
      <c r="A26" s="125"/>
      <c r="B26" s="420"/>
      <c r="C26" s="421"/>
      <c r="D26" s="421"/>
      <c r="E26" s="421"/>
      <c r="F26" s="421"/>
      <c r="G26" s="191"/>
      <c r="H26" s="217"/>
      <c r="I26" s="129"/>
    </row>
    <row r="27" spans="1:11" x14ac:dyDescent="0.45">
      <c r="A27" s="125"/>
      <c r="B27" s="420"/>
      <c r="C27" s="421"/>
      <c r="D27" s="421"/>
      <c r="E27" s="421"/>
      <c r="F27" s="421"/>
      <c r="G27" s="191"/>
      <c r="H27" s="217"/>
      <c r="I27" s="129"/>
    </row>
    <row r="28" spans="1:11" x14ac:dyDescent="0.45">
      <c r="A28" s="125"/>
      <c r="B28" s="474"/>
      <c r="C28" s="475"/>
      <c r="D28" s="475"/>
      <c r="E28" s="475"/>
      <c r="F28" s="476"/>
      <c r="G28" s="191"/>
      <c r="H28" s="217"/>
      <c r="I28" s="129"/>
    </row>
    <row r="29" spans="1:11" x14ac:dyDescent="0.45">
      <c r="A29" s="125"/>
      <c r="B29" s="420"/>
      <c r="C29" s="421"/>
      <c r="D29" s="421"/>
      <c r="E29" s="421"/>
      <c r="F29" s="422"/>
      <c r="G29" s="191"/>
      <c r="H29" s="190"/>
      <c r="I29" s="129"/>
    </row>
    <row r="30" spans="1:11" x14ac:dyDescent="0.45">
      <c r="A30" s="125"/>
      <c r="B30" s="470"/>
      <c r="C30" s="471"/>
      <c r="D30" s="471"/>
      <c r="E30" s="471"/>
      <c r="F30" s="471"/>
      <c r="G30" s="191"/>
      <c r="H30" s="190"/>
      <c r="I30" s="129"/>
    </row>
    <row r="31" spans="1:11" x14ac:dyDescent="0.45">
      <c r="A31" s="125"/>
      <c r="B31" s="470"/>
      <c r="C31" s="471"/>
      <c r="D31" s="471"/>
      <c r="E31" s="471"/>
      <c r="F31" s="471"/>
      <c r="G31" s="191"/>
      <c r="H31" s="190"/>
      <c r="I31" s="129"/>
    </row>
    <row r="32" spans="1:11" x14ac:dyDescent="0.45">
      <c r="A32" s="125"/>
      <c r="B32" s="470"/>
      <c r="C32" s="471"/>
      <c r="D32" s="471"/>
      <c r="E32" s="471"/>
      <c r="F32" s="471"/>
      <c r="G32" s="191"/>
      <c r="H32" s="192"/>
      <c r="I32" s="129"/>
    </row>
    <row r="33" spans="1:12" x14ac:dyDescent="0.45">
      <c r="A33" s="125"/>
      <c r="B33" s="470"/>
      <c r="C33" s="471"/>
      <c r="D33" s="471"/>
      <c r="E33" s="471"/>
      <c r="F33" s="471"/>
      <c r="G33" s="191"/>
      <c r="H33" s="192"/>
      <c r="I33" s="129"/>
    </row>
    <row r="34" spans="1:12" x14ac:dyDescent="0.45">
      <c r="A34" s="125"/>
      <c r="B34" s="470"/>
      <c r="C34" s="471"/>
      <c r="D34" s="471"/>
      <c r="E34" s="471"/>
      <c r="F34" s="471"/>
      <c r="G34" s="191"/>
      <c r="H34" s="192"/>
      <c r="I34" s="129"/>
    </row>
    <row r="35" spans="1:12" x14ac:dyDescent="0.45">
      <c r="A35" s="125"/>
      <c r="B35" s="470"/>
      <c r="C35" s="471"/>
      <c r="D35" s="471"/>
      <c r="E35" s="471"/>
      <c r="F35" s="471"/>
      <c r="G35" s="191"/>
      <c r="H35" s="192"/>
      <c r="I35" s="129"/>
    </row>
    <row r="36" spans="1:12" x14ac:dyDescent="0.45">
      <c r="A36" s="125"/>
      <c r="B36" s="470"/>
      <c r="C36" s="471"/>
      <c r="D36" s="471"/>
      <c r="E36" s="471"/>
      <c r="F36" s="471"/>
      <c r="G36" s="191"/>
      <c r="H36" s="192"/>
      <c r="I36" s="129"/>
    </row>
    <row r="37" spans="1:12" x14ac:dyDescent="0.45">
      <c r="A37" s="125"/>
      <c r="B37" s="470"/>
      <c r="C37" s="471"/>
      <c r="D37" s="471"/>
      <c r="E37" s="471"/>
      <c r="F37" s="471"/>
      <c r="G37" s="191"/>
      <c r="H37" s="192"/>
      <c r="I37" s="129"/>
    </row>
    <row r="38" spans="1:12" x14ac:dyDescent="0.45">
      <c r="A38" s="125"/>
      <c r="B38" s="470"/>
      <c r="C38" s="471"/>
      <c r="D38" s="471"/>
      <c r="E38" s="471"/>
      <c r="F38" s="471"/>
      <c r="G38" s="191"/>
      <c r="H38" s="192"/>
      <c r="I38" s="129"/>
      <c r="L38" s="130"/>
    </row>
    <row r="39" spans="1:12" x14ac:dyDescent="0.45">
      <c r="A39" s="467" t="s">
        <v>177</v>
      </c>
      <c r="B39" s="404"/>
      <c r="C39" s="404"/>
      <c r="D39" s="404"/>
      <c r="E39" s="404"/>
      <c r="F39" s="404"/>
      <c r="G39" s="404"/>
      <c r="H39" s="405"/>
      <c r="I39" s="185">
        <f>SUM(I25:I38)</f>
        <v>3167.47</v>
      </c>
      <c r="L39" s="130"/>
    </row>
    <row r="40" spans="1:12" x14ac:dyDescent="0.45">
      <c r="A40" s="408" t="s">
        <v>178</v>
      </c>
      <c r="B40" s="404"/>
      <c r="C40" s="404"/>
      <c r="D40" s="404"/>
      <c r="E40" s="404"/>
      <c r="F40" s="404"/>
      <c r="G40" s="404"/>
      <c r="H40" s="405"/>
      <c r="I40" s="186">
        <f>ROUND((I39*0.15),2)</f>
        <v>475.12</v>
      </c>
      <c r="L40" s="130"/>
    </row>
    <row r="41" spans="1:12" x14ac:dyDescent="0.45">
      <c r="A41" s="408" t="s">
        <v>179</v>
      </c>
      <c r="B41" s="404"/>
      <c r="C41" s="404"/>
      <c r="D41" s="404"/>
      <c r="E41" s="404"/>
      <c r="F41" s="404"/>
      <c r="G41" s="404"/>
      <c r="H41" s="405"/>
      <c r="I41" s="172">
        <f>I39+I40</f>
        <v>3642.5899999999997</v>
      </c>
    </row>
    <row r="42" spans="1:12" x14ac:dyDescent="0.45">
      <c r="A42" s="414" t="s">
        <v>101</v>
      </c>
      <c r="B42" s="415"/>
      <c r="C42" s="415"/>
      <c r="D42" s="415"/>
      <c r="E42" s="415"/>
      <c r="F42" s="415"/>
      <c r="G42" s="415"/>
      <c r="H42" s="415"/>
      <c r="I42" s="416"/>
    </row>
    <row r="43" spans="1:12" x14ac:dyDescent="0.45">
      <c r="A43" s="120" t="s">
        <v>102</v>
      </c>
      <c r="B43" s="412" t="s">
        <v>103</v>
      </c>
      <c r="C43" s="458"/>
      <c r="D43" s="413"/>
      <c r="E43" s="412" t="s">
        <v>91</v>
      </c>
      <c r="F43" s="413"/>
      <c r="G43" s="122" t="s">
        <v>93</v>
      </c>
      <c r="H43" s="123" t="s">
        <v>94</v>
      </c>
      <c r="I43" s="124" t="s">
        <v>95</v>
      </c>
    </row>
    <row r="44" spans="1:12" x14ac:dyDescent="0.45">
      <c r="A44" s="125">
        <v>1</v>
      </c>
      <c r="B44" s="449" t="s">
        <v>104</v>
      </c>
      <c r="C44" s="450"/>
      <c r="D44" s="451"/>
      <c r="E44" s="437" t="s">
        <v>105</v>
      </c>
      <c r="F44" s="439"/>
      <c r="G44" s="157"/>
      <c r="H44" s="155">
        <v>450</v>
      </c>
      <c r="I44" s="132">
        <f>SUM(G44*H44)</f>
        <v>0</v>
      </c>
    </row>
    <row r="45" spans="1:12" x14ac:dyDescent="0.45">
      <c r="A45" s="125">
        <v>2</v>
      </c>
      <c r="B45" s="426" t="s">
        <v>106</v>
      </c>
      <c r="C45" s="427"/>
      <c r="D45" s="428"/>
      <c r="E45" s="406" t="s">
        <v>105</v>
      </c>
      <c r="F45" s="407"/>
      <c r="G45" s="126"/>
      <c r="H45" s="156">
        <v>350</v>
      </c>
      <c r="I45" s="129">
        <f t="shared" ref="I45:I49" si="1">SUM(G45*H45)</f>
        <v>0</v>
      </c>
    </row>
    <row r="46" spans="1:12" x14ac:dyDescent="0.45">
      <c r="A46" s="125">
        <v>3</v>
      </c>
      <c r="B46" s="426" t="s">
        <v>107</v>
      </c>
      <c r="C46" s="427"/>
      <c r="D46" s="428"/>
      <c r="E46" s="406" t="s">
        <v>105</v>
      </c>
      <c r="F46" s="407"/>
      <c r="G46" s="126">
        <v>2.5</v>
      </c>
      <c r="H46" s="156">
        <v>300</v>
      </c>
      <c r="I46" s="129">
        <f t="shared" si="1"/>
        <v>750</v>
      </c>
    </row>
    <row r="47" spans="1:12" x14ac:dyDescent="0.45">
      <c r="A47" s="125">
        <v>4</v>
      </c>
      <c r="B47" s="426" t="s">
        <v>108</v>
      </c>
      <c r="C47" s="427"/>
      <c r="D47" s="428"/>
      <c r="E47" s="406" t="s">
        <v>105</v>
      </c>
      <c r="F47" s="407"/>
      <c r="G47" s="126"/>
      <c r="H47" s="156">
        <v>200</v>
      </c>
      <c r="I47" s="129">
        <f t="shared" si="1"/>
        <v>0</v>
      </c>
    </row>
    <row r="48" spans="1:12" x14ac:dyDescent="0.45">
      <c r="A48" s="125">
        <v>5</v>
      </c>
      <c r="B48" s="426" t="s">
        <v>109</v>
      </c>
      <c r="C48" s="427"/>
      <c r="D48" s="428"/>
      <c r="E48" s="406" t="s">
        <v>105</v>
      </c>
      <c r="F48" s="407"/>
      <c r="G48" s="126">
        <v>2.5</v>
      </c>
      <c r="H48" s="158">
        <v>200</v>
      </c>
      <c r="I48" s="129">
        <f t="shared" si="1"/>
        <v>500</v>
      </c>
    </row>
    <row r="49" spans="1:12" x14ac:dyDescent="0.45">
      <c r="A49" s="125">
        <v>6</v>
      </c>
      <c r="B49" s="426" t="s">
        <v>339</v>
      </c>
      <c r="C49" s="427"/>
      <c r="D49" s="428"/>
      <c r="E49" s="406" t="s">
        <v>105</v>
      </c>
      <c r="F49" s="407"/>
      <c r="G49" s="126"/>
      <c r="H49" s="158">
        <v>140</v>
      </c>
      <c r="I49" s="129">
        <f t="shared" si="1"/>
        <v>0</v>
      </c>
    </row>
    <row r="50" spans="1:12" x14ac:dyDescent="0.45">
      <c r="A50" s="125"/>
      <c r="B50" s="426"/>
      <c r="C50" s="427"/>
      <c r="D50" s="428"/>
      <c r="E50" s="133"/>
      <c r="F50" s="100"/>
      <c r="G50" s="100"/>
      <c r="H50" s="116"/>
      <c r="I50" s="129"/>
    </row>
    <row r="51" spans="1:12" x14ac:dyDescent="0.45">
      <c r="A51" s="114"/>
      <c r="B51" s="426"/>
      <c r="C51" s="427"/>
      <c r="D51" s="428"/>
      <c r="F51" s="100"/>
      <c r="G51" s="100"/>
      <c r="H51" s="116"/>
      <c r="I51" s="129"/>
    </row>
    <row r="52" spans="1:12" x14ac:dyDescent="0.45">
      <c r="A52" s="134"/>
      <c r="B52" s="455"/>
      <c r="C52" s="456"/>
      <c r="D52" s="457"/>
      <c r="E52" s="102"/>
      <c r="F52" s="103"/>
      <c r="G52" s="100"/>
      <c r="H52" s="118"/>
      <c r="I52" s="129"/>
    </row>
    <row r="53" spans="1:12" x14ac:dyDescent="0.45">
      <c r="A53" s="408" t="s">
        <v>110</v>
      </c>
      <c r="B53" s="404"/>
      <c r="C53" s="404"/>
      <c r="D53" s="404"/>
      <c r="E53" s="404"/>
      <c r="F53" s="404"/>
      <c r="G53" s="404"/>
      <c r="H53" s="405"/>
      <c r="I53" s="140">
        <f>SUM(I44:I52)</f>
        <v>1250</v>
      </c>
    </row>
    <row r="54" spans="1:12" x14ac:dyDescent="0.45">
      <c r="A54" s="414" t="s">
        <v>111</v>
      </c>
      <c r="B54" s="415"/>
      <c r="C54" s="415"/>
      <c r="D54" s="415"/>
      <c r="E54" s="415"/>
      <c r="F54" s="415"/>
      <c r="G54" s="415"/>
      <c r="H54" s="415"/>
      <c r="I54" s="416"/>
    </row>
    <row r="55" spans="1:12" x14ac:dyDescent="0.45">
      <c r="A55" s="120" t="s">
        <v>112</v>
      </c>
      <c r="B55" s="412" t="s">
        <v>113</v>
      </c>
      <c r="C55" s="458"/>
      <c r="D55" s="413"/>
      <c r="E55" s="412" t="s">
        <v>114</v>
      </c>
      <c r="F55" s="413"/>
      <c r="G55" s="136" t="s">
        <v>115</v>
      </c>
      <c r="H55" s="136" t="s">
        <v>94</v>
      </c>
      <c r="I55" s="137" t="s">
        <v>95</v>
      </c>
    </row>
    <row r="56" spans="1:12" x14ac:dyDescent="0.45">
      <c r="A56" s="125">
        <v>1</v>
      </c>
      <c r="B56" s="417" t="s">
        <v>342</v>
      </c>
      <c r="C56" s="418"/>
      <c r="D56" s="419"/>
      <c r="E56" s="437"/>
      <c r="F56" s="439"/>
      <c r="G56" s="126"/>
      <c r="H56" s="138"/>
      <c r="I56" s="129"/>
    </row>
    <row r="57" spans="1:12" x14ac:dyDescent="0.45">
      <c r="A57" s="125"/>
      <c r="B57" s="420" t="s">
        <v>273</v>
      </c>
      <c r="C57" s="421"/>
      <c r="D57" s="422"/>
      <c r="E57" s="406">
        <v>1</v>
      </c>
      <c r="F57" s="407"/>
      <c r="G57" s="126">
        <v>66.400000000000006</v>
      </c>
      <c r="H57" s="138">
        <v>5</v>
      </c>
      <c r="I57" s="129">
        <f>H57*G57</f>
        <v>332</v>
      </c>
    </row>
    <row r="58" spans="1:12" x14ac:dyDescent="0.45">
      <c r="A58" s="139"/>
      <c r="B58" s="423"/>
      <c r="C58" s="424"/>
      <c r="D58" s="425"/>
      <c r="E58" s="440"/>
      <c r="F58" s="442"/>
      <c r="G58" s="126"/>
      <c r="H58" s="138"/>
      <c r="I58" s="129"/>
    </row>
    <row r="59" spans="1:12" x14ac:dyDescent="0.45">
      <c r="A59" s="408" t="s">
        <v>116</v>
      </c>
      <c r="B59" s="404"/>
      <c r="C59" s="404"/>
      <c r="D59" s="404"/>
      <c r="E59" s="404"/>
      <c r="F59" s="404"/>
      <c r="G59" s="404"/>
      <c r="H59" s="405"/>
      <c r="I59" s="140">
        <f>SUM(I56:I58)</f>
        <v>332</v>
      </c>
    </row>
    <row r="60" spans="1:12" x14ac:dyDescent="0.45">
      <c r="A60" s="141"/>
      <c r="B60" s="142"/>
      <c r="C60" s="142"/>
      <c r="D60" s="142"/>
      <c r="E60" s="142"/>
      <c r="F60" s="143"/>
      <c r="G60" s="144"/>
      <c r="H60" s="144"/>
      <c r="I60" s="145"/>
      <c r="L60" s="97"/>
    </row>
    <row r="61" spans="1:12" x14ac:dyDescent="0.45">
      <c r="A61" s="452"/>
      <c r="B61" s="453"/>
      <c r="C61" s="453"/>
      <c r="D61" s="453"/>
      <c r="E61" s="453"/>
      <c r="F61" s="146"/>
      <c r="G61" s="454" t="s">
        <v>117</v>
      </c>
      <c r="H61" s="453"/>
      <c r="I61" s="147">
        <f>I59+I53+I41</f>
        <v>5224.59</v>
      </c>
    </row>
    <row r="62" spans="1:12" x14ac:dyDescent="0.45">
      <c r="A62" s="452"/>
      <c r="B62" s="453"/>
      <c r="C62" s="453"/>
      <c r="D62" s="453"/>
      <c r="E62" s="453"/>
      <c r="F62" s="100"/>
      <c r="G62" s="148"/>
      <c r="H62" s="149"/>
      <c r="I62" s="150"/>
    </row>
    <row r="63" spans="1:12" ht="14.65" thickBot="1" x14ac:dyDescent="0.5">
      <c r="A63" s="452"/>
      <c r="B63" s="453"/>
      <c r="C63" s="453"/>
      <c r="D63" s="453"/>
      <c r="E63" s="453"/>
      <c r="F63" s="100"/>
      <c r="G63" s="402" t="s">
        <v>160</v>
      </c>
      <c r="H63" s="403"/>
      <c r="I63" s="159">
        <f>I61+I62</f>
        <v>5224.59</v>
      </c>
    </row>
    <row r="64" spans="1:12" ht="15" thickTop="1" thickBot="1" x14ac:dyDescent="0.5">
      <c r="A64" s="151"/>
      <c r="B64" s="152"/>
      <c r="C64" s="459"/>
      <c r="D64" s="460"/>
      <c r="E64" s="460"/>
      <c r="F64" s="460"/>
      <c r="G64" s="153"/>
      <c r="H64" s="153"/>
      <c r="I64" s="154"/>
    </row>
    <row r="66" spans="1:2" x14ac:dyDescent="0.45">
      <c r="A66" s="97"/>
      <c r="B66" s="97"/>
    </row>
  </sheetData>
  <mergeCells count="78">
    <mergeCell ref="C64:F64"/>
    <mergeCell ref="B57:D57"/>
    <mergeCell ref="E57:F57"/>
    <mergeCell ref="B58:D58"/>
    <mergeCell ref="E58:F58"/>
    <mergeCell ref="A59:H59"/>
    <mergeCell ref="A61:B61"/>
    <mergeCell ref="C61:E61"/>
    <mergeCell ref="G61:H61"/>
    <mergeCell ref="A62:B62"/>
    <mergeCell ref="C62:E62"/>
    <mergeCell ref="A63:B63"/>
    <mergeCell ref="C63:E63"/>
    <mergeCell ref="G63:H63"/>
    <mergeCell ref="B56:D56"/>
    <mergeCell ref="E56:F56"/>
    <mergeCell ref="B48:D48"/>
    <mergeCell ref="E48:F48"/>
    <mergeCell ref="B49:D49"/>
    <mergeCell ref="E49:F49"/>
    <mergeCell ref="B50:D50"/>
    <mergeCell ref="B51:D51"/>
    <mergeCell ref="B52:D52"/>
    <mergeCell ref="A53:H53"/>
    <mergeCell ref="A54:I54"/>
    <mergeCell ref="B55:D55"/>
    <mergeCell ref="E55:F55"/>
    <mergeCell ref="B45:D45"/>
    <mergeCell ref="E45:F45"/>
    <mergeCell ref="B46:D46"/>
    <mergeCell ref="E46:F46"/>
    <mergeCell ref="B47:D47"/>
    <mergeCell ref="E47:F47"/>
    <mergeCell ref="B44:D44"/>
    <mergeCell ref="E44:F44"/>
    <mergeCell ref="B34:F34"/>
    <mergeCell ref="B35:F35"/>
    <mergeCell ref="B36:F36"/>
    <mergeCell ref="B37:F37"/>
    <mergeCell ref="B38:F38"/>
    <mergeCell ref="A39:H39"/>
    <mergeCell ref="A40:H40"/>
    <mergeCell ref="A41:H41"/>
    <mergeCell ref="A42:I42"/>
    <mergeCell ref="B43:D43"/>
    <mergeCell ref="E43:F43"/>
    <mergeCell ref="B33:F33"/>
    <mergeCell ref="A22:H22"/>
    <mergeCell ref="A23:I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21:D21"/>
    <mergeCell ref="F12:G12"/>
    <mergeCell ref="H12:I12"/>
    <mergeCell ref="H13:I13"/>
    <mergeCell ref="F14:G14"/>
    <mergeCell ref="H14:I14"/>
    <mergeCell ref="F15:G15"/>
    <mergeCell ref="H15:I15"/>
    <mergeCell ref="A16:I16"/>
    <mergeCell ref="A17:I17"/>
    <mergeCell ref="B18:D18"/>
    <mergeCell ref="B19:D19"/>
    <mergeCell ref="B20:D20"/>
    <mergeCell ref="F11:G11"/>
    <mergeCell ref="H11:I11"/>
    <mergeCell ref="A9:E9"/>
    <mergeCell ref="F9:G9"/>
    <mergeCell ref="H9:I9"/>
    <mergeCell ref="F10:G10"/>
    <mergeCell ref="H10:I10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M66"/>
  <sheetViews>
    <sheetView topLeftCell="A16" workbookViewId="0">
      <selection activeCell="M34" sqref="M34"/>
    </sheetView>
  </sheetViews>
  <sheetFormatPr defaultRowHeight="14.25" x14ac:dyDescent="0.45"/>
  <cols>
    <col min="1" max="1" width="12" bestFit="1" customWidth="1"/>
    <col min="4" max="4" width="26.86328125" customWidth="1"/>
    <col min="6" max="6" width="8.86328125" customWidth="1"/>
    <col min="7" max="7" width="11" customWidth="1"/>
    <col min="8" max="8" width="14.1328125" customWidth="1"/>
    <col min="9" max="9" width="18.33203125" customWidth="1"/>
  </cols>
  <sheetData>
    <row r="1" spans="1:13" x14ac:dyDescent="0.45">
      <c r="A1" s="92"/>
      <c r="B1" s="93"/>
      <c r="C1" s="93"/>
      <c r="D1" s="93"/>
      <c r="E1" s="93"/>
      <c r="F1" s="93"/>
      <c r="G1" s="93"/>
      <c r="H1" s="93"/>
      <c r="I1" s="94"/>
    </row>
    <row r="2" spans="1:13" x14ac:dyDescent="0.45">
      <c r="A2" s="95"/>
      <c r="I2" s="96"/>
    </row>
    <row r="3" spans="1:13" x14ac:dyDescent="0.45">
      <c r="A3" s="95"/>
      <c r="I3" s="96"/>
    </row>
    <row r="4" spans="1:13" x14ac:dyDescent="0.45">
      <c r="A4" s="95"/>
      <c r="I4" s="96"/>
    </row>
    <row r="5" spans="1:13" x14ac:dyDescent="0.45">
      <c r="A5" s="95"/>
      <c r="I5" s="96"/>
    </row>
    <row r="6" spans="1:13" x14ac:dyDescent="0.45">
      <c r="A6" s="95"/>
      <c r="I6" s="96"/>
    </row>
    <row r="7" spans="1:13" x14ac:dyDescent="0.45">
      <c r="A7" s="95"/>
      <c r="I7" s="96"/>
    </row>
    <row r="8" spans="1:13" x14ac:dyDescent="0.45">
      <c r="A8" s="95"/>
      <c r="H8" s="97"/>
      <c r="I8" s="98"/>
    </row>
    <row r="9" spans="1:13" x14ac:dyDescent="0.45">
      <c r="A9" s="414" t="s">
        <v>167</v>
      </c>
      <c r="B9" s="415"/>
      <c r="C9" s="415"/>
      <c r="D9" s="415"/>
      <c r="E9" s="429"/>
      <c r="F9" s="430" t="s">
        <v>166</v>
      </c>
      <c r="G9" s="431"/>
      <c r="H9" s="432" t="e">
        <f>#REF!</f>
        <v>#REF!</v>
      </c>
      <c r="I9" s="433"/>
    </row>
    <row r="10" spans="1:13" x14ac:dyDescent="0.45">
      <c r="A10" s="99" t="s">
        <v>77</v>
      </c>
      <c r="B10" s="97"/>
      <c r="D10" s="215"/>
      <c r="E10" s="100"/>
      <c r="F10" s="430" t="s">
        <v>78</v>
      </c>
      <c r="G10" s="431"/>
      <c r="H10" s="434" t="e">
        <f>#REF!</f>
        <v>#REF!</v>
      </c>
      <c r="I10" s="435"/>
    </row>
    <row r="11" spans="1:13" x14ac:dyDescent="0.45">
      <c r="A11" s="99" t="s">
        <v>79</v>
      </c>
      <c r="B11" s="97"/>
      <c r="E11" s="100"/>
      <c r="F11" s="430" t="s">
        <v>80</v>
      </c>
      <c r="G11" s="431"/>
      <c r="H11" s="436" t="e">
        <f>#REF!</f>
        <v>#REF!</v>
      </c>
      <c r="I11" s="435"/>
    </row>
    <row r="12" spans="1:13" x14ac:dyDescent="0.45">
      <c r="A12" s="99" t="s">
        <v>81</v>
      </c>
      <c r="B12" s="97"/>
      <c r="D12" s="187"/>
      <c r="E12" s="100"/>
      <c r="F12" s="430" t="s">
        <v>82</v>
      </c>
      <c r="G12" s="431"/>
      <c r="H12" s="436" t="e">
        <f>#REF!</f>
        <v>#REF!</v>
      </c>
      <c r="I12" s="435"/>
    </row>
    <row r="13" spans="1:13" x14ac:dyDescent="0.45">
      <c r="A13" s="99" t="s">
        <v>83</v>
      </c>
      <c r="B13" s="97"/>
      <c r="D13" s="187"/>
      <c r="E13" s="100"/>
      <c r="F13" s="181" t="s">
        <v>84</v>
      </c>
      <c r="G13" s="182"/>
      <c r="H13" s="468" t="s">
        <v>118</v>
      </c>
      <c r="I13" s="469"/>
    </row>
    <row r="14" spans="1:13" x14ac:dyDescent="0.45">
      <c r="A14" s="99"/>
      <c r="B14" s="97"/>
      <c r="D14" s="187"/>
      <c r="E14" s="100"/>
      <c r="F14" s="430" t="s">
        <v>86</v>
      </c>
      <c r="G14" s="431"/>
      <c r="H14" s="436" t="s">
        <v>87</v>
      </c>
      <c r="I14" s="435"/>
      <c r="M14" t="s">
        <v>85</v>
      </c>
    </row>
    <row r="15" spans="1:13" x14ac:dyDescent="0.45">
      <c r="A15" s="99"/>
      <c r="B15" s="97"/>
      <c r="D15" s="187"/>
      <c r="F15" s="472" t="s">
        <v>318</v>
      </c>
      <c r="G15" s="472"/>
      <c r="H15" s="473" t="s">
        <v>319</v>
      </c>
      <c r="I15" s="469"/>
    </row>
    <row r="16" spans="1:13" x14ac:dyDescent="0.45">
      <c r="A16" s="443" t="s">
        <v>358</v>
      </c>
      <c r="B16" s="444"/>
      <c r="C16" s="444"/>
      <c r="D16" s="444"/>
      <c r="E16" s="444"/>
      <c r="F16" s="444"/>
      <c r="G16" s="444"/>
      <c r="H16" s="444"/>
      <c r="I16" s="445"/>
    </row>
    <row r="17" spans="1:11" ht="14.65" thickBot="1" x14ac:dyDescent="0.5">
      <c r="A17" s="446" t="s">
        <v>88</v>
      </c>
      <c r="B17" s="447"/>
      <c r="C17" s="447"/>
      <c r="D17" s="447"/>
      <c r="E17" s="447"/>
      <c r="F17" s="447"/>
      <c r="G17" s="447"/>
      <c r="H17" s="447"/>
      <c r="I17" s="448"/>
    </row>
    <row r="18" spans="1:11" x14ac:dyDescent="0.45">
      <c r="A18" s="104" t="s">
        <v>89</v>
      </c>
      <c r="B18" s="464" t="s">
        <v>176</v>
      </c>
      <c r="C18" s="465"/>
      <c r="D18" s="466"/>
      <c r="E18" s="170" t="s">
        <v>91</v>
      </c>
      <c r="F18" s="170" t="s">
        <v>92</v>
      </c>
      <c r="G18" s="170" t="s">
        <v>93</v>
      </c>
      <c r="H18" s="170" t="s">
        <v>94</v>
      </c>
      <c r="I18" s="171" t="s">
        <v>95</v>
      </c>
    </row>
    <row r="19" spans="1:11" x14ac:dyDescent="0.45">
      <c r="A19" s="109"/>
      <c r="B19" s="437"/>
      <c r="C19" s="438"/>
      <c r="D19" s="439"/>
      <c r="E19" s="110"/>
      <c r="F19" s="111"/>
      <c r="G19" s="110"/>
      <c r="H19" s="112"/>
      <c r="I19" s="113">
        <f>SUM(G19*H19)</f>
        <v>0</v>
      </c>
    </row>
    <row r="20" spans="1:11" x14ac:dyDescent="0.45">
      <c r="A20" s="114"/>
      <c r="B20" s="406"/>
      <c r="C20" s="395"/>
      <c r="D20" s="407"/>
      <c r="E20" s="115"/>
      <c r="F20" s="100"/>
      <c r="G20" s="115"/>
      <c r="H20" s="116"/>
      <c r="I20" s="113">
        <f t="shared" ref="I20:I21" si="0">SUM(G20*H20)</f>
        <v>0</v>
      </c>
    </row>
    <row r="21" spans="1:11" x14ac:dyDescent="0.45">
      <c r="A21" s="114"/>
      <c r="B21" s="440"/>
      <c r="C21" s="441"/>
      <c r="D21" s="442"/>
      <c r="E21" s="115"/>
      <c r="F21" s="100"/>
      <c r="G21" s="117"/>
      <c r="H21" s="118"/>
      <c r="I21" s="119">
        <f t="shared" si="0"/>
        <v>0</v>
      </c>
    </row>
    <row r="22" spans="1:11" x14ac:dyDescent="0.45">
      <c r="A22" s="408" t="s">
        <v>96</v>
      </c>
      <c r="B22" s="404"/>
      <c r="C22" s="404"/>
      <c r="D22" s="404"/>
      <c r="E22" s="404"/>
      <c r="F22" s="404"/>
      <c r="G22" s="404"/>
      <c r="H22" s="405"/>
      <c r="I22" s="113">
        <f>SUM(I19:I21)</f>
        <v>0</v>
      </c>
    </row>
    <row r="23" spans="1:11" x14ac:dyDescent="0.45">
      <c r="A23" s="414" t="s">
        <v>97</v>
      </c>
      <c r="B23" s="415"/>
      <c r="C23" s="415"/>
      <c r="D23" s="415"/>
      <c r="E23" s="415"/>
      <c r="F23" s="415"/>
      <c r="G23" s="415"/>
      <c r="H23" s="415"/>
      <c r="I23" s="416"/>
    </row>
    <row r="24" spans="1:11" x14ac:dyDescent="0.45">
      <c r="A24" s="120" t="s">
        <v>98</v>
      </c>
      <c r="B24" s="412" t="s">
        <v>176</v>
      </c>
      <c r="C24" s="458"/>
      <c r="D24" s="458"/>
      <c r="E24" s="458"/>
      <c r="F24" s="413"/>
      <c r="G24" s="180" t="s">
        <v>93</v>
      </c>
      <c r="H24" s="136" t="s">
        <v>94</v>
      </c>
      <c r="I24" s="137" t="s">
        <v>95</v>
      </c>
      <c r="K24" s="142"/>
    </row>
    <row r="25" spans="1:11" x14ac:dyDescent="0.45">
      <c r="A25" s="125"/>
      <c r="B25" s="417"/>
      <c r="C25" s="418"/>
      <c r="D25" s="418"/>
      <c r="E25" s="418"/>
      <c r="F25" s="419"/>
      <c r="G25" s="189"/>
      <c r="H25" s="216"/>
      <c r="I25" s="129"/>
    </row>
    <row r="26" spans="1:11" x14ac:dyDescent="0.45">
      <c r="A26" s="125"/>
      <c r="B26" s="420"/>
      <c r="C26" s="421"/>
      <c r="D26" s="421"/>
      <c r="E26" s="421"/>
      <c r="F26" s="421"/>
      <c r="G26" s="191"/>
      <c r="H26" s="217"/>
      <c r="I26" s="129"/>
    </row>
    <row r="27" spans="1:11" x14ac:dyDescent="0.45">
      <c r="A27" s="125"/>
      <c r="B27" s="420"/>
      <c r="C27" s="421"/>
      <c r="D27" s="421"/>
      <c r="E27" s="421"/>
      <c r="F27" s="421"/>
      <c r="G27" s="191"/>
      <c r="H27" s="217"/>
      <c r="I27" s="129"/>
    </row>
    <row r="28" spans="1:11" x14ac:dyDescent="0.45">
      <c r="A28" s="125"/>
      <c r="B28" s="474"/>
      <c r="C28" s="475"/>
      <c r="D28" s="475"/>
      <c r="E28" s="475"/>
      <c r="F28" s="476"/>
      <c r="G28" s="191"/>
      <c r="H28" s="217"/>
      <c r="I28" s="129"/>
    </row>
    <row r="29" spans="1:11" x14ac:dyDescent="0.45">
      <c r="A29" s="125"/>
      <c r="B29" s="420"/>
      <c r="C29" s="421"/>
      <c r="D29" s="421"/>
      <c r="E29" s="421"/>
      <c r="F29" s="422"/>
      <c r="G29" s="191"/>
      <c r="H29" s="190"/>
      <c r="I29" s="129"/>
    </row>
    <row r="30" spans="1:11" x14ac:dyDescent="0.45">
      <c r="A30" s="125"/>
      <c r="B30" s="470"/>
      <c r="C30" s="471"/>
      <c r="D30" s="471"/>
      <c r="E30" s="471"/>
      <c r="F30" s="471"/>
      <c r="G30" s="191"/>
      <c r="H30" s="190"/>
      <c r="I30" s="129"/>
    </row>
    <row r="31" spans="1:11" x14ac:dyDescent="0.45">
      <c r="A31" s="125"/>
      <c r="B31" s="470"/>
      <c r="C31" s="471"/>
      <c r="D31" s="471"/>
      <c r="E31" s="471"/>
      <c r="F31" s="471"/>
      <c r="G31" s="191"/>
      <c r="H31" s="190"/>
      <c r="I31" s="129"/>
    </row>
    <row r="32" spans="1:11" x14ac:dyDescent="0.45">
      <c r="A32" s="125"/>
      <c r="B32" s="470"/>
      <c r="C32" s="471"/>
      <c r="D32" s="471"/>
      <c r="E32" s="471"/>
      <c r="F32" s="471"/>
      <c r="G32" s="191"/>
      <c r="H32" s="192"/>
      <c r="I32" s="129"/>
    </row>
    <row r="33" spans="1:12" x14ac:dyDescent="0.45">
      <c r="A33" s="125"/>
      <c r="B33" s="470"/>
      <c r="C33" s="471"/>
      <c r="D33" s="471"/>
      <c r="E33" s="471"/>
      <c r="F33" s="471"/>
      <c r="G33" s="191"/>
      <c r="H33" s="192"/>
      <c r="I33" s="129"/>
    </row>
    <row r="34" spans="1:12" x14ac:dyDescent="0.45">
      <c r="A34" s="125"/>
      <c r="B34" s="470"/>
      <c r="C34" s="471"/>
      <c r="D34" s="471"/>
      <c r="E34" s="471"/>
      <c r="F34" s="471"/>
      <c r="G34" s="191"/>
      <c r="H34" s="192"/>
      <c r="I34" s="129"/>
    </row>
    <row r="35" spans="1:12" x14ac:dyDescent="0.45">
      <c r="A35" s="125"/>
      <c r="B35" s="470"/>
      <c r="C35" s="471"/>
      <c r="D35" s="471"/>
      <c r="E35" s="471"/>
      <c r="F35" s="471"/>
      <c r="G35" s="191"/>
      <c r="H35" s="192"/>
      <c r="I35" s="129"/>
    </row>
    <row r="36" spans="1:12" x14ac:dyDescent="0.45">
      <c r="A36" s="125"/>
      <c r="B36" s="470"/>
      <c r="C36" s="471"/>
      <c r="D36" s="471"/>
      <c r="E36" s="471"/>
      <c r="F36" s="471"/>
      <c r="G36" s="191"/>
      <c r="H36" s="192"/>
      <c r="I36" s="129"/>
    </row>
    <row r="37" spans="1:12" x14ac:dyDescent="0.45">
      <c r="A37" s="125"/>
      <c r="B37" s="470"/>
      <c r="C37" s="471"/>
      <c r="D37" s="471"/>
      <c r="E37" s="471"/>
      <c r="F37" s="471"/>
      <c r="G37" s="191"/>
      <c r="H37" s="192"/>
      <c r="I37" s="129"/>
    </row>
    <row r="38" spans="1:12" x14ac:dyDescent="0.45">
      <c r="A38" s="125"/>
      <c r="B38" s="470"/>
      <c r="C38" s="471"/>
      <c r="D38" s="471"/>
      <c r="E38" s="471"/>
      <c r="F38" s="471"/>
      <c r="G38" s="191"/>
      <c r="H38" s="192"/>
      <c r="I38" s="129"/>
      <c r="L38" s="130"/>
    </row>
    <row r="39" spans="1:12" x14ac:dyDescent="0.45">
      <c r="A39" s="467" t="s">
        <v>177</v>
      </c>
      <c r="B39" s="404"/>
      <c r="C39" s="404"/>
      <c r="D39" s="404"/>
      <c r="E39" s="404"/>
      <c r="F39" s="404"/>
      <c r="G39" s="404"/>
      <c r="H39" s="405"/>
      <c r="I39" s="185">
        <f>SUM(I25:I38)</f>
        <v>0</v>
      </c>
      <c r="L39" s="130"/>
    </row>
    <row r="40" spans="1:12" x14ac:dyDescent="0.45">
      <c r="A40" s="408" t="s">
        <v>178</v>
      </c>
      <c r="B40" s="404"/>
      <c r="C40" s="404"/>
      <c r="D40" s="404"/>
      <c r="E40" s="404"/>
      <c r="F40" s="404"/>
      <c r="G40" s="404"/>
      <c r="H40" s="405"/>
      <c r="I40" s="186">
        <f>ROUND((I39*0.15),2)</f>
        <v>0</v>
      </c>
      <c r="L40" s="130"/>
    </row>
    <row r="41" spans="1:12" x14ac:dyDescent="0.45">
      <c r="A41" s="408" t="s">
        <v>179</v>
      </c>
      <c r="B41" s="404"/>
      <c r="C41" s="404"/>
      <c r="D41" s="404"/>
      <c r="E41" s="404"/>
      <c r="F41" s="404"/>
      <c r="G41" s="404"/>
      <c r="H41" s="405"/>
      <c r="I41" s="172">
        <f>I39+I40</f>
        <v>0</v>
      </c>
    </row>
    <row r="42" spans="1:12" x14ac:dyDescent="0.45">
      <c r="A42" s="414" t="s">
        <v>101</v>
      </c>
      <c r="B42" s="415"/>
      <c r="C42" s="415"/>
      <c r="D42" s="415"/>
      <c r="E42" s="415"/>
      <c r="F42" s="415"/>
      <c r="G42" s="415"/>
      <c r="H42" s="415"/>
      <c r="I42" s="416"/>
    </row>
    <row r="43" spans="1:12" x14ac:dyDescent="0.45">
      <c r="A43" s="120" t="s">
        <v>102</v>
      </c>
      <c r="B43" s="412" t="s">
        <v>103</v>
      </c>
      <c r="C43" s="458"/>
      <c r="D43" s="413"/>
      <c r="E43" s="412" t="s">
        <v>91</v>
      </c>
      <c r="F43" s="413"/>
      <c r="G43" s="122" t="s">
        <v>93</v>
      </c>
      <c r="H43" s="123" t="s">
        <v>94</v>
      </c>
      <c r="I43" s="124" t="s">
        <v>95</v>
      </c>
    </row>
    <row r="44" spans="1:12" x14ac:dyDescent="0.45">
      <c r="A44" s="125">
        <v>1</v>
      </c>
      <c r="B44" s="449" t="s">
        <v>104</v>
      </c>
      <c r="C44" s="450"/>
      <c r="D44" s="451"/>
      <c r="E44" s="437" t="s">
        <v>105</v>
      </c>
      <c r="F44" s="439"/>
      <c r="G44" s="157"/>
      <c r="H44" s="155">
        <v>450</v>
      </c>
      <c r="I44" s="132">
        <f>SUM(G44*H44)</f>
        <v>0</v>
      </c>
    </row>
    <row r="45" spans="1:12" x14ac:dyDescent="0.45">
      <c r="A45" s="125">
        <v>2</v>
      </c>
      <c r="B45" s="426" t="s">
        <v>106</v>
      </c>
      <c r="C45" s="427"/>
      <c r="D45" s="428"/>
      <c r="E45" s="406" t="s">
        <v>105</v>
      </c>
      <c r="F45" s="407"/>
      <c r="G45" s="126"/>
      <c r="H45" s="156">
        <v>350</v>
      </c>
      <c r="I45" s="129">
        <f t="shared" ref="I45:I49" si="1">SUM(G45*H45)</f>
        <v>0</v>
      </c>
    </row>
    <row r="46" spans="1:12" x14ac:dyDescent="0.45">
      <c r="A46" s="125">
        <v>3</v>
      </c>
      <c r="B46" s="426" t="s">
        <v>107</v>
      </c>
      <c r="C46" s="427"/>
      <c r="D46" s="428"/>
      <c r="E46" s="406" t="s">
        <v>105</v>
      </c>
      <c r="F46" s="407"/>
      <c r="G46" s="126">
        <v>3</v>
      </c>
      <c r="H46" s="156">
        <v>300</v>
      </c>
      <c r="I46" s="129">
        <f t="shared" si="1"/>
        <v>900</v>
      </c>
    </row>
    <row r="47" spans="1:12" x14ac:dyDescent="0.45">
      <c r="A47" s="125">
        <v>4</v>
      </c>
      <c r="B47" s="426" t="s">
        <v>108</v>
      </c>
      <c r="C47" s="427"/>
      <c r="D47" s="428"/>
      <c r="E47" s="406" t="s">
        <v>105</v>
      </c>
      <c r="F47" s="407"/>
      <c r="G47" s="126"/>
      <c r="H47" s="156">
        <v>200</v>
      </c>
      <c r="I47" s="129">
        <f t="shared" si="1"/>
        <v>0</v>
      </c>
    </row>
    <row r="48" spans="1:12" x14ac:dyDescent="0.45">
      <c r="A48" s="125">
        <v>5</v>
      </c>
      <c r="B48" s="426" t="s">
        <v>109</v>
      </c>
      <c r="C48" s="427"/>
      <c r="D48" s="428"/>
      <c r="E48" s="406" t="s">
        <v>105</v>
      </c>
      <c r="F48" s="407"/>
      <c r="G48" s="126">
        <v>3</v>
      </c>
      <c r="H48" s="158">
        <v>200</v>
      </c>
      <c r="I48" s="129">
        <f t="shared" si="1"/>
        <v>600</v>
      </c>
    </row>
    <row r="49" spans="1:12" x14ac:dyDescent="0.45">
      <c r="A49" s="125">
        <v>6</v>
      </c>
      <c r="B49" s="426" t="s">
        <v>339</v>
      </c>
      <c r="C49" s="427"/>
      <c r="D49" s="428"/>
      <c r="E49" s="406" t="s">
        <v>105</v>
      </c>
      <c r="F49" s="407"/>
      <c r="G49" s="126"/>
      <c r="H49" s="158">
        <v>140</v>
      </c>
      <c r="I49" s="129">
        <f t="shared" si="1"/>
        <v>0</v>
      </c>
    </row>
    <row r="50" spans="1:12" x14ac:dyDescent="0.45">
      <c r="A50" s="125"/>
      <c r="B50" s="426"/>
      <c r="C50" s="427"/>
      <c r="D50" s="428"/>
      <c r="E50" s="133"/>
      <c r="F50" s="100"/>
      <c r="G50" s="100"/>
      <c r="H50" s="116"/>
      <c r="I50" s="129"/>
    </row>
    <row r="51" spans="1:12" x14ac:dyDescent="0.45">
      <c r="A51" s="114"/>
      <c r="B51" s="426"/>
      <c r="C51" s="427"/>
      <c r="D51" s="428"/>
      <c r="F51" s="100"/>
      <c r="G51" s="100"/>
      <c r="H51" s="116"/>
      <c r="I51" s="129"/>
    </row>
    <row r="52" spans="1:12" x14ac:dyDescent="0.45">
      <c r="A52" s="134"/>
      <c r="B52" s="455"/>
      <c r="C52" s="456"/>
      <c r="D52" s="457"/>
      <c r="E52" s="102"/>
      <c r="F52" s="103"/>
      <c r="G52" s="100"/>
      <c r="H52" s="118"/>
      <c r="I52" s="129"/>
    </row>
    <row r="53" spans="1:12" x14ac:dyDescent="0.45">
      <c r="A53" s="408" t="s">
        <v>110</v>
      </c>
      <c r="B53" s="404"/>
      <c r="C53" s="404"/>
      <c r="D53" s="404"/>
      <c r="E53" s="404"/>
      <c r="F53" s="404"/>
      <c r="G53" s="404"/>
      <c r="H53" s="405"/>
      <c r="I53" s="140">
        <f>SUM(I44:I52)</f>
        <v>1500</v>
      </c>
    </row>
    <row r="54" spans="1:12" x14ac:dyDescent="0.45">
      <c r="A54" s="414" t="s">
        <v>111</v>
      </c>
      <c r="B54" s="415"/>
      <c r="C54" s="415"/>
      <c r="D54" s="415"/>
      <c r="E54" s="415"/>
      <c r="F54" s="415"/>
      <c r="G54" s="415"/>
      <c r="H54" s="415"/>
      <c r="I54" s="416"/>
    </row>
    <row r="55" spans="1:12" x14ac:dyDescent="0.45">
      <c r="A55" s="120" t="s">
        <v>112</v>
      </c>
      <c r="B55" s="412" t="s">
        <v>113</v>
      </c>
      <c r="C55" s="458"/>
      <c r="D55" s="413"/>
      <c r="E55" s="412" t="s">
        <v>114</v>
      </c>
      <c r="F55" s="413"/>
      <c r="G55" s="136" t="s">
        <v>115</v>
      </c>
      <c r="H55" s="136" t="s">
        <v>94</v>
      </c>
      <c r="I55" s="137" t="s">
        <v>95</v>
      </c>
    </row>
    <row r="56" spans="1:12" x14ac:dyDescent="0.45">
      <c r="A56" s="125">
        <v>1</v>
      </c>
      <c r="B56" s="417" t="s">
        <v>359</v>
      </c>
      <c r="C56" s="418"/>
      <c r="D56" s="419"/>
      <c r="E56" s="437"/>
      <c r="F56" s="439"/>
      <c r="G56" s="126"/>
      <c r="H56" s="138"/>
      <c r="I56" s="129"/>
    </row>
    <row r="57" spans="1:12" x14ac:dyDescent="0.45">
      <c r="A57" s="125"/>
      <c r="B57" s="420" t="s">
        <v>273</v>
      </c>
      <c r="C57" s="421"/>
      <c r="D57" s="422"/>
      <c r="E57" s="406">
        <v>1</v>
      </c>
      <c r="F57" s="407"/>
      <c r="G57" s="126">
        <v>34</v>
      </c>
      <c r="H57" s="138">
        <v>5</v>
      </c>
      <c r="I57" s="129">
        <f>H57*G57</f>
        <v>170</v>
      </c>
    </row>
    <row r="58" spans="1:12" x14ac:dyDescent="0.45">
      <c r="A58" s="139"/>
      <c r="B58" s="423"/>
      <c r="C58" s="424"/>
      <c r="D58" s="425"/>
      <c r="E58" s="440"/>
      <c r="F58" s="442"/>
      <c r="G58" s="126"/>
      <c r="H58" s="138"/>
      <c r="I58" s="129"/>
    </row>
    <row r="59" spans="1:12" x14ac:dyDescent="0.45">
      <c r="A59" s="408" t="s">
        <v>116</v>
      </c>
      <c r="B59" s="404"/>
      <c r="C59" s="404"/>
      <c r="D59" s="404"/>
      <c r="E59" s="404"/>
      <c r="F59" s="404"/>
      <c r="G59" s="404"/>
      <c r="H59" s="405"/>
      <c r="I59" s="140">
        <f>SUM(I56:I58)</f>
        <v>170</v>
      </c>
    </row>
    <row r="60" spans="1:12" x14ac:dyDescent="0.45">
      <c r="A60" s="141"/>
      <c r="B60" s="142"/>
      <c r="C60" s="142"/>
      <c r="D60" s="142"/>
      <c r="E60" s="142"/>
      <c r="F60" s="143"/>
      <c r="G60" s="144"/>
      <c r="H60" s="144"/>
      <c r="I60" s="145"/>
      <c r="L60" s="97"/>
    </row>
    <row r="61" spans="1:12" x14ac:dyDescent="0.45">
      <c r="A61" s="452"/>
      <c r="B61" s="453"/>
      <c r="C61" s="453"/>
      <c r="D61" s="453"/>
      <c r="E61" s="453"/>
      <c r="F61" s="146"/>
      <c r="G61" s="454" t="s">
        <v>117</v>
      </c>
      <c r="H61" s="453"/>
      <c r="I61" s="147">
        <f>I59+I53+I41</f>
        <v>1670</v>
      </c>
    </row>
    <row r="62" spans="1:12" x14ac:dyDescent="0.45">
      <c r="A62" s="452"/>
      <c r="B62" s="453"/>
      <c r="C62" s="453"/>
      <c r="D62" s="453"/>
      <c r="E62" s="453"/>
      <c r="F62" s="100"/>
      <c r="G62" s="148"/>
      <c r="H62" s="149"/>
      <c r="I62" s="150"/>
    </row>
    <row r="63" spans="1:12" ht="14.65" thickBot="1" x14ac:dyDescent="0.5">
      <c r="A63" s="452"/>
      <c r="B63" s="453"/>
      <c r="C63" s="453"/>
      <c r="D63" s="453"/>
      <c r="E63" s="453"/>
      <c r="F63" s="100"/>
      <c r="G63" s="402" t="s">
        <v>160</v>
      </c>
      <c r="H63" s="403"/>
      <c r="I63" s="159">
        <f>I61+I62</f>
        <v>1670</v>
      </c>
    </row>
    <row r="64" spans="1:12" ht="15" thickTop="1" thickBot="1" x14ac:dyDescent="0.5">
      <c r="A64" s="151"/>
      <c r="B64" s="152"/>
      <c r="C64" s="459"/>
      <c r="D64" s="460"/>
      <c r="E64" s="460"/>
      <c r="F64" s="460"/>
      <c r="G64" s="153"/>
      <c r="H64" s="153"/>
      <c r="I64" s="154"/>
    </row>
    <row r="66" spans="1:2" x14ac:dyDescent="0.45">
      <c r="A66" s="97"/>
      <c r="B66" s="97"/>
    </row>
  </sheetData>
  <mergeCells count="78">
    <mergeCell ref="C64:F64"/>
    <mergeCell ref="B57:D57"/>
    <mergeCell ref="E57:F57"/>
    <mergeCell ref="B58:D58"/>
    <mergeCell ref="E58:F58"/>
    <mergeCell ref="A59:H59"/>
    <mergeCell ref="A61:B61"/>
    <mergeCell ref="C61:E61"/>
    <mergeCell ref="G61:H61"/>
    <mergeCell ref="A62:B62"/>
    <mergeCell ref="C62:E62"/>
    <mergeCell ref="A63:B63"/>
    <mergeCell ref="C63:E63"/>
    <mergeCell ref="G63:H63"/>
    <mergeCell ref="B56:D56"/>
    <mergeCell ref="E56:F56"/>
    <mergeCell ref="B48:D48"/>
    <mergeCell ref="E48:F48"/>
    <mergeCell ref="B49:D49"/>
    <mergeCell ref="E49:F49"/>
    <mergeCell ref="B50:D50"/>
    <mergeCell ref="B51:D51"/>
    <mergeCell ref="B52:D52"/>
    <mergeCell ref="A53:H53"/>
    <mergeCell ref="A54:I54"/>
    <mergeCell ref="B55:D55"/>
    <mergeCell ref="E55:F55"/>
    <mergeCell ref="B45:D45"/>
    <mergeCell ref="E45:F45"/>
    <mergeCell ref="B46:D46"/>
    <mergeCell ref="E46:F46"/>
    <mergeCell ref="B47:D47"/>
    <mergeCell ref="E47:F47"/>
    <mergeCell ref="B44:D44"/>
    <mergeCell ref="E44:F44"/>
    <mergeCell ref="B34:F34"/>
    <mergeCell ref="B35:F35"/>
    <mergeCell ref="B36:F36"/>
    <mergeCell ref="B37:F37"/>
    <mergeCell ref="B38:F38"/>
    <mergeCell ref="A39:H39"/>
    <mergeCell ref="A40:H40"/>
    <mergeCell ref="A41:H41"/>
    <mergeCell ref="A42:I42"/>
    <mergeCell ref="B43:D43"/>
    <mergeCell ref="E43:F43"/>
    <mergeCell ref="B33:F33"/>
    <mergeCell ref="A22:H22"/>
    <mergeCell ref="A23:I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21:D21"/>
    <mergeCell ref="F12:G12"/>
    <mergeCell ref="H12:I12"/>
    <mergeCell ref="H13:I13"/>
    <mergeCell ref="F14:G14"/>
    <mergeCell ref="H14:I14"/>
    <mergeCell ref="F15:G15"/>
    <mergeCell ref="H15:I15"/>
    <mergeCell ref="A16:I16"/>
    <mergeCell ref="A17:I17"/>
    <mergeCell ref="B18:D18"/>
    <mergeCell ref="B19:D19"/>
    <mergeCell ref="B20:D20"/>
    <mergeCell ref="F11:G11"/>
    <mergeCell ref="H11:I11"/>
    <mergeCell ref="A9:E9"/>
    <mergeCell ref="F9:G9"/>
    <mergeCell ref="H9:I9"/>
    <mergeCell ref="F10:G10"/>
    <mergeCell ref="H10:I10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M66"/>
  <sheetViews>
    <sheetView topLeftCell="A31" workbookViewId="0">
      <selection activeCell="M34" sqref="M34"/>
    </sheetView>
  </sheetViews>
  <sheetFormatPr defaultRowHeight="14.25" x14ac:dyDescent="0.45"/>
  <cols>
    <col min="1" max="1" width="12" bestFit="1" customWidth="1"/>
    <col min="4" max="4" width="26.86328125" customWidth="1"/>
    <col min="6" max="6" width="8.86328125" customWidth="1"/>
    <col min="7" max="7" width="11" customWidth="1"/>
    <col min="8" max="8" width="14.1328125" customWidth="1"/>
    <col min="9" max="9" width="18.33203125" customWidth="1"/>
  </cols>
  <sheetData>
    <row r="1" spans="1:13" x14ac:dyDescent="0.45">
      <c r="A1" s="92"/>
      <c r="B1" s="93"/>
      <c r="C1" s="93"/>
      <c r="D1" s="93"/>
      <c r="E1" s="93"/>
      <c r="F1" s="93"/>
      <c r="G1" s="93"/>
      <c r="H1" s="93"/>
      <c r="I1" s="94"/>
    </row>
    <row r="2" spans="1:13" x14ac:dyDescent="0.45">
      <c r="A2" s="95"/>
      <c r="I2" s="96"/>
    </row>
    <row r="3" spans="1:13" x14ac:dyDescent="0.45">
      <c r="A3" s="95"/>
      <c r="I3" s="96"/>
    </row>
    <row r="4" spans="1:13" x14ac:dyDescent="0.45">
      <c r="A4" s="95"/>
      <c r="I4" s="96"/>
    </row>
    <row r="5" spans="1:13" x14ac:dyDescent="0.45">
      <c r="A5" s="95"/>
      <c r="I5" s="96"/>
    </row>
    <row r="6" spans="1:13" x14ac:dyDescent="0.45">
      <c r="A6" s="95"/>
      <c r="I6" s="96"/>
    </row>
    <row r="7" spans="1:13" x14ac:dyDescent="0.45">
      <c r="A7" s="95"/>
      <c r="I7" s="96"/>
    </row>
    <row r="8" spans="1:13" x14ac:dyDescent="0.45">
      <c r="A8" s="95"/>
      <c r="H8" s="97"/>
      <c r="I8" s="98"/>
    </row>
    <row r="9" spans="1:13" x14ac:dyDescent="0.45">
      <c r="A9" s="414" t="s">
        <v>167</v>
      </c>
      <c r="B9" s="415"/>
      <c r="C9" s="415"/>
      <c r="D9" s="415"/>
      <c r="E9" s="429"/>
      <c r="F9" s="430" t="s">
        <v>166</v>
      </c>
      <c r="G9" s="431"/>
      <c r="H9" s="432" t="e">
        <f>#REF!</f>
        <v>#REF!</v>
      </c>
      <c r="I9" s="433"/>
    </row>
    <row r="10" spans="1:13" x14ac:dyDescent="0.45">
      <c r="A10" s="99" t="s">
        <v>77</v>
      </c>
      <c r="B10" s="97"/>
      <c r="D10" s="215"/>
      <c r="E10" s="100"/>
      <c r="F10" s="430" t="s">
        <v>78</v>
      </c>
      <c r="G10" s="431"/>
      <c r="H10" s="434" t="e">
        <f>#REF!</f>
        <v>#REF!</v>
      </c>
      <c r="I10" s="435"/>
    </row>
    <row r="11" spans="1:13" x14ac:dyDescent="0.45">
      <c r="A11" s="99" t="s">
        <v>79</v>
      </c>
      <c r="B11" s="97"/>
      <c r="E11" s="100"/>
      <c r="F11" s="430" t="s">
        <v>80</v>
      </c>
      <c r="G11" s="431"/>
      <c r="H11" s="436" t="e">
        <f>#REF!</f>
        <v>#REF!</v>
      </c>
      <c r="I11" s="435"/>
    </row>
    <row r="12" spans="1:13" x14ac:dyDescent="0.45">
      <c r="A12" s="99" t="s">
        <v>81</v>
      </c>
      <c r="B12" s="97"/>
      <c r="D12" s="187"/>
      <c r="E12" s="100"/>
      <c r="F12" s="430" t="s">
        <v>82</v>
      </c>
      <c r="G12" s="431"/>
      <c r="H12" s="436" t="e">
        <f>#REF!</f>
        <v>#REF!</v>
      </c>
      <c r="I12" s="435"/>
    </row>
    <row r="13" spans="1:13" x14ac:dyDescent="0.45">
      <c r="A13" s="99" t="s">
        <v>83</v>
      </c>
      <c r="B13" s="97"/>
      <c r="D13" s="187"/>
      <c r="E13" s="100"/>
      <c r="F13" s="181" t="s">
        <v>84</v>
      </c>
      <c r="G13" s="182"/>
      <c r="H13" s="468" t="s">
        <v>118</v>
      </c>
      <c r="I13" s="469"/>
    </row>
    <row r="14" spans="1:13" x14ac:dyDescent="0.45">
      <c r="A14" s="99"/>
      <c r="B14" s="97"/>
      <c r="D14" s="187"/>
      <c r="E14" s="100"/>
      <c r="F14" s="430" t="s">
        <v>86</v>
      </c>
      <c r="G14" s="431"/>
      <c r="H14" s="436" t="s">
        <v>87</v>
      </c>
      <c r="I14" s="435"/>
      <c r="M14" t="s">
        <v>85</v>
      </c>
    </row>
    <row r="15" spans="1:13" x14ac:dyDescent="0.45">
      <c r="A15" s="99"/>
      <c r="B15" s="97"/>
      <c r="D15" s="187"/>
      <c r="F15" s="472" t="s">
        <v>318</v>
      </c>
      <c r="G15" s="472"/>
      <c r="H15" s="473" t="s">
        <v>323</v>
      </c>
      <c r="I15" s="469"/>
    </row>
    <row r="16" spans="1:13" x14ac:dyDescent="0.45">
      <c r="A16" s="443" t="s">
        <v>358</v>
      </c>
      <c r="B16" s="444"/>
      <c r="C16" s="444"/>
      <c r="D16" s="444"/>
      <c r="E16" s="444"/>
      <c r="F16" s="444"/>
      <c r="G16" s="444"/>
      <c r="H16" s="444"/>
      <c r="I16" s="445"/>
    </row>
    <row r="17" spans="1:11" ht="14.65" thickBot="1" x14ac:dyDescent="0.5">
      <c r="A17" s="446" t="s">
        <v>88</v>
      </c>
      <c r="B17" s="447"/>
      <c r="C17" s="447"/>
      <c r="D17" s="447"/>
      <c r="E17" s="447"/>
      <c r="F17" s="447"/>
      <c r="G17" s="447"/>
      <c r="H17" s="447"/>
      <c r="I17" s="448"/>
    </row>
    <row r="18" spans="1:11" x14ac:dyDescent="0.45">
      <c r="A18" s="104" t="s">
        <v>89</v>
      </c>
      <c r="B18" s="464" t="s">
        <v>176</v>
      </c>
      <c r="C18" s="465"/>
      <c r="D18" s="466"/>
      <c r="E18" s="170" t="s">
        <v>91</v>
      </c>
      <c r="F18" s="170" t="s">
        <v>92</v>
      </c>
      <c r="G18" s="170" t="s">
        <v>93</v>
      </c>
      <c r="H18" s="170" t="s">
        <v>94</v>
      </c>
      <c r="I18" s="171" t="s">
        <v>95</v>
      </c>
    </row>
    <row r="19" spans="1:11" x14ac:dyDescent="0.45">
      <c r="A19" s="109"/>
      <c r="B19" s="437"/>
      <c r="C19" s="438"/>
      <c r="D19" s="439"/>
      <c r="E19" s="110"/>
      <c r="F19" s="111"/>
      <c r="G19" s="110"/>
      <c r="H19" s="112"/>
      <c r="I19" s="113">
        <f>SUM(G19*H19)</f>
        <v>0</v>
      </c>
    </row>
    <row r="20" spans="1:11" x14ac:dyDescent="0.45">
      <c r="A20" s="114"/>
      <c r="B20" s="406"/>
      <c r="C20" s="395"/>
      <c r="D20" s="407"/>
      <c r="E20" s="115"/>
      <c r="F20" s="100"/>
      <c r="G20" s="115"/>
      <c r="H20" s="116"/>
      <c r="I20" s="113">
        <f t="shared" ref="I20:I21" si="0">SUM(G20*H20)</f>
        <v>0</v>
      </c>
    </row>
    <row r="21" spans="1:11" x14ac:dyDescent="0.45">
      <c r="A21" s="114"/>
      <c r="B21" s="440"/>
      <c r="C21" s="441"/>
      <c r="D21" s="442"/>
      <c r="E21" s="115"/>
      <c r="F21" s="100"/>
      <c r="G21" s="117"/>
      <c r="H21" s="118"/>
      <c r="I21" s="119">
        <f t="shared" si="0"/>
        <v>0</v>
      </c>
    </row>
    <row r="22" spans="1:11" x14ac:dyDescent="0.45">
      <c r="A22" s="408" t="s">
        <v>96</v>
      </c>
      <c r="B22" s="404"/>
      <c r="C22" s="404"/>
      <c r="D22" s="404"/>
      <c r="E22" s="404"/>
      <c r="F22" s="404"/>
      <c r="G22" s="404"/>
      <c r="H22" s="405"/>
      <c r="I22" s="113">
        <f>SUM(I19:I21)</f>
        <v>0</v>
      </c>
    </row>
    <row r="23" spans="1:11" x14ac:dyDescent="0.45">
      <c r="A23" s="414" t="s">
        <v>97</v>
      </c>
      <c r="B23" s="415"/>
      <c r="C23" s="415"/>
      <c r="D23" s="415"/>
      <c r="E23" s="415"/>
      <c r="F23" s="415"/>
      <c r="G23" s="415"/>
      <c r="H23" s="415"/>
      <c r="I23" s="416"/>
    </row>
    <row r="24" spans="1:11" x14ac:dyDescent="0.45">
      <c r="A24" s="120" t="s">
        <v>98</v>
      </c>
      <c r="B24" s="412" t="s">
        <v>176</v>
      </c>
      <c r="C24" s="458"/>
      <c r="D24" s="458"/>
      <c r="E24" s="458"/>
      <c r="F24" s="413"/>
      <c r="G24" s="180" t="s">
        <v>93</v>
      </c>
      <c r="H24" s="136" t="s">
        <v>94</v>
      </c>
      <c r="I24" s="137" t="s">
        <v>95</v>
      </c>
      <c r="K24" s="142"/>
    </row>
    <row r="25" spans="1:11" x14ac:dyDescent="0.45">
      <c r="A25" s="125"/>
      <c r="B25" s="417"/>
      <c r="C25" s="418"/>
      <c r="D25" s="418"/>
      <c r="E25" s="418"/>
      <c r="F25" s="419"/>
      <c r="G25" s="189"/>
      <c r="H25" s="216"/>
      <c r="I25" s="129"/>
    </row>
    <row r="26" spans="1:11" x14ac:dyDescent="0.45">
      <c r="A26" s="125"/>
      <c r="B26" s="420"/>
      <c r="C26" s="421"/>
      <c r="D26" s="421"/>
      <c r="E26" s="421"/>
      <c r="F26" s="421"/>
      <c r="G26" s="191"/>
      <c r="H26" s="217"/>
      <c r="I26" s="129"/>
    </row>
    <row r="27" spans="1:11" x14ac:dyDescent="0.45">
      <c r="A27" s="125"/>
      <c r="B27" s="420"/>
      <c r="C27" s="421"/>
      <c r="D27" s="421"/>
      <c r="E27" s="421"/>
      <c r="F27" s="421"/>
      <c r="G27" s="191"/>
      <c r="H27" s="217"/>
      <c r="I27" s="129"/>
    </row>
    <row r="28" spans="1:11" x14ac:dyDescent="0.45">
      <c r="A28" s="125"/>
      <c r="B28" s="474"/>
      <c r="C28" s="475"/>
      <c r="D28" s="475"/>
      <c r="E28" s="475"/>
      <c r="F28" s="476"/>
      <c r="G28" s="191"/>
      <c r="H28" s="217"/>
      <c r="I28" s="129"/>
    </row>
    <row r="29" spans="1:11" x14ac:dyDescent="0.45">
      <c r="A29" s="125"/>
      <c r="B29" s="420"/>
      <c r="C29" s="421"/>
      <c r="D29" s="421"/>
      <c r="E29" s="421"/>
      <c r="F29" s="422"/>
      <c r="G29" s="191"/>
      <c r="H29" s="190"/>
      <c r="I29" s="129"/>
    </row>
    <row r="30" spans="1:11" x14ac:dyDescent="0.45">
      <c r="A30" s="125"/>
      <c r="B30" s="470"/>
      <c r="C30" s="471"/>
      <c r="D30" s="471"/>
      <c r="E30" s="471"/>
      <c r="F30" s="471"/>
      <c r="G30" s="191"/>
      <c r="H30" s="190"/>
      <c r="I30" s="129"/>
    </row>
    <row r="31" spans="1:11" x14ac:dyDescent="0.45">
      <c r="A31" s="125"/>
      <c r="B31" s="470"/>
      <c r="C31" s="471"/>
      <c r="D31" s="471"/>
      <c r="E31" s="471"/>
      <c r="F31" s="471"/>
      <c r="G31" s="191"/>
      <c r="H31" s="190"/>
      <c r="I31" s="129"/>
    </row>
    <row r="32" spans="1:11" x14ac:dyDescent="0.45">
      <c r="A32" s="125"/>
      <c r="B32" s="470"/>
      <c r="C32" s="471"/>
      <c r="D32" s="471"/>
      <c r="E32" s="471"/>
      <c r="F32" s="471"/>
      <c r="G32" s="191"/>
      <c r="H32" s="192"/>
      <c r="I32" s="129"/>
    </row>
    <row r="33" spans="1:12" x14ac:dyDescent="0.45">
      <c r="A33" s="125"/>
      <c r="B33" s="470"/>
      <c r="C33" s="471"/>
      <c r="D33" s="471"/>
      <c r="E33" s="471"/>
      <c r="F33" s="471"/>
      <c r="G33" s="191"/>
      <c r="H33" s="192"/>
      <c r="I33" s="129"/>
    </row>
    <row r="34" spans="1:12" x14ac:dyDescent="0.45">
      <c r="A34" s="125"/>
      <c r="B34" s="470"/>
      <c r="C34" s="471"/>
      <c r="D34" s="471"/>
      <c r="E34" s="471"/>
      <c r="F34" s="471"/>
      <c r="G34" s="191"/>
      <c r="H34" s="192"/>
      <c r="I34" s="129"/>
    </row>
    <row r="35" spans="1:12" x14ac:dyDescent="0.45">
      <c r="A35" s="125"/>
      <c r="B35" s="470"/>
      <c r="C35" s="471"/>
      <c r="D35" s="471"/>
      <c r="E35" s="471"/>
      <c r="F35" s="471"/>
      <c r="G35" s="191"/>
      <c r="H35" s="192"/>
      <c r="I35" s="129"/>
    </row>
    <row r="36" spans="1:12" x14ac:dyDescent="0.45">
      <c r="A36" s="125"/>
      <c r="B36" s="470"/>
      <c r="C36" s="471"/>
      <c r="D36" s="471"/>
      <c r="E36" s="471"/>
      <c r="F36" s="471"/>
      <c r="G36" s="191"/>
      <c r="H36" s="192"/>
      <c r="I36" s="129"/>
    </row>
    <row r="37" spans="1:12" x14ac:dyDescent="0.45">
      <c r="A37" s="125"/>
      <c r="B37" s="470"/>
      <c r="C37" s="471"/>
      <c r="D37" s="471"/>
      <c r="E37" s="471"/>
      <c r="F37" s="471"/>
      <c r="G37" s="191"/>
      <c r="H37" s="192"/>
      <c r="I37" s="129"/>
    </row>
    <row r="38" spans="1:12" x14ac:dyDescent="0.45">
      <c r="A38" s="125"/>
      <c r="B38" s="470"/>
      <c r="C38" s="471"/>
      <c r="D38" s="471"/>
      <c r="E38" s="471"/>
      <c r="F38" s="471"/>
      <c r="G38" s="191"/>
      <c r="H38" s="192"/>
      <c r="I38" s="129"/>
      <c r="L38" s="130"/>
    </row>
    <row r="39" spans="1:12" x14ac:dyDescent="0.45">
      <c r="A39" s="467" t="s">
        <v>177</v>
      </c>
      <c r="B39" s="404"/>
      <c r="C39" s="404"/>
      <c r="D39" s="404"/>
      <c r="E39" s="404"/>
      <c r="F39" s="404"/>
      <c r="G39" s="404"/>
      <c r="H39" s="405"/>
      <c r="I39" s="185">
        <f>SUM(I25:I38)</f>
        <v>0</v>
      </c>
      <c r="L39" s="130"/>
    </row>
    <row r="40" spans="1:12" x14ac:dyDescent="0.45">
      <c r="A40" s="408" t="s">
        <v>178</v>
      </c>
      <c r="B40" s="404"/>
      <c r="C40" s="404"/>
      <c r="D40" s="404"/>
      <c r="E40" s="404"/>
      <c r="F40" s="404"/>
      <c r="G40" s="404"/>
      <c r="H40" s="405"/>
      <c r="I40" s="186">
        <f>ROUND((I39*0.15),2)</f>
        <v>0</v>
      </c>
      <c r="L40" s="130"/>
    </row>
    <row r="41" spans="1:12" x14ac:dyDescent="0.45">
      <c r="A41" s="408" t="s">
        <v>179</v>
      </c>
      <c r="B41" s="404"/>
      <c r="C41" s="404"/>
      <c r="D41" s="404"/>
      <c r="E41" s="404"/>
      <c r="F41" s="404"/>
      <c r="G41" s="404"/>
      <c r="H41" s="405"/>
      <c r="I41" s="172">
        <f>I39+I40</f>
        <v>0</v>
      </c>
    </row>
    <row r="42" spans="1:12" x14ac:dyDescent="0.45">
      <c r="A42" s="414" t="s">
        <v>101</v>
      </c>
      <c r="B42" s="415"/>
      <c r="C42" s="415"/>
      <c r="D42" s="415"/>
      <c r="E42" s="415"/>
      <c r="F42" s="415"/>
      <c r="G42" s="415"/>
      <c r="H42" s="415"/>
      <c r="I42" s="416"/>
    </row>
    <row r="43" spans="1:12" x14ac:dyDescent="0.45">
      <c r="A43" s="120" t="s">
        <v>102</v>
      </c>
      <c r="B43" s="412" t="s">
        <v>103</v>
      </c>
      <c r="C43" s="458"/>
      <c r="D43" s="413"/>
      <c r="E43" s="412" t="s">
        <v>91</v>
      </c>
      <c r="F43" s="413"/>
      <c r="G43" s="122" t="s">
        <v>93</v>
      </c>
      <c r="H43" s="123" t="s">
        <v>94</v>
      </c>
      <c r="I43" s="124" t="s">
        <v>95</v>
      </c>
    </row>
    <row r="44" spans="1:12" x14ac:dyDescent="0.45">
      <c r="A44" s="125">
        <v>1</v>
      </c>
      <c r="B44" s="449" t="s">
        <v>104</v>
      </c>
      <c r="C44" s="450"/>
      <c r="D44" s="451"/>
      <c r="E44" s="437" t="s">
        <v>105</v>
      </c>
      <c r="F44" s="439"/>
      <c r="G44" s="157"/>
      <c r="H44" s="155">
        <v>450</v>
      </c>
      <c r="I44" s="132">
        <f>SUM(G44*H44)</f>
        <v>0</v>
      </c>
    </row>
    <row r="45" spans="1:12" x14ac:dyDescent="0.45">
      <c r="A45" s="125">
        <v>2</v>
      </c>
      <c r="B45" s="426" t="s">
        <v>106</v>
      </c>
      <c r="C45" s="427"/>
      <c r="D45" s="428"/>
      <c r="E45" s="406" t="s">
        <v>105</v>
      </c>
      <c r="F45" s="407"/>
      <c r="G45" s="126"/>
      <c r="H45" s="156">
        <v>350</v>
      </c>
      <c r="I45" s="129">
        <f t="shared" ref="I45:I49" si="1">SUM(G45*H45)</f>
        <v>0</v>
      </c>
    </row>
    <row r="46" spans="1:12" x14ac:dyDescent="0.45">
      <c r="A46" s="125">
        <v>3</v>
      </c>
      <c r="B46" s="426" t="s">
        <v>107</v>
      </c>
      <c r="C46" s="427"/>
      <c r="D46" s="428"/>
      <c r="E46" s="406" t="s">
        <v>105</v>
      </c>
      <c r="F46" s="407"/>
      <c r="G46" s="213">
        <v>1.5</v>
      </c>
      <c r="H46" s="156">
        <v>300</v>
      </c>
      <c r="I46" s="129">
        <f t="shared" si="1"/>
        <v>450</v>
      </c>
    </row>
    <row r="47" spans="1:12" x14ac:dyDescent="0.45">
      <c r="A47" s="125">
        <v>4</v>
      </c>
      <c r="B47" s="426" t="s">
        <v>108</v>
      </c>
      <c r="C47" s="427"/>
      <c r="D47" s="428"/>
      <c r="E47" s="406" t="s">
        <v>105</v>
      </c>
      <c r="F47" s="407"/>
      <c r="G47" s="126"/>
      <c r="H47" s="156">
        <v>200</v>
      </c>
      <c r="I47" s="129">
        <f t="shared" si="1"/>
        <v>0</v>
      </c>
    </row>
    <row r="48" spans="1:12" x14ac:dyDescent="0.45">
      <c r="A48" s="125">
        <v>5</v>
      </c>
      <c r="B48" s="426" t="s">
        <v>109</v>
      </c>
      <c r="C48" s="427"/>
      <c r="D48" s="428"/>
      <c r="E48" s="406" t="s">
        <v>105</v>
      </c>
      <c r="F48" s="407"/>
      <c r="G48" s="213">
        <v>1.5</v>
      </c>
      <c r="H48" s="158">
        <v>200</v>
      </c>
      <c r="I48" s="129">
        <f t="shared" si="1"/>
        <v>300</v>
      </c>
    </row>
    <row r="49" spans="1:12" x14ac:dyDescent="0.45">
      <c r="A49" s="125">
        <v>6</v>
      </c>
      <c r="B49" s="426" t="s">
        <v>339</v>
      </c>
      <c r="C49" s="427"/>
      <c r="D49" s="428"/>
      <c r="E49" s="406" t="s">
        <v>105</v>
      </c>
      <c r="F49" s="407"/>
      <c r="G49" s="126"/>
      <c r="H49" s="158">
        <v>140</v>
      </c>
      <c r="I49" s="129">
        <f t="shared" si="1"/>
        <v>0</v>
      </c>
    </row>
    <row r="50" spans="1:12" x14ac:dyDescent="0.45">
      <c r="A50" s="125"/>
      <c r="B50" s="426"/>
      <c r="C50" s="427"/>
      <c r="D50" s="428"/>
      <c r="E50" s="133"/>
      <c r="F50" s="100"/>
      <c r="G50" s="100"/>
      <c r="H50" s="116"/>
      <c r="I50" s="129"/>
    </row>
    <row r="51" spans="1:12" x14ac:dyDescent="0.45">
      <c r="A51" s="114"/>
      <c r="B51" s="426"/>
      <c r="C51" s="427"/>
      <c r="D51" s="428"/>
      <c r="F51" s="100"/>
      <c r="G51" s="100"/>
      <c r="H51" s="116"/>
      <c r="I51" s="129"/>
    </row>
    <row r="52" spans="1:12" x14ac:dyDescent="0.45">
      <c r="A52" s="134"/>
      <c r="B52" s="455"/>
      <c r="C52" s="456"/>
      <c r="D52" s="457"/>
      <c r="E52" s="102"/>
      <c r="F52" s="103"/>
      <c r="G52" s="100"/>
      <c r="H52" s="118"/>
      <c r="I52" s="129"/>
    </row>
    <row r="53" spans="1:12" x14ac:dyDescent="0.45">
      <c r="A53" s="408" t="s">
        <v>110</v>
      </c>
      <c r="B53" s="404"/>
      <c r="C53" s="404"/>
      <c r="D53" s="404"/>
      <c r="E53" s="404"/>
      <c r="F53" s="404"/>
      <c r="G53" s="404"/>
      <c r="H53" s="405"/>
      <c r="I53" s="140">
        <f>SUM(I44:I52)</f>
        <v>750</v>
      </c>
    </row>
    <row r="54" spans="1:12" x14ac:dyDescent="0.45">
      <c r="A54" s="414" t="s">
        <v>111</v>
      </c>
      <c r="B54" s="415"/>
      <c r="C54" s="415"/>
      <c r="D54" s="415"/>
      <c r="E54" s="415"/>
      <c r="F54" s="415"/>
      <c r="G54" s="415"/>
      <c r="H54" s="415"/>
      <c r="I54" s="416"/>
    </row>
    <row r="55" spans="1:12" x14ac:dyDescent="0.45">
      <c r="A55" s="120" t="s">
        <v>112</v>
      </c>
      <c r="B55" s="412" t="s">
        <v>113</v>
      </c>
      <c r="C55" s="458"/>
      <c r="D55" s="413"/>
      <c r="E55" s="412" t="s">
        <v>114</v>
      </c>
      <c r="F55" s="413"/>
      <c r="G55" s="136" t="s">
        <v>115</v>
      </c>
      <c r="H55" s="136" t="s">
        <v>94</v>
      </c>
      <c r="I55" s="137" t="s">
        <v>95</v>
      </c>
    </row>
    <row r="56" spans="1:12" x14ac:dyDescent="0.45">
      <c r="A56" s="125">
        <v>1</v>
      </c>
      <c r="B56" s="417" t="s">
        <v>360</v>
      </c>
      <c r="C56" s="418"/>
      <c r="D56" s="419"/>
      <c r="E56" s="437"/>
      <c r="F56" s="439"/>
      <c r="G56" s="126"/>
      <c r="H56" s="138"/>
      <c r="I56" s="129"/>
    </row>
    <row r="57" spans="1:12" x14ac:dyDescent="0.45">
      <c r="A57" s="125"/>
      <c r="B57" s="420" t="s">
        <v>273</v>
      </c>
      <c r="C57" s="421"/>
      <c r="D57" s="422"/>
      <c r="E57" s="406">
        <v>1</v>
      </c>
      <c r="F57" s="407"/>
      <c r="G57" s="126">
        <v>19.8</v>
      </c>
      <c r="H57" s="138">
        <v>5</v>
      </c>
      <c r="I57" s="129">
        <f>H57*G57</f>
        <v>99</v>
      </c>
    </row>
    <row r="58" spans="1:12" x14ac:dyDescent="0.45">
      <c r="A58" s="139"/>
      <c r="B58" s="423"/>
      <c r="C58" s="424"/>
      <c r="D58" s="425"/>
      <c r="E58" s="440"/>
      <c r="F58" s="442"/>
      <c r="G58" s="126"/>
      <c r="H58" s="138"/>
      <c r="I58" s="129"/>
    </row>
    <row r="59" spans="1:12" x14ac:dyDescent="0.45">
      <c r="A59" s="408" t="s">
        <v>116</v>
      </c>
      <c r="B59" s="404"/>
      <c r="C59" s="404"/>
      <c r="D59" s="404"/>
      <c r="E59" s="404"/>
      <c r="F59" s="404"/>
      <c r="G59" s="404"/>
      <c r="H59" s="405"/>
      <c r="I59" s="140">
        <f>SUM(I56:I58)</f>
        <v>99</v>
      </c>
    </row>
    <row r="60" spans="1:12" x14ac:dyDescent="0.45">
      <c r="A60" s="141"/>
      <c r="B60" s="142"/>
      <c r="C60" s="142"/>
      <c r="D60" s="142"/>
      <c r="E60" s="142"/>
      <c r="F60" s="143"/>
      <c r="G60" s="144"/>
      <c r="H60" s="144"/>
      <c r="I60" s="145"/>
      <c r="L60" s="97"/>
    </row>
    <row r="61" spans="1:12" x14ac:dyDescent="0.45">
      <c r="A61" s="452"/>
      <c r="B61" s="453"/>
      <c r="C61" s="453"/>
      <c r="D61" s="453"/>
      <c r="E61" s="453"/>
      <c r="F61" s="146"/>
      <c r="G61" s="454" t="s">
        <v>117</v>
      </c>
      <c r="H61" s="453"/>
      <c r="I61" s="147">
        <f>I59+I53+I41</f>
        <v>849</v>
      </c>
    </row>
    <row r="62" spans="1:12" x14ac:dyDescent="0.45">
      <c r="A62" s="452"/>
      <c r="B62" s="453"/>
      <c r="C62" s="453"/>
      <c r="D62" s="453"/>
      <c r="E62" s="453"/>
      <c r="F62" s="100"/>
      <c r="G62" s="148"/>
      <c r="H62" s="149"/>
      <c r="I62" s="150"/>
    </row>
    <row r="63" spans="1:12" ht="14.65" thickBot="1" x14ac:dyDescent="0.5">
      <c r="A63" s="452"/>
      <c r="B63" s="453"/>
      <c r="C63" s="453"/>
      <c r="D63" s="453"/>
      <c r="E63" s="453"/>
      <c r="F63" s="100"/>
      <c r="G63" s="402" t="s">
        <v>160</v>
      </c>
      <c r="H63" s="403"/>
      <c r="I63" s="159">
        <f>I61+I62</f>
        <v>849</v>
      </c>
    </row>
    <row r="64" spans="1:12" ht="15" thickTop="1" thickBot="1" x14ac:dyDescent="0.5">
      <c r="A64" s="151"/>
      <c r="B64" s="152"/>
      <c r="C64" s="459"/>
      <c r="D64" s="460"/>
      <c r="E64" s="460"/>
      <c r="F64" s="460"/>
      <c r="G64" s="153"/>
      <c r="H64" s="153"/>
      <c r="I64" s="154"/>
    </row>
    <row r="66" spans="1:2" x14ac:dyDescent="0.45">
      <c r="A66" s="97"/>
      <c r="B66" s="97"/>
    </row>
  </sheetData>
  <mergeCells count="78">
    <mergeCell ref="C64:F64"/>
    <mergeCell ref="B57:D57"/>
    <mergeCell ref="E57:F57"/>
    <mergeCell ref="B58:D58"/>
    <mergeCell ref="E58:F58"/>
    <mergeCell ref="A59:H59"/>
    <mergeCell ref="A61:B61"/>
    <mergeCell ref="C61:E61"/>
    <mergeCell ref="G61:H61"/>
    <mergeCell ref="A62:B62"/>
    <mergeCell ref="C62:E62"/>
    <mergeCell ref="A63:B63"/>
    <mergeCell ref="C63:E63"/>
    <mergeCell ref="G63:H63"/>
    <mergeCell ref="B56:D56"/>
    <mergeCell ref="E56:F56"/>
    <mergeCell ref="B48:D48"/>
    <mergeCell ref="E48:F48"/>
    <mergeCell ref="B49:D49"/>
    <mergeCell ref="E49:F49"/>
    <mergeCell ref="B50:D50"/>
    <mergeCell ref="B51:D51"/>
    <mergeCell ref="B52:D52"/>
    <mergeCell ref="A53:H53"/>
    <mergeCell ref="A54:I54"/>
    <mergeCell ref="B55:D55"/>
    <mergeCell ref="E55:F55"/>
    <mergeCell ref="B45:D45"/>
    <mergeCell ref="E45:F45"/>
    <mergeCell ref="B46:D46"/>
    <mergeCell ref="E46:F46"/>
    <mergeCell ref="B47:D47"/>
    <mergeCell ref="E47:F47"/>
    <mergeCell ref="B44:D44"/>
    <mergeCell ref="E44:F44"/>
    <mergeCell ref="B34:F34"/>
    <mergeCell ref="B35:F35"/>
    <mergeCell ref="B36:F36"/>
    <mergeCell ref="B37:F37"/>
    <mergeCell ref="B38:F38"/>
    <mergeCell ref="A39:H39"/>
    <mergeCell ref="A40:H40"/>
    <mergeCell ref="A41:H41"/>
    <mergeCell ref="A42:I42"/>
    <mergeCell ref="B43:D43"/>
    <mergeCell ref="E43:F43"/>
    <mergeCell ref="B33:F33"/>
    <mergeCell ref="A22:H22"/>
    <mergeCell ref="A23:I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21:D21"/>
    <mergeCell ref="F12:G12"/>
    <mergeCell ref="H12:I12"/>
    <mergeCell ref="H13:I13"/>
    <mergeCell ref="F14:G14"/>
    <mergeCell ref="H14:I14"/>
    <mergeCell ref="F15:G15"/>
    <mergeCell ref="H15:I15"/>
    <mergeCell ref="A16:I16"/>
    <mergeCell ref="A17:I17"/>
    <mergeCell ref="B18:D18"/>
    <mergeCell ref="B19:D19"/>
    <mergeCell ref="B20:D20"/>
    <mergeCell ref="F11:G11"/>
    <mergeCell ref="H11:I11"/>
    <mergeCell ref="A9:E9"/>
    <mergeCell ref="F9:G9"/>
    <mergeCell ref="H9:I9"/>
    <mergeCell ref="F10:G10"/>
    <mergeCell ref="H10:I10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M66"/>
  <sheetViews>
    <sheetView topLeftCell="A38" workbookViewId="0">
      <selection activeCell="M34" sqref="M34"/>
    </sheetView>
  </sheetViews>
  <sheetFormatPr defaultRowHeight="14.25" x14ac:dyDescent="0.45"/>
  <cols>
    <col min="1" max="1" width="12" bestFit="1" customWidth="1"/>
    <col min="4" max="4" width="26.86328125" customWidth="1"/>
    <col min="6" max="6" width="8.86328125" customWidth="1"/>
    <col min="7" max="7" width="11" customWidth="1"/>
    <col min="8" max="8" width="14.1328125" customWidth="1"/>
    <col min="9" max="9" width="18.33203125" customWidth="1"/>
  </cols>
  <sheetData>
    <row r="1" spans="1:13" x14ac:dyDescent="0.45">
      <c r="A1" s="92"/>
      <c r="B1" s="93"/>
      <c r="C1" s="93"/>
      <c r="D1" s="93"/>
      <c r="E1" s="93"/>
      <c r="F1" s="93"/>
      <c r="G1" s="93"/>
      <c r="H1" s="93"/>
      <c r="I1" s="94"/>
    </row>
    <row r="2" spans="1:13" x14ac:dyDescent="0.45">
      <c r="A2" s="95"/>
      <c r="I2" s="96"/>
    </row>
    <row r="3" spans="1:13" x14ac:dyDescent="0.45">
      <c r="A3" s="95"/>
      <c r="I3" s="96"/>
    </row>
    <row r="4" spans="1:13" x14ac:dyDescent="0.45">
      <c r="A4" s="95"/>
      <c r="I4" s="96"/>
    </row>
    <row r="5" spans="1:13" x14ac:dyDescent="0.45">
      <c r="A5" s="95"/>
      <c r="I5" s="96"/>
    </row>
    <row r="6" spans="1:13" x14ac:dyDescent="0.45">
      <c r="A6" s="95"/>
      <c r="I6" s="96"/>
    </row>
    <row r="7" spans="1:13" x14ac:dyDescent="0.45">
      <c r="A7" s="95"/>
      <c r="I7" s="96"/>
    </row>
    <row r="8" spans="1:13" x14ac:dyDescent="0.45">
      <c r="A8" s="95"/>
      <c r="H8" s="97"/>
      <c r="I8" s="98"/>
    </row>
    <row r="9" spans="1:13" x14ac:dyDescent="0.45">
      <c r="A9" s="414" t="s">
        <v>167</v>
      </c>
      <c r="B9" s="415"/>
      <c r="C9" s="415"/>
      <c r="D9" s="415"/>
      <c r="E9" s="429"/>
      <c r="F9" s="430" t="s">
        <v>166</v>
      </c>
      <c r="G9" s="431"/>
      <c r="H9" s="432" t="e">
        <f>#REF!</f>
        <v>#REF!</v>
      </c>
      <c r="I9" s="433"/>
    </row>
    <row r="10" spans="1:13" x14ac:dyDescent="0.45">
      <c r="A10" s="99" t="s">
        <v>77</v>
      </c>
      <c r="B10" s="97"/>
      <c r="D10" s="215"/>
      <c r="E10" s="100"/>
      <c r="F10" s="430" t="s">
        <v>78</v>
      </c>
      <c r="G10" s="431"/>
      <c r="H10" s="434" t="e">
        <f>#REF!</f>
        <v>#REF!</v>
      </c>
      <c r="I10" s="435"/>
    </row>
    <row r="11" spans="1:13" x14ac:dyDescent="0.45">
      <c r="A11" s="99" t="s">
        <v>79</v>
      </c>
      <c r="B11" s="97"/>
      <c r="E11" s="100"/>
      <c r="F11" s="430" t="s">
        <v>80</v>
      </c>
      <c r="G11" s="431"/>
      <c r="H11" s="436" t="e">
        <f>#REF!</f>
        <v>#REF!</v>
      </c>
      <c r="I11" s="435"/>
    </row>
    <row r="12" spans="1:13" x14ac:dyDescent="0.45">
      <c r="A12" s="99" t="s">
        <v>81</v>
      </c>
      <c r="B12" s="97"/>
      <c r="D12" s="187"/>
      <c r="E12" s="100"/>
      <c r="F12" s="430" t="s">
        <v>82</v>
      </c>
      <c r="G12" s="431"/>
      <c r="H12" s="436" t="e">
        <f>#REF!</f>
        <v>#REF!</v>
      </c>
      <c r="I12" s="435"/>
    </row>
    <row r="13" spans="1:13" x14ac:dyDescent="0.45">
      <c r="A13" s="99" t="s">
        <v>83</v>
      </c>
      <c r="B13" s="97"/>
      <c r="D13" s="187"/>
      <c r="E13" s="100"/>
      <c r="F13" s="181" t="s">
        <v>84</v>
      </c>
      <c r="G13" s="182"/>
      <c r="H13" s="468" t="s">
        <v>118</v>
      </c>
      <c r="I13" s="469"/>
    </row>
    <row r="14" spans="1:13" x14ac:dyDescent="0.45">
      <c r="A14" s="99"/>
      <c r="B14" s="97"/>
      <c r="D14" s="187"/>
      <c r="E14" s="100"/>
      <c r="F14" s="430" t="s">
        <v>86</v>
      </c>
      <c r="G14" s="431"/>
      <c r="H14" s="436" t="s">
        <v>87</v>
      </c>
      <c r="I14" s="435"/>
      <c r="M14" t="s">
        <v>85</v>
      </c>
    </row>
    <row r="15" spans="1:13" x14ac:dyDescent="0.45">
      <c r="A15" s="99"/>
      <c r="B15" s="97"/>
      <c r="D15" s="187"/>
      <c r="F15" s="472" t="s">
        <v>318</v>
      </c>
      <c r="G15" s="472"/>
      <c r="H15" s="473" t="s">
        <v>323</v>
      </c>
      <c r="I15" s="469"/>
    </row>
    <row r="16" spans="1:13" x14ac:dyDescent="0.45">
      <c r="A16" s="443" t="s">
        <v>361</v>
      </c>
      <c r="B16" s="444"/>
      <c r="C16" s="444"/>
      <c r="D16" s="444"/>
      <c r="E16" s="444"/>
      <c r="F16" s="444"/>
      <c r="G16" s="444"/>
      <c r="H16" s="444"/>
      <c r="I16" s="445"/>
    </row>
    <row r="17" spans="1:11" ht="14.65" thickBot="1" x14ac:dyDescent="0.5">
      <c r="A17" s="446" t="s">
        <v>88</v>
      </c>
      <c r="B17" s="447"/>
      <c r="C17" s="447"/>
      <c r="D17" s="447"/>
      <c r="E17" s="447"/>
      <c r="F17" s="447"/>
      <c r="G17" s="447"/>
      <c r="H17" s="447"/>
      <c r="I17" s="448"/>
    </row>
    <row r="18" spans="1:11" x14ac:dyDescent="0.45">
      <c r="A18" s="104" t="s">
        <v>89</v>
      </c>
      <c r="B18" s="464" t="s">
        <v>176</v>
      </c>
      <c r="C18" s="465"/>
      <c r="D18" s="466"/>
      <c r="E18" s="170" t="s">
        <v>91</v>
      </c>
      <c r="F18" s="170" t="s">
        <v>92</v>
      </c>
      <c r="G18" s="170" t="s">
        <v>93</v>
      </c>
      <c r="H18" s="170" t="s">
        <v>94</v>
      </c>
      <c r="I18" s="171" t="s">
        <v>95</v>
      </c>
    </row>
    <row r="19" spans="1:11" x14ac:dyDescent="0.45">
      <c r="A19" s="109"/>
      <c r="B19" s="437"/>
      <c r="C19" s="438"/>
      <c r="D19" s="439"/>
      <c r="E19" s="110"/>
      <c r="F19" s="111"/>
      <c r="G19" s="110"/>
      <c r="H19" s="112"/>
      <c r="I19" s="113">
        <f>SUM(G19*H19)</f>
        <v>0</v>
      </c>
    </row>
    <row r="20" spans="1:11" x14ac:dyDescent="0.45">
      <c r="A20" s="114"/>
      <c r="B20" s="406"/>
      <c r="C20" s="395"/>
      <c r="D20" s="407"/>
      <c r="E20" s="115"/>
      <c r="F20" s="100"/>
      <c r="G20" s="115"/>
      <c r="H20" s="116"/>
      <c r="I20" s="113">
        <f t="shared" ref="I20:I21" si="0">SUM(G20*H20)</f>
        <v>0</v>
      </c>
    </row>
    <row r="21" spans="1:11" x14ac:dyDescent="0.45">
      <c r="A21" s="114"/>
      <c r="B21" s="440"/>
      <c r="C21" s="441"/>
      <c r="D21" s="442"/>
      <c r="E21" s="115"/>
      <c r="F21" s="100"/>
      <c r="G21" s="117"/>
      <c r="H21" s="118"/>
      <c r="I21" s="119">
        <f t="shared" si="0"/>
        <v>0</v>
      </c>
    </row>
    <row r="22" spans="1:11" x14ac:dyDescent="0.45">
      <c r="A22" s="408" t="s">
        <v>96</v>
      </c>
      <c r="B22" s="404"/>
      <c r="C22" s="404"/>
      <c r="D22" s="404"/>
      <c r="E22" s="404"/>
      <c r="F22" s="404"/>
      <c r="G22" s="404"/>
      <c r="H22" s="405"/>
      <c r="I22" s="113">
        <f>SUM(I19:I21)</f>
        <v>0</v>
      </c>
    </row>
    <row r="23" spans="1:11" x14ac:dyDescent="0.45">
      <c r="A23" s="414" t="s">
        <v>97</v>
      </c>
      <c r="B23" s="415"/>
      <c r="C23" s="415"/>
      <c r="D23" s="415"/>
      <c r="E23" s="415"/>
      <c r="F23" s="415"/>
      <c r="G23" s="415"/>
      <c r="H23" s="415"/>
      <c r="I23" s="416"/>
    </row>
    <row r="24" spans="1:11" x14ac:dyDescent="0.45">
      <c r="A24" s="120" t="s">
        <v>98</v>
      </c>
      <c r="B24" s="412" t="s">
        <v>176</v>
      </c>
      <c r="C24" s="458"/>
      <c r="D24" s="458"/>
      <c r="E24" s="458"/>
      <c r="F24" s="413"/>
      <c r="G24" s="180" t="s">
        <v>93</v>
      </c>
      <c r="H24" s="136" t="s">
        <v>94</v>
      </c>
      <c r="I24" s="137" t="s">
        <v>95</v>
      </c>
      <c r="K24" s="142"/>
    </row>
    <row r="25" spans="1:11" x14ac:dyDescent="0.45">
      <c r="A25" s="125">
        <v>1</v>
      </c>
      <c r="B25" s="417" t="s">
        <v>362</v>
      </c>
      <c r="C25" s="418"/>
      <c r="D25" s="418"/>
      <c r="E25" s="418"/>
      <c r="F25" s="419"/>
      <c r="G25" s="189">
        <v>1</v>
      </c>
      <c r="H25" s="216">
        <v>150.43</v>
      </c>
      <c r="I25" s="129">
        <f>H25*G25</f>
        <v>150.43</v>
      </c>
    </row>
    <row r="26" spans="1:11" x14ac:dyDescent="0.45">
      <c r="A26" s="125">
        <v>2</v>
      </c>
      <c r="B26" s="420" t="s">
        <v>363</v>
      </c>
      <c r="C26" s="421"/>
      <c r="D26" s="421"/>
      <c r="E26" s="421"/>
      <c r="F26" s="421"/>
      <c r="G26" s="191">
        <v>1</v>
      </c>
      <c r="H26" s="217">
        <v>299</v>
      </c>
      <c r="I26" s="129">
        <f>H26*G26</f>
        <v>299</v>
      </c>
    </row>
    <row r="27" spans="1:11" x14ac:dyDescent="0.45">
      <c r="A27" s="125">
        <v>3</v>
      </c>
      <c r="B27" s="420" t="s">
        <v>274</v>
      </c>
      <c r="C27" s="421"/>
      <c r="D27" s="421"/>
      <c r="E27" s="421"/>
      <c r="F27" s="421"/>
      <c r="G27" s="191">
        <v>1</v>
      </c>
      <c r="H27" s="217">
        <v>249.5</v>
      </c>
      <c r="I27" s="129">
        <f>H27*G27</f>
        <v>249.5</v>
      </c>
    </row>
    <row r="28" spans="1:11" x14ac:dyDescent="0.45">
      <c r="A28" s="125"/>
      <c r="B28" s="474"/>
      <c r="C28" s="475"/>
      <c r="D28" s="475"/>
      <c r="E28" s="475"/>
      <c r="F28" s="476"/>
      <c r="G28" s="191"/>
      <c r="H28" s="217"/>
      <c r="I28" s="129"/>
    </row>
    <row r="29" spans="1:11" x14ac:dyDescent="0.45">
      <c r="A29" s="125"/>
      <c r="B29" s="420"/>
      <c r="C29" s="421"/>
      <c r="D29" s="421"/>
      <c r="E29" s="421"/>
      <c r="F29" s="422"/>
      <c r="G29" s="191"/>
      <c r="H29" s="190"/>
      <c r="I29" s="129"/>
    </row>
    <row r="30" spans="1:11" x14ac:dyDescent="0.45">
      <c r="A30" s="125"/>
      <c r="B30" s="470"/>
      <c r="C30" s="471"/>
      <c r="D30" s="471"/>
      <c r="E30" s="471"/>
      <c r="F30" s="471"/>
      <c r="G30" s="191"/>
      <c r="H30" s="190"/>
      <c r="I30" s="129"/>
    </row>
    <row r="31" spans="1:11" x14ac:dyDescent="0.45">
      <c r="A31" s="125"/>
      <c r="B31" s="470"/>
      <c r="C31" s="471"/>
      <c r="D31" s="471"/>
      <c r="E31" s="471"/>
      <c r="F31" s="471"/>
      <c r="G31" s="191"/>
      <c r="H31" s="190"/>
      <c r="I31" s="129"/>
    </row>
    <row r="32" spans="1:11" x14ac:dyDescent="0.45">
      <c r="A32" s="125"/>
      <c r="B32" s="470"/>
      <c r="C32" s="471"/>
      <c r="D32" s="471"/>
      <c r="E32" s="471"/>
      <c r="F32" s="471"/>
      <c r="G32" s="191"/>
      <c r="H32" s="192"/>
      <c r="I32" s="129"/>
    </row>
    <row r="33" spans="1:12" x14ac:dyDescent="0.45">
      <c r="A33" s="125"/>
      <c r="B33" s="470"/>
      <c r="C33" s="471"/>
      <c r="D33" s="471"/>
      <c r="E33" s="471"/>
      <c r="F33" s="471"/>
      <c r="G33" s="191"/>
      <c r="H33" s="192"/>
      <c r="I33" s="129"/>
    </row>
    <row r="34" spans="1:12" x14ac:dyDescent="0.45">
      <c r="A34" s="125"/>
      <c r="B34" s="470"/>
      <c r="C34" s="471"/>
      <c r="D34" s="471"/>
      <c r="E34" s="471"/>
      <c r="F34" s="471"/>
      <c r="G34" s="191"/>
      <c r="H34" s="192"/>
      <c r="I34" s="129"/>
    </row>
    <row r="35" spans="1:12" x14ac:dyDescent="0.45">
      <c r="A35" s="125"/>
      <c r="B35" s="470"/>
      <c r="C35" s="471"/>
      <c r="D35" s="471"/>
      <c r="E35" s="471"/>
      <c r="F35" s="471"/>
      <c r="G35" s="191"/>
      <c r="H35" s="192"/>
      <c r="I35" s="129"/>
    </row>
    <row r="36" spans="1:12" x14ac:dyDescent="0.45">
      <c r="A36" s="125"/>
      <c r="B36" s="470"/>
      <c r="C36" s="471"/>
      <c r="D36" s="471"/>
      <c r="E36" s="471"/>
      <c r="F36" s="471"/>
      <c r="G36" s="191"/>
      <c r="H36" s="192"/>
      <c r="I36" s="129"/>
    </row>
    <row r="37" spans="1:12" x14ac:dyDescent="0.45">
      <c r="A37" s="125"/>
      <c r="B37" s="470"/>
      <c r="C37" s="471"/>
      <c r="D37" s="471"/>
      <c r="E37" s="471"/>
      <c r="F37" s="471"/>
      <c r="G37" s="191"/>
      <c r="H37" s="192"/>
      <c r="I37" s="129"/>
    </row>
    <row r="38" spans="1:12" x14ac:dyDescent="0.45">
      <c r="A38" s="125"/>
      <c r="B38" s="470"/>
      <c r="C38" s="471"/>
      <c r="D38" s="471"/>
      <c r="E38" s="471"/>
      <c r="F38" s="471"/>
      <c r="G38" s="191"/>
      <c r="H38" s="192"/>
      <c r="I38" s="129"/>
      <c r="L38" s="130"/>
    </row>
    <row r="39" spans="1:12" x14ac:dyDescent="0.45">
      <c r="A39" s="467" t="s">
        <v>177</v>
      </c>
      <c r="B39" s="404"/>
      <c r="C39" s="404"/>
      <c r="D39" s="404"/>
      <c r="E39" s="404"/>
      <c r="F39" s="404"/>
      <c r="G39" s="404"/>
      <c r="H39" s="405"/>
      <c r="I39" s="185">
        <f>SUM(I25:I38)</f>
        <v>698.93000000000006</v>
      </c>
      <c r="L39" s="130"/>
    </row>
    <row r="40" spans="1:12" x14ac:dyDescent="0.45">
      <c r="A40" s="408" t="s">
        <v>178</v>
      </c>
      <c r="B40" s="404"/>
      <c r="C40" s="404"/>
      <c r="D40" s="404"/>
      <c r="E40" s="404"/>
      <c r="F40" s="404"/>
      <c r="G40" s="404"/>
      <c r="H40" s="405"/>
      <c r="I40" s="186">
        <f>ROUND((I39*0.15),2)</f>
        <v>104.84</v>
      </c>
      <c r="L40" s="130"/>
    </row>
    <row r="41" spans="1:12" x14ac:dyDescent="0.45">
      <c r="A41" s="408" t="s">
        <v>179</v>
      </c>
      <c r="B41" s="404"/>
      <c r="C41" s="404"/>
      <c r="D41" s="404"/>
      <c r="E41" s="404"/>
      <c r="F41" s="404"/>
      <c r="G41" s="404"/>
      <c r="H41" s="405"/>
      <c r="I41" s="172">
        <f>I39+I40</f>
        <v>803.7700000000001</v>
      </c>
    </row>
    <row r="42" spans="1:12" x14ac:dyDescent="0.45">
      <c r="A42" s="414" t="s">
        <v>101</v>
      </c>
      <c r="B42" s="415"/>
      <c r="C42" s="415"/>
      <c r="D42" s="415"/>
      <c r="E42" s="415"/>
      <c r="F42" s="415"/>
      <c r="G42" s="415"/>
      <c r="H42" s="415"/>
      <c r="I42" s="416"/>
    </row>
    <row r="43" spans="1:12" x14ac:dyDescent="0.45">
      <c r="A43" s="120" t="s">
        <v>102</v>
      </c>
      <c r="B43" s="412" t="s">
        <v>103</v>
      </c>
      <c r="C43" s="458"/>
      <c r="D43" s="413"/>
      <c r="E43" s="412" t="s">
        <v>91</v>
      </c>
      <c r="F43" s="413"/>
      <c r="G43" s="122" t="s">
        <v>93</v>
      </c>
      <c r="H43" s="123" t="s">
        <v>94</v>
      </c>
      <c r="I43" s="124" t="s">
        <v>95</v>
      </c>
    </row>
    <row r="44" spans="1:12" x14ac:dyDescent="0.45">
      <c r="A44" s="125">
        <v>1</v>
      </c>
      <c r="B44" s="449" t="s">
        <v>104</v>
      </c>
      <c r="C44" s="450"/>
      <c r="D44" s="451"/>
      <c r="E44" s="437" t="s">
        <v>105</v>
      </c>
      <c r="F44" s="439"/>
      <c r="G44" s="157"/>
      <c r="H44" s="155">
        <v>450</v>
      </c>
      <c r="I44" s="132">
        <f>SUM(G44*H44)</f>
        <v>0</v>
      </c>
    </row>
    <row r="45" spans="1:12" x14ac:dyDescent="0.45">
      <c r="A45" s="125">
        <v>2</v>
      </c>
      <c r="B45" s="426" t="s">
        <v>106</v>
      </c>
      <c r="C45" s="427"/>
      <c r="D45" s="428"/>
      <c r="E45" s="406" t="s">
        <v>105</v>
      </c>
      <c r="F45" s="407"/>
      <c r="G45" s="126"/>
      <c r="H45" s="156">
        <v>350</v>
      </c>
      <c r="I45" s="129">
        <f t="shared" ref="I45:I49" si="1">SUM(G45*H45)</f>
        <v>0</v>
      </c>
    </row>
    <row r="46" spans="1:12" x14ac:dyDescent="0.45">
      <c r="A46" s="125">
        <v>3</v>
      </c>
      <c r="B46" s="426" t="s">
        <v>107</v>
      </c>
      <c r="C46" s="427"/>
      <c r="D46" s="428"/>
      <c r="E46" s="406" t="s">
        <v>105</v>
      </c>
      <c r="F46" s="407"/>
      <c r="G46" s="213">
        <v>3.5</v>
      </c>
      <c r="H46" s="156">
        <v>300</v>
      </c>
      <c r="I46" s="129">
        <f t="shared" si="1"/>
        <v>1050</v>
      </c>
    </row>
    <row r="47" spans="1:12" x14ac:dyDescent="0.45">
      <c r="A47" s="125">
        <v>4</v>
      </c>
      <c r="B47" s="426" t="s">
        <v>108</v>
      </c>
      <c r="C47" s="427"/>
      <c r="D47" s="428"/>
      <c r="E47" s="406" t="s">
        <v>105</v>
      </c>
      <c r="F47" s="407"/>
      <c r="G47" s="126"/>
      <c r="H47" s="156">
        <v>200</v>
      </c>
      <c r="I47" s="129">
        <f t="shared" si="1"/>
        <v>0</v>
      </c>
    </row>
    <row r="48" spans="1:12" x14ac:dyDescent="0.45">
      <c r="A48" s="125">
        <v>5</v>
      </c>
      <c r="B48" s="426" t="s">
        <v>109</v>
      </c>
      <c r="C48" s="427"/>
      <c r="D48" s="428"/>
      <c r="E48" s="406" t="s">
        <v>105</v>
      </c>
      <c r="F48" s="407"/>
      <c r="G48" s="213">
        <v>3.5</v>
      </c>
      <c r="H48" s="158">
        <v>200</v>
      </c>
      <c r="I48" s="129">
        <f t="shared" si="1"/>
        <v>700</v>
      </c>
    </row>
    <row r="49" spans="1:12" x14ac:dyDescent="0.45">
      <c r="A49" s="125">
        <v>6</v>
      </c>
      <c r="B49" s="426" t="s">
        <v>339</v>
      </c>
      <c r="C49" s="427"/>
      <c r="D49" s="428"/>
      <c r="E49" s="406" t="s">
        <v>105</v>
      </c>
      <c r="F49" s="407"/>
      <c r="G49" s="126"/>
      <c r="H49" s="158">
        <v>140</v>
      </c>
      <c r="I49" s="129">
        <f t="shared" si="1"/>
        <v>0</v>
      </c>
    </row>
    <row r="50" spans="1:12" x14ac:dyDescent="0.45">
      <c r="A50" s="125"/>
      <c r="B50" s="426"/>
      <c r="C50" s="427"/>
      <c r="D50" s="428"/>
      <c r="E50" s="133"/>
      <c r="F50" s="100"/>
      <c r="G50" s="100"/>
      <c r="H50" s="116"/>
      <c r="I50" s="129"/>
    </row>
    <row r="51" spans="1:12" x14ac:dyDescent="0.45">
      <c r="A51" s="114"/>
      <c r="B51" s="426"/>
      <c r="C51" s="427"/>
      <c r="D51" s="428"/>
      <c r="F51" s="100"/>
      <c r="G51" s="100"/>
      <c r="H51" s="116"/>
      <c r="I51" s="129"/>
    </row>
    <row r="52" spans="1:12" x14ac:dyDescent="0.45">
      <c r="A52" s="134"/>
      <c r="B52" s="455"/>
      <c r="C52" s="456"/>
      <c r="D52" s="457"/>
      <c r="E52" s="102"/>
      <c r="F52" s="103"/>
      <c r="G52" s="100"/>
      <c r="H52" s="118"/>
      <c r="I52" s="129"/>
    </row>
    <row r="53" spans="1:12" x14ac:dyDescent="0.45">
      <c r="A53" s="408" t="s">
        <v>110</v>
      </c>
      <c r="B53" s="404"/>
      <c r="C53" s="404"/>
      <c r="D53" s="404"/>
      <c r="E53" s="404"/>
      <c r="F53" s="404"/>
      <c r="G53" s="404"/>
      <c r="H53" s="405"/>
      <c r="I53" s="140">
        <f>SUM(I44:I52)</f>
        <v>1750</v>
      </c>
    </row>
    <row r="54" spans="1:12" x14ac:dyDescent="0.45">
      <c r="A54" s="414" t="s">
        <v>111</v>
      </c>
      <c r="B54" s="415"/>
      <c r="C54" s="415"/>
      <c r="D54" s="415"/>
      <c r="E54" s="415"/>
      <c r="F54" s="415"/>
      <c r="G54" s="415"/>
      <c r="H54" s="415"/>
      <c r="I54" s="416"/>
    </row>
    <row r="55" spans="1:12" x14ac:dyDescent="0.45">
      <c r="A55" s="120" t="s">
        <v>112</v>
      </c>
      <c r="B55" s="412" t="s">
        <v>113</v>
      </c>
      <c r="C55" s="458"/>
      <c r="D55" s="413"/>
      <c r="E55" s="412" t="s">
        <v>114</v>
      </c>
      <c r="F55" s="413"/>
      <c r="G55" s="136" t="s">
        <v>115</v>
      </c>
      <c r="H55" s="136" t="s">
        <v>94</v>
      </c>
      <c r="I55" s="137" t="s">
        <v>95</v>
      </c>
    </row>
    <row r="56" spans="1:12" x14ac:dyDescent="0.45">
      <c r="A56" s="125">
        <v>1</v>
      </c>
      <c r="B56" s="417" t="s">
        <v>364</v>
      </c>
      <c r="C56" s="418"/>
      <c r="D56" s="419"/>
      <c r="E56" s="437"/>
      <c r="F56" s="439"/>
      <c r="G56" s="126"/>
      <c r="H56" s="138"/>
      <c r="I56" s="129"/>
    </row>
    <row r="57" spans="1:12" x14ac:dyDescent="0.45">
      <c r="A57" s="125"/>
      <c r="B57" s="420" t="s">
        <v>273</v>
      </c>
      <c r="C57" s="421"/>
      <c r="D57" s="422"/>
      <c r="E57" s="406">
        <v>1</v>
      </c>
      <c r="F57" s="407"/>
      <c r="G57" s="126">
        <v>81.8</v>
      </c>
      <c r="H57" s="138">
        <v>5</v>
      </c>
      <c r="I57" s="129">
        <f>H57*G57</f>
        <v>409</v>
      </c>
    </row>
    <row r="58" spans="1:12" x14ac:dyDescent="0.45">
      <c r="A58" s="139"/>
      <c r="B58" s="423"/>
      <c r="C58" s="424"/>
      <c r="D58" s="425"/>
      <c r="E58" s="440"/>
      <c r="F58" s="442"/>
      <c r="G58" s="126"/>
      <c r="H58" s="138"/>
      <c r="I58" s="129"/>
    </row>
    <row r="59" spans="1:12" x14ac:dyDescent="0.45">
      <c r="A59" s="408" t="s">
        <v>116</v>
      </c>
      <c r="B59" s="404"/>
      <c r="C59" s="404"/>
      <c r="D59" s="404"/>
      <c r="E59" s="404"/>
      <c r="F59" s="404"/>
      <c r="G59" s="404"/>
      <c r="H59" s="405"/>
      <c r="I59" s="140">
        <f>SUM(I56:I58)</f>
        <v>409</v>
      </c>
    </row>
    <row r="60" spans="1:12" x14ac:dyDescent="0.45">
      <c r="A60" s="141"/>
      <c r="B60" s="142"/>
      <c r="C60" s="142"/>
      <c r="D60" s="142"/>
      <c r="E60" s="142"/>
      <c r="F60" s="143"/>
      <c r="G60" s="144"/>
      <c r="H60" s="144"/>
      <c r="I60" s="145"/>
      <c r="L60" s="97"/>
    </row>
    <row r="61" spans="1:12" x14ac:dyDescent="0.45">
      <c r="A61" s="452"/>
      <c r="B61" s="453"/>
      <c r="C61" s="453"/>
      <c r="D61" s="453"/>
      <c r="E61" s="453"/>
      <c r="F61" s="146"/>
      <c r="G61" s="454" t="s">
        <v>117</v>
      </c>
      <c r="H61" s="453"/>
      <c r="I61" s="147">
        <f>I59+I53+I41</f>
        <v>2962.77</v>
      </c>
    </row>
    <row r="62" spans="1:12" x14ac:dyDescent="0.45">
      <c r="A62" s="452"/>
      <c r="B62" s="453"/>
      <c r="C62" s="453"/>
      <c r="D62" s="453"/>
      <c r="E62" s="453"/>
      <c r="F62" s="100"/>
      <c r="G62" s="148"/>
      <c r="H62" s="149"/>
      <c r="I62" s="150"/>
    </row>
    <row r="63" spans="1:12" ht="14.65" thickBot="1" x14ac:dyDescent="0.5">
      <c r="A63" s="452"/>
      <c r="B63" s="453"/>
      <c r="C63" s="453"/>
      <c r="D63" s="453"/>
      <c r="E63" s="453"/>
      <c r="F63" s="100"/>
      <c r="G63" s="402" t="s">
        <v>160</v>
      </c>
      <c r="H63" s="403"/>
      <c r="I63" s="159">
        <f>I61+I62</f>
        <v>2962.77</v>
      </c>
    </row>
    <row r="64" spans="1:12" ht="15" thickTop="1" thickBot="1" x14ac:dyDescent="0.5">
      <c r="A64" s="151"/>
      <c r="B64" s="152"/>
      <c r="C64" s="459"/>
      <c r="D64" s="460"/>
      <c r="E64" s="460"/>
      <c r="F64" s="460"/>
      <c r="G64" s="153"/>
      <c r="H64" s="153"/>
      <c r="I64" s="154"/>
    </row>
    <row r="66" spans="1:2" x14ac:dyDescent="0.45">
      <c r="A66" s="97"/>
      <c r="B66" s="97"/>
    </row>
  </sheetData>
  <mergeCells count="78">
    <mergeCell ref="C64:F64"/>
    <mergeCell ref="B57:D57"/>
    <mergeCell ref="E57:F57"/>
    <mergeCell ref="B58:D58"/>
    <mergeCell ref="E58:F58"/>
    <mergeCell ref="A59:H59"/>
    <mergeCell ref="A61:B61"/>
    <mergeCell ref="C61:E61"/>
    <mergeCell ref="G61:H61"/>
    <mergeCell ref="A62:B62"/>
    <mergeCell ref="C62:E62"/>
    <mergeCell ref="A63:B63"/>
    <mergeCell ref="C63:E63"/>
    <mergeCell ref="G63:H63"/>
    <mergeCell ref="B56:D56"/>
    <mergeCell ref="E56:F56"/>
    <mergeCell ref="B48:D48"/>
    <mergeCell ref="E48:F48"/>
    <mergeCell ref="B49:D49"/>
    <mergeCell ref="E49:F49"/>
    <mergeCell ref="B50:D50"/>
    <mergeCell ref="B51:D51"/>
    <mergeCell ref="B52:D52"/>
    <mergeCell ref="A53:H53"/>
    <mergeCell ref="A54:I54"/>
    <mergeCell ref="B55:D55"/>
    <mergeCell ref="E55:F55"/>
    <mergeCell ref="B45:D45"/>
    <mergeCell ref="E45:F45"/>
    <mergeCell ref="B46:D46"/>
    <mergeCell ref="E46:F46"/>
    <mergeCell ref="B47:D47"/>
    <mergeCell ref="E47:F47"/>
    <mergeCell ref="B44:D44"/>
    <mergeCell ref="E44:F44"/>
    <mergeCell ref="B34:F34"/>
    <mergeCell ref="B35:F35"/>
    <mergeCell ref="B36:F36"/>
    <mergeCell ref="B37:F37"/>
    <mergeCell ref="B38:F38"/>
    <mergeCell ref="A39:H39"/>
    <mergeCell ref="A40:H40"/>
    <mergeCell ref="A41:H41"/>
    <mergeCell ref="A42:I42"/>
    <mergeCell ref="B43:D43"/>
    <mergeCell ref="E43:F43"/>
    <mergeCell ref="B33:F33"/>
    <mergeCell ref="A22:H22"/>
    <mergeCell ref="A23:I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21:D21"/>
    <mergeCell ref="F12:G12"/>
    <mergeCell ref="H12:I12"/>
    <mergeCell ref="H13:I13"/>
    <mergeCell ref="F14:G14"/>
    <mergeCell ref="H14:I14"/>
    <mergeCell ref="F15:G15"/>
    <mergeCell ref="H15:I15"/>
    <mergeCell ref="A16:I16"/>
    <mergeCell ref="A17:I17"/>
    <mergeCell ref="B18:D18"/>
    <mergeCell ref="B19:D19"/>
    <mergeCell ref="B20:D20"/>
    <mergeCell ref="F11:G11"/>
    <mergeCell ref="H11:I11"/>
    <mergeCell ref="A9:E9"/>
    <mergeCell ref="F9:G9"/>
    <mergeCell ref="H9:I9"/>
    <mergeCell ref="F10:G10"/>
    <mergeCell ref="H10:I10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M66"/>
  <sheetViews>
    <sheetView topLeftCell="A27" workbookViewId="0">
      <selection activeCell="M34" sqref="M34"/>
    </sheetView>
  </sheetViews>
  <sheetFormatPr defaultRowHeight="14.25" x14ac:dyDescent="0.45"/>
  <cols>
    <col min="1" max="1" width="12" bestFit="1" customWidth="1"/>
    <col min="4" max="4" width="26.86328125" customWidth="1"/>
    <col min="6" max="6" width="8.86328125" customWidth="1"/>
    <col min="7" max="7" width="11" customWidth="1"/>
    <col min="8" max="8" width="14.1328125" customWidth="1"/>
    <col min="9" max="9" width="18.33203125" customWidth="1"/>
  </cols>
  <sheetData>
    <row r="1" spans="1:13" x14ac:dyDescent="0.45">
      <c r="A1" s="92"/>
      <c r="B1" s="93"/>
      <c r="C1" s="93"/>
      <c r="D1" s="93"/>
      <c r="E1" s="93"/>
      <c r="F1" s="93"/>
      <c r="G1" s="93"/>
      <c r="H1" s="93"/>
      <c r="I1" s="94"/>
    </row>
    <row r="2" spans="1:13" x14ac:dyDescent="0.45">
      <c r="A2" s="95"/>
      <c r="I2" s="96"/>
    </row>
    <row r="3" spans="1:13" x14ac:dyDescent="0.45">
      <c r="A3" s="95"/>
      <c r="I3" s="96"/>
    </row>
    <row r="4" spans="1:13" x14ac:dyDescent="0.45">
      <c r="A4" s="95"/>
      <c r="I4" s="96"/>
    </row>
    <row r="5" spans="1:13" x14ac:dyDescent="0.45">
      <c r="A5" s="95"/>
      <c r="I5" s="96"/>
    </row>
    <row r="6" spans="1:13" x14ac:dyDescent="0.45">
      <c r="A6" s="95"/>
      <c r="I6" s="96"/>
    </row>
    <row r="7" spans="1:13" x14ac:dyDescent="0.45">
      <c r="A7" s="95"/>
      <c r="I7" s="96"/>
    </row>
    <row r="8" spans="1:13" x14ac:dyDescent="0.45">
      <c r="A8" s="95"/>
      <c r="H8" s="97"/>
      <c r="I8" s="98"/>
    </row>
    <row r="9" spans="1:13" x14ac:dyDescent="0.45">
      <c r="A9" s="414" t="s">
        <v>167</v>
      </c>
      <c r="B9" s="415"/>
      <c r="C9" s="415"/>
      <c r="D9" s="415"/>
      <c r="E9" s="429"/>
      <c r="F9" s="430" t="s">
        <v>166</v>
      </c>
      <c r="G9" s="431"/>
      <c r="H9" s="432" t="e">
        <f>#REF!</f>
        <v>#REF!</v>
      </c>
      <c r="I9" s="433"/>
    </row>
    <row r="10" spans="1:13" x14ac:dyDescent="0.45">
      <c r="A10" s="99" t="s">
        <v>77</v>
      </c>
      <c r="B10" s="97"/>
      <c r="D10" s="215"/>
      <c r="E10" s="100"/>
      <c r="F10" s="430" t="s">
        <v>78</v>
      </c>
      <c r="G10" s="431"/>
      <c r="H10" s="434" t="e">
        <f>#REF!</f>
        <v>#REF!</v>
      </c>
      <c r="I10" s="435"/>
    </row>
    <row r="11" spans="1:13" x14ac:dyDescent="0.45">
      <c r="A11" s="99" t="s">
        <v>79</v>
      </c>
      <c r="B11" s="97"/>
      <c r="E11" s="100"/>
      <c r="F11" s="430" t="s">
        <v>80</v>
      </c>
      <c r="G11" s="431"/>
      <c r="H11" s="436" t="e">
        <f>#REF!</f>
        <v>#REF!</v>
      </c>
      <c r="I11" s="435"/>
    </row>
    <row r="12" spans="1:13" x14ac:dyDescent="0.45">
      <c r="A12" s="99" t="s">
        <v>81</v>
      </c>
      <c r="B12" s="97"/>
      <c r="D12" s="187"/>
      <c r="E12" s="100"/>
      <c r="F12" s="430" t="s">
        <v>82</v>
      </c>
      <c r="G12" s="431"/>
      <c r="H12" s="436" t="e">
        <f>#REF!</f>
        <v>#REF!</v>
      </c>
      <c r="I12" s="435"/>
    </row>
    <row r="13" spans="1:13" x14ac:dyDescent="0.45">
      <c r="A13" s="99" t="s">
        <v>83</v>
      </c>
      <c r="B13" s="97"/>
      <c r="D13" s="187"/>
      <c r="E13" s="100"/>
      <c r="F13" s="181" t="s">
        <v>84</v>
      </c>
      <c r="G13" s="182"/>
      <c r="H13" s="468" t="s">
        <v>118</v>
      </c>
      <c r="I13" s="469"/>
    </row>
    <row r="14" spans="1:13" x14ac:dyDescent="0.45">
      <c r="A14" s="99"/>
      <c r="B14" s="97"/>
      <c r="D14" s="187"/>
      <c r="E14" s="100"/>
      <c r="F14" s="430" t="s">
        <v>86</v>
      </c>
      <c r="G14" s="431"/>
      <c r="H14" s="436" t="s">
        <v>87</v>
      </c>
      <c r="I14" s="435"/>
      <c r="M14" t="s">
        <v>85</v>
      </c>
    </row>
    <row r="15" spans="1:13" x14ac:dyDescent="0.45">
      <c r="A15" s="99"/>
      <c r="B15" s="97"/>
      <c r="D15" s="187"/>
      <c r="F15" s="472" t="s">
        <v>318</v>
      </c>
      <c r="G15" s="472"/>
      <c r="H15" s="473" t="s">
        <v>365</v>
      </c>
      <c r="I15" s="469"/>
    </row>
    <row r="16" spans="1:13" x14ac:dyDescent="0.45">
      <c r="A16" s="443" t="s">
        <v>324</v>
      </c>
      <c r="B16" s="444"/>
      <c r="C16" s="444"/>
      <c r="D16" s="444"/>
      <c r="E16" s="444"/>
      <c r="F16" s="444"/>
      <c r="G16" s="444"/>
      <c r="H16" s="444"/>
      <c r="I16" s="445"/>
    </row>
    <row r="17" spans="1:11" ht="14.65" thickBot="1" x14ac:dyDescent="0.5">
      <c r="A17" s="446" t="s">
        <v>88</v>
      </c>
      <c r="B17" s="447"/>
      <c r="C17" s="447"/>
      <c r="D17" s="447"/>
      <c r="E17" s="447"/>
      <c r="F17" s="447"/>
      <c r="G17" s="447"/>
      <c r="H17" s="447"/>
      <c r="I17" s="448"/>
    </row>
    <row r="18" spans="1:11" x14ac:dyDescent="0.45">
      <c r="A18" s="104" t="s">
        <v>89</v>
      </c>
      <c r="B18" s="464" t="s">
        <v>176</v>
      </c>
      <c r="C18" s="465"/>
      <c r="D18" s="466"/>
      <c r="E18" s="170" t="s">
        <v>91</v>
      </c>
      <c r="F18" s="170" t="s">
        <v>92</v>
      </c>
      <c r="G18" s="170" t="s">
        <v>93</v>
      </c>
      <c r="H18" s="170" t="s">
        <v>94</v>
      </c>
      <c r="I18" s="171" t="s">
        <v>95</v>
      </c>
    </row>
    <row r="19" spans="1:11" x14ac:dyDescent="0.45">
      <c r="A19" s="109"/>
      <c r="B19" s="437"/>
      <c r="C19" s="438"/>
      <c r="D19" s="439"/>
      <c r="E19" s="110"/>
      <c r="F19" s="111"/>
      <c r="G19" s="110"/>
      <c r="H19" s="112"/>
      <c r="I19" s="113">
        <f>SUM(G19*H19)</f>
        <v>0</v>
      </c>
    </row>
    <row r="20" spans="1:11" x14ac:dyDescent="0.45">
      <c r="A20" s="114"/>
      <c r="B20" s="406"/>
      <c r="C20" s="395"/>
      <c r="D20" s="407"/>
      <c r="E20" s="115"/>
      <c r="F20" s="100"/>
      <c r="G20" s="115"/>
      <c r="H20" s="116"/>
      <c r="I20" s="113">
        <f t="shared" ref="I20:I21" si="0">SUM(G20*H20)</f>
        <v>0</v>
      </c>
    </row>
    <row r="21" spans="1:11" x14ac:dyDescent="0.45">
      <c r="A21" s="114"/>
      <c r="B21" s="440"/>
      <c r="C21" s="441"/>
      <c r="D21" s="442"/>
      <c r="E21" s="115"/>
      <c r="F21" s="100"/>
      <c r="G21" s="117"/>
      <c r="H21" s="118"/>
      <c r="I21" s="119">
        <f t="shared" si="0"/>
        <v>0</v>
      </c>
    </row>
    <row r="22" spans="1:11" x14ac:dyDescent="0.45">
      <c r="A22" s="408" t="s">
        <v>96</v>
      </c>
      <c r="B22" s="404"/>
      <c r="C22" s="404"/>
      <c r="D22" s="404"/>
      <c r="E22" s="404"/>
      <c r="F22" s="404"/>
      <c r="G22" s="404"/>
      <c r="H22" s="405"/>
      <c r="I22" s="113">
        <f>SUM(I19:I21)</f>
        <v>0</v>
      </c>
    </row>
    <row r="23" spans="1:11" x14ac:dyDescent="0.45">
      <c r="A23" s="414" t="s">
        <v>97</v>
      </c>
      <c r="B23" s="415"/>
      <c r="C23" s="415"/>
      <c r="D23" s="415"/>
      <c r="E23" s="415"/>
      <c r="F23" s="415"/>
      <c r="G23" s="415"/>
      <c r="H23" s="415"/>
      <c r="I23" s="416"/>
    </row>
    <row r="24" spans="1:11" x14ac:dyDescent="0.45">
      <c r="A24" s="120" t="s">
        <v>98</v>
      </c>
      <c r="B24" s="412" t="s">
        <v>176</v>
      </c>
      <c r="C24" s="458"/>
      <c r="D24" s="458"/>
      <c r="E24" s="458"/>
      <c r="F24" s="413"/>
      <c r="G24" s="180" t="s">
        <v>93</v>
      </c>
      <c r="H24" s="136" t="s">
        <v>94</v>
      </c>
      <c r="I24" s="137" t="s">
        <v>95</v>
      </c>
      <c r="K24" s="142"/>
    </row>
    <row r="25" spans="1:11" x14ac:dyDescent="0.45">
      <c r="A25" s="125"/>
      <c r="B25" s="417"/>
      <c r="C25" s="418"/>
      <c r="D25" s="418"/>
      <c r="E25" s="418"/>
      <c r="F25" s="419"/>
      <c r="G25" s="189"/>
      <c r="H25" s="216"/>
      <c r="I25" s="129"/>
    </row>
    <row r="26" spans="1:11" x14ac:dyDescent="0.45">
      <c r="A26" s="125"/>
      <c r="B26" s="420"/>
      <c r="C26" s="421"/>
      <c r="D26" s="421"/>
      <c r="E26" s="421"/>
      <c r="F26" s="421"/>
      <c r="G26" s="191"/>
      <c r="H26" s="217"/>
      <c r="I26" s="129"/>
    </row>
    <row r="27" spans="1:11" x14ac:dyDescent="0.45">
      <c r="A27" s="125"/>
      <c r="B27" s="420"/>
      <c r="C27" s="421"/>
      <c r="D27" s="421"/>
      <c r="E27" s="421"/>
      <c r="F27" s="421"/>
      <c r="G27" s="191"/>
      <c r="H27" s="217"/>
      <c r="I27" s="129"/>
    </row>
    <row r="28" spans="1:11" x14ac:dyDescent="0.45">
      <c r="A28" s="125"/>
      <c r="B28" s="474"/>
      <c r="C28" s="475"/>
      <c r="D28" s="475"/>
      <c r="E28" s="475"/>
      <c r="F28" s="476"/>
      <c r="G28" s="191"/>
      <c r="H28" s="217"/>
      <c r="I28" s="129"/>
    </row>
    <row r="29" spans="1:11" x14ac:dyDescent="0.45">
      <c r="A29" s="125"/>
      <c r="B29" s="420"/>
      <c r="C29" s="421"/>
      <c r="D29" s="421"/>
      <c r="E29" s="421"/>
      <c r="F29" s="422"/>
      <c r="G29" s="191"/>
      <c r="H29" s="190"/>
      <c r="I29" s="129"/>
    </row>
    <row r="30" spans="1:11" x14ac:dyDescent="0.45">
      <c r="A30" s="125"/>
      <c r="B30" s="470"/>
      <c r="C30" s="471"/>
      <c r="D30" s="471"/>
      <c r="E30" s="471"/>
      <c r="F30" s="471"/>
      <c r="G30" s="191"/>
      <c r="H30" s="190"/>
      <c r="I30" s="129"/>
    </row>
    <row r="31" spans="1:11" x14ac:dyDescent="0.45">
      <c r="A31" s="125"/>
      <c r="B31" s="470"/>
      <c r="C31" s="471"/>
      <c r="D31" s="471"/>
      <c r="E31" s="471"/>
      <c r="F31" s="471"/>
      <c r="G31" s="191"/>
      <c r="H31" s="190"/>
      <c r="I31" s="129"/>
    </row>
    <row r="32" spans="1:11" x14ac:dyDescent="0.45">
      <c r="A32" s="125"/>
      <c r="B32" s="470"/>
      <c r="C32" s="471"/>
      <c r="D32" s="471"/>
      <c r="E32" s="471"/>
      <c r="F32" s="471"/>
      <c r="G32" s="191"/>
      <c r="H32" s="192"/>
      <c r="I32" s="129"/>
    </row>
    <row r="33" spans="1:12" x14ac:dyDescent="0.45">
      <c r="A33" s="125"/>
      <c r="B33" s="470"/>
      <c r="C33" s="471"/>
      <c r="D33" s="471"/>
      <c r="E33" s="471"/>
      <c r="F33" s="471"/>
      <c r="G33" s="191"/>
      <c r="H33" s="192"/>
      <c r="I33" s="129"/>
    </row>
    <row r="34" spans="1:12" x14ac:dyDescent="0.45">
      <c r="A34" s="125"/>
      <c r="B34" s="470"/>
      <c r="C34" s="471"/>
      <c r="D34" s="471"/>
      <c r="E34" s="471"/>
      <c r="F34" s="471"/>
      <c r="G34" s="191"/>
      <c r="H34" s="192"/>
      <c r="I34" s="129"/>
    </row>
    <row r="35" spans="1:12" x14ac:dyDescent="0.45">
      <c r="A35" s="125"/>
      <c r="B35" s="470"/>
      <c r="C35" s="471"/>
      <c r="D35" s="471"/>
      <c r="E35" s="471"/>
      <c r="F35" s="471"/>
      <c r="G35" s="191"/>
      <c r="H35" s="192"/>
      <c r="I35" s="129"/>
    </row>
    <row r="36" spans="1:12" x14ac:dyDescent="0.45">
      <c r="A36" s="125"/>
      <c r="B36" s="470"/>
      <c r="C36" s="471"/>
      <c r="D36" s="471"/>
      <c r="E36" s="471"/>
      <c r="F36" s="471"/>
      <c r="G36" s="191"/>
      <c r="H36" s="192"/>
      <c r="I36" s="129"/>
    </row>
    <row r="37" spans="1:12" x14ac:dyDescent="0.45">
      <c r="A37" s="125"/>
      <c r="B37" s="470"/>
      <c r="C37" s="471"/>
      <c r="D37" s="471"/>
      <c r="E37" s="471"/>
      <c r="F37" s="471"/>
      <c r="G37" s="191"/>
      <c r="H37" s="192"/>
      <c r="I37" s="129"/>
    </row>
    <row r="38" spans="1:12" x14ac:dyDescent="0.45">
      <c r="A38" s="125"/>
      <c r="B38" s="470"/>
      <c r="C38" s="471"/>
      <c r="D38" s="471"/>
      <c r="E38" s="471"/>
      <c r="F38" s="471"/>
      <c r="G38" s="191"/>
      <c r="H38" s="192"/>
      <c r="I38" s="129"/>
      <c r="L38" s="130"/>
    </row>
    <row r="39" spans="1:12" x14ac:dyDescent="0.45">
      <c r="A39" s="467" t="s">
        <v>177</v>
      </c>
      <c r="B39" s="404"/>
      <c r="C39" s="404"/>
      <c r="D39" s="404"/>
      <c r="E39" s="404"/>
      <c r="F39" s="404"/>
      <c r="G39" s="404"/>
      <c r="H39" s="405"/>
      <c r="I39" s="185">
        <f>SUM(I25:I38)</f>
        <v>0</v>
      </c>
      <c r="L39" s="130"/>
    </row>
    <row r="40" spans="1:12" x14ac:dyDescent="0.45">
      <c r="A40" s="408" t="s">
        <v>178</v>
      </c>
      <c r="B40" s="404"/>
      <c r="C40" s="404"/>
      <c r="D40" s="404"/>
      <c r="E40" s="404"/>
      <c r="F40" s="404"/>
      <c r="G40" s="404"/>
      <c r="H40" s="405"/>
      <c r="I40" s="186">
        <f>ROUND((I39*0.15),2)</f>
        <v>0</v>
      </c>
      <c r="L40" s="130"/>
    </row>
    <row r="41" spans="1:12" x14ac:dyDescent="0.45">
      <c r="A41" s="408" t="s">
        <v>179</v>
      </c>
      <c r="B41" s="404"/>
      <c r="C41" s="404"/>
      <c r="D41" s="404"/>
      <c r="E41" s="404"/>
      <c r="F41" s="404"/>
      <c r="G41" s="404"/>
      <c r="H41" s="405"/>
      <c r="I41" s="172">
        <f>I39+I40</f>
        <v>0</v>
      </c>
    </row>
    <row r="42" spans="1:12" x14ac:dyDescent="0.45">
      <c r="A42" s="414" t="s">
        <v>101</v>
      </c>
      <c r="B42" s="415"/>
      <c r="C42" s="415"/>
      <c r="D42" s="415"/>
      <c r="E42" s="415"/>
      <c r="F42" s="415"/>
      <c r="G42" s="415"/>
      <c r="H42" s="415"/>
      <c r="I42" s="416"/>
    </row>
    <row r="43" spans="1:12" x14ac:dyDescent="0.45">
      <c r="A43" s="120" t="s">
        <v>102</v>
      </c>
      <c r="B43" s="412" t="s">
        <v>103</v>
      </c>
      <c r="C43" s="458"/>
      <c r="D43" s="413"/>
      <c r="E43" s="412" t="s">
        <v>91</v>
      </c>
      <c r="F43" s="413"/>
      <c r="G43" s="122" t="s">
        <v>93</v>
      </c>
      <c r="H43" s="123" t="s">
        <v>94</v>
      </c>
      <c r="I43" s="124" t="s">
        <v>95</v>
      </c>
    </row>
    <row r="44" spans="1:12" x14ac:dyDescent="0.45">
      <c r="A44" s="125">
        <v>1</v>
      </c>
      <c r="B44" s="449" t="s">
        <v>104</v>
      </c>
      <c r="C44" s="450"/>
      <c r="D44" s="451"/>
      <c r="E44" s="437" t="s">
        <v>105</v>
      </c>
      <c r="F44" s="439"/>
      <c r="G44" s="157"/>
      <c r="H44" s="155">
        <v>450</v>
      </c>
      <c r="I44" s="132">
        <f>SUM(G44*H44)</f>
        <v>0</v>
      </c>
    </row>
    <row r="45" spans="1:12" x14ac:dyDescent="0.45">
      <c r="A45" s="125">
        <v>2</v>
      </c>
      <c r="B45" s="426" t="s">
        <v>106</v>
      </c>
      <c r="C45" s="427"/>
      <c r="D45" s="428"/>
      <c r="E45" s="406" t="s">
        <v>105</v>
      </c>
      <c r="F45" s="407"/>
      <c r="G45" s="126"/>
      <c r="H45" s="156">
        <v>350</v>
      </c>
      <c r="I45" s="129">
        <f t="shared" ref="I45:I49" si="1">SUM(G45*H45)</f>
        <v>0</v>
      </c>
    </row>
    <row r="46" spans="1:12" x14ac:dyDescent="0.45">
      <c r="A46" s="125">
        <v>3</v>
      </c>
      <c r="B46" s="426" t="s">
        <v>107</v>
      </c>
      <c r="C46" s="427"/>
      <c r="D46" s="428"/>
      <c r="E46" s="406" t="s">
        <v>105</v>
      </c>
      <c r="F46" s="407"/>
      <c r="G46" s="126">
        <v>2</v>
      </c>
      <c r="H46" s="156">
        <v>300</v>
      </c>
      <c r="I46" s="129">
        <f t="shared" si="1"/>
        <v>600</v>
      </c>
    </row>
    <row r="47" spans="1:12" x14ac:dyDescent="0.45">
      <c r="A47" s="125">
        <v>4</v>
      </c>
      <c r="B47" s="426" t="s">
        <v>108</v>
      </c>
      <c r="C47" s="427"/>
      <c r="D47" s="428"/>
      <c r="E47" s="406" t="s">
        <v>105</v>
      </c>
      <c r="F47" s="407"/>
      <c r="G47" s="126"/>
      <c r="H47" s="156">
        <v>200</v>
      </c>
      <c r="I47" s="129">
        <f t="shared" si="1"/>
        <v>0</v>
      </c>
    </row>
    <row r="48" spans="1:12" x14ac:dyDescent="0.45">
      <c r="A48" s="125">
        <v>5</v>
      </c>
      <c r="B48" s="426" t="s">
        <v>109</v>
      </c>
      <c r="C48" s="427"/>
      <c r="D48" s="428"/>
      <c r="E48" s="406" t="s">
        <v>105</v>
      </c>
      <c r="F48" s="407"/>
      <c r="G48" s="126">
        <v>2</v>
      </c>
      <c r="H48" s="158">
        <v>200</v>
      </c>
      <c r="I48" s="129">
        <f t="shared" si="1"/>
        <v>400</v>
      </c>
    </row>
    <row r="49" spans="1:12" x14ac:dyDescent="0.45">
      <c r="A49" s="125">
        <v>6</v>
      </c>
      <c r="B49" s="426" t="s">
        <v>339</v>
      </c>
      <c r="C49" s="427"/>
      <c r="D49" s="428"/>
      <c r="E49" s="406" t="s">
        <v>105</v>
      </c>
      <c r="F49" s="407"/>
      <c r="G49" s="126"/>
      <c r="H49" s="158">
        <v>140</v>
      </c>
      <c r="I49" s="129">
        <f t="shared" si="1"/>
        <v>0</v>
      </c>
    </row>
    <row r="50" spans="1:12" x14ac:dyDescent="0.45">
      <c r="A50" s="125"/>
      <c r="B50" s="426"/>
      <c r="C50" s="427"/>
      <c r="D50" s="428"/>
      <c r="E50" s="133"/>
      <c r="F50" s="100"/>
      <c r="G50" s="100"/>
      <c r="H50" s="116"/>
      <c r="I50" s="129"/>
    </row>
    <row r="51" spans="1:12" x14ac:dyDescent="0.45">
      <c r="A51" s="114"/>
      <c r="B51" s="426"/>
      <c r="C51" s="427"/>
      <c r="D51" s="428"/>
      <c r="F51" s="100"/>
      <c r="G51" s="100"/>
      <c r="H51" s="116"/>
      <c r="I51" s="129"/>
    </row>
    <row r="52" spans="1:12" x14ac:dyDescent="0.45">
      <c r="A52" s="134"/>
      <c r="B52" s="455"/>
      <c r="C52" s="456"/>
      <c r="D52" s="457"/>
      <c r="E52" s="102"/>
      <c r="F52" s="103"/>
      <c r="G52" s="100"/>
      <c r="H52" s="118"/>
      <c r="I52" s="129"/>
    </row>
    <row r="53" spans="1:12" x14ac:dyDescent="0.45">
      <c r="A53" s="408" t="s">
        <v>110</v>
      </c>
      <c r="B53" s="404"/>
      <c r="C53" s="404"/>
      <c r="D53" s="404"/>
      <c r="E53" s="404"/>
      <c r="F53" s="404"/>
      <c r="G53" s="404"/>
      <c r="H53" s="405"/>
      <c r="I53" s="140">
        <f>SUM(I44:I52)</f>
        <v>1000</v>
      </c>
    </row>
    <row r="54" spans="1:12" x14ac:dyDescent="0.45">
      <c r="A54" s="414" t="s">
        <v>111</v>
      </c>
      <c r="B54" s="415"/>
      <c r="C54" s="415"/>
      <c r="D54" s="415"/>
      <c r="E54" s="415"/>
      <c r="F54" s="415"/>
      <c r="G54" s="415"/>
      <c r="H54" s="415"/>
      <c r="I54" s="416"/>
    </row>
    <row r="55" spans="1:12" x14ac:dyDescent="0.45">
      <c r="A55" s="120" t="s">
        <v>112</v>
      </c>
      <c r="B55" s="412" t="s">
        <v>113</v>
      </c>
      <c r="C55" s="458"/>
      <c r="D55" s="413"/>
      <c r="E55" s="412" t="s">
        <v>114</v>
      </c>
      <c r="F55" s="413"/>
      <c r="G55" s="136" t="s">
        <v>115</v>
      </c>
      <c r="H55" s="136" t="s">
        <v>94</v>
      </c>
      <c r="I55" s="137" t="s">
        <v>95</v>
      </c>
    </row>
    <row r="56" spans="1:12" x14ac:dyDescent="0.45">
      <c r="A56" s="125">
        <v>1</v>
      </c>
      <c r="B56" s="417" t="s">
        <v>366</v>
      </c>
      <c r="C56" s="418"/>
      <c r="D56" s="419"/>
      <c r="E56" s="437"/>
      <c r="F56" s="439"/>
      <c r="G56" s="126"/>
      <c r="H56" s="138"/>
      <c r="I56" s="129"/>
    </row>
    <row r="57" spans="1:12" x14ac:dyDescent="0.45">
      <c r="A57" s="125"/>
      <c r="B57" s="420" t="s">
        <v>273</v>
      </c>
      <c r="C57" s="421"/>
      <c r="D57" s="422"/>
      <c r="E57" s="406">
        <v>1</v>
      </c>
      <c r="F57" s="407"/>
      <c r="G57" s="126">
        <v>19.600000000000001</v>
      </c>
      <c r="H57" s="138">
        <v>5</v>
      </c>
      <c r="I57" s="129">
        <f>H57*G57</f>
        <v>98</v>
      </c>
    </row>
    <row r="58" spans="1:12" x14ac:dyDescent="0.45">
      <c r="A58" s="139"/>
      <c r="B58" s="423"/>
      <c r="C58" s="424"/>
      <c r="D58" s="425"/>
      <c r="E58" s="440"/>
      <c r="F58" s="442"/>
      <c r="G58" s="126"/>
      <c r="H58" s="138"/>
      <c r="I58" s="129"/>
    </row>
    <row r="59" spans="1:12" x14ac:dyDescent="0.45">
      <c r="A59" s="408" t="s">
        <v>116</v>
      </c>
      <c r="B59" s="404"/>
      <c r="C59" s="404"/>
      <c r="D59" s="404"/>
      <c r="E59" s="404"/>
      <c r="F59" s="404"/>
      <c r="G59" s="404"/>
      <c r="H59" s="405"/>
      <c r="I59" s="140">
        <f>SUM(I56:I58)</f>
        <v>98</v>
      </c>
    </row>
    <row r="60" spans="1:12" x14ac:dyDescent="0.45">
      <c r="A60" s="141"/>
      <c r="B60" s="142"/>
      <c r="C60" s="142"/>
      <c r="D60" s="142"/>
      <c r="E60" s="142"/>
      <c r="F60" s="143"/>
      <c r="G60" s="144"/>
      <c r="H60" s="144"/>
      <c r="I60" s="145"/>
      <c r="L60" s="97"/>
    </row>
    <row r="61" spans="1:12" x14ac:dyDescent="0.45">
      <c r="A61" s="452"/>
      <c r="B61" s="453"/>
      <c r="C61" s="453"/>
      <c r="D61" s="453"/>
      <c r="E61" s="453"/>
      <c r="F61" s="146"/>
      <c r="G61" s="454" t="s">
        <v>117</v>
      </c>
      <c r="H61" s="453"/>
      <c r="I61" s="147">
        <f>I59+I53+I41</f>
        <v>1098</v>
      </c>
    </row>
    <row r="62" spans="1:12" x14ac:dyDescent="0.45">
      <c r="A62" s="452"/>
      <c r="B62" s="453"/>
      <c r="C62" s="453"/>
      <c r="D62" s="453"/>
      <c r="E62" s="453"/>
      <c r="F62" s="100"/>
      <c r="G62" s="148"/>
      <c r="H62" s="149"/>
      <c r="I62" s="150"/>
    </row>
    <row r="63" spans="1:12" ht="14.65" thickBot="1" x14ac:dyDescent="0.5">
      <c r="A63" s="452"/>
      <c r="B63" s="453"/>
      <c r="C63" s="453"/>
      <c r="D63" s="453"/>
      <c r="E63" s="453"/>
      <c r="F63" s="100"/>
      <c r="G63" s="402" t="s">
        <v>160</v>
      </c>
      <c r="H63" s="403"/>
      <c r="I63" s="159">
        <f>I61+I62</f>
        <v>1098</v>
      </c>
    </row>
    <row r="64" spans="1:12" ht="15" thickTop="1" thickBot="1" x14ac:dyDescent="0.5">
      <c r="A64" s="151"/>
      <c r="B64" s="152"/>
      <c r="C64" s="459"/>
      <c r="D64" s="460"/>
      <c r="E64" s="460"/>
      <c r="F64" s="460"/>
      <c r="G64" s="153"/>
      <c r="H64" s="153"/>
      <c r="I64" s="154"/>
    </row>
    <row r="66" spans="1:2" x14ac:dyDescent="0.45">
      <c r="A66" s="97"/>
      <c r="B66" s="97"/>
    </row>
  </sheetData>
  <mergeCells count="78">
    <mergeCell ref="C64:F64"/>
    <mergeCell ref="B57:D57"/>
    <mergeCell ref="E57:F57"/>
    <mergeCell ref="B58:D58"/>
    <mergeCell ref="E58:F58"/>
    <mergeCell ref="A59:H59"/>
    <mergeCell ref="A61:B61"/>
    <mergeCell ref="C61:E61"/>
    <mergeCell ref="G61:H61"/>
    <mergeCell ref="A62:B62"/>
    <mergeCell ref="C62:E62"/>
    <mergeCell ref="A63:B63"/>
    <mergeCell ref="C63:E63"/>
    <mergeCell ref="G63:H63"/>
    <mergeCell ref="B56:D56"/>
    <mergeCell ref="E56:F56"/>
    <mergeCell ref="B48:D48"/>
    <mergeCell ref="E48:F48"/>
    <mergeCell ref="B49:D49"/>
    <mergeCell ref="E49:F49"/>
    <mergeCell ref="B50:D50"/>
    <mergeCell ref="B51:D51"/>
    <mergeCell ref="B52:D52"/>
    <mergeCell ref="A53:H53"/>
    <mergeCell ref="A54:I54"/>
    <mergeCell ref="B55:D55"/>
    <mergeCell ref="E55:F55"/>
    <mergeCell ref="B45:D45"/>
    <mergeCell ref="E45:F45"/>
    <mergeCell ref="B46:D46"/>
    <mergeCell ref="E46:F46"/>
    <mergeCell ref="B47:D47"/>
    <mergeCell ref="E47:F47"/>
    <mergeCell ref="B44:D44"/>
    <mergeCell ref="E44:F44"/>
    <mergeCell ref="B34:F34"/>
    <mergeCell ref="B35:F35"/>
    <mergeCell ref="B36:F36"/>
    <mergeCell ref="B37:F37"/>
    <mergeCell ref="B38:F38"/>
    <mergeCell ref="A39:H39"/>
    <mergeCell ref="A40:H40"/>
    <mergeCell ref="A41:H41"/>
    <mergeCell ref="A42:I42"/>
    <mergeCell ref="B43:D43"/>
    <mergeCell ref="E43:F43"/>
    <mergeCell ref="B33:F33"/>
    <mergeCell ref="A22:H22"/>
    <mergeCell ref="A23:I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21:D21"/>
    <mergeCell ref="F12:G12"/>
    <mergeCell ref="H12:I12"/>
    <mergeCell ref="H13:I13"/>
    <mergeCell ref="F14:G14"/>
    <mergeCell ref="H14:I14"/>
    <mergeCell ref="F15:G15"/>
    <mergeCell ref="H15:I15"/>
    <mergeCell ref="A16:I16"/>
    <mergeCell ref="A17:I17"/>
    <mergeCell ref="B18:D18"/>
    <mergeCell ref="B19:D19"/>
    <mergeCell ref="B20:D20"/>
    <mergeCell ref="F11:G11"/>
    <mergeCell ref="H11:I11"/>
    <mergeCell ref="A9:E9"/>
    <mergeCell ref="F9:G9"/>
    <mergeCell ref="H9:I9"/>
    <mergeCell ref="F10:G10"/>
    <mergeCell ref="H10:I10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M66"/>
  <sheetViews>
    <sheetView topLeftCell="A31" workbookViewId="0">
      <selection activeCell="M34" sqref="M34"/>
    </sheetView>
  </sheetViews>
  <sheetFormatPr defaultRowHeight="14.25" x14ac:dyDescent="0.45"/>
  <cols>
    <col min="1" max="1" width="12" bestFit="1" customWidth="1"/>
    <col min="4" max="4" width="26.86328125" customWidth="1"/>
    <col min="6" max="6" width="8.86328125" customWidth="1"/>
    <col min="7" max="7" width="11" customWidth="1"/>
    <col min="8" max="8" width="14.1328125" customWidth="1"/>
    <col min="9" max="9" width="18.33203125" customWidth="1"/>
  </cols>
  <sheetData>
    <row r="1" spans="1:13" x14ac:dyDescent="0.45">
      <c r="A1" s="92"/>
      <c r="B1" s="93"/>
      <c r="C1" s="93"/>
      <c r="D1" s="93"/>
      <c r="E1" s="93"/>
      <c r="F1" s="93"/>
      <c r="G1" s="93"/>
      <c r="H1" s="93"/>
      <c r="I1" s="94"/>
    </row>
    <row r="2" spans="1:13" x14ac:dyDescent="0.45">
      <c r="A2" s="95"/>
      <c r="I2" s="96"/>
    </row>
    <row r="3" spans="1:13" x14ac:dyDescent="0.45">
      <c r="A3" s="95"/>
      <c r="I3" s="96"/>
    </row>
    <row r="4" spans="1:13" x14ac:dyDescent="0.45">
      <c r="A4" s="95"/>
      <c r="I4" s="96"/>
    </row>
    <row r="5" spans="1:13" x14ac:dyDescent="0.45">
      <c r="A5" s="95"/>
      <c r="I5" s="96"/>
    </row>
    <row r="6" spans="1:13" x14ac:dyDescent="0.45">
      <c r="A6" s="95"/>
      <c r="I6" s="96"/>
    </row>
    <row r="7" spans="1:13" x14ac:dyDescent="0.45">
      <c r="A7" s="95"/>
      <c r="I7" s="96"/>
    </row>
    <row r="8" spans="1:13" x14ac:dyDescent="0.45">
      <c r="A8" s="95"/>
      <c r="H8" s="97"/>
      <c r="I8" s="98"/>
    </row>
    <row r="9" spans="1:13" x14ac:dyDescent="0.45">
      <c r="A9" s="414" t="s">
        <v>167</v>
      </c>
      <c r="B9" s="415"/>
      <c r="C9" s="415"/>
      <c r="D9" s="415"/>
      <c r="E9" s="429"/>
      <c r="F9" s="430" t="s">
        <v>166</v>
      </c>
      <c r="G9" s="431"/>
      <c r="H9" s="432" t="e">
        <f>#REF!</f>
        <v>#REF!</v>
      </c>
      <c r="I9" s="433"/>
    </row>
    <row r="10" spans="1:13" x14ac:dyDescent="0.45">
      <c r="A10" s="99" t="s">
        <v>77</v>
      </c>
      <c r="B10" s="97"/>
      <c r="D10" s="215"/>
      <c r="E10" s="100"/>
      <c r="F10" s="430" t="s">
        <v>78</v>
      </c>
      <c r="G10" s="431"/>
      <c r="H10" s="434" t="e">
        <f>#REF!</f>
        <v>#REF!</v>
      </c>
      <c r="I10" s="435"/>
    </row>
    <row r="11" spans="1:13" x14ac:dyDescent="0.45">
      <c r="A11" s="99" t="s">
        <v>79</v>
      </c>
      <c r="B11" s="97"/>
      <c r="E11" s="100"/>
      <c r="F11" s="430" t="s">
        <v>80</v>
      </c>
      <c r="G11" s="431"/>
      <c r="H11" s="436" t="e">
        <f>#REF!</f>
        <v>#REF!</v>
      </c>
      <c r="I11" s="435"/>
    </row>
    <row r="12" spans="1:13" x14ac:dyDescent="0.45">
      <c r="A12" s="99" t="s">
        <v>81</v>
      </c>
      <c r="B12" s="97"/>
      <c r="D12" s="187"/>
      <c r="E12" s="100"/>
      <c r="F12" s="430" t="s">
        <v>82</v>
      </c>
      <c r="G12" s="431"/>
      <c r="H12" s="436" t="e">
        <f>#REF!</f>
        <v>#REF!</v>
      </c>
      <c r="I12" s="435"/>
    </row>
    <row r="13" spans="1:13" x14ac:dyDescent="0.45">
      <c r="A13" s="99" t="s">
        <v>83</v>
      </c>
      <c r="B13" s="97"/>
      <c r="D13" s="187"/>
      <c r="E13" s="100"/>
      <c r="F13" s="181" t="s">
        <v>84</v>
      </c>
      <c r="G13" s="182"/>
      <c r="H13" s="468" t="s">
        <v>118</v>
      </c>
      <c r="I13" s="469"/>
    </row>
    <row r="14" spans="1:13" x14ac:dyDescent="0.45">
      <c r="A14" s="99"/>
      <c r="B14" s="97"/>
      <c r="D14" s="187"/>
      <c r="E14" s="100"/>
      <c r="F14" s="430" t="s">
        <v>86</v>
      </c>
      <c r="G14" s="431"/>
      <c r="H14" s="436" t="s">
        <v>87</v>
      </c>
      <c r="I14" s="435"/>
      <c r="M14" t="s">
        <v>85</v>
      </c>
    </row>
    <row r="15" spans="1:13" x14ac:dyDescent="0.45">
      <c r="A15" s="99"/>
      <c r="B15" s="97"/>
      <c r="D15" s="187"/>
      <c r="F15" s="472" t="s">
        <v>318</v>
      </c>
      <c r="G15" s="472"/>
      <c r="H15" s="473" t="s">
        <v>367</v>
      </c>
      <c r="I15" s="469"/>
    </row>
    <row r="16" spans="1:13" x14ac:dyDescent="0.45">
      <c r="A16" s="443" t="s">
        <v>368</v>
      </c>
      <c r="B16" s="444"/>
      <c r="C16" s="444"/>
      <c r="D16" s="444"/>
      <c r="E16" s="444"/>
      <c r="F16" s="444"/>
      <c r="G16" s="444"/>
      <c r="H16" s="444"/>
      <c r="I16" s="445"/>
    </row>
    <row r="17" spans="1:11" ht="14.65" thickBot="1" x14ac:dyDescent="0.5">
      <c r="A17" s="446" t="s">
        <v>88</v>
      </c>
      <c r="B17" s="447"/>
      <c r="C17" s="447"/>
      <c r="D17" s="447"/>
      <c r="E17" s="447"/>
      <c r="F17" s="447"/>
      <c r="G17" s="447"/>
      <c r="H17" s="447"/>
      <c r="I17" s="448"/>
    </row>
    <row r="18" spans="1:11" x14ac:dyDescent="0.45">
      <c r="A18" s="104" t="s">
        <v>89</v>
      </c>
      <c r="B18" s="464" t="s">
        <v>176</v>
      </c>
      <c r="C18" s="465"/>
      <c r="D18" s="466"/>
      <c r="E18" s="170" t="s">
        <v>91</v>
      </c>
      <c r="F18" s="170" t="s">
        <v>92</v>
      </c>
      <c r="G18" s="170" t="s">
        <v>93</v>
      </c>
      <c r="H18" s="170" t="s">
        <v>94</v>
      </c>
      <c r="I18" s="171" t="s">
        <v>95</v>
      </c>
    </row>
    <row r="19" spans="1:11" x14ac:dyDescent="0.45">
      <c r="A19" s="109"/>
      <c r="B19" s="437"/>
      <c r="C19" s="438"/>
      <c r="D19" s="439"/>
      <c r="E19" s="110"/>
      <c r="F19" s="111"/>
      <c r="G19" s="110"/>
      <c r="H19" s="112"/>
      <c r="I19" s="113">
        <f>SUM(G19*H19)</f>
        <v>0</v>
      </c>
    </row>
    <row r="20" spans="1:11" x14ac:dyDescent="0.45">
      <c r="A20" s="114"/>
      <c r="B20" s="406"/>
      <c r="C20" s="395"/>
      <c r="D20" s="407"/>
      <c r="E20" s="115"/>
      <c r="F20" s="100"/>
      <c r="G20" s="115"/>
      <c r="H20" s="116"/>
      <c r="I20" s="113">
        <f t="shared" ref="I20:I21" si="0">SUM(G20*H20)</f>
        <v>0</v>
      </c>
    </row>
    <row r="21" spans="1:11" x14ac:dyDescent="0.45">
      <c r="A21" s="114"/>
      <c r="B21" s="440"/>
      <c r="C21" s="441"/>
      <c r="D21" s="442"/>
      <c r="E21" s="115"/>
      <c r="F21" s="100"/>
      <c r="G21" s="117"/>
      <c r="H21" s="118"/>
      <c r="I21" s="119">
        <f t="shared" si="0"/>
        <v>0</v>
      </c>
    </row>
    <row r="22" spans="1:11" x14ac:dyDescent="0.45">
      <c r="A22" s="408" t="s">
        <v>96</v>
      </c>
      <c r="B22" s="404"/>
      <c r="C22" s="404"/>
      <c r="D22" s="404"/>
      <c r="E22" s="404"/>
      <c r="F22" s="404"/>
      <c r="G22" s="404"/>
      <c r="H22" s="405"/>
      <c r="I22" s="113">
        <f>SUM(I19:I21)</f>
        <v>0</v>
      </c>
    </row>
    <row r="23" spans="1:11" x14ac:dyDescent="0.45">
      <c r="A23" s="414" t="s">
        <v>97</v>
      </c>
      <c r="B23" s="415"/>
      <c r="C23" s="415"/>
      <c r="D23" s="415"/>
      <c r="E23" s="415"/>
      <c r="F23" s="415"/>
      <c r="G23" s="415"/>
      <c r="H23" s="415"/>
      <c r="I23" s="416"/>
    </row>
    <row r="24" spans="1:11" x14ac:dyDescent="0.45">
      <c r="A24" s="120" t="s">
        <v>98</v>
      </c>
      <c r="B24" s="412" t="s">
        <v>176</v>
      </c>
      <c r="C24" s="458"/>
      <c r="D24" s="458"/>
      <c r="E24" s="458"/>
      <c r="F24" s="413"/>
      <c r="G24" s="180" t="s">
        <v>93</v>
      </c>
      <c r="H24" s="136" t="s">
        <v>94</v>
      </c>
      <c r="I24" s="137" t="s">
        <v>95</v>
      </c>
      <c r="K24" s="142"/>
    </row>
    <row r="25" spans="1:11" x14ac:dyDescent="0.45">
      <c r="A25" s="125"/>
      <c r="B25" s="417"/>
      <c r="C25" s="418"/>
      <c r="D25" s="418"/>
      <c r="E25" s="418"/>
      <c r="F25" s="419"/>
      <c r="G25" s="189"/>
      <c r="H25" s="216"/>
      <c r="I25" s="129"/>
    </row>
    <row r="26" spans="1:11" x14ac:dyDescent="0.45">
      <c r="A26" s="125"/>
      <c r="B26" s="420"/>
      <c r="C26" s="421"/>
      <c r="D26" s="421"/>
      <c r="E26" s="421"/>
      <c r="F26" s="421"/>
      <c r="G26" s="191"/>
      <c r="H26" s="217"/>
      <c r="I26" s="129"/>
    </row>
    <row r="27" spans="1:11" x14ac:dyDescent="0.45">
      <c r="A27" s="125"/>
      <c r="B27" s="420"/>
      <c r="C27" s="421"/>
      <c r="D27" s="421"/>
      <c r="E27" s="421"/>
      <c r="F27" s="421"/>
      <c r="G27" s="191"/>
      <c r="H27" s="217"/>
      <c r="I27" s="129"/>
    </row>
    <row r="28" spans="1:11" x14ac:dyDescent="0.45">
      <c r="A28" s="125"/>
      <c r="B28" s="474"/>
      <c r="C28" s="475"/>
      <c r="D28" s="475"/>
      <c r="E28" s="475"/>
      <c r="F28" s="476"/>
      <c r="G28" s="191"/>
      <c r="H28" s="217"/>
      <c r="I28" s="129"/>
    </row>
    <row r="29" spans="1:11" x14ac:dyDescent="0.45">
      <c r="A29" s="125"/>
      <c r="B29" s="420"/>
      <c r="C29" s="421"/>
      <c r="D29" s="421"/>
      <c r="E29" s="421"/>
      <c r="F29" s="422"/>
      <c r="G29" s="191"/>
      <c r="H29" s="190"/>
      <c r="I29" s="129"/>
    </row>
    <row r="30" spans="1:11" x14ac:dyDescent="0.45">
      <c r="A30" s="125"/>
      <c r="B30" s="470"/>
      <c r="C30" s="471"/>
      <c r="D30" s="471"/>
      <c r="E30" s="471"/>
      <c r="F30" s="471"/>
      <c r="G30" s="191"/>
      <c r="H30" s="190"/>
      <c r="I30" s="129"/>
    </row>
    <row r="31" spans="1:11" x14ac:dyDescent="0.45">
      <c r="A31" s="125"/>
      <c r="B31" s="470"/>
      <c r="C31" s="471"/>
      <c r="D31" s="471"/>
      <c r="E31" s="471"/>
      <c r="F31" s="471"/>
      <c r="G31" s="191"/>
      <c r="H31" s="190"/>
      <c r="I31" s="129"/>
    </row>
    <row r="32" spans="1:11" x14ac:dyDescent="0.45">
      <c r="A32" s="125"/>
      <c r="B32" s="470"/>
      <c r="C32" s="471"/>
      <c r="D32" s="471"/>
      <c r="E32" s="471"/>
      <c r="F32" s="471"/>
      <c r="G32" s="191"/>
      <c r="H32" s="192"/>
      <c r="I32" s="129"/>
    </row>
    <row r="33" spans="1:12" x14ac:dyDescent="0.45">
      <c r="A33" s="125"/>
      <c r="B33" s="470"/>
      <c r="C33" s="471"/>
      <c r="D33" s="471"/>
      <c r="E33" s="471"/>
      <c r="F33" s="471"/>
      <c r="G33" s="191"/>
      <c r="H33" s="192"/>
      <c r="I33" s="129"/>
    </row>
    <row r="34" spans="1:12" x14ac:dyDescent="0.45">
      <c r="A34" s="125"/>
      <c r="B34" s="470"/>
      <c r="C34" s="471"/>
      <c r="D34" s="471"/>
      <c r="E34" s="471"/>
      <c r="F34" s="471"/>
      <c r="G34" s="191"/>
      <c r="H34" s="192"/>
      <c r="I34" s="129"/>
    </row>
    <row r="35" spans="1:12" x14ac:dyDescent="0.45">
      <c r="A35" s="125"/>
      <c r="B35" s="470"/>
      <c r="C35" s="471"/>
      <c r="D35" s="471"/>
      <c r="E35" s="471"/>
      <c r="F35" s="471"/>
      <c r="G35" s="191"/>
      <c r="H35" s="192"/>
      <c r="I35" s="129"/>
    </row>
    <row r="36" spans="1:12" x14ac:dyDescent="0.45">
      <c r="A36" s="125"/>
      <c r="B36" s="470"/>
      <c r="C36" s="471"/>
      <c r="D36" s="471"/>
      <c r="E36" s="471"/>
      <c r="F36" s="471"/>
      <c r="G36" s="191"/>
      <c r="H36" s="192"/>
      <c r="I36" s="129"/>
    </row>
    <row r="37" spans="1:12" x14ac:dyDescent="0.45">
      <c r="A37" s="125"/>
      <c r="B37" s="470"/>
      <c r="C37" s="471"/>
      <c r="D37" s="471"/>
      <c r="E37" s="471"/>
      <c r="F37" s="471"/>
      <c r="G37" s="191"/>
      <c r="H37" s="192"/>
      <c r="I37" s="129"/>
    </row>
    <row r="38" spans="1:12" x14ac:dyDescent="0.45">
      <c r="A38" s="125"/>
      <c r="B38" s="470"/>
      <c r="C38" s="471"/>
      <c r="D38" s="471"/>
      <c r="E38" s="471"/>
      <c r="F38" s="471"/>
      <c r="G38" s="191"/>
      <c r="H38" s="192"/>
      <c r="I38" s="129"/>
      <c r="L38" s="130"/>
    </row>
    <row r="39" spans="1:12" x14ac:dyDescent="0.45">
      <c r="A39" s="467" t="s">
        <v>177</v>
      </c>
      <c r="B39" s="404"/>
      <c r="C39" s="404"/>
      <c r="D39" s="404"/>
      <c r="E39" s="404"/>
      <c r="F39" s="404"/>
      <c r="G39" s="404"/>
      <c r="H39" s="405"/>
      <c r="I39" s="185">
        <f>SUM(I25:I38)</f>
        <v>0</v>
      </c>
      <c r="L39" s="130"/>
    </row>
    <row r="40" spans="1:12" x14ac:dyDescent="0.45">
      <c r="A40" s="408" t="s">
        <v>178</v>
      </c>
      <c r="B40" s="404"/>
      <c r="C40" s="404"/>
      <c r="D40" s="404"/>
      <c r="E40" s="404"/>
      <c r="F40" s="404"/>
      <c r="G40" s="404"/>
      <c r="H40" s="405"/>
      <c r="I40" s="186">
        <f>ROUND((I39*0.15),2)</f>
        <v>0</v>
      </c>
      <c r="L40" s="130"/>
    </row>
    <row r="41" spans="1:12" x14ac:dyDescent="0.45">
      <c r="A41" s="408" t="s">
        <v>179</v>
      </c>
      <c r="B41" s="404"/>
      <c r="C41" s="404"/>
      <c r="D41" s="404"/>
      <c r="E41" s="404"/>
      <c r="F41" s="404"/>
      <c r="G41" s="404"/>
      <c r="H41" s="405"/>
      <c r="I41" s="172">
        <f>I39+I40</f>
        <v>0</v>
      </c>
    </row>
    <row r="42" spans="1:12" x14ac:dyDescent="0.45">
      <c r="A42" s="414" t="s">
        <v>101</v>
      </c>
      <c r="B42" s="415"/>
      <c r="C42" s="415"/>
      <c r="D42" s="415"/>
      <c r="E42" s="415"/>
      <c r="F42" s="415"/>
      <c r="G42" s="415"/>
      <c r="H42" s="415"/>
      <c r="I42" s="416"/>
    </row>
    <row r="43" spans="1:12" x14ac:dyDescent="0.45">
      <c r="A43" s="120" t="s">
        <v>102</v>
      </c>
      <c r="B43" s="412" t="s">
        <v>103</v>
      </c>
      <c r="C43" s="458"/>
      <c r="D43" s="413"/>
      <c r="E43" s="412" t="s">
        <v>91</v>
      </c>
      <c r="F43" s="413"/>
      <c r="G43" s="122" t="s">
        <v>93</v>
      </c>
      <c r="H43" s="123" t="s">
        <v>94</v>
      </c>
      <c r="I43" s="124" t="s">
        <v>95</v>
      </c>
    </row>
    <row r="44" spans="1:12" x14ac:dyDescent="0.45">
      <c r="A44" s="125">
        <v>1</v>
      </c>
      <c r="B44" s="449" t="s">
        <v>104</v>
      </c>
      <c r="C44" s="450"/>
      <c r="D44" s="451"/>
      <c r="E44" s="437" t="s">
        <v>105</v>
      </c>
      <c r="F44" s="439"/>
      <c r="G44" s="157"/>
      <c r="H44" s="155">
        <v>450</v>
      </c>
      <c r="I44" s="132">
        <f>SUM(G44*H44)</f>
        <v>0</v>
      </c>
    </row>
    <row r="45" spans="1:12" x14ac:dyDescent="0.45">
      <c r="A45" s="125">
        <v>2</v>
      </c>
      <c r="B45" s="426" t="s">
        <v>106</v>
      </c>
      <c r="C45" s="427"/>
      <c r="D45" s="428"/>
      <c r="E45" s="406" t="s">
        <v>105</v>
      </c>
      <c r="F45" s="407"/>
      <c r="G45" s="126"/>
      <c r="H45" s="156">
        <v>350</v>
      </c>
      <c r="I45" s="129">
        <f t="shared" ref="I45:I49" si="1">SUM(G45*H45)</f>
        <v>0</v>
      </c>
    </row>
    <row r="46" spans="1:12" x14ac:dyDescent="0.45">
      <c r="A46" s="125">
        <v>3</v>
      </c>
      <c r="B46" s="426" t="s">
        <v>107</v>
      </c>
      <c r="C46" s="427"/>
      <c r="D46" s="428"/>
      <c r="E46" s="406" t="s">
        <v>105</v>
      </c>
      <c r="F46" s="407"/>
      <c r="G46" s="126">
        <v>1</v>
      </c>
      <c r="H46" s="156">
        <v>300</v>
      </c>
      <c r="I46" s="129">
        <f t="shared" si="1"/>
        <v>300</v>
      </c>
    </row>
    <row r="47" spans="1:12" x14ac:dyDescent="0.45">
      <c r="A47" s="125">
        <v>4</v>
      </c>
      <c r="B47" s="426" t="s">
        <v>108</v>
      </c>
      <c r="C47" s="427"/>
      <c r="D47" s="428"/>
      <c r="E47" s="406" t="s">
        <v>105</v>
      </c>
      <c r="F47" s="407"/>
      <c r="G47" s="126"/>
      <c r="H47" s="156">
        <v>200</v>
      </c>
      <c r="I47" s="129">
        <f t="shared" si="1"/>
        <v>0</v>
      </c>
    </row>
    <row r="48" spans="1:12" x14ac:dyDescent="0.45">
      <c r="A48" s="125">
        <v>5</v>
      </c>
      <c r="B48" s="426" t="s">
        <v>109</v>
      </c>
      <c r="C48" s="427"/>
      <c r="D48" s="428"/>
      <c r="E48" s="406" t="s">
        <v>105</v>
      </c>
      <c r="F48" s="407"/>
      <c r="G48" s="126">
        <v>1</v>
      </c>
      <c r="H48" s="158">
        <v>200</v>
      </c>
      <c r="I48" s="129">
        <f t="shared" si="1"/>
        <v>200</v>
      </c>
    </row>
    <row r="49" spans="1:12" x14ac:dyDescent="0.45">
      <c r="A49" s="125">
        <v>6</v>
      </c>
      <c r="B49" s="426" t="s">
        <v>339</v>
      </c>
      <c r="C49" s="427"/>
      <c r="D49" s="428"/>
      <c r="E49" s="406" t="s">
        <v>105</v>
      </c>
      <c r="F49" s="407"/>
      <c r="G49" s="126"/>
      <c r="H49" s="158">
        <v>140</v>
      </c>
      <c r="I49" s="129">
        <f t="shared" si="1"/>
        <v>0</v>
      </c>
    </row>
    <row r="50" spans="1:12" x14ac:dyDescent="0.45">
      <c r="A50" s="125"/>
      <c r="B50" s="426"/>
      <c r="C50" s="427"/>
      <c r="D50" s="428"/>
      <c r="E50" s="133"/>
      <c r="F50" s="100"/>
      <c r="G50" s="100"/>
      <c r="H50" s="116"/>
      <c r="I50" s="129"/>
    </row>
    <row r="51" spans="1:12" x14ac:dyDescent="0.45">
      <c r="A51" s="114"/>
      <c r="B51" s="426"/>
      <c r="C51" s="427"/>
      <c r="D51" s="428"/>
      <c r="F51" s="100"/>
      <c r="G51" s="100"/>
      <c r="H51" s="116"/>
      <c r="I51" s="129"/>
    </row>
    <row r="52" spans="1:12" x14ac:dyDescent="0.45">
      <c r="A52" s="134"/>
      <c r="B52" s="455"/>
      <c r="C52" s="456"/>
      <c r="D52" s="457"/>
      <c r="E52" s="102"/>
      <c r="F52" s="103"/>
      <c r="G52" s="100"/>
      <c r="H52" s="118"/>
      <c r="I52" s="129"/>
    </row>
    <row r="53" spans="1:12" x14ac:dyDescent="0.45">
      <c r="A53" s="408" t="s">
        <v>110</v>
      </c>
      <c r="B53" s="404"/>
      <c r="C53" s="404"/>
      <c r="D53" s="404"/>
      <c r="E53" s="404"/>
      <c r="F53" s="404"/>
      <c r="G53" s="404"/>
      <c r="H53" s="405"/>
      <c r="I53" s="140">
        <f>SUM(I44:I52)</f>
        <v>500</v>
      </c>
    </row>
    <row r="54" spans="1:12" x14ac:dyDescent="0.45">
      <c r="A54" s="414" t="s">
        <v>111</v>
      </c>
      <c r="B54" s="415"/>
      <c r="C54" s="415"/>
      <c r="D54" s="415"/>
      <c r="E54" s="415"/>
      <c r="F54" s="415"/>
      <c r="G54" s="415"/>
      <c r="H54" s="415"/>
      <c r="I54" s="416"/>
    </row>
    <row r="55" spans="1:12" x14ac:dyDescent="0.45">
      <c r="A55" s="120" t="s">
        <v>112</v>
      </c>
      <c r="B55" s="412" t="s">
        <v>113</v>
      </c>
      <c r="C55" s="458"/>
      <c r="D55" s="413"/>
      <c r="E55" s="412" t="s">
        <v>114</v>
      </c>
      <c r="F55" s="413"/>
      <c r="G55" s="136" t="s">
        <v>115</v>
      </c>
      <c r="H55" s="136" t="s">
        <v>94</v>
      </c>
      <c r="I55" s="137" t="s">
        <v>95</v>
      </c>
    </row>
    <row r="56" spans="1:12" x14ac:dyDescent="0.45">
      <c r="A56" s="125">
        <v>1</v>
      </c>
      <c r="B56" s="417" t="s">
        <v>369</v>
      </c>
      <c r="C56" s="418"/>
      <c r="D56" s="419"/>
      <c r="E56" s="437"/>
      <c r="F56" s="439"/>
      <c r="G56" s="126"/>
      <c r="H56" s="138"/>
      <c r="I56" s="129"/>
    </row>
    <row r="57" spans="1:12" x14ac:dyDescent="0.45">
      <c r="A57" s="125"/>
      <c r="B57" s="420" t="s">
        <v>273</v>
      </c>
      <c r="C57" s="421"/>
      <c r="D57" s="422"/>
      <c r="E57" s="406">
        <v>1</v>
      </c>
      <c r="F57" s="407"/>
      <c r="G57" s="126">
        <v>21.2</v>
      </c>
      <c r="H57" s="138">
        <v>5</v>
      </c>
      <c r="I57" s="129">
        <f>H57*G57</f>
        <v>106</v>
      </c>
    </row>
    <row r="58" spans="1:12" x14ac:dyDescent="0.45">
      <c r="A58" s="139"/>
      <c r="B58" s="423"/>
      <c r="C58" s="424"/>
      <c r="D58" s="425"/>
      <c r="E58" s="440"/>
      <c r="F58" s="442"/>
      <c r="G58" s="126"/>
      <c r="H58" s="138"/>
      <c r="I58" s="129"/>
    </row>
    <row r="59" spans="1:12" x14ac:dyDescent="0.45">
      <c r="A59" s="408" t="s">
        <v>116</v>
      </c>
      <c r="B59" s="404"/>
      <c r="C59" s="404"/>
      <c r="D59" s="404"/>
      <c r="E59" s="404"/>
      <c r="F59" s="404"/>
      <c r="G59" s="404"/>
      <c r="H59" s="405"/>
      <c r="I59" s="140">
        <f>SUM(I56:I58)</f>
        <v>106</v>
      </c>
    </row>
    <row r="60" spans="1:12" x14ac:dyDescent="0.45">
      <c r="A60" s="141"/>
      <c r="B60" s="142"/>
      <c r="C60" s="142"/>
      <c r="D60" s="142"/>
      <c r="E60" s="142"/>
      <c r="F60" s="143"/>
      <c r="G60" s="144"/>
      <c r="H60" s="144"/>
      <c r="I60" s="145"/>
      <c r="L60" s="97"/>
    </row>
    <row r="61" spans="1:12" x14ac:dyDescent="0.45">
      <c r="A61" s="452"/>
      <c r="B61" s="453"/>
      <c r="C61" s="453"/>
      <c r="D61" s="453"/>
      <c r="E61" s="453"/>
      <c r="F61" s="146"/>
      <c r="G61" s="454" t="s">
        <v>117</v>
      </c>
      <c r="H61" s="453"/>
      <c r="I61" s="147">
        <f>I59+I53+I41</f>
        <v>606</v>
      </c>
    </row>
    <row r="62" spans="1:12" x14ac:dyDescent="0.45">
      <c r="A62" s="452"/>
      <c r="B62" s="453"/>
      <c r="C62" s="453"/>
      <c r="D62" s="453"/>
      <c r="E62" s="453"/>
      <c r="F62" s="100"/>
      <c r="G62" s="148"/>
      <c r="H62" s="149"/>
      <c r="I62" s="150"/>
    </row>
    <row r="63" spans="1:12" ht="14.65" thickBot="1" x14ac:dyDescent="0.5">
      <c r="A63" s="452"/>
      <c r="B63" s="453"/>
      <c r="C63" s="453"/>
      <c r="D63" s="453"/>
      <c r="E63" s="453"/>
      <c r="F63" s="100"/>
      <c r="G63" s="402" t="s">
        <v>160</v>
      </c>
      <c r="H63" s="403"/>
      <c r="I63" s="159">
        <f>I61+I62</f>
        <v>606</v>
      </c>
    </row>
    <row r="64" spans="1:12" ht="15" thickTop="1" thickBot="1" x14ac:dyDescent="0.5">
      <c r="A64" s="151"/>
      <c r="B64" s="152"/>
      <c r="C64" s="459"/>
      <c r="D64" s="460"/>
      <c r="E64" s="460"/>
      <c r="F64" s="460"/>
      <c r="G64" s="153"/>
      <c r="H64" s="153"/>
      <c r="I64" s="154"/>
    </row>
    <row r="66" spans="1:2" x14ac:dyDescent="0.45">
      <c r="A66" s="97"/>
      <c r="B66" s="97"/>
    </row>
  </sheetData>
  <mergeCells count="78">
    <mergeCell ref="C64:F64"/>
    <mergeCell ref="B57:D57"/>
    <mergeCell ref="E57:F57"/>
    <mergeCell ref="B58:D58"/>
    <mergeCell ref="E58:F58"/>
    <mergeCell ref="A59:H59"/>
    <mergeCell ref="A61:B61"/>
    <mergeCell ref="C61:E61"/>
    <mergeCell ref="G61:H61"/>
    <mergeCell ref="A62:B62"/>
    <mergeCell ref="C62:E62"/>
    <mergeCell ref="A63:B63"/>
    <mergeCell ref="C63:E63"/>
    <mergeCell ref="G63:H63"/>
    <mergeCell ref="B56:D56"/>
    <mergeCell ref="E56:F56"/>
    <mergeCell ref="B48:D48"/>
    <mergeCell ref="E48:F48"/>
    <mergeCell ref="B49:D49"/>
    <mergeCell ref="E49:F49"/>
    <mergeCell ref="B50:D50"/>
    <mergeCell ref="B51:D51"/>
    <mergeCell ref="B52:D52"/>
    <mergeCell ref="A53:H53"/>
    <mergeCell ref="A54:I54"/>
    <mergeCell ref="B55:D55"/>
    <mergeCell ref="E55:F55"/>
    <mergeCell ref="B45:D45"/>
    <mergeCell ref="E45:F45"/>
    <mergeCell ref="B46:D46"/>
    <mergeCell ref="E46:F46"/>
    <mergeCell ref="B47:D47"/>
    <mergeCell ref="E47:F47"/>
    <mergeCell ref="B44:D44"/>
    <mergeCell ref="E44:F44"/>
    <mergeCell ref="B34:F34"/>
    <mergeCell ref="B35:F35"/>
    <mergeCell ref="B36:F36"/>
    <mergeCell ref="B37:F37"/>
    <mergeCell ref="B38:F38"/>
    <mergeCell ref="A39:H39"/>
    <mergeCell ref="A40:H40"/>
    <mergeCell ref="A41:H41"/>
    <mergeCell ref="A42:I42"/>
    <mergeCell ref="B43:D43"/>
    <mergeCell ref="E43:F43"/>
    <mergeCell ref="B33:F33"/>
    <mergeCell ref="A22:H22"/>
    <mergeCell ref="A23:I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21:D21"/>
    <mergeCell ref="F12:G12"/>
    <mergeCell ref="H12:I12"/>
    <mergeCell ref="H13:I13"/>
    <mergeCell ref="F14:G14"/>
    <mergeCell ref="H14:I14"/>
    <mergeCell ref="F15:G15"/>
    <mergeCell ref="H15:I15"/>
    <mergeCell ref="A16:I16"/>
    <mergeCell ref="A17:I17"/>
    <mergeCell ref="B18:D18"/>
    <mergeCell ref="B19:D19"/>
    <mergeCell ref="B20:D20"/>
    <mergeCell ref="F11:G11"/>
    <mergeCell ref="H11:I11"/>
    <mergeCell ref="A9:E9"/>
    <mergeCell ref="F9:G9"/>
    <mergeCell ref="H9:I9"/>
    <mergeCell ref="F10:G10"/>
    <mergeCell ref="H10:I10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M66"/>
  <sheetViews>
    <sheetView zoomScaleNormal="100" workbookViewId="0">
      <selection activeCell="M34" sqref="M34"/>
    </sheetView>
  </sheetViews>
  <sheetFormatPr defaultRowHeight="14.25" x14ac:dyDescent="0.45"/>
  <cols>
    <col min="1" max="1" width="12" bestFit="1" customWidth="1"/>
    <col min="4" max="4" width="26.86328125" customWidth="1"/>
    <col min="6" max="6" width="8.86328125" customWidth="1"/>
    <col min="7" max="7" width="11" customWidth="1"/>
    <col min="8" max="8" width="14.1328125" customWidth="1"/>
    <col min="9" max="9" width="18.33203125" customWidth="1"/>
  </cols>
  <sheetData>
    <row r="1" spans="1:13" x14ac:dyDescent="0.45">
      <c r="A1" s="92"/>
      <c r="B1" s="93"/>
      <c r="C1" s="93"/>
      <c r="D1" s="93"/>
      <c r="E1" s="93"/>
      <c r="F1" s="93"/>
      <c r="G1" s="93"/>
      <c r="H1" s="93"/>
      <c r="I1" s="94"/>
    </row>
    <row r="2" spans="1:13" x14ac:dyDescent="0.45">
      <c r="A2" s="95"/>
      <c r="I2" s="96"/>
    </row>
    <row r="3" spans="1:13" x14ac:dyDescent="0.45">
      <c r="A3" s="95"/>
      <c r="I3" s="96"/>
    </row>
    <row r="4" spans="1:13" x14ac:dyDescent="0.45">
      <c r="A4" s="95"/>
      <c r="I4" s="96"/>
    </row>
    <row r="5" spans="1:13" x14ac:dyDescent="0.45">
      <c r="A5" s="95"/>
      <c r="I5" s="96"/>
    </row>
    <row r="6" spans="1:13" x14ac:dyDescent="0.45">
      <c r="A6" s="95"/>
      <c r="I6" s="96"/>
    </row>
    <row r="7" spans="1:13" x14ac:dyDescent="0.45">
      <c r="A7" s="95"/>
      <c r="I7" s="96"/>
    </row>
    <row r="8" spans="1:13" x14ac:dyDescent="0.45">
      <c r="A8" s="95"/>
      <c r="H8" s="97"/>
      <c r="I8" s="98"/>
    </row>
    <row r="9" spans="1:13" x14ac:dyDescent="0.45">
      <c r="A9" s="414" t="s">
        <v>167</v>
      </c>
      <c r="B9" s="415"/>
      <c r="C9" s="415"/>
      <c r="D9" s="415"/>
      <c r="E9" s="429"/>
      <c r="F9" s="430" t="s">
        <v>166</v>
      </c>
      <c r="G9" s="431"/>
      <c r="H9" s="432" t="e">
        <f>#REF!</f>
        <v>#REF!</v>
      </c>
      <c r="I9" s="433"/>
    </row>
    <row r="10" spans="1:13" x14ac:dyDescent="0.45">
      <c r="A10" s="99" t="s">
        <v>77</v>
      </c>
      <c r="B10" s="97"/>
      <c r="D10" s="215"/>
      <c r="E10" s="100"/>
      <c r="F10" s="430" t="s">
        <v>78</v>
      </c>
      <c r="G10" s="431"/>
      <c r="H10" s="434" t="e">
        <f>#REF!</f>
        <v>#REF!</v>
      </c>
      <c r="I10" s="435"/>
    </row>
    <row r="11" spans="1:13" x14ac:dyDescent="0.45">
      <c r="A11" s="99" t="s">
        <v>79</v>
      </c>
      <c r="B11" s="97"/>
      <c r="E11" s="100"/>
      <c r="F11" s="430" t="s">
        <v>80</v>
      </c>
      <c r="G11" s="431"/>
      <c r="H11" s="436" t="e">
        <f>#REF!</f>
        <v>#REF!</v>
      </c>
      <c r="I11" s="435"/>
    </row>
    <row r="12" spans="1:13" x14ac:dyDescent="0.45">
      <c r="A12" s="99" t="s">
        <v>81</v>
      </c>
      <c r="B12" s="97"/>
      <c r="D12" s="187"/>
      <c r="E12" s="100"/>
      <c r="F12" s="430" t="s">
        <v>82</v>
      </c>
      <c r="G12" s="431"/>
      <c r="H12" s="436" t="e">
        <f>#REF!</f>
        <v>#REF!</v>
      </c>
      <c r="I12" s="435"/>
    </row>
    <row r="13" spans="1:13" x14ac:dyDescent="0.45">
      <c r="A13" s="99" t="s">
        <v>83</v>
      </c>
      <c r="B13" s="97"/>
      <c r="D13" s="187"/>
      <c r="E13" s="100"/>
      <c r="F13" s="181" t="s">
        <v>84</v>
      </c>
      <c r="G13" s="182"/>
      <c r="H13" s="468" t="s">
        <v>118</v>
      </c>
      <c r="I13" s="469"/>
    </row>
    <row r="14" spans="1:13" x14ac:dyDescent="0.45">
      <c r="A14" s="99"/>
      <c r="B14" s="97"/>
      <c r="D14" s="187"/>
      <c r="E14" s="100"/>
      <c r="F14" s="430" t="s">
        <v>86</v>
      </c>
      <c r="G14" s="431"/>
      <c r="H14" s="436" t="s">
        <v>87</v>
      </c>
      <c r="I14" s="435"/>
      <c r="M14" t="s">
        <v>85</v>
      </c>
    </row>
    <row r="15" spans="1:13" x14ac:dyDescent="0.45">
      <c r="A15" s="99"/>
      <c r="B15" s="97"/>
      <c r="D15" s="187"/>
      <c r="F15" s="472" t="s">
        <v>318</v>
      </c>
      <c r="G15" s="472"/>
      <c r="H15" s="473" t="s">
        <v>370</v>
      </c>
      <c r="I15" s="469"/>
    </row>
    <row r="16" spans="1:13" x14ac:dyDescent="0.45">
      <c r="A16" s="443" t="s">
        <v>324</v>
      </c>
      <c r="B16" s="444"/>
      <c r="C16" s="444"/>
      <c r="D16" s="444"/>
      <c r="E16" s="444"/>
      <c r="F16" s="444"/>
      <c r="G16" s="444"/>
      <c r="H16" s="444"/>
      <c r="I16" s="445"/>
    </row>
    <row r="17" spans="1:11" ht="14.65" thickBot="1" x14ac:dyDescent="0.5">
      <c r="A17" s="446" t="s">
        <v>88</v>
      </c>
      <c r="B17" s="447"/>
      <c r="C17" s="447"/>
      <c r="D17" s="447"/>
      <c r="E17" s="447"/>
      <c r="F17" s="447"/>
      <c r="G17" s="447"/>
      <c r="H17" s="447"/>
      <c r="I17" s="448"/>
    </row>
    <row r="18" spans="1:11" x14ac:dyDescent="0.45">
      <c r="A18" s="104" t="s">
        <v>89</v>
      </c>
      <c r="B18" s="464" t="s">
        <v>176</v>
      </c>
      <c r="C18" s="465"/>
      <c r="D18" s="466"/>
      <c r="E18" s="170" t="s">
        <v>91</v>
      </c>
      <c r="F18" s="170" t="s">
        <v>92</v>
      </c>
      <c r="G18" s="170" t="s">
        <v>93</v>
      </c>
      <c r="H18" s="170" t="s">
        <v>94</v>
      </c>
      <c r="I18" s="171" t="s">
        <v>95</v>
      </c>
    </row>
    <row r="19" spans="1:11" x14ac:dyDescent="0.45">
      <c r="A19" s="109"/>
      <c r="B19" s="437"/>
      <c r="C19" s="438"/>
      <c r="D19" s="439"/>
      <c r="E19" s="110"/>
      <c r="F19" s="111"/>
      <c r="G19" s="110"/>
      <c r="H19" s="112"/>
      <c r="I19" s="113">
        <f>SUM(G19*H19)</f>
        <v>0</v>
      </c>
    </row>
    <row r="20" spans="1:11" x14ac:dyDescent="0.45">
      <c r="A20" s="114"/>
      <c r="B20" s="406"/>
      <c r="C20" s="395"/>
      <c r="D20" s="407"/>
      <c r="E20" s="115"/>
      <c r="F20" s="100"/>
      <c r="G20" s="115"/>
      <c r="H20" s="116"/>
      <c r="I20" s="113">
        <f t="shared" ref="I20:I21" si="0">SUM(G20*H20)</f>
        <v>0</v>
      </c>
    </row>
    <row r="21" spans="1:11" x14ac:dyDescent="0.45">
      <c r="A21" s="114"/>
      <c r="B21" s="440"/>
      <c r="C21" s="441"/>
      <c r="D21" s="442"/>
      <c r="E21" s="115"/>
      <c r="F21" s="100"/>
      <c r="G21" s="117"/>
      <c r="H21" s="118"/>
      <c r="I21" s="119">
        <f t="shared" si="0"/>
        <v>0</v>
      </c>
    </row>
    <row r="22" spans="1:11" x14ac:dyDescent="0.45">
      <c r="A22" s="408" t="s">
        <v>96</v>
      </c>
      <c r="B22" s="404"/>
      <c r="C22" s="404"/>
      <c r="D22" s="404"/>
      <c r="E22" s="404"/>
      <c r="F22" s="404"/>
      <c r="G22" s="404"/>
      <c r="H22" s="405"/>
      <c r="I22" s="113">
        <f>SUM(I19:I21)</f>
        <v>0</v>
      </c>
    </row>
    <row r="23" spans="1:11" x14ac:dyDescent="0.45">
      <c r="A23" s="414" t="s">
        <v>97</v>
      </c>
      <c r="B23" s="415"/>
      <c r="C23" s="415"/>
      <c r="D23" s="415"/>
      <c r="E23" s="415"/>
      <c r="F23" s="415"/>
      <c r="G23" s="415"/>
      <c r="H23" s="415"/>
      <c r="I23" s="416"/>
    </row>
    <row r="24" spans="1:11" x14ac:dyDescent="0.45">
      <c r="A24" s="120" t="s">
        <v>98</v>
      </c>
      <c r="B24" s="412" t="s">
        <v>176</v>
      </c>
      <c r="C24" s="458"/>
      <c r="D24" s="458"/>
      <c r="E24" s="458"/>
      <c r="F24" s="413"/>
      <c r="G24" s="180" t="s">
        <v>93</v>
      </c>
      <c r="H24" s="136" t="s">
        <v>94</v>
      </c>
      <c r="I24" s="137" t="s">
        <v>95</v>
      </c>
      <c r="K24" s="142"/>
    </row>
    <row r="25" spans="1:11" x14ac:dyDescent="0.45">
      <c r="A25" s="125">
        <v>1</v>
      </c>
      <c r="B25" s="417" t="s">
        <v>371</v>
      </c>
      <c r="C25" s="418"/>
      <c r="D25" s="418"/>
      <c r="E25" s="418"/>
      <c r="F25" s="419"/>
      <c r="G25" s="189">
        <v>1</v>
      </c>
      <c r="H25" s="216">
        <v>1652.17</v>
      </c>
      <c r="I25" s="129">
        <f>H25*G25</f>
        <v>1652.17</v>
      </c>
    </row>
    <row r="26" spans="1:11" x14ac:dyDescent="0.45">
      <c r="A26" s="125"/>
      <c r="B26" s="420"/>
      <c r="C26" s="421"/>
      <c r="D26" s="421"/>
      <c r="E26" s="421"/>
      <c r="F26" s="421"/>
      <c r="G26" s="191"/>
      <c r="H26" s="217"/>
      <c r="I26" s="129"/>
    </row>
    <row r="27" spans="1:11" x14ac:dyDescent="0.45">
      <c r="A27" s="125"/>
      <c r="B27" s="420"/>
      <c r="C27" s="421"/>
      <c r="D27" s="421"/>
      <c r="E27" s="421"/>
      <c r="F27" s="421"/>
      <c r="G27" s="191"/>
      <c r="H27" s="217"/>
      <c r="I27" s="129"/>
    </row>
    <row r="28" spans="1:11" x14ac:dyDescent="0.45">
      <c r="A28" s="125"/>
      <c r="B28" s="474"/>
      <c r="C28" s="475"/>
      <c r="D28" s="475"/>
      <c r="E28" s="475"/>
      <c r="F28" s="476"/>
      <c r="G28" s="191"/>
      <c r="H28" s="217"/>
      <c r="I28" s="129"/>
    </row>
    <row r="29" spans="1:11" x14ac:dyDescent="0.45">
      <c r="A29" s="125"/>
      <c r="B29" s="420"/>
      <c r="C29" s="421"/>
      <c r="D29" s="421"/>
      <c r="E29" s="421"/>
      <c r="F29" s="422"/>
      <c r="G29" s="191"/>
      <c r="H29" s="190"/>
      <c r="I29" s="129"/>
    </row>
    <row r="30" spans="1:11" x14ac:dyDescent="0.45">
      <c r="A30" s="125"/>
      <c r="B30" s="470"/>
      <c r="C30" s="471"/>
      <c r="D30" s="471"/>
      <c r="E30" s="471"/>
      <c r="F30" s="471"/>
      <c r="G30" s="191"/>
      <c r="H30" s="190"/>
      <c r="I30" s="129"/>
    </row>
    <row r="31" spans="1:11" x14ac:dyDescent="0.45">
      <c r="A31" s="125"/>
      <c r="B31" s="470"/>
      <c r="C31" s="471"/>
      <c r="D31" s="471"/>
      <c r="E31" s="471"/>
      <c r="F31" s="471"/>
      <c r="G31" s="191"/>
      <c r="H31" s="190"/>
      <c r="I31" s="129"/>
    </row>
    <row r="32" spans="1:11" x14ac:dyDescent="0.45">
      <c r="A32" s="125"/>
      <c r="B32" s="470"/>
      <c r="C32" s="471"/>
      <c r="D32" s="471"/>
      <c r="E32" s="471"/>
      <c r="F32" s="471"/>
      <c r="G32" s="191"/>
      <c r="H32" s="192"/>
      <c r="I32" s="129"/>
    </row>
    <row r="33" spans="1:12" x14ac:dyDescent="0.45">
      <c r="A33" s="125"/>
      <c r="B33" s="470"/>
      <c r="C33" s="471"/>
      <c r="D33" s="471"/>
      <c r="E33" s="471"/>
      <c r="F33" s="471"/>
      <c r="G33" s="191"/>
      <c r="H33" s="192"/>
      <c r="I33" s="129"/>
    </row>
    <row r="34" spans="1:12" x14ac:dyDescent="0.45">
      <c r="A34" s="125"/>
      <c r="B34" s="470"/>
      <c r="C34" s="471"/>
      <c r="D34" s="471"/>
      <c r="E34" s="471"/>
      <c r="F34" s="471"/>
      <c r="G34" s="191"/>
      <c r="H34" s="192"/>
      <c r="I34" s="129"/>
    </row>
    <row r="35" spans="1:12" x14ac:dyDescent="0.45">
      <c r="A35" s="125"/>
      <c r="B35" s="470"/>
      <c r="C35" s="471"/>
      <c r="D35" s="471"/>
      <c r="E35" s="471"/>
      <c r="F35" s="471"/>
      <c r="G35" s="191"/>
      <c r="H35" s="192"/>
      <c r="I35" s="129"/>
    </row>
    <row r="36" spans="1:12" x14ac:dyDescent="0.45">
      <c r="A36" s="125"/>
      <c r="B36" s="470"/>
      <c r="C36" s="471"/>
      <c r="D36" s="471"/>
      <c r="E36" s="471"/>
      <c r="F36" s="471"/>
      <c r="G36" s="191"/>
      <c r="H36" s="192"/>
      <c r="I36" s="129"/>
    </row>
    <row r="37" spans="1:12" x14ac:dyDescent="0.45">
      <c r="A37" s="125"/>
      <c r="B37" s="470"/>
      <c r="C37" s="471"/>
      <c r="D37" s="471"/>
      <c r="E37" s="471"/>
      <c r="F37" s="471"/>
      <c r="G37" s="191"/>
      <c r="H37" s="192"/>
      <c r="I37" s="129"/>
    </row>
    <row r="38" spans="1:12" x14ac:dyDescent="0.45">
      <c r="A38" s="125"/>
      <c r="B38" s="470"/>
      <c r="C38" s="471"/>
      <c r="D38" s="471"/>
      <c r="E38" s="471"/>
      <c r="F38" s="471"/>
      <c r="G38" s="191"/>
      <c r="H38" s="192"/>
      <c r="I38" s="129"/>
      <c r="L38" s="130"/>
    </row>
    <row r="39" spans="1:12" x14ac:dyDescent="0.45">
      <c r="A39" s="467" t="s">
        <v>177</v>
      </c>
      <c r="B39" s="404"/>
      <c r="C39" s="404"/>
      <c r="D39" s="404"/>
      <c r="E39" s="404"/>
      <c r="F39" s="404"/>
      <c r="G39" s="404"/>
      <c r="H39" s="405"/>
      <c r="I39" s="185">
        <f>SUM(I25:I38)</f>
        <v>1652.17</v>
      </c>
      <c r="L39" s="130"/>
    </row>
    <row r="40" spans="1:12" x14ac:dyDescent="0.45">
      <c r="A40" s="408" t="s">
        <v>178</v>
      </c>
      <c r="B40" s="404"/>
      <c r="C40" s="404"/>
      <c r="D40" s="404"/>
      <c r="E40" s="404"/>
      <c r="F40" s="404"/>
      <c r="G40" s="404"/>
      <c r="H40" s="405"/>
      <c r="I40" s="186">
        <f>ROUND((I39*0.15),2)</f>
        <v>247.83</v>
      </c>
      <c r="L40" s="130"/>
    </row>
    <row r="41" spans="1:12" x14ac:dyDescent="0.45">
      <c r="A41" s="408" t="s">
        <v>179</v>
      </c>
      <c r="B41" s="404"/>
      <c r="C41" s="404"/>
      <c r="D41" s="404"/>
      <c r="E41" s="404"/>
      <c r="F41" s="404"/>
      <c r="G41" s="404"/>
      <c r="H41" s="405"/>
      <c r="I41" s="172">
        <f>I39+I40</f>
        <v>1900</v>
      </c>
    </row>
    <row r="42" spans="1:12" x14ac:dyDescent="0.45">
      <c r="A42" s="414" t="s">
        <v>101</v>
      </c>
      <c r="B42" s="415"/>
      <c r="C42" s="415"/>
      <c r="D42" s="415"/>
      <c r="E42" s="415"/>
      <c r="F42" s="415"/>
      <c r="G42" s="415"/>
      <c r="H42" s="415"/>
      <c r="I42" s="416"/>
    </row>
    <row r="43" spans="1:12" x14ac:dyDescent="0.45">
      <c r="A43" s="120" t="s">
        <v>102</v>
      </c>
      <c r="B43" s="412" t="s">
        <v>103</v>
      </c>
      <c r="C43" s="458"/>
      <c r="D43" s="413"/>
      <c r="E43" s="412" t="s">
        <v>91</v>
      </c>
      <c r="F43" s="413"/>
      <c r="G43" s="122" t="s">
        <v>93</v>
      </c>
      <c r="H43" s="123" t="s">
        <v>94</v>
      </c>
      <c r="I43" s="124" t="s">
        <v>95</v>
      </c>
    </row>
    <row r="44" spans="1:12" x14ac:dyDescent="0.45">
      <c r="A44" s="125">
        <v>1</v>
      </c>
      <c r="B44" s="449" t="s">
        <v>104</v>
      </c>
      <c r="C44" s="450"/>
      <c r="D44" s="451"/>
      <c r="E44" s="437" t="s">
        <v>105</v>
      </c>
      <c r="F44" s="439"/>
      <c r="G44" s="157"/>
      <c r="H44" s="155">
        <v>450</v>
      </c>
      <c r="I44" s="132">
        <f>SUM(G44*H44)</f>
        <v>0</v>
      </c>
    </row>
    <row r="45" spans="1:12" x14ac:dyDescent="0.45">
      <c r="A45" s="125">
        <v>2</v>
      </c>
      <c r="B45" s="426" t="s">
        <v>106</v>
      </c>
      <c r="C45" s="427"/>
      <c r="D45" s="428"/>
      <c r="E45" s="406" t="s">
        <v>105</v>
      </c>
      <c r="F45" s="407"/>
      <c r="G45" s="126"/>
      <c r="H45" s="156">
        <v>350</v>
      </c>
      <c r="I45" s="129">
        <f t="shared" ref="I45:I49" si="1">SUM(G45*H45)</f>
        <v>0</v>
      </c>
    </row>
    <row r="46" spans="1:12" x14ac:dyDescent="0.45">
      <c r="A46" s="125">
        <v>3</v>
      </c>
      <c r="B46" s="426" t="s">
        <v>107</v>
      </c>
      <c r="C46" s="427"/>
      <c r="D46" s="428"/>
      <c r="E46" s="406" t="s">
        <v>105</v>
      </c>
      <c r="F46" s="407"/>
      <c r="G46" s="126">
        <v>1</v>
      </c>
      <c r="H46" s="156">
        <v>300</v>
      </c>
      <c r="I46" s="129">
        <f t="shared" si="1"/>
        <v>300</v>
      </c>
    </row>
    <row r="47" spans="1:12" x14ac:dyDescent="0.45">
      <c r="A47" s="125">
        <v>4</v>
      </c>
      <c r="B47" s="426" t="s">
        <v>108</v>
      </c>
      <c r="C47" s="427"/>
      <c r="D47" s="428"/>
      <c r="E47" s="406" t="s">
        <v>105</v>
      </c>
      <c r="F47" s="407"/>
      <c r="G47" s="126"/>
      <c r="H47" s="156">
        <v>200</v>
      </c>
      <c r="I47" s="129">
        <f t="shared" si="1"/>
        <v>0</v>
      </c>
    </row>
    <row r="48" spans="1:12" x14ac:dyDescent="0.45">
      <c r="A48" s="125">
        <v>5</v>
      </c>
      <c r="B48" s="426" t="s">
        <v>109</v>
      </c>
      <c r="C48" s="427"/>
      <c r="D48" s="428"/>
      <c r="E48" s="406" t="s">
        <v>105</v>
      </c>
      <c r="F48" s="407"/>
      <c r="G48" s="126">
        <v>1</v>
      </c>
      <c r="H48" s="158">
        <v>200</v>
      </c>
      <c r="I48" s="129">
        <f t="shared" si="1"/>
        <v>200</v>
      </c>
    </row>
    <row r="49" spans="1:12" x14ac:dyDescent="0.45">
      <c r="A49" s="125">
        <v>6</v>
      </c>
      <c r="B49" s="426" t="s">
        <v>339</v>
      </c>
      <c r="C49" s="427"/>
      <c r="D49" s="428"/>
      <c r="E49" s="406" t="s">
        <v>105</v>
      </c>
      <c r="F49" s="407"/>
      <c r="G49" s="126"/>
      <c r="H49" s="158">
        <v>140</v>
      </c>
      <c r="I49" s="129">
        <f t="shared" si="1"/>
        <v>0</v>
      </c>
    </row>
    <row r="50" spans="1:12" x14ac:dyDescent="0.45">
      <c r="A50" s="125"/>
      <c r="B50" s="426"/>
      <c r="C50" s="427"/>
      <c r="D50" s="428"/>
      <c r="E50" s="133"/>
      <c r="F50" s="100"/>
      <c r="G50" s="100"/>
      <c r="H50" s="116"/>
      <c r="I50" s="129"/>
    </row>
    <row r="51" spans="1:12" x14ac:dyDescent="0.45">
      <c r="A51" s="114"/>
      <c r="B51" s="426"/>
      <c r="C51" s="427"/>
      <c r="D51" s="428"/>
      <c r="F51" s="100"/>
      <c r="G51" s="100"/>
      <c r="H51" s="116"/>
      <c r="I51" s="129"/>
    </row>
    <row r="52" spans="1:12" x14ac:dyDescent="0.45">
      <c r="A52" s="134"/>
      <c r="B52" s="455"/>
      <c r="C52" s="456"/>
      <c r="D52" s="457"/>
      <c r="E52" s="102"/>
      <c r="F52" s="103"/>
      <c r="G52" s="100"/>
      <c r="H52" s="118"/>
      <c r="I52" s="129"/>
    </row>
    <row r="53" spans="1:12" x14ac:dyDescent="0.45">
      <c r="A53" s="408" t="s">
        <v>110</v>
      </c>
      <c r="B53" s="404"/>
      <c r="C53" s="404"/>
      <c r="D53" s="404"/>
      <c r="E53" s="404"/>
      <c r="F53" s="404"/>
      <c r="G53" s="404"/>
      <c r="H53" s="405"/>
      <c r="I53" s="140">
        <f>SUM(I44:I52)</f>
        <v>500</v>
      </c>
    </row>
    <row r="54" spans="1:12" x14ac:dyDescent="0.45">
      <c r="A54" s="414" t="s">
        <v>111</v>
      </c>
      <c r="B54" s="415"/>
      <c r="C54" s="415"/>
      <c r="D54" s="415"/>
      <c r="E54" s="415"/>
      <c r="F54" s="415"/>
      <c r="G54" s="415"/>
      <c r="H54" s="415"/>
      <c r="I54" s="416"/>
    </row>
    <row r="55" spans="1:12" x14ac:dyDescent="0.45">
      <c r="A55" s="120" t="s">
        <v>112</v>
      </c>
      <c r="B55" s="412" t="s">
        <v>113</v>
      </c>
      <c r="C55" s="458"/>
      <c r="D55" s="413"/>
      <c r="E55" s="412" t="s">
        <v>114</v>
      </c>
      <c r="F55" s="413"/>
      <c r="G55" s="136" t="s">
        <v>115</v>
      </c>
      <c r="H55" s="136" t="s">
        <v>94</v>
      </c>
      <c r="I55" s="137" t="s">
        <v>95</v>
      </c>
    </row>
    <row r="56" spans="1:12" x14ac:dyDescent="0.45">
      <c r="A56" s="125">
        <v>1</v>
      </c>
      <c r="B56" s="417" t="s">
        <v>372</v>
      </c>
      <c r="C56" s="418"/>
      <c r="D56" s="419"/>
      <c r="E56" s="437"/>
      <c r="F56" s="439"/>
      <c r="G56" s="126"/>
      <c r="H56" s="138"/>
      <c r="I56" s="129"/>
    </row>
    <row r="57" spans="1:12" x14ac:dyDescent="0.45">
      <c r="A57" s="125"/>
      <c r="B57" s="420" t="s">
        <v>273</v>
      </c>
      <c r="C57" s="421"/>
      <c r="D57" s="422"/>
      <c r="E57" s="406">
        <v>1</v>
      </c>
      <c r="F57" s="407"/>
      <c r="G57" s="126">
        <v>26.2</v>
      </c>
      <c r="H57" s="138">
        <v>5</v>
      </c>
      <c r="I57" s="129">
        <f>H57*G57</f>
        <v>131</v>
      </c>
    </row>
    <row r="58" spans="1:12" x14ac:dyDescent="0.45">
      <c r="A58" s="139"/>
      <c r="B58" s="423"/>
      <c r="C58" s="424"/>
      <c r="D58" s="425"/>
      <c r="E58" s="440"/>
      <c r="F58" s="442"/>
      <c r="G58" s="126"/>
      <c r="H58" s="138"/>
      <c r="I58" s="129"/>
    </row>
    <row r="59" spans="1:12" x14ac:dyDescent="0.45">
      <c r="A59" s="408" t="s">
        <v>116</v>
      </c>
      <c r="B59" s="404"/>
      <c r="C59" s="404"/>
      <c r="D59" s="404"/>
      <c r="E59" s="404"/>
      <c r="F59" s="404"/>
      <c r="G59" s="404"/>
      <c r="H59" s="405"/>
      <c r="I59" s="140">
        <f>SUM(I56:I58)</f>
        <v>131</v>
      </c>
    </row>
    <row r="60" spans="1:12" x14ac:dyDescent="0.45">
      <c r="A60" s="141"/>
      <c r="B60" s="142"/>
      <c r="C60" s="142"/>
      <c r="D60" s="142"/>
      <c r="E60" s="142"/>
      <c r="F60" s="143"/>
      <c r="G60" s="144"/>
      <c r="H60" s="144"/>
      <c r="I60" s="145"/>
      <c r="L60" s="97"/>
    </row>
    <row r="61" spans="1:12" x14ac:dyDescent="0.45">
      <c r="A61" s="452"/>
      <c r="B61" s="453"/>
      <c r="C61" s="453"/>
      <c r="D61" s="453"/>
      <c r="E61" s="453"/>
      <c r="F61" s="146"/>
      <c r="G61" s="454" t="s">
        <v>117</v>
      </c>
      <c r="H61" s="453"/>
      <c r="I61" s="147">
        <f>I59+I53+I41</f>
        <v>2531</v>
      </c>
    </row>
    <row r="62" spans="1:12" x14ac:dyDescent="0.45">
      <c r="A62" s="452"/>
      <c r="B62" s="453"/>
      <c r="C62" s="453"/>
      <c r="D62" s="453"/>
      <c r="E62" s="453"/>
      <c r="F62" s="100"/>
      <c r="G62" s="148"/>
      <c r="H62" s="149"/>
      <c r="I62" s="150"/>
    </row>
    <row r="63" spans="1:12" ht="14.65" thickBot="1" x14ac:dyDescent="0.5">
      <c r="A63" s="452"/>
      <c r="B63" s="453"/>
      <c r="C63" s="453"/>
      <c r="D63" s="453"/>
      <c r="E63" s="453"/>
      <c r="F63" s="100"/>
      <c r="G63" s="402" t="s">
        <v>160</v>
      </c>
      <c r="H63" s="403"/>
      <c r="I63" s="159">
        <f>I61+I62</f>
        <v>2531</v>
      </c>
    </row>
    <row r="64" spans="1:12" ht="15" thickTop="1" thickBot="1" x14ac:dyDescent="0.5">
      <c r="A64" s="151"/>
      <c r="B64" s="152"/>
      <c r="C64" s="459"/>
      <c r="D64" s="460"/>
      <c r="E64" s="460"/>
      <c r="F64" s="460"/>
      <c r="G64" s="153"/>
      <c r="H64" s="153"/>
      <c r="I64" s="154"/>
    </row>
    <row r="66" spans="1:2" x14ac:dyDescent="0.45">
      <c r="A66" s="97"/>
      <c r="B66" s="97"/>
    </row>
  </sheetData>
  <mergeCells count="78">
    <mergeCell ref="C64:F64"/>
    <mergeCell ref="B57:D57"/>
    <mergeCell ref="E57:F57"/>
    <mergeCell ref="B58:D58"/>
    <mergeCell ref="E58:F58"/>
    <mergeCell ref="A59:H59"/>
    <mergeCell ref="A61:B61"/>
    <mergeCell ref="C61:E61"/>
    <mergeCell ref="G61:H61"/>
    <mergeCell ref="A62:B62"/>
    <mergeCell ref="C62:E62"/>
    <mergeCell ref="A63:B63"/>
    <mergeCell ref="C63:E63"/>
    <mergeCell ref="G63:H63"/>
    <mergeCell ref="B56:D56"/>
    <mergeCell ref="E56:F56"/>
    <mergeCell ref="B48:D48"/>
    <mergeCell ref="E48:F48"/>
    <mergeCell ref="B49:D49"/>
    <mergeCell ref="E49:F49"/>
    <mergeCell ref="B50:D50"/>
    <mergeCell ref="B51:D51"/>
    <mergeCell ref="B52:D52"/>
    <mergeCell ref="A53:H53"/>
    <mergeCell ref="A54:I54"/>
    <mergeCell ref="B55:D55"/>
    <mergeCell ref="E55:F55"/>
    <mergeCell ref="B45:D45"/>
    <mergeCell ref="E45:F45"/>
    <mergeCell ref="B46:D46"/>
    <mergeCell ref="E46:F46"/>
    <mergeCell ref="B47:D47"/>
    <mergeCell ref="E47:F47"/>
    <mergeCell ref="B44:D44"/>
    <mergeCell ref="E44:F44"/>
    <mergeCell ref="B34:F34"/>
    <mergeCell ref="B35:F35"/>
    <mergeCell ref="B36:F36"/>
    <mergeCell ref="B37:F37"/>
    <mergeCell ref="B38:F38"/>
    <mergeCell ref="A39:H39"/>
    <mergeCell ref="A40:H40"/>
    <mergeCell ref="A41:H41"/>
    <mergeCell ref="A42:I42"/>
    <mergeCell ref="B43:D43"/>
    <mergeCell ref="E43:F43"/>
    <mergeCell ref="B33:F33"/>
    <mergeCell ref="A22:H22"/>
    <mergeCell ref="A23:I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21:D21"/>
    <mergeCell ref="F12:G12"/>
    <mergeCell ref="H12:I12"/>
    <mergeCell ref="H13:I13"/>
    <mergeCell ref="F14:G14"/>
    <mergeCell ref="H14:I14"/>
    <mergeCell ref="F15:G15"/>
    <mergeCell ref="H15:I15"/>
    <mergeCell ref="A16:I16"/>
    <mergeCell ref="A17:I17"/>
    <mergeCell ref="B18:D18"/>
    <mergeCell ref="B19:D19"/>
    <mergeCell ref="B20:D20"/>
    <mergeCell ref="F11:G11"/>
    <mergeCell ref="H11:I11"/>
    <mergeCell ref="A9:E9"/>
    <mergeCell ref="F9:G9"/>
    <mergeCell ref="H9:I9"/>
    <mergeCell ref="F10:G10"/>
    <mergeCell ref="H10:I10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39997558519241921"/>
  </sheetPr>
  <dimension ref="B1:V87"/>
  <sheetViews>
    <sheetView view="pageBreakPreview" zoomScaleNormal="70" zoomScaleSheetLayoutView="100" workbookViewId="0">
      <selection activeCell="B1" sqref="B1:D1"/>
    </sheetView>
  </sheetViews>
  <sheetFormatPr defaultColWidth="9.1328125" defaultRowHeight="13.5" x14ac:dyDescent="0.35"/>
  <cols>
    <col min="1" max="1" width="1.1328125" style="6" customWidth="1"/>
    <col min="2" max="2" width="9.6640625" style="6" customWidth="1"/>
    <col min="3" max="3" width="11" style="6" customWidth="1"/>
    <col min="4" max="4" width="52.6640625" style="6" customWidth="1"/>
    <col min="5" max="5" width="8.86328125" style="6" customWidth="1"/>
    <col min="6" max="6" width="7.6640625" style="6" customWidth="1"/>
    <col min="7" max="7" width="20.86328125" style="6" customWidth="1"/>
    <col min="8" max="8" width="25" style="6" customWidth="1"/>
    <col min="9" max="22" width="9.1328125" style="87"/>
    <col min="23" max="16384" width="9.1328125" style="6"/>
  </cols>
  <sheetData>
    <row r="1" spans="2:22" ht="17.649999999999999" x14ac:dyDescent="0.5">
      <c r="B1" s="552" t="s">
        <v>1290</v>
      </c>
      <c r="C1" s="552"/>
      <c r="D1" s="552" t="s">
        <v>1291</v>
      </c>
      <c r="E1" s="1"/>
      <c r="F1" s="1"/>
      <c r="G1" s="7"/>
    </row>
    <row r="2" spans="2:22" s="11" customFormat="1" ht="18" customHeight="1" x14ac:dyDescent="0.5">
      <c r="B2" s="2" t="str">
        <f>'SCHED 1A-5_JG_CH'!B2</f>
        <v>SCHEDULE MAINTENANCE OF MEDICAL GAS  EQUIPMENT AT CLUSTER TWO (2)</v>
      </c>
      <c r="D2" s="2"/>
      <c r="E2" s="3"/>
      <c r="F2" s="3"/>
      <c r="G2" s="7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</row>
    <row r="3" spans="2:22" ht="15" customHeight="1" x14ac:dyDescent="0.45">
      <c r="B3" s="2" t="str">
        <f>'SCHED 1A-1_JG_CH'!B3</f>
        <v>CONTRACT REF. NO:</v>
      </c>
      <c r="D3" s="2" t="str">
        <f>'SCHED 1A-1_JG_CH'!D3</f>
        <v>SCMU3-24/25-0662-HO</v>
      </c>
      <c r="E3" s="394" t="s">
        <v>10</v>
      </c>
      <c r="F3" s="395"/>
      <c r="G3" s="7" t="str">
        <f>'SCHED 1A-1_JG_CH'!G3</f>
        <v>JOE GQABI &amp; CHRIS HANI</v>
      </c>
    </row>
    <row r="4" spans="2:22" ht="15" customHeight="1" x14ac:dyDescent="0.4">
      <c r="B4" s="2" t="str">
        <f>'SCHED 1A-1_JG_CH'!B4</f>
        <v>ASSET TYPE:</v>
      </c>
      <c r="D4" s="2" t="str">
        <f>'SCHED 1A-1_JG_CH'!D4</f>
        <v>MEDICAL GAS</v>
      </c>
      <c r="E4" s="2"/>
      <c r="F4" s="2"/>
      <c r="G4" s="7"/>
    </row>
    <row r="5" spans="2:22" ht="13.9" x14ac:dyDescent="0.4">
      <c r="B5" s="2"/>
      <c r="C5" s="2"/>
      <c r="D5" s="2"/>
      <c r="E5" s="2"/>
      <c r="F5" s="2"/>
      <c r="G5" s="7"/>
    </row>
    <row r="6" spans="2:22" s="4" customFormat="1" ht="15" customHeight="1" x14ac:dyDescent="0.4">
      <c r="B6" s="4" t="s">
        <v>712</v>
      </c>
      <c r="D6" s="4" t="s">
        <v>24</v>
      </c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</row>
    <row r="7" spans="2:22" ht="6" customHeight="1" thickBot="1" x14ac:dyDescent="0.4">
      <c r="B7" s="5"/>
      <c r="C7" s="5"/>
      <c r="D7" s="5"/>
      <c r="E7" s="5"/>
      <c r="F7" s="5"/>
      <c r="G7" s="7"/>
    </row>
    <row r="8" spans="2:22" s="8" customFormat="1" ht="39" customHeight="1" thickBot="1" x14ac:dyDescent="0.5">
      <c r="B8" s="10" t="s">
        <v>12</v>
      </c>
      <c r="C8" s="10" t="s">
        <v>6</v>
      </c>
      <c r="D8" s="10" t="s">
        <v>0</v>
      </c>
      <c r="E8" s="10" t="s">
        <v>1</v>
      </c>
      <c r="F8" s="10" t="s">
        <v>4</v>
      </c>
      <c r="G8" s="10" t="s">
        <v>2</v>
      </c>
      <c r="H8" s="10" t="s">
        <v>5</v>
      </c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</row>
    <row r="9" spans="2:22" s="8" customFormat="1" ht="53.25" customHeight="1" x14ac:dyDescent="0.45">
      <c r="B9" s="27">
        <v>1</v>
      </c>
      <c r="C9" s="27" t="s">
        <v>14</v>
      </c>
      <c r="D9" s="28" t="s">
        <v>36</v>
      </c>
      <c r="E9" s="27"/>
      <c r="F9" s="27"/>
      <c r="G9" s="29"/>
      <c r="H9" s="29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</row>
    <row r="10" spans="2:22" s="8" customFormat="1" ht="22.8" customHeight="1" x14ac:dyDescent="0.35">
      <c r="B10" s="17">
        <v>1.1000000000000001</v>
      </c>
      <c r="C10" s="17"/>
      <c r="D10" s="341" t="s">
        <v>837</v>
      </c>
      <c r="E10" s="17" t="s">
        <v>68</v>
      </c>
      <c r="F10" s="17">
        <v>1</v>
      </c>
      <c r="G10" s="63"/>
      <c r="H10" s="21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</row>
    <row r="11" spans="2:22" s="8" customFormat="1" ht="22.8" customHeight="1" x14ac:dyDescent="0.35">
      <c r="B11" s="17">
        <f>B10+0.1</f>
        <v>1.2000000000000002</v>
      </c>
      <c r="C11" s="17"/>
      <c r="D11" s="341" t="s">
        <v>838</v>
      </c>
      <c r="E11" s="17" t="s">
        <v>68</v>
      </c>
      <c r="F11" s="17">
        <v>1</v>
      </c>
      <c r="G11" s="63"/>
      <c r="H11" s="21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</row>
    <row r="12" spans="2:22" s="8" customFormat="1" ht="22.8" customHeight="1" x14ac:dyDescent="0.35">
      <c r="B12" s="17">
        <f t="shared" ref="B12:B18" si="0">B11+0.1</f>
        <v>1.3000000000000003</v>
      </c>
      <c r="C12" s="17"/>
      <c r="D12" s="341" t="s">
        <v>839</v>
      </c>
      <c r="E12" s="17" t="s">
        <v>68</v>
      </c>
      <c r="F12" s="17">
        <v>1</v>
      </c>
      <c r="G12" s="63"/>
      <c r="H12" s="21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0"/>
    </row>
    <row r="13" spans="2:22" s="8" customFormat="1" ht="22.8" customHeight="1" x14ac:dyDescent="0.35">
      <c r="B13" s="17">
        <f t="shared" si="0"/>
        <v>1.4000000000000004</v>
      </c>
      <c r="C13" s="17"/>
      <c r="D13" s="341" t="s">
        <v>840</v>
      </c>
      <c r="E13" s="17" t="s">
        <v>68</v>
      </c>
      <c r="F13" s="17">
        <v>1</v>
      </c>
      <c r="G13" s="63"/>
      <c r="H13" s="21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</row>
    <row r="14" spans="2:22" s="8" customFormat="1" ht="22.8" customHeight="1" x14ac:dyDescent="0.35">
      <c r="B14" s="17">
        <f t="shared" si="0"/>
        <v>1.5000000000000004</v>
      </c>
      <c r="C14" s="17"/>
      <c r="D14" s="341" t="s">
        <v>841</v>
      </c>
      <c r="E14" s="17" t="s">
        <v>68</v>
      </c>
      <c r="F14" s="17">
        <v>1</v>
      </c>
      <c r="G14" s="63"/>
      <c r="H14" s="21"/>
      <c r="I14" s="90"/>
      <c r="J14" s="90"/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</row>
    <row r="15" spans="2:22" s="8" customFormat="1" ht="22.8" customHeight="1" x14ac:dyDescent="0.35">
      <c r="B15" s="17">
        <f t="shared" si="0"/>
        <v>1.6000000000000005</v>
      </c>
      <c r="C15" s="17"/>
      <c r="D15" s="341" t="s">
        <v>842</v>
      </c>
      <c r="E15" s="17" t="s">
        <v>68</v>
      </c>
      <c r="F15" s="17">
        <v>1</v>
      </c>
      <c r="G15" s="63"/>
      <c r="H15" s="21"/>
      <c r="I15" s="90"/>
      <c r="J15" s="90"/>
      <c r="K15" s="90"/>
      <c r="L15" s="90"/>
      <c r="M15" s="90"/>
      <c r="N15" s="90"/>
      <c r="O15" s="90"/>
      <c r="P15" s="90"/>
      <c r="Q15" s="90"/>
      <c r="R15" s="90"/>
      <c r="S15" s="90"/>
      <c r="T15" s="90"/>
      <c r="U15" s="90"/>
      <c r="V15" s="90"/>
    </row>
    <row r="16" spans="2:22" s="8" customFormat="1" ht="22.8" customHeight="1" x14ac:dyDescent="0.35">
      <c r="B16" s="17">
        <f t="shared" si="0"/>
        <v>1.7000000000000006</v>
      </c>
      <c r="C16" s="17"/>
      <c r="D16" s="341" t="s">
        <v>843</v>
      </c>
      <c r="E16" s="17" t="s">
        <v>68</v>
      </c>
      <c r="F16" s="17">
        <v>1</v>
      </c>
      <c r="G16" s="63"/>
      <c r="H16" s="21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</row>
    <row r="17" spans="2:22" s="8" customFormat="1" ht="22.8" customHeight="1" x14ac:dyDescent="0.35">
      <c r="B17" s="17">
        <f t="shared" si="0"/>
        <v>1.8000000000000007</v>
      </c>
      <c r="C17" s="17"/>
      <c r="D17" s="341" t="s">
        <v>844</v>
      </c>
      <c r="E17" s="17" t="s">
        <v>68</v>
      </c>
      <c r="F17" s="17">
        <v>1</v>
      </c>
      <c r="G17" s="63"/>
      <c r="H17" s="21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</row>
    <row r="18" spans="2:22" s="8" customFormat="1" ht="22.8" customHeight="1" x14ac:dyDescent="0.35">
      <c r="B18" s="17">
        <f t="shared" si="0"/>
        <v>1.9000000000000008</v>
      </c>
      <c r="C18" s="17"/>
      <c r="D18" s="341" t="s">
        <v>845</v>
      </c>
      <c r="E18" s="17" t="s">
        <v>68</v>
      </c>
      <c r="F18" s="17">
        <v>1</v>
      </c>
      <c r="G18" s="63"/>
      <c r="H18" s="21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</row>
    <row r="19" spans="2:22" s="8" customFormat="1" ht="22.8" customHeight="1" x14ac:dyDescent="0.35">
      <c r="B19" s="313">
        <v>1.1000000000000001</v>
      </c>
      <c r="C19" s="17"/>
      <c r="D19" s="341" t="s">
        <v>846</v>
      </c>
      <c r="E19" s="17" t="s">
        <v>68</v>
      </c>
      <c r="F19" s="17">
        <v>1</v>
      </c>
      <c r="G19" s="63"/>
      <c r="H19" s="21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</row>
    <row r="20" spans="2:22" s="8" customFormat="1" ht="22.8" customHeight="1" x14ac:dyDescent="0.35">
      <c r="B20" s="345">
        <f>B19+0.01</f>
        <v>1.1100000000000001</v>
      </c>
      <c r="C20" s="17"/>
      <c r="D20" s="341" t="s">
        <v>827</v>
      </c>
      <c r="E20" s="17" t="s">
        <v>68</v>
      </c>
      <c r="F20" s="17">
        <v>1</v>
      </c>
      <c r="G20" s="63"/>
      <c r="H20" s="21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</row>
    <row r="21" spans="2:22" s="8" customFormat="1" ht="22.8" customHeight="1" x14ac:dyDescent="0.35">
      <c r="B21" s="345">
        <f t="shared" ref="B21:B42" si="1">B20+0.01</f>
        <v>1.1200000000000001</v>
      </c>
      <c r="C21" s="17"/>
      <c r="D21" s="341" t="s">
        <v>847</v>
      </c>
      <c r="E21" s="17" t="s">
        <v>68</v>
      </c>
      <c r="F21" s="17">
        <v>1</v>
      </c>
      <c r="G21" s="63"/>
      <c r="H21" s="21"/>
      <c r="I21" s="90"/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</row>
    <row r="22" spans="2:22" s="8" customFormat="1" ht="22.8" customHeight="1" x14ac:dyDescent="0.35">
      <c r="B22" s="345">
        <f t="shared" si="1"/>
        <v>1.1300000000000001</v>
      </c>
      <c r="C22" s="17"/>
      <c r="D22" s="341" t="s">
        <v>848</v>
      </c>
      <c r="E22" s="17" t="s">
        <v>68</v>
      </c>
      <c r="F22" s="17">
        <v>1</v>
      </c>
      <c r="G22" s="63"/>
      <c r="H22" s="21"/>
      <c r="I22" s="90"/>
      <c r="J22" s="90"/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</row>
    <row r="23" spans="2:22" s="8" customFormat="1" ht="22.8" customHeight="1" x14ac:dyDescent="0.35">
      <c r="B23" s="345">
        <f t="shared" si="1"/>
        <v>1.1400000000000001</v>
      </c>
      <c r="C23" s="17"/>
      <c r="D23" s="341" t="s">
        <v>849</v>
      </c>
      <c r="E23" s="17" t="s">
        <v>68</v>
      </c>
      <c r="F23" s="17">
        <v>1</v>
      </c>
      <c r="G23" s="63"/>
      <c r="H23" s="21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</row>
    <row r="24" spans="2:22" s="8" customFormat="1" ht="22.8" customHeight="1" x14ac:dyDescent="0.35">
      <c r="B24" s="345">
        <f t="shared" si="1"/>
        <v>1.1500000000000001</v>
      </c>
      <c r="C24" s="17"/>
      <c r="D24" s="341" t="s">
        <v>850</v>
      </c>
      <c r="E24" s="17" t="s">
        <v>68</v>
      </c>
      <c r="F24" s="17">
        <v>1</v>
      </c>
      <c r="G24" s="63"/>
      <c r="H24" s="21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</row>
    <row r="25" spans="2:22" s="8" customFormat="1" ht="22.8" customHeight="1" x14ac:dyDescent="0.35">
      <c r="B25" s="345">
        <f t="shared" si="1"/>
        <v>1.1600000000000001</v>
      </c>
      <c r="C25" s="17"/>
      <c r="D25" s="341" t="s">
        <v>851</v>
      </c>
      <c r="E25" s="17" t="s">
        <v>68</v>
      </c>
      <c r="F25" s="17">
        <v>1</v>
      </c>
      <c r="G25" s="63"/>
      <c r="H25" s="21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</row>
    <row r="26" spans="2:22" s="8" customFormat="1" ht="22.8" customHeight="1" x14ac:dyDescent="0.35">
      <c r="B26" s="345">
        <f t="shared" si="1"/>
        <v>1.1700000000000002</v>
      </c>
      <c r="C26" s="17"/>
      <c r="D26" s="341" t="s">
        <v>852</v>
      </c>
      <c r="E26" s="17" t="s">
        <v>68</v>
      </c>
      <c r="F26" s="17">
        <v>1</v>
      </c>
      <c r="G26" s="63"/>
      <c r="H26" s="21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</row>
    <row r="27" spans="2:22" s="8" customFormat="1" ht="22.8" customHeight="1" x14ac:dyDescent="0.35">
      <c r="B27" s="345">
        <f t="shared" si="1"/>
        <v>1.1800000000000002</v>
      </c>
      <c r="C27" s="17"/>
      <c r="D27" s="341" t="s">
        <v>853</v>
      </c>
      <c r="E27" s="17" t="s">
        <v>68</v>
      </c>
      <c r="F27" s="17">
        <v>1</v>
      </c>
      <c r="G27" s="63"/>
      <c r="H27" s="21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</row>
    <row r="28" spans="2:22" s="8" customFormat="1" ht="22.8" customHeight="1" x14ac:dyDescent="0.35">
      <c r="B28" s="345">
        <f t="shared" si="1"/>
        <v>1.1900000000000002</v>
      </c>
      <c r="C28" s="51"/>
      <c r="D28" s="341" t="s">
        <v>854</v>
      </c>
      <c r="E28" s="17" t="s">
        <v>68</v>
      </c>
      <c r="F28" s="51">
        <v>1</v>
      </c>
      <c r="G28" s="63"/>
      <c r="H28" s="21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</row>
    <row r="29" spans="2:22" s="8" customFormat="1" ht="22.8" customHeight="1" x14ac:dyDescent="0.35">
      <c r="B29" s="345">
        <f t="shared" si="1"/>
        <v>1.2000000000000002</v>
      </c>
      <c r="C29" s="51"/>
      <c r="D29" s="341" t="s">
        <v>855</v>
      </c>
      <c r="E29" s="17" t="s">
        <v>68</v>
      </c>
      <c r="F29" s="51">
        <v>1</v>
      </c>
      <c r="G29" s="63"/>
      <c r="H29" s="21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</row>
    <row r="30" spans="2:22" s="8" customFormat="1" ht="22.8" customHeight="1" x14ac:dyDescent="0.35">
      <c r="B30" s="345">
        <f t="shared" si="1"/>
        <v>1.2100000000000002</v>
      </c>
      <c r="C30" s="51"/>
      <c r="D30" s="341" t="s">
        <v>856</v>
      </c>
      <c r="E30" s="17" t="s">
        <v>68</v>
      </c>
      <c r="F30" s="51">
        <v>1</v>
      </c>
      <c r="G30" s="63"/>
      <c r="H30" s="21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</row>
    <row r="31" spans="2:22" s="8" customFormat="1" ht="22.8" customHeight="1" x14ac:dyDescent="0.35">
      <c r="B31" s="345">
        <f t="shared" si="1"/>
        <v>1.2200000000000002</v>
      </c>
      <c r="C31" s="51"/>
      <c r="D31" s="341" t="s">
        <v>857</v>
      </c>
      <c r="E31" s="17" t="s">
        <v>68</v>
      </c>
      <c r="F31" s="51">
        <v>1</v>
      </c>
      <c r="G31" s="63"/>
      <c r="H31" s="21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</row>
    <row r="32" spans="2:22" s="8" customFormat="1" ht="22.8" customHeight="1" x14ac:dyDescent="0.35">
      <c r="B32" s="345">
        <f t="shared" si="1"/>
        <v>1.2300000000000002</v>
      </c>
      <c r="C32" s="51"/>
      <c r="D32" s="341" t="s">
        <v>858</v>
      </c>
      <c r="E32" s="17" t="s">
        <v>68</v>
      </c>
      <c r="F32" s="51">
        <v>1</v>
      </c>
      <c r="G32" s="63"/>
      <c r="H32" s="21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</row>
    <row r="33" spans="2:22" s="8" customFormat="1" ht="22.8" customHeight="1" x14ac:dyDescent="0.35">
      <c r="B33" s="17"/>
      <c r="C33" s="51"/>
      <c r="D33" s="319"/>
      <c r="E33" s="17"/>
      <c r="F33" s="51"/>
      <c r="G33" s="63"/>
      <c r="H33" s="21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</row>
    <row r="34" spans="2:22" s="8" customFormat="1" ht="22.8" customHeight="1" x14ac:dyDescent="0.45">
      <c r="B34" s="345">
        <f>B32+0.01</f>
        <v>1.2400000000000002</v>
      </c>
      <c r="C34" s="51"/>
      <c r="D34" s="346" t="s">
        <v>828</v>
      </c>
      <c r="E34" s="17" t="s">
        <v>68</v>
      </c>
      <c r="F34" s="51">
        <v>1</v>
      </c>
      <c r="G34" s="63"/>
      <c r="H34" s="21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0"/>
    </row>
    <row r="35" spans="2:22" s="8" customFormat="1" ht="22.8" customHeight="1" x14ac:dyDescent="0.35">
      <c r="B35" s="345">
        <f t="shared" si="1"/>
        <v>1.2500000000000002</v>
      </c>
      <c r="C35" s="51"/>
      <c r="D35" s="319" t="s">
        <v>829</v>
      </c>
      <c r="E35" s="17" t="s">
        <v>68</v>
      </c>
      <c r="F35" s="51">
        <v>1</v>
      </c>
      <c r="G35" s="63"/>
      <c r="H35" s="21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</row>
    <row r="36" spans="2:22" s="8" customFormat="1" ht="22.8" customHeight="1" x14ac:dyDescent="0.45">
      <c r="B36" s="345">
        <f t="shared" si="1"/>
        <v>1.2600000000000002</v>
      </c>
      <c r="C36" s="51"/>
      <c r="D36" s="123" t="s">
        <v>830</v>
      </c>
      <c r="E36" s="17" t="s">
        <v>68</v>
      </c>
      <c r="F36" s="51">
        <v>1</v>
      </c>
      <c r="G36" s="63"/>
      <c r="H36" s="21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</row>
    <row r="37" spans="2:22" s="8" customFormat="1" ht="22.8" customHeight="1" x14ac:dyDescent="0.45">
      <c r="B37" s="345">
        <f t="shared" si="1"/>
        <v>1.2700000000000002</v>
      </c>
      <c r="C37" s="51"/>
      <c r="D37" s="123" t="s">
        <v>831</v>
      </c>
      <c r="E37" s="17" t="s">
        <v>68</v>
      </c>
      <c r="F37" s="51">
        <v>1</v>
      </c>
      <c r="G37" s="63"/>
      <c r="H37" s="21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</row>
    <row r="38" spans="2:22" s="8" customFormat="1" ht="22.8" customHeight="1" x14ac:dyDescent="0.45">
      <c r="B38" s="345">
        <f t="shared" si="1"/>
        <v>1.2800000000000002</v>
      </c>
      <c r="C38" s="51"/>
      <c r="D38" s="123" t="s">
        <v>832</v>
      </c>
      <c r="E38" s="17" t="s">
        <v>68</v>
      </c>
      <c r="F38" s="51">
        <v>1</v>
      </c>
      <c r="G38" s="63"/>
      <c r="H38" s="21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</row>
    <row r="39" spans="2:22" s="8" customFormat="1" ht="22.8" customHeight="1" x14ac:dyDescent="0.45">
      <c r="B39" s="345">
        <f t="shared" si="1"/>
        <v>1.2900000000000003</v>
      </c>
      <c r="C39" s="51"/>
      <c r="D39" s="123" t="s">
        <v>833</v>
      </c>
      <c r="E39" s="17" t="s">
        <v>68</v>
      </c>
      <c r="F39" s="51">
        <v>1</v>
      </c>
      <c r="G39" s="63"/>
      <c r="H39" s="21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</row>
    <row r="40" spans="2:22" s="8" customFormat="1" ht="22.8" customHeight="1" x14ac:dyDescent="0.45">
      <c r="B40" s="345">
        <f t="shared" si="1"/>
        <v>1.3000000000000003</v>
      </c>
      <c r="C40" s="51"/>
      <c r="D40" s="123" t="s">
        <v>834</v>
      </c>
      <c r="E40" s="17" t="s">
        <v>68</v>
      </c>
      <c r="F40" s="51">
        <v>1</v>
      </c>
      <c r="G40" s="63"/>
      <c r="H40" s="21"/>
      <c r="I40" s="90"/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</row>
    <row r="41" spans="2:22" s="8" customFormat="1" ht="22.8" customHeight="1" x14ac:dyDescent="0.45">
      <c r="B41" s="345">
        <f t="shared" si="1"/>
        <v>1.3100000000000003</v>
      </c>
      <c r="C41" s="51"/>
      <c r="D41" s="123" t="s">
        <v>835</v>
      </c>
      <c r="E41" s="17" t="s">
        <v>68</v>
      </c>
      <c r="F41" s="51">
        <v>1</v>
      </c>
      <c r="G41" s="63"/>
      <c r="H41" s="21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</row>
    <row r="42" spans="2:22" s="8" customFormat="1" ht="20.25" customHeight="1" x14ac:dyDescent="0.45">
      <c r="B42" s="345">
        <f t="shared" si="1"/>
        <v>1.3200000000000003</v>
      </c>
      <c r="C42" s="51"/>
      <c r="D42" s="123" t="s">
        <v>836</v>
      </c>
      <c r="E42" s="17" t="s">
        <v>68</v>
      </c>
      <c r="F42" s="51">
        <v>1</v>
      </c>
      <c r="G42" s="63"/>
      <c r="H42" s="21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</row>
    <row r="43" spans="2:22" s="8" customFormat="1" ht="20.25" customHeight="1" x14ac:dyDescent="0.45">
      <c r="B43" s="51"/>
      <c r="C43" s="51"/>
      <c r="D43" s="82"/>
      <c r="E43" s="51"/>
      <c r="F43" s="51"/>
      <c r="G43" s="64"/>
      <c r="H43" s="65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</row>
    <row r="44" spans="2:22" s="8" customFormat="1" ht="8.25" customHeight="1" thickBot="1" x14ac:dyDescent="0.5">
      <c r="B44" s="31"/>
      <c r="C44" s="31"/>
      <c r="D44" s="32"/>
      <c r="E44" s="31"/>
      <c r="F44" s="31"/>
      <c r="G44" s="33"/>
      <c r="H44" s="33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</row>
    <row r="45" spans="2:22" s="8" customFormat="1" ht="28.25" customHeight="1" thickBot="1" x14ac:dyDescent="0.5">
      <c r="B45" s="24" t="s">
        <v>7</v>
      </c>
      <c r="C45" s="24"/>
      <c r="D45" s="24"/>
      <c r="E45" s="24"/>
      <c r="F45" s="24"/>
      <c r="G45" s="25"/>
      <c r="H45" s="26"/>
      <c r="I45" s="90"/>
      <c r="J45" s="90"/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</row>
    <row r="46" spans="2:22" s="8" customFormat="1" x14ac:dyDescent="0.45">
      <c r="B46" s="34"/>
      <c r="C46" s="34"/>
      <c r="D46" s="34"/>
      <c r="E46" s="34"/>
      <c r="F46" s="34"/>
      <c r="G46" s="35"/>
      <c r="H46" s="35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</row>
    <row r="47" spans="2:22" s="8" customFormat="1" x14ac:dyDescent="0.45">
      <c r="B47" s="34"/>
      <c r="C47" s="34"/>
      <c r="D47" s="34"/>
      <c r="E47" s="34"/>
      <c r="F47" s="34"/>
      <c r="G47" s="35"/>
      <c r="H47" s="35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</row>
    <row r="48" spans="2:22" s="8" customFormat="1" x14ac:dyDescent="0.45">
      <c r="B48" s="34"/>
      <c r="C48" s="34"/>
      <c r="D48" s="34"/>
      <c r="E48" s="34"/>
      <c r="F48" s="34"/>
      <c r="G48" s="35"/>
      <c r="H48" s="35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</row>
    <row r="49" spans="2:22" s="8" customFormat="1" x14ac:dyDescent="0.45">
      <c r="B49" s="34"/>
      <c r="C49" s="34"/>
      <c r="D49" s="34"/>
      <c r="E49" s="34"/>
      <c r="F49" s="34"/>
      <c r="G49" s="35"/>
      <c r="H49" s="35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</row>
    <row r="50" spans="2:22" s="8" customFormat="1" x14ac:dyDescent="0.45">
      <c r="B50" s="34"/>
      <c r="C50" s="34"/>
      <c r="D50" s="34"/>
      <c r="E50" s="34"/>
      <c r="F50" s="34"/>
      <c r="G50" s="35"/>
      <c r="H50" s="35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</row>
    <row r="51" spans="2:22" s="8" customFormat="1" x14ac:dyDescent="0.45">
      <c r="B51" s="34"/>
      <c r="C51" s="34"/>
      <c r="D51" s="34"/>
      <c r="E51" s="34"/>
      <c r="F51" s="34"/>
      <c r="G51" s="35"/>
      <c r="H51" s="35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</row>
    <row r="52" spans="2:22" s="8" customFormat="1" x14ac:dyDescent="0.45">
      <c r="B52" s="34"/>
      <c r="C52" s="34"/>
      <c r="D52" s="34"/>
      <c r="E52" s="34"/>
      <c r="F52" s="34"/>
      <c r="G52" s="35"/>
      <c r="H52" s="35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</row>
    <row r="53" spans="2:22" s="8" customFormat="1" x14ac:dyDescent="0.45">
      <c r="B53" s="34"/>
      <c r="C53" s="34"/>
      <c r="D53" s="34"/>
      <c r="E53" s="34"/>
      <c r="F53" s="34"/>
      <c r="G53" s="35"/>
      <c r="H53" s="35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</row>
    <row r="54" spans="2:22" s="8" customFormat="1" x14ac:dyDescent="0.45">
      <c r="B54" s="34"/>
      <c r="C54" s="34"/>
      <c r="D54" s="34"/>
      <c r="E54" s="34"/>
      <c r="F54" s="34"/>
      <c r="G54" s="35"/>
      <c r="H54" s="35"/>
      <c r="I54" s="90"/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</row>
    <row r="55" spans="2:22" s="8" customFormat="1" x14ac:dyDescent="0.45">
      <c r="B55" s="34"/>
      <c r="C55" s="34"/>
      <c r="D55" s="34"/>
      <c r="E55" s="34"/>
      <c r="F55" s="34"/>
      <c r="G55" s="35"/>
      <c r="H55" s="35"/>
      <c r="I55" s="90"/>
      <c r="J55" s="90"/>
      <c r="K55" s="90"/>
      <c r="L55" s="90"/>
      <c r="M55" s="90"/>
      <c r="N55" s="291"/>
      <c r="O55" s="90"/>
      <c r="P55" s="90"/>
      <c r="Q55" s="90"/>
      <c r="R55" s="90"/>
      <c r="S55" s="90"/>
      <c r="T55" s="90"/>
      <c r="U55" s="90"/>
      <c r="V55" s="90"/>
    </row>
    <row r="56" spans="2:22" s="8" customFormat="1" x14ac:dyDescent="0.45">
      <c r="B56" s="34"/>
      <c r="C56" s="34"/>
      <c r="D56" s="34"/>
      <c r="E56" s="34"/>
      <c r="F56" s="34"/>
      <c r="G56" s="35"/>
      <c r="H56" s="35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</row>
    <row r="57" spans="2:22" s="8" customFormat="1" x14ac:dyDescent="0.45">
      <c r="B57" s="34"/>
      <c r="C57" s="34"/>
      <c r="D57" s="34"/>
      <c r="E57" s="34"/>
      <c r="F57" s="34"/>
      <c r="G57" s="35"/>
      <c r="H57" s="35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</row>
    <row r="58" spans="2:22" s="8" customFormat="1" x14ac:dyDescent="0.45">
      <c r="B58" s="34"/>
      <c r="C58" s="34"/>
      <c r="D58" s="34"/>
      <c r="E58" s="34"/>
      <c r="F58" s="34"/>
      <c r="G58" s="35"/>
      <c r="H58" s="35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</row>
    <row r="59" spans="2:22" s="8" customFormat="1" x14ac:dyDescent="0.45">
      <c r="B59" s="34"/>
      <c r="C59" s="34"/>
      <c r="D59" s="34"/>
      <c r="E59" s="34"/>
      <c r="F59" s="34"/>
      <c r="G59" s="35"/>
      <c r="H59" s="35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</row>
    <row r="60" spans="2:22" s="8" customFormat="1" x14ac:dyDescent="0.45">
      <c r="B60" s="34"/>
      <c r="C60" s="34"/>
      <c r="D60" s="34"/>
      <c r="E60" s="34"/>
      <c r="F60" s="34"/>
      <c r="G60" s="35"/>
      <c r="H60" s="35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</row>
    <row r="61" spans="2:22" s="8" customFormat="1" x14ac:dyDescent="0.45">
      <c r="B61" s="34"/>
      <c r="C61" s="34"/>
      <c r="D61" s="34"/>
      <c r="E61" s="34"/>
      <c r="F61" s="34"/>
      <c r="G61" s="35"/>
      <c r="H61" s="35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</row>
    <row r="62" spans="2:22" s="8" customFormat="1" x14ac:dyDescent="0.45">
      <c r="B62" s="34"/>
      <c r="C62" s="34"/>
      <c r="D62" s="34"/>
      <c r="E62" s="34"/>
      <c r="F62" s="34"/>
      <c r="G62" s="35"/>
      <c r="H62" s="35"/>
      <c r="I62" s="90"/>
      <c r="J62" s="90"/>
      <c r="K62" s="90"/>
      <c r="L62" s="90"/>
      <c r="M62" s="90"/>
      <c r="N62" s="90"/>
      <c r="O62" s="90"/>
      <c r="P62" s="90"/>
      <c r="Q62" s="90"/>
      <c r="R62" s="90"/>
      <c r="S62" s="90"/>
      <c r="T62" s="90"/>
      <c r="U62" s="90"/>
      <c r="V62" s="90"/>
    </row>
    <row r="63" spans="2:22" s="8" customFormat="1" x14ac:dyDescent="0.45">
      <c r="B63" s="34"/>
      <c r="C63" s="34"/>
      <c r="D63" s="34"/>
      <c r="E63" s="34"/>
      <c r="F63" s="34"/>
      <c r="G63" s="35"/>
      <c r="H63" s="35"/>
      <c r="I63" s="90"/>
      <c r="J63" s="90"/>
      <c r="K63" s="90"/>
      <c r="L63" s="90"/>
      <c r="M63" s="90"/>
      <c r="N63" s="90"/>
      <c r="O63" s="90"/>
      <c r="P63" s="90"/>
      <c r="Q63" s="90"/>
      <c r="R63" s="90"/>
      <c r="S63" s="90"/>
      <c r="T63" s="90"/>
      <c r="U63" s="90"/>
      <c r="V63" s="90"/>
    </row>
    <row r="64" spans="2:22" s="8" customFormat="1" x14ac:dyDescent="0.45">
      <c r="B64" s="34"/>
      <c r="C64" s="34"/>
      <c r="D64" s="34"/>
      <c r="E64" s="34"/>
      <c r="F64" s="34"/>
      <c r="G64" s="35"/>
      <c r="H64" s="35"/>
      <c r="I64" s="90"/>
      <c r="J64" s="90"/>
      <c r="K64" s="90"/>
      <c r="L64" s="90"/>
      <c r="M64" s="90"/>
      <c r="N64" s="90"/>
      <c r="O64" s="90"/>
      <c r="P64" s="90"/>
      <c r="Q64" s="90"/>
      <c r="R64" s="90"/>
      <c r="S64" s="90"/>
      <c r="T64" s="90"/>
      <c r="U64" s="90"/>
      <c r="V64" s="90"/>
    </row>
    <row r="65" spans="2:22" s="8" customFormat="1" x14ac:dyDescent="0.45">
      <c r="B65" s="34"/>
      <c r="C65" s="34"/>
      <c r="D65" s="34"/>
      <c r="E65" s="34"/>
      <c r="F65" s="34"/>
      <c r="G65" s="35"/>
      <c r="H65" s="35"/>
      <c r="I65" s="90"/>
      <c r="J65" s="90"/>
      <c r="K65" s="90"/>
      <c r="L65" s="90"/>
      <c r="M65" s="90"/>
      <c r="N65" s="90"/>
      <c r="O65" s="90"/>
      <c r="P65" s="90"/>
      <c r="Q65" s="90"/>
      <c r="R65" s="90"/>
      <c r="S65" s="90"/>
      <c r="T65" s="90"/>
      <c r="U65" s="90"/>
      <c r="V65" s="90"/>
    </row>
    <row r="66" spans="2:22" s="8" customFormat="1" x14ac:dyDescent="0.45">
      <c r="B66" s="34"/>
      <c r="C66" s="34"/>
      <c r="D66" s="34"/>
      <c r="E66" s="34"/>
      <c r="F66" s="34"/>
      <c r="G66" s="35"/>
      <c r="H66" s="35"/>
      <c r="I66" s="90"/>
      <c r="J66" s="90"/>
      <c r="K66" s="90"/>
      <c r="L66" s="90"/>
      <c r="M66" s="90"/>
      <c r="N66" s="90"/>
      <c r="O66" s="90"/>
      <c r="P66" s="90"/>
      <c r="Q66" s="90"/>
      <c r="R66" s="90"/>
      <c r="S66" s="90"/>
      <c r="T66" s="90"/>
      <c r="U66" s="90"/>
      <c r="V66" s="90"/>
    </row>
    <row r="67" spans="2:22" x14ac:dyDescent="0.35">
      <c r="B67" s="5"/>
      <c r="C67" s="5"/>
      <c r="D67" s="5"/>
      <c r="E67" s="5"/>
      <c r="F67" s="5"/>
      <c r="G67" s="7"/>
      <c r="H67" s="7"/>
    </row>
    <row r="68" spans="2:22" x14ac:dyDescent="0.35">
      <c r="B68" s="5"/>
      <c r="C68" s="5"/>
      <c r="D68" s="5"/>
      <c r="E68" s="5"/>
      <c r="F68" s="5"/>
      <c r="G68" s="7"/>
      <c r="H68" s="7"/>
    </row>
    <row r="69" spans="2:22" x14ac:dyDescent="0.35">
      <c r="B69" s="5"/>
      <c r="C69" s="5"/>
      <c r="D69" s="5"/>
      <c r="E69" s="5"/>
      <c r="F69" s="5"/>
      <c r="G69" s="7"/>
      <c r="H69" s="7"/>
    </row>
    <row r="70" spans="2:22" x14ac:dyDescent="0.35">
      <c r="B70" s="5"/>
      <c r="C70" s="5"/>
      <c r="D70" s="5"/>
      <c r="E70" s="5"/>
      <c r="F70" s="5"/>
      <c r="G70" s="7"/>
      <c r="H70" s="7"/>
    </row>
    <row r="71" spans="2:22" x14ac:dyDescent="0.35">
      <c r="B71" s="5"/>
      <c r="C71" s="5"/>
      <c r="D71" s="5"/>
      <c r="E71" s="5"/>
      <c r="F71" s="5"/>
      <c r="G71" s="7"/>
      <c r="H71" s="7"/>
    </row>
    <row r="72" spans="2:22" x14ac:dyDescent="0.35">
      <c r="B72" s="5"/>
      <c r="C72" s="5"/>
      <c r="D72" s="5"/>
      <c r="E72" s="5"/>
      <c r="F72" s="5"/>
      <c r="G72" s="7"/>
      <c r="H72" s="7"/>
    </row>
    <row r="73" spans="2:22" x14ac:dyDescent="0.35">
      <c r="B73" s="5"/>
      <c r="C73" s="5"/>
      <c r="D73" s="5"/>
      <c r="E73" s="5"/>
      <c r="F73" s="5"/>
      <c r="G73" s="7"/>
      <c r="H73" s="7"/>
    </row>
    <row r="74" spans="2:22" x14ac:dyDescent="0.35">
      <c r="B74" s="5"/>
      <c r="C74" s="5"/>
      <c r="D74" s="5"/>
      <c r="E74" s="5"/>
      <c r="F74" s="5"/>
      <c r="G74" s="7"/>
      <c r="H74" s="7"/>
    </row>
    <row r="75" spans="2:22" x14ac:dyDescent="0.35">
      <c r="B75" s="5"/>
      <c r="C75" s="5"/>
      <c r="D75" s="5"/>
      <c r="E75" s="5"/>
      <c r="F75" s="5"/>
      <c r="G75" s="7"/>
      <c r="H75" s="7"/>
    </row>
    <row r="76" spans="2:22" x14ac:dyDescent="0.35">
      <c r="B76" s="5"/>
      <c r="C76" s="5"/>
      <c r="D76" s="5"/>
      <c r="E76" s="5"/>
      <c r="F76" s="5"/>
      <c r="G76" s="7"/>
      <c r="H76" s="7"/>
    </row>
    <row r="77" spans="2:22" x14ac:dyDescent="0.35">
      <c r="B77" s="5"/>
      <c r="C77" s="5"/>
      <c r="D77" s="5"/>
      <c r="E77" s="5"/>
      <c r="F77" s="5"/>
      <c r="G77" s="7"/>
      <c r="H77" s="7"/>
    </row>
    <row r="78" spans="2:22" x14ac:dyDescent="0.35">
      <c r="B78" s="5"/>
      <c r="C78" s="5"/>
      <c r="D78" s="5"/>
      <c r="E78" s="5"/>
      <c r="F78" s="5"/>
      <c r="G78" s="7"/>
      <c r="H78" s="7"/>
    </row>
    <row r="79" spans="2:22" x14ac:dyDescent="0.35">
      <c r="B79" s="5"/>
      <c r="C79" s="5"/>
      <c r="D79" s="5"/>
      <c r="E79" s="5"/>
      <c r="F79" s="5"/>
      <c r="G79" s="7"/>
      <c r="H79" s="7"/>
    </row>
    <row r="80" spans="2:22" x14ac:dyDescent="0.35">
      <c r="B80" s="5"/>
      <c r="C80" s="5"/>
      <c r="D80" s="5"/>
      <c r="E80" s="5"/>
      <c r="F80" s="5"/>
      <c r="G80" s="7"/>
      <c r="H80" s="7"/>
    </row>
    <row r="81" spans="2:8" x14ac:dyDescent="0.35">
      <c r="B81" s="5"/>
      <c r="C81" s="5"/>
      <c r="D81" s="5"/>
      <c r="E81" s="5"/>
      <c r="F81" s="5"/>
      <c r="G81" s="7"/>
      <c r="H81" s="7"/>
    </row>
    <row r="82" spans="2:8" x14ac:dyDescent="0.35">
      <c r="B82" s="5"/>
      <c r="C82" s="5"/>
      <c r="D82" s="5"/>
      <c r="E82" s="5"/>
      <c r="F82" s="5"/>
      <c r="G82" s="7"/>
      <c r="H82" s="7"/>
    </row>
    <row r="83" spans="2:8" x14ac:dyDescent="0.35">
      <c r="B83" s="5"/>
      <c r="C83" s="5"/>
      <c r="D83" s="5"/>
      <c r="E83" s="5"/>
      <c r="F83" s="5"/>
      <c r="G83" s="7"/>
      <c r="H83" s="7"/>
    </row>
    <row r="84" spans="2:8" x14ac:dyDescent="0.35">
      <c r="B84" s="5"/>
      <c r="C84" s="5"/>
      <c r="D84" s="5"/>
      <c r="E84" s="5"/>
      <c r="F84" s="5"/>
      <c r="G84" s="7"/>
      <c r="H84" s="7"/>
    </row>
    <row r="85" spans="2:8" x14ac:dyDescent="0.35">
      <c r="B85" s="5"/>
      <c r="C85" s="5"/>
      <c r="D85" s="5"/>
      <c r="E85" s="5"/>
      <c r="F85" s="5"/>
      <c r="G85" s="7"/>
      <c r="H85" s="7"/>
    </row>
    <row r="86" spans="2:8" x14ac:dyDescent="0.35">
      <c r="B86" s="5"/>
      <c r="C86" s="5"/>
      <c r="D86" s="5"/>
      <c r="E86" s="5"/>
      <c r="F86" s="5"/>
      <c r="G86" s="7"/>
      <c r="H86" s="7"/>
    </row>
    <row r="87" spans="2:8" x14ac:dyDescent="0.35">
      <c r="B87" s="5"/>
      <c r="C87" s="5"/>
      <c r="D87" s="5"/>
      <c r="E87" s="5"/>
      <c r="F87" s="5"/>
    </row>
  </sheetData>
  <mergeCells count="1">
    <mergeCell ref="E3:F3"/>
  </mergeCells>
  <phoneticPr fontId="27" type="noConversion"/>
  <pageMargins left="0.19685039370078741" right="0.27559055118110237" top="0.43307086614173229" bottom="0.35433070866141736" header="0.31496062992125984" footer="0.31496062992125984"/>
  <pageSetup paperSize="9" scale="65" firstPageNumber="12" orientation="portrait" useFirstPageNumber="1" r:id="rId1"/>
  <headerFooter>
    <oddFooter>&amp;C&amp;"-,Bold"&amp;12PAGE &amp; 7 OF BOQ</odd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M66"/>
  <sheetViews>
    <sheetView topLeftCell="A25" zoomScaleNormal="100" workbookViewId="0">
      <selection activeCell="M34" sqref="M34"/>
    </sheetView>
  </sheetViews>
  <sheetFormatPr defaultRowHeight="14.25" x14ac:dyDescent="0.45"/>
  <cols>
    <col min="1" max="1" width="12" bestFit="1" customWidth="1"/>
    <col min="4" max="4" width="26.86328125" customWidth="1"/>
    <col min="6" max="6" width="8.86328125" customWidth="1"/>
    <col min="7" max="7" width="11" customWidth="1"/>
    <col min="8" max="8" width="14.1328125" customWidth="1"/>
    <col min="9" max="9" width="18.33203125" customWidth="1"/>
  </cols>
  <sheetData>
    <row r="1" spans="1:13" x14ac:dyDescent="0.45">
      <c r="A1" s="92"/>
      <c r="B1" s="93"/>
      <c r="C1" s="93"/>
      <c r="D1" s="93"/>
      <c r="E1" s="93"/>
      <c r="F1" s="93"/>
      <c r="G1" s="93"/>
      <c r="H1" s="93"/>
      <c r="I1" s="94"/>
    </row>
    <row r="2" spans="1:13" x14ac:dyDescent="0.45">
      <c r="A2" s="95"/>
      <c r="I2" s="96"/>
    </row>
    <row r="3" spans="1:13" x14ac:dyDescent="0.45">
      <c r="A3" s="95"/>
      <c r="I3" s="96"/>
    </row>
    <row r="4" spans="1:13" x14ac:dyDescent="0.45">
      <c r="A4" s="95"/>
      <c r="I4" s="96"/>
    </row>
    <row r="5" spans="1:13" x14ac:dyDescent="0.45">
      <c r="A5" s="95"/>
      <c r="I5" s="96"/>
    </row>
    <row r="6" spans="1:13" x14ac:dyDescent="0.45">
      <c r="A6" s="95"/>
      <c r="I6" s="96"/>
    </row>
    <row r="7" spans="1:13" x14ac:dyDescent="0.45">
      <c r="A7" s="95"/>
      <c r="I7" s="96"/>
    </row>
    <row r="8" spans="1:13" x14ac:dyDescent="0.45">
      <c r="A8" s="95"/>
      <c r="H8" s="97"/>
      <c r="I8" s="98"/>
    </row>
    <row r="9" spans="1:13" x14ac:dyDescent="0.45">
      <c r="A9" s="414" t="s">
        <v>167</v>
      </c>
      <c r="B9" s="415"/>
      <c r="C9" s="415"/>
      <c r="D9" s="415"/>
      <c r="E9" s="429"/>
      <c r="F9" s="430" t="s">
        <v>166</v>
      </c>
      <c r="G9" s="431"/>
      <c r="H9" s="432" t="e">
        <f>#REF!</f>
        <v>#REF!</v>
      </c>
      <c r="I9" s="433"/>
    </row>
    <row r="10" spans="1:13" x14ac:dyDescent="0.45">
      <c r="A10" s="99" t="s">
        <v>77</v>
      </c>
      <c r="B10" s="97"/>
      <c r="F10" s="430" t="s">
        <v>78</v>
      </c>
      <c r="G10" s="431"/>
      <c r="H10" s="434" t="e">
        <f>#REF!</f>
        <v>#REF!</v>
      </c>
      <c r="I10" s="435"/>
    </row>
    <row r="11" spans="1:13" x14ac:dyDescent="0.45">
      <c r="A11" s="99" t="s">
        <v>79</v>
      </c>
      <c r="B11" s="97"/>
      <c r="F11" s="430" t="s">
        <v>80</v>
      </c>
      <c r="G11" s="431"/>
      <c r="H11" s="436" t="e">
        <f>#REF!</f>
        <v>#REF!</v>
      </c>
      <c r="I11" s="435"/>
    </row>
    <row r="12" spans="1:13" x14ac:dyDescent="0.45">
      <c r="A12" s="99" t="s">
        <v>81</v>
      </c>
      <c r="B12" s="97"/>
      <c r="F12" s="430" t="s">
        <v>82</v>
      </c>
      <c r="G12" s="431"/>
      <c r="H12" s="436" t="e">
        <f>#REF!</f>
        <v>#REF!</v>
      </c>
      <c r="I12" s="435"/>
    </row>
    <row r="13" spans="1:13" x14ac:dyDescent="0.45">
      <c r="A13" s="99" t="s">
        <v>83</v>
      </c>
      <c r="B13" s="97"/>
      <c r="F13" s="181" t="s">
        <v>84</v>
      </c>
      <c r="G13" s="182"/>
      <c r="H13" s="468" t="s">
        <v>118</v>
      </c>
      <c r="I13" s="469"/>
    </row>
    <row r="14" spans="1:13" x14ac:dyDescent="0.45">
      <c r="A14" s="99"/>
      <c r="B14" s="97"/>
      <c r="F14" s="430" t="s">
        <v>86</v>
      </c>
      <c r="G14" s="431"/>
      <c r="H14" s="436" t="s">
        <v>87</v>
      </c>
      <c r="I14" s="435"/>
      <c r="M14" t="s">
        <v>85</v>
      </c>
    </row>
    <row r="15" spans="1:13" x14ac:dyDescent="0.45">
      <c r="A15" s="99"/>
      <c r="B15" s="97"/>
      <c r="D15" s="187"/>
      <c r="F15" s="472" t="s">
        <v>318</v>
      </c>
      <c r="G15" s="472"/>
      <c r="H15" s="473" t="s">
        <v>319</v>
      </c>
      <c r="I15" s="469"/>
    </row>
    <row r="16" spans="1:13" x14ac:dyDescent="0.45">
      <c r="A16" s="443" t="s">
        <v>324</v>
      </c>
      <c r="B16" s="444"/>
      <c r="C16" s="444"/>
      <c r="D16" s="444"/>
      <c r="E16" s="444"/>
      <c r="F16" s="444"/>
      <c r="G16" s="444"/>
      <c r="H16" s="444"/>
      <c r="I16" s="445"/>
    </row>
    <row r="17" spans="1:11" ht="14.65" thickBot="1" x14ac:dyDescent="0.5">
      <c r="A17" s="446" t="s">
        <v>88</v>
      </c>
      <c r="B17" s="447"/>
      <c r="C17" s="447"/>
      <c r="D17" s="447"/>
      <c r="E17" s="447"/>
      <c r="F17" s="447"/>
      <c r="G17" s="447"/>
      <c r="H17" s="447"/>
      <c r="I17" s="448"/>
    </row>
    <row r="18" spans="1:11" x14ac:dyDescent="0.45">
      <c r="A18" s="104" t="s">
        <v>89</v>
      </c>
      <c r="B18" s="464" t="s">
        <v>176</v>
      </c>
      <c r="C18" s="465"/>
      <c r="D18" s="466"/>
      <c r="E18" s="170" t="s">
        <v>91</v>
      </c>
      <c r="F18" s="170" t="s">
        <v>92</v>
      </c>
      <c r="G18" s="170" t="s">
        <v>93</v>
      </c>
      <c r="H18" s="170" t="s">
        <v>94</v>
      </c>
      <c r="I18" s="171" t="s">
        <v>95</v>
      </c>
    </row>
    <row r="19" spans="1:11" x14ac:dyDescent="0.45">
      <c r="A19" s="109"/>
      <c r="B19" s="437"/>
      <c r="C19" s="438"/>
      <c r="D19" s="439"/>
      <c r="E19" s="110"/>
      <c r="F19" s="111"/>
      <c r="G19" s="110"/>
      <c r="H19" s="112"/>
      <c r="I19" s="113">
        <f>SUM(G19*H19)</f>
        <v>0</v>
      </c>
    </row>
    <row r="20" spans="1:11" x14ac:dyDescent="0.45">
      <c r="A20" s="114"/>
      <c r="B20" s="406"/>
      <c r="C20" s="395"/>
      <c r="D20" s="407"/>
      <c r="E20" s="115"/>
      <c r="F20" s="100"/>
      <c r="G20" s="115"/>
      <c r="H20" s="116"/>
      <c r="I20" s="113">
        <f t="shared" ref="I20:I21" si="0">SUM(G20*H20)</f>
        <v>0</v>
      </c>
    </row>
    <row r="21" spans="1:11" x14ac:dyDescent="0.45">
      <c r="A21" s="114"/>
      <c r="B21" s="440"/>
      <c r="C21" s="441"/>
      <c r="D21" s="442"/>
      <c r="E21" s="115"/>
      <c r="F21" s="100"/>
      <c r="G21" s="117"/>
      <c r="H21" s="118"/>
      <c r="I21" s="119">
        <f t="shared" si="0"/>
        <v>0</v>
      </c>
    </row>
    <row r="22" spans="1:11" x14ac:dyDescent="0.45">
      <c r="A22" s="408" t="s">
        <v>96</v>
      </c>
      <c r="B22" s="404"/>
      <c r="C22" s="404"/>
      <c r="D22" s="404"/>
      <c r="E22" s="404"/>
      <c r="F22" s="404"/>
      <c r="G22" s="404"/>
      <c r="H22" s="405"/>
      <c r="I22" s="113">
        <f>SUM(I19:I21)</f>
        <v>0</v>
      </c>
    </row>
    <row r="23" spans="1:11" x14ac:dyDescent="0.45">
      <c r="A23" s="414" t="s">
        <v>97</v>
      </c>
      <c r="B23" s="415"/>
      <c r="C23" s="415"/>
      <c r="D23" s="415"/>
      <c r="E23" s="415"/>
      <c r="F23" s="415"/>
      <c r="G23" s="415"/>
      <c r="H23" s="415"/>
      <c r="I23" s="416"/>
    </row>
    <row r="24" spans="1:11" x14ac:dyDescent="0.45">
      <c r="A24" s="120" t="s">
        <v>98</v>
      </c>
      <c r="B24" s="412" t="s">
        <v>176</v>
      </c>
      <c r="C24" s="458"/>
      <c r="D24" s="458"/>
      <c r="E24" s="458"/>
      <c r="F24" s="413"/>
      <c r="G24" s="180" t="s">
        <v>93</v>
      </c>
      <c r="H24" s="136" t="s">
        <v>94</v>
      </c>
      <c r="I24" s="137" t="s">
        <v>95</v>
      </c>
      <c r="K24" s="142"/>
    </row>
    <row r="25" spans="1:11" x14ac:dyDescent="0.45">
      <c r="A25" s="125">
        <v>1</v>
      </c>
      <c r="B25" s="417" t="s">
        <v>373</v>
      </c>
      <c r="C25" s="418"/>
      <c r="D25" s="418"/>
      <c r="E25" s="418"/>
      <c r="F25" s="419"/>
      <c r="G25" s="189">
        <v>1</v>
      </c>
      <c r="H25" s="216">
        <v>1686.96</v>
      </c>
      <c r="I25" s="129">
        <f>H25*G25</f>
        <v>1686.96</v>
      </c>
    </row>
    <row r="26" spans="1:11" x14ac:dyDescent="0.45">
      <c r="A26" s="125"/>
      <c r="B26" s="420"/>
      <c r="C26" s="421"/>
      <c r="D26" s="421"/>
      <c r="E26" s="421"/>
      <c r="F26" s="421"/>
      <c r="G26" s="191"/>
      <c r="H26" s="217"/>
      <c r="I26" s="129"/>
    </row>
    <row r="27" spans="1:11" x14ac:dyDescent="0.45">
      <c r="A27" s="125"/>
      <c r="B27" s="420"/>
      <c r="C27" s="421"/>
      <c r="D27" s="421"/>
      <c r="E27" s="421"/>
      <c r="F27" s="421"/>
      <c r="G27" s="191"/>
      <c r="H27" s="217"/>
      <c r="I27" s="129"/>
    </row>
    <row r="28" spans="1:11" x14ac:dyDescent="0.45">
      <c r="A28" s="125"/>
      <c r="B28" s="474"/>
      <c r="C28" s="475"/>
      <c r="D28" s="475"/>
      <c r="E28" s="475"/>
      <c r="F28" s="476"/>
      <c r="G28" s="191"/>
      <c r="H28" s="217"/>
      <c r="I28" s="129"/>
    </row>
    <row r="29" spans="1:11" x14ac:dyDescent="0.45">
      <c r="A29" s="125"/>
      <c r="B29" s="420"/>
      <c r="C29" s="421"/>
      <c r="D29" s="421"/>
      <c r="E29" s="421"/>
      <c r="F29" s="422"/>
      <c r="G29" s="191"/>
      <c r="H29" s="190"/>
      <c r="I29" s="129"/>
    </row>
    <row r="30" spans="1:11" x14ac:dyDescent="0.45">
      <c r="A30" s="125"/>
      <c r="B30" s="470"/>
      <c r="C30" s="471"/>
      <c r="D30" s="471"/>
      <c r="E30" s="471"/>
      <c r="F30" s="471"/>
      <c r="G30" s="191"/>
      <c r="H30" s="190"/>
      <c r="I30" s="129"/>
    </row>
    <row r="31" spans="1:11" x14ac:dyDescent="0.45">
      <c r="A31" s="125"/>
      <c r="B31" s="470"/>
      <c r="C31" s="471"/>
      <c r="D31" s="471"/>
      <c r="E31" s="471"/>
      <c r="F31" s="471"/>
      <c r="G31" s="191"/>
      <c r="H31" s="190"/>
      <c r="I31" s="129"/>
    </row>
    <row r="32" spans="1:11" x14ac:dyDescent="0.45">
      <c r="A32" s="125"/>
      <c r="B32" s="470"/>
      <c r="C32" s="471"/>
      <c r="D32" s="471"/>
      <c r="E32" s="471"/>
      <c r="F32" s="471"/>
      <c r="G32" s="191"/>
      <c r="H32" s="192"/>
      <c r="I32" s="129"/>
    </row>
    <row r="33" spans="1:12" x14ac:dyDescent="0.45">
      <c r="A33" s="125"/>
      <c r="B33" s="470"/>
      <c r="C33" s="471"/>
      <c r="D33" s="471"/>
      <c r="E33" s="471"/>
      <c r="F33" s="471"/>
      <c r="G33" s="191"/>
      <c r="H33" s="192"/>
      <c r="I33" s="129"/>
    </row>
    <row r="34" spans="1:12" x14ac:dyDescent="0.45">
      <c r="A34" s="125"/>
      <c r="B34" s="470"/>
      <c r="C34" s="471"/>
      <c r="D34" s="471"/>
      <c r="E34" s="471"/>
      <c r="F34" s="471"/>
      <c r="G34" s="191"/>
      <c r="H34" s="192"/>
      <c r="I34" s="129"/>
    </row>
    <row r="35" spans="1:12" x14ac:dyDescent="0.45">
      <c r="A35" s="125"/>
      <c r="B35" s="470"/>
      <c r="C35" s="471"/>
      <c r="D35" s="471"/>
      <c r="E35" s="471"/>
      <c r="F35" s="471"/>
      <c r="G35" s="191"/>
      <c r="H35" s="192"/>
      <c r="I35" s="129"/>
    </row>
    <row r="36" spans="1:12" x14ac:dyDescent="0.45">
      <c r="A36" s="125"/>
      <c r="B36" s="470"/>
      <c r="C36" s="471"/>
      <c r="D36" s="471"/>
      <c r="E36" s="471"/>
      <c r="F36" s="471"/>
      <c r="G36" s="191"/>
      <c r="H36" s="192"/>
      <c r="I36" s="129"/>
    </row>
    <row r="37" spans="1:12" x14ac:dyDescent="0.45">
      <c r="A37" s="125"/>
      <c r="B37" s="470"/>
      <c r="C37" s="471"/>
      <c r="D37" s="471"/>
      <c r="E37" s="471"/>
      <c r="F37" s="471"/>
      <c r="G37" s="191"/>
      <c r="H37" s="192"/>
      <c r="I37" s="129"/>
    </row>
    <row r="38" spans="1:12" x14ac:dyDescent="0.45">
      <c r="A38" s="125"/>
      <c r="B38" s="470"/>
      <c r="C38" s="471"/>
      <c r="D38" s="471"/>
      <c r="E38" s="471"/>
      <c r="F38" s="471"/>
      <c r="G38" s="191"/>
      <c r="H38" s="192"/>
      <c r="I38" s="129"/>
      <c r="L38" s="130"/>
    </row>
    <row r="39" spans="1:12" x14ac:dyDescent="0.45">
      <c r="A39" s="467" t="s">
        <v>177</v>
      </c>
      <c r="B39" s="404"/>
      <c r="C39" s="404"/>
      <c r="D39" s="404"/>
      <c r="E39" s="404"/>
      <c r="F39" s="404"/>
      <c r="G39" s="404"/>
      <c r="H39" s="405"/>
      <c r="I39" s="185">
        <f>SUM(I25:I38)</f>
        <v>1686.96</v>
      </c>
      <c r="L39" s="130"/>
    </row>
    <row r="40" spans="1:12" x14ac:dyDescent="0.45">
      <c r="A40" s="408" t="s">
        <v>178</v>
      </c>
      <c r="B40" s="404"/>
      <c r="C40" s="404"/>
      <c r="D40" s="404"/>
      <c r="E40" s="404"/>
      <c r="F40" s="404"/>
      <c r="G40" s="404"/>
      <c r="H40" s="405"/>
      <c r="I40" s="186">
        <f>ROUND((I39*0.15),2)</f>
        <v>253.04</v>
      </c>
      <c r="L40" s="130"/>
    </row>
    <row r="41" spans="1:12" x14ac:dyDescent="0.45">
      <c r="A41" s="408" t="s">
        <v>179</v>
      </c>
      <c r="B41" s="404"/>
      <c r="C41" s="404"/>
      <c r="D41" s="404"/>
      <c r="E41" s="404"/>
      <c r="F41" s="404"/>
      <c r="G41" s="404"/>
      <c r="H41" s="405"/>
      <c r="I41" s="172">
        <f>I39+I40</f>
        <v>1940</v>
      </c>
    </row>
    <row r="42" spans="1:12" x14ac:dyDescent="0.45">
      <c r="A42" s="414" t="s">
        <v>101</v>
      </c>
      <c r="B42" s="415"/>
      <c r="C42" s="415"/>
      <c r="D42" s="415"/>
      <c r="E42" s="415"/>
      <c r="F42" s="415"/>
      <c r="G42" s="415"/>
      <c r="H42" s="415"/>
      <c r="I42" s="416"/>
    </row>
    <row r="43" spans="1:12" x14ac:dyDescent="0.45">
      <c r="A43" s="120" t="s">
        <v>102</v>
      </c>
      <c r="B43" s="412" t="s">
        <v>103</v>
      </c>
      <c r="C43" s="458"/>
      <c r="D43" s="413"/>
      <c r="E43" s="412" t="s">
        <v>91</v>
      </c>
      <c r="F43" s="413"/>
      <c r="G43" s="122" t="s">
        <v>93</v>
      </c>
      <c r="H43" s="123" t="s">
        <v>94</v>
      </c>
      <c r="I43" s="124" t="s">
        <v>95</v>
      </c>
    </row>
    <row r="44" spans="1:12" x14ac:dyDescent="0.45">
      <c r="A44" s="125">
        <v>1</v>
      </c>
      <c r="B44" s="449" t="s">
        <v>104</v>
      </c>
      <c r="C44" s="450"/>
      <c r="D44" s="451"/>
      <c r="E44" s="437" t="s">
        <v>105</v>
      </c>
      <c r="F44" s="439"/>
      <c r="G44" s="157"/>
      <c r="H44" s="155">
        <v>450</v>
      </c>
      <c r="I44" s="132">
        <f>SUM(G44*H44)</f>
        <v>0</v>
      </c>
    </row>
    <row r="45" spans="1:12" x14ac:dyDescent="0.45">
      <c r="A45" s="125">
        <v>2</v>
      </c>
      <c r="B45" s="426" t="s">
        <v>106</v>
      </c>
      <c r="C45" s="427"/>
      <c r="D45" s="428"/>
      <c r="E45" s="406" t="s">
        <v>105</v>
      </c>
      <c r="F45" s="407"/>
      <c r="G45" s="126"/>
      <c r="H45" s="156">
        <v>350</v>
      </c>
      <c r="I45" s="129">
        <f t="shared" ref="I45:I49" si="1">SUM(G45*H45)</f>
        <v>0</v>
      </c>
    </row>
    <row r="46" spans="1:12" x14ac:dyDescent="0.45">
      <c r="A46" s="125">
        <v>3</v>
      </c>
      <c r="B46" s="426" t="s">
        <v>107</v>
      </c>
      <c r="C46" s="427"/>
      <c r="D46" s="428"/>
      <c r="E46" s="406" t="s">
        <v>105</v>
      </c>
      <c r="F46" s="407"/>
      <c r="G46" s="126">
        <v>1</v>
      </c>
      <c r="H46" s="156">
        <v>300</v>
      </c>
      <c r="I46" s="129">
        <f t="shared" si="1"/>
        <v>300</v>
      </c>
    </row>
    <row r="47" spans="1:12" x14ac:dyDescent="0.45">
      <c r="A47" s="125">
        <v>4</v>
      </c>
      <c r="B47" s="426" t="s">
        <v>108</v>
      </c>
      <c r="C47" s="427"/>
      <c r="D47" s="428"/>
      <c r="E47" s="406" t="s">
        <v>105</v>
      </c>
      <c r="F47" s="407"/>
      <c r="G47" s="126"/>
      <c r="H47" s="156">
        <v>200</v>
      </c>
      <c r="I47" s="129">
        <f t="shared" si="1"/>
        <v>0</v>
      </c>
    </row>
    <row r="48" spans="1:12" x14ac:dyDescent="0.45">
      <c r="A48" s="125">
        <v>5</v>
      </c>
      <c r="B48" s="426" t="s">
        <v>109</v>
      </c>
      <c r="C48" s="427"/>
      <c r="D48" s="428"/>
      <c r="E48" s="406" t="s">
        <v>105</v>
      </c>
      <c r="F48" s="407"/>
      <c r="G48" s="126">
        <v>1</v>
      </c>
      <c r="H48" s="158">
        <v>200</v>
      </c>
      <c r="I48" s="129">
        <f t="shared" si="1"/>
        <v>200</v>
      </c>
    </row>
    <row r="49" spans="1:12" x14ac:dyDescent="0.45">
      <c r="A49" s="125">
        <v>6</v>
      </c>
      <c r="B49" s="426" t="s">
        <v>339</v>
      </c>
      <c r="C49" s="427"/>
      <c r="D49" s="428"/>
      <c r="E49" s="406" t="s">
        <v>105</v>
      </c>
      <c r="F49" s="407"/>
      <c r="G49" s="126"/>
      <c r="H49" s="158">
        <v>140</v>
      </c>
      <c r="I49" s="129">
        <f t="shared" si="1"/>
        <v>0</v>
      </c>
    </row>
    <row r="50" spans="1:12" x14ac:dyDescent="0.45">
      <c r="A50" s="125"/>
      <c r="B50" s="426"/>
      <c r="C50" s="427"/>
      <c r="D50" s="428"/>
      <c r="E50" s="133"/>
      <c r="F50" s="100"/>
      <c r="G50" s="100"/>
      <c r="H50" s="116"/>
      <c r="I50" s="129"/>
    </row>
    <row r="51" spans="1:12" x14ac:dyDescent="0.45">
      <c r="A51" s="114"/>
      <c r="B51" s="426"/>
      <c r="C51" s="427"/>
      <c r="D51" s="428"/>
      <c r="F51" s="100"/>
      <c r="G51" s="100"/>
      <c r="H51" s="116"/>
      <c r="I51" s="129"/>
    </row>
    <row r="52" spans="1:12" x14ac:dyDescent="0.45">
      <c r="A52" s="134"/>
      <c r="B52" s="455"/>
      <c r="C52" s="456"/>
      <c r="D52" s="457"/>
      <c r="E52" s="102"/>
      <c r="F52" s="103"/>
      <c r="G52" s="100"/>
      <c r="H52" s="118"/>
      <c r="I52" s="129"/>
    </row>
    <row r="53" spans="1:12" x14ac:dyDescent="0.45">
      <c r="A53" s="408" t="s">
        <v>110</v>
      </c>
      <c r="B53" s="404"/>
      <c r="C53" s="404"/>
      <c r="D53" s="404"/>
      <c r="E53" s="404"/>
      <c r="F53" s="404"/>
      <c r="G53" s="404"/>
      <c r="H53" s="405"/>
      <c r="I53" s="140">
        <f>SUM(I44:I52)</f>
        <v>500</v>
      </c>
    </row>
    <row r="54" spans="1:12" x14ac:dyDescent="0.45">
      <c r="A54" s="414" t="s">
        <v>111</v>
      </c>
      <c r="B54" s="415"/>
      <c r="C54" s="415"/>
      <c r="D54" s="415"/>
      <c r="E54" s="415"/>
      <c r="F54" s="415"/>
      <c r="G54" s="415"/>
      <c r="H54" s="415"/>
      <c r="I54" s="416"/>
    </row>
    <row r="55" spans="1:12" x14ac:dyDescent="0.45">
      <c r="A55" s="120" t="s">
        <v>112</v>
      </c>
      <c r="B55" s="412" t="s">
        <v>113</v>
      </c>
      <c r="C55" s="458"/>
      <c r="D55" s="413"/>
      <c r="E55" s="412" t="s">
        <v>114</v>
      </c>
      <c r="F55" s="413"/>
      <c r="G55" s="136" t="s">
        <v>115</v>
      </c>
      <c r="H55" s="136" t="s">
        <v>94</v>
      </c>
      <c r="I55" s="137" t="s">
        <v>95</v>
      </c>
    </row>
    <row r="56" spans="1:12" x14ac:dyDescent="0.45">
      <c r="A56" s="125">
        <v>1</v>
      </c>
      <c r="B56" s="417" t="s">
        <v>374</v>
      </c>
      <c r="C56" s="418"/>
      <c r="D56" s="419"/>
      <c r="E56" s="437"/>
      <c r="F56" s="439"/>
      <c r="G56" s="126"/>
      <c r="H56" s="138"/>
      <c r="I56" s="129"/>
    </row>
    <row r="57" spans="1:12" x14ac:dyDescent="0.45">
      <c r="A57" s="125"/>
      <c r="B57" s="420" t="s">
        <v>273</v>
      </c>
      <c r="C57" s="421"/>
      <c r="D57" s="422"/>
      <c r="E57" s="406">
        <v>1</v>
      </c>
      <c r="F57" s="407"/>
      <c r="G57" s="126">
        <v>34</v>
      </c>
      <c r="H57" s="138">
        <v>5</v>
      </c>
      <c r="I57" s="129">
        <f>H57*G57</f>
        <v>170</v>
      </c>
    </row>
    <row r="58" spans="1:12" x14ac:dyDescent="0.45">
      <c r="A58" s="139"/>
      <c r="B58" s="423"/>
      <c r="C58" s="424"/>
      <c r="D58" s="425"/>
      <c r="E58" s="440"/>
      <c r="F58" s="442"/>
      <c r="G58" s="126"/>
      <c r="H58" s="138"/>
      <c r="I58" s="129"/>
    </row>
    <row r="59" spans="1:12" x14ac:dyDescent="0.45">
      <c r="A59" s="408" t="s">
        <v>116</v>
      </c>
      <c r="B59" s="404"/>
      <c r="C59" s="404"/>
      <c r="D59" s="404"/>
      <c r="E59" s="404"/>
      <c r="F59" s="404"/>
      <c r="G59" s="404"/>
      <c r="H59" s="405"/>
      <c r="I59" s="140">
        <f>SUM(I56:I58)</f>
        <v>170</v>
      </c>
    </row>
    <row r="60" spans="1:12" x14ac:dyDescent="0.45">
      <c r="A60" s="141"/>
      <c r="B60" s="142"/>
      <c r="C60" s="142"/>
      <c r="D60" s="142"/>
      <c r="E60" s="142"/>
      <c r="F60" s="143"/>
      <c r="G60" s="144"/>
      <c r="H60" s="144"/>
      <c r="I60" s="145"/>
      <c r="L60" s="97"/>
    </row>
    <row r="61" spans="1:12" x14ac:dyDescent="0.45">
      <c r="A61" s="452"/>
      <c r="B61" s="453"/>
      <c r="C61" s="453"/>
      <c r="D61" s="453"/>
      <c r="E61" s="453"/>
      <c r="F61" s="146"/>
      <c r="G61" s="454" t="s">
        <v>117</v>
      </c>
      <c r="H61" s="453"/>
      <c r="I61" s="147">
        <f>I59+I53+I41</f>
        <v>2610</v>
      </c>
    </row>
    <row r="62" spans="1:12" x14ac:dyDescent="0.45">
      <c r="A62" s="452"/>
      <c r="B62" s="453"/>
      <c r="C62" s="453"/>
      <c r="D62" s="453"/>
      <c r="E62" s="453"/>
      <c r="F62" s="100"/>
      <c r="G62" s="148"/>
      <c r="H62" s="149"/>
      <c r="I62" s="150"/>
    </row>
    <row r="63" spans="1:12" ht="14.65" thickBot="1" x14ac:dyDescent="0.5">
      <c r="A63" s="452"/>
      <c r="B63" s="453"/>
      <c r="C63" s="453"/>
      <c r="D63" s="453"/>
      <c r="E63" s="453"/>
      <c r="F63" s="100"/>
      <c r="G63" s="402" t="s">
        <v>160</v>
      </c>
      <c r="H63" s="403"/>
      <c r="I63" s="159">
        <f>I61+I62</f>
        <v>2610</v>
      </c>
    </row>
    <row r="64" spans="1:12" ht="15" thickTop="1" thickBot="1" x14ac:dyDescent="0.5">
      <c r="A64" s="151"/>
      <c r="B64" s="152"/>
      <c r="C64" s="459"/>
      <c r="D64" s="460"/>
      <c r="E64" s="460"/>
      <c r="F64" s="460"/>
      <c r="G64" s="153"/>
      <c r="H64" s="153"/>
      <c r="I64" s="154"/>
    </row>
    <row r="66" spans="1:2" x14ac:dyDescent="0.45">
      <c r="A66" s="97"/>
      <c r="B66" s="97"/>
    </row>
  </sheetData>
  <mergeCells count="78">
    <mergeCell ref="C64:F64"/>
    <mergeCell ref="B57:D57"/>
    <mergeCell ref="E57:F57"/>
    <mergeCell ref="B58:D58"/>
    <mergeCell ref="E58:F58"/>
    <mergeCell ref="A59:H59"/>
    <mergeCell ref="A61:B61"/>
    <mergeCell ref="C61:E61"/>
    <mergeCell ref="G61:H61"/>
    <mergeCell ref="A62:B62"/>
    <mergeCell ref="C62:E62"/>
    <mergeCell ref="A63:B63"/>
    <mergeCell ref="C63:E63"/>
    <mergeCell ref="G63:H63"/>
    <mergeCell ref="B56:D56"/>
    <mergeCell ref="E56:F56"/>
    <mergeCell ref="B48:D48"/>
    <mergeCell ref="E48:F48"/>
    <mergeCell ref="B49:D49"/>
    <mergeCell ref="E49:F49"/>
    <mergeCell ref="B50:D50"/>
    <mergeCell ref="B51:D51"/>
    <mergeCell ref="B52:D52"/>
    <mergeCell ref="A53:H53"/>
    <mergeCell ref="A54:I54"/>
    <mergeCell ref="B55:D55"/>
    <mergeCell ref="E55:F55"/>
    <mergeCell ref="B45:D45"/>
    <mergeCell ref="E45:F45"/>
    <mergeCell ref="B46:D46"/>
    <mergeCell ref="E46:F46"/>
    <mergeCell ref="B47:D47"/>
    <mergeCell ref="E47:F47"/>
    <mergeCell ref="B44:D44"/>
    <mergeCell ref="E44:F44"/>
    <mergeCell ref="B34:F34"/>
    <mergeCell ref="B35:F35"/>
    <mergeCell ref="B36:F36"/>
    <mergeCell ref="B37:F37"/>
    <mergeCell ref="B38:F38"/>
    <mergeCell ref="A39:H39"/>
    <mergeCell ref="A40:H40"/>
    <mergeCell ref="A41:H41"/>
    <mergeCell ref="A42:I42"/>
    <mergeCell ref="B43:D43"/>
    <mergeCell ref="E43:F43"/>
    <mergeCell ref="B33:F33"/>
    <mergeCell ref="A22:H22"/>
    <mergeCell ref="A23:I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21:D21"/>
    <mergeCell ref="F12:G12"/>
    <mergeCell ref="H12:I12"/>
    <mergeCell ref="H13:I13"/>
    <mergeCell ref="F14:G14"/>
    <mergeCell ref="H14:I14"/>
    <mergeCell ref="F15:G15"/>
    <mergeCell ref="H15:I15"/>
    <mergeCell ref="A16:I16"/>
    <mergeCell ref="A17:I17"/>
    <mergeCell ref="B18:D18"/>
    <mergeCell ref="B19:D19"/>
    <mergeCell ref="B20:D20"/>
    <mergeCell ref="F11:G11"/>
    <mergeCell ref="H11:I11"/>
    <mergeCell ref="A9:E9"/>
    <mergeCell ref="F9:G9"/>
    <mergeCell ref="H9:I9"/>
    <mergeCell ref="F10:G10"/>
    <mergeCell ref="H10:I10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M66"/>
  <sheetViews>
    <sheetView topLeftCell="A5" zoomScaleNormal="100" workbookViewId="0">
      <selection activeCell="K19" sqref="A1:XFD1048576"/>
    </sheetView>
  </sheetViews>
  <sheetFormatPr defaultRowHeight="14.25" x14ac:dyDescent="0.45"/>
  <cols>
    <col min="1" max="1" width="12" bestFit="1" customWidth="1"/>
    <col min="4" max="4" width="26.86328125" customWidth="1"/>
    <col min="6" max="6" width="8.86328125" customWidth="1"/>
    <col min="7" max="7" width="11" customWidth="1"/>
    <col min="8" max="8" width="14.1328125" customWidth="1"/>
    <col min="9" max="9" width="18.33203125" customWidth="1"/>
  </cols>
  <sheetData>
    <row r="1" spans="1:13" x14ac:dyDescent="0.45">
      <c r="A1" s="92"/>
      <c r="B1" s="93"/>
      <c r="C1" s="93"/>
      <c r="D1" s="93"/>
      <c r="E1" s="93"/>
      <c r="F1" s="93"/>
      <c r="G1" s="93"/>
      <c r="H1" s="93"/>
      <c r="I1" s="94"/>
    </row>
    <row r="2" spans="1:13" x14ac:dyDescent="0.45">
      <c r="A2" s="95"/>
      <c r="I2" s="96"/>
    </row>
    <row r="3" spans="1:13" x14ac:dyDescent="0.45">
      <c r="A3" s="95"/>
      <c r="I3" s="96"/>
    </row>
    <row r="4" spans="1:13" x14ac:dyDescent="0.45">
      <c r="A4" s="95"/>
      <c r="I4" s="96"/>
    </row>
    <row r="5" spans="1:13" x14ac:dyDescent="0.45">
      <c r="A5" s="95"/>
      <c r="I5" s="96"/>
    </row>
    <row r="6" spans="1:13" x14ac:dyDescent="0.45">
      <c r="A6" s="95"/>
      <c r="I6" s="96"/>
    </row>
    <row r="7" spans="1:13" x14ac:dyDescent="0.45">
      <c r="A7" s="95"/>
      <c r="I7" s="96"/>
    </row>
    <row r="8" spans="1:13" x14ac:dyDescent="0.45">
      <c r="A8" s="95"/>
      <c r="H8" s="97"/>
      <c r="I8" s="98"/>
    </row>
    <row r="9" spans="1:13" x14ac:dyDescent="0.45">
      <c r="A9" s="414" t="s">
        <v>167</v>
      </c>
      <c r="B9" s="415"/>
      <c r="C9" s="415"/>
      <c r="D9" s="415"/>
      <c r="E9" s="429"/>
      <c r="F9" s="430" t="s">
        <v>166</v>
      </c>
      <c r="G9" s="431"/>
      <c r="H9" s="432" t="e">
        <f>#REF!</f>
        <v>#REF!</v>
      </c>
      <c r="I9" s="433"/>
    </row>
    <row r="10" spans="1:13" x14ac:dyDescent="0.45">
      <c r="A10" s="99" t="s">
        <v>77</v>
      </c>
      <c r="B10" s="97"/>
      <c r="F10" s="430" t="s">
        <v>78</v>
      </c>
      <c r="G10" s="431"/>
      <c r="H10" s="434" t="e">
        <f>#REF!</f>
        <v>#REF!</v>
      </c>
      <c r="I10" s="435"/>
    </row>
    <row r="11" spans="1:13" x14ac:dyDescent="0.45">
      <c r="A11" s="99" t="s">
        <v>79</v>
      </c>
      <c r="B11" s="97"/>
      <c r="F11" s="430" t="s">
        <v>80</v>
      </c>
      <c r="G11" s="431"/>
      <c r="H11" s="436" t="e">
        <f>#REF!</f>
        <v>#REF!</v>
      </c>
      <c r="I11" s="435"/>
    </row>
    <row r="12" spans="1:13" x14ac:dyDescent="0.45">
      <c r="A12" s="99" t="s">
        <v>81</v>
      </c>
      <c r="B12" s="97"/>
      <c r="F12" s="430" t="s">
        <v>82</v>
      </c>
      <c r="G12" s="431"/>
      <c r="H12" s="436" t="e">
        <f>#REF!</f>
        <v>#REF!</v>
      </c>
      <c r="I12" s="435"/>
    </row>
    <row r="13" spans="1:13" x14ac:dyDescent="0.45">
      <c r="A13" s="99" t="s">
        <v>83</v>
      </c>
      <c r="B13" s="97"/>
      <c r="F13" s="181" t="s">
        <v>84</v>
      </c>
      <c r="G13" s="182"/>
      <c r="H13" s="468" t="s">
        <v>118</v>
      </c>
      <c r="I13" s="469"/>
    </row>
    <row r="14" spans="1:13" x14ac:dyDescent="0.45">
      <c r="A14" s="99"/>
      <c r="B14" s="97"/>
      <c r="F14" s="430" t="s">
        <v>86</v>
      </c>
      <c r="G14" s="431"/>
      <c r="H14" s="436" t="s">
        <v>87</v>
      </c>
      <c r="I14" s="435"/>
      <c r="M14" t="s">
        <v>85</v>
      </c>
    </row>
    <row r="15" spans="1:13" x14ac:dyDescent="0.45">
      <c r="A15" s="99"/>
      <c r="B15" s="97"/>
      <c r="D15" s="187"/>
      <c r="F15" s="472" t="s">
        <v>318</v>
      </c>
      <c r="G15" s="472"/>
      <c r="H15" s="473" t="s">
        <v>341</v>
      </c>
      <c r="I15" s="469"/>
    </row>
    <row r="16" spans="1:13" x14ac:dyDescent="0.45">
      <c r="A16" s="443" t="s">
        <v>324</v>
      </c>
      <c r="B16" s="444"/>
      <c r="C16" s="444"/>
      <c r="D16" s="444"/>
      <c r="E16" s="444"/>
      <c r="F16" s="444"/>
      <c r="G16" s="444"/>
      <c r="H16" s="444"/>
      <c r="I16" s="445"/>
    </row>
    <row r="17" spans="1:11" ht="14.65" thickBot="1" x14ac:dyDescent="0.5">
      <c r="A17" s="446" t="s">
        <v>88</v>
      </c>
      <c r="B17" s="447"/>
      <c r="C17" s="447"/>
      <c r="D17" s="447"/>
      <c r="E17" s="447"/>
      <c r="F17" s="447"/>
      <c r="G17" s="447"/>
      <c r="H17" s="447"/>
      <c r="I17" s="448"/>
    </row>
    <row r="18" spans="1:11" x14ac:dyDescent="0.45">
      <c r="A18" s="104" t="s">
        <v>89</v>
      </c>
      <c r="B18" s="464" t="s">
        <v>176</v>
      </c>
      <c r="C18" s="465"/>
      <c r="D18" s="466"/>
      <c r="E18" s="170" t="s">
        <v>91</v>
      </c>
      <c r="F18" s="170" t="s">
        <v>92</v>
      </c>
      <c r="G18" s="170" t="s">
        <v>93</v>
      </c>
      <c r="H18" s="170" t="s">
        <v>94</v>
      </c>
      <c r="I18" s="171" t="s">
        <v>95</v>
      </c>
    </row>
    <row r="19" spans="1:11" x14ac:dyDescent="0.45">
      <c r="A19" s="109"/>
      <c r="B19" s="437"/>
      <c r="C19" s="438"/>
      <c r="D19" s="439"/>
      <c r="E19" s="110"/>
      <c r="F19" s="111"/>
      <c r="G19" s="110"/>
      <c r="H19" s="112"/>
      <c r="I19" s="113">
        <f>SUM(G19*H19)</f>
        <v>0</v>
      </c>
    </row>
    <row r="20" spans="1:11" x14ac:dyDescent="0.45">
      <c r="A20" s="114"/>
      <c r="B20" s="406"/>
      <c r="C20" s="395"/>
      <c r="D20" s="407"/>
      <c r="E20" s="115"/>
      <c r="F20" s="100"/>
      <c r="G20" s="115"/>
      <c r="H20" s="116"/>
      <c r="I20" s="113">
        <f t="shared" ref="I20:I21" si="0">SUM(G20*H20)</f>
        <v>0</v>
      </c>
    </row>
    <row r="21" spans="1:11" x14ac:dyDescent="0.45">
      <c r="A21" s="114"/>
      <c r="B21" s="440"/>
      <c r="C21" s="441"/>
      <c r="D21" s="442"/>
      <c r="E21" s="115"/>
      <c r="F21" s="100"/>
      <c r="G21" s="117"/>
      <c r="H21" s="118"/>
      <c r="I21" s="119">
        <f t="shared" si="0"/>
        <v>0</v>
      </c>
    </row>
    <row r="22" spans="1:11" x14ac:dyDescent="0.45">
      <c r="A22" s="408" t="s">
        <v>96</v>
      </c>
      <c r="B22" s="404"/>
      <c r="C22" s="404"/>
      <c r="D22" s="404"/>
      <c r="E22" s="404"/>
      <c r="F22" s="404"/>
      <c r="G22" s="404"/>
      <c r="H22" s="405"/>
      <c r="I22" s="113">
        <f>SUM(I19:I21)</f>
        <v>0</v>
      </c>
    </row>
    <row r="23" spans="1:11" x14ac:dyDescent="0.45">
      <c r="A23" s="414" t="s">
        <v>97</v>
      </c>
      <c r="B23" s="415"/>
      <c r="C23" s="415"/>
      <c r="D23" s="415"/>
      <c r="E23" s="415"/>
      <c r="F23" s="415"/>
      <c r="G23" s="415"/>
      <c r="H23" s="415"/>
      <c r="I23" s="416"/>
    </row>
    <row r="24" spans="1:11" x14ac:dyDescent="0.45">
      <c r="A24" s="120" t="s">
        <v>98</v>
      </c>
      <c r="B24" s="412" t="s">
        <v>176</v>
      </c>
      <c r="C24" s="458"/>
      <c r="D24" s="458"/>
      <c r="E24" s="458"/>
      <c r="F24" s="413"/>
      <c r="G24" s="180" t="s">
        <v>93</v>
      </c>
      <c r="H24" s="136" t="s">
        <v>94</v>
      </c>
      <c r="I24" s="137" t="s">
        <v>95</v>
      </c>
      <c r="K24" s="142"/>
    </row>
    <row r="25" spans="1:11" x14ac:dyDescent="0.45">
      <c r="A25" s="125">
        <v>1</v>
      </c>
      <c r="B25" s="417" t="s">
        <v>375</v>
      </c>
      <c r="C25" s="418"/>
      <c r="D25" s="418"/>
      <c r="E25" s="418"/>
      <c r="F25" s="419"/>
      <c r="G25" s="218">
        <v>2</v>
      </c>
      <c r="H25" s="216">
        <v>2343.48</v>
      </c>
      <c r="I25" s="129">
        <f>H25*G25</f>
        <v>4686.96</v>
      </c>
    </row>
    <row r="26" spans="1:11" x14ac:dyDescent="0.45">
      <c r="A26" s="125">
        <v>2</v>
      </c>
      <c r="B26" s="420" t="s">
        <v>376</v>
      </c>
      <c r="C26" s="421"/>
      <c r="D26" s="421"/>
      <c r="E26" s="421"/>
      <c r="F26" s="421"/>
      <c r="G26" s="191">
        <v>1</v>
      </c>
      <c r="H26" s="217">
        <v>498</v>
      </c>
      <c r="I26" s="129">
        <f>H26*G26</f>
        <v>498</v>
      </c>
    </row>
    <row r="27" spans="1:11" x14ac:dyDescent="0.45">
      <c r="A27" s="125"/>
      <c r="B27" s="420"/>
      <c r="C27" s="421"/>
      <c r="D27" s="421"/>
      <c r="E27" s="421"/>
      <c r="F27" s="421"/>
      <c r="G27" s="191"/>
      <c r="H27" s="217"/>
      <c r="I27" s="129"/>
    </row>
    <row r="28" spans="1:11" x14ac:dyDescent="0.45">
      <c r="A28" s="125"/>
      <c r="B28" s="474"/>
      <c r="C28" s="475"/>
      <c r="D28" s="475"/>
      <c r="E28" s="475"/>
      <c r="F28" s="476"/>
      <c r="G28" s="191"/>
      <c r="H28" s="217"/>
      <c r="I28" s="129"/>
    </row>
    <row r="29" spans="1:11" x14ac:dyDescent="0.45">
      <c r="A29" s="125"/>
      <c r="B29" s="420"/>
      <c r="C29" s="421"/>
      <c r="D29" s="421"/>
      <c r="E29" s="421"/>
      <c r="F29" s="422"/>
      <c r="G29" s="191"/>
      <c r="H29" s="190"/>
      <c r="I29" s="129"/>
    </row>
    <row r="30" spans="1:11" x14ac:dyDescent="0.45">
      <c r="A30" s="125"/>
      <c r="B30" s="470"/>
      <c r="C30" s="471"/>
      <c r="D30" s="471"/>
      <c r="E30" s="471"/>
      <c r="F30" s="471"/>
      <c r="G30" s="191"/>
      <c r="H30" s="190"/>
      <c r="I30" s="129"/>
    </row>
    <row r="31" spans="1:11" x14ac:dyDescent="0.45">
      <c r="A31" s="125"/>
      <c r="B31" s="470"/>
      <c r="C31" s="471"/>
      <c r="D31" s="471"/>
      <c r="E31" s="471"/>
      <c r="F31" s="471"/>
      <c r="G31" s="191"/>
      <c r="H31" s="190"/>
      <c r="I31" s="129"/>
    </row>
    <row r="32" spans="1:11" x14ac:dyDescent="0.45">
      <c r="A32" s="125"/>
      <c r="B32" s="470"/>
      <c r="C32" s="471"/>
      <c r="D32" s="471"/>
      <c r="E32" s="471"/>
      <c r="F32" s="471"/>
      <c r="G32" s="191"/>
      <c r="H32" s="192"/>
      <c r="I32" s="129"/>
    </row>
    <row r="33" spans="1:12" x14ac:dyDescent="0.45">
      <c r="A33" s="125"/>
      <c r="B33" s="470"/>
      <c r="C33" s="471"/>
      <c r="D33" s="471"/>
      <c r="E33" s="471"/>
      <c r="F33" s="471"/>
      <c r="G33" s="191"/>
      <c r="H33" s="192"/>
      <c r="I33" s="129"/>
    </row>
    <row r="34" spans="1:12" x14ac:dyDescent="0.45">
      <c r="A34" s="125"/>
      <c r="B34" s="470"/>
      <c r="C34" s="471"/>
      <c r="D34" s="471"/>
      <c r="E34" s="471"/>
      <c r="F34" s="471"/>
      <c r="G34" s="191"/>
      <c r="H34" s="192"/>
      <c r="I34" s="129"/>
    </row>
    <row r="35" spans="1:12" x14ac:dyDescent="0.45">
      <c r="A35" s="125"/>
      <c r="B35" s="470"/>
      <c r="C35" s="471"/>
      <c r="D35" s="471"/>
      <c r="E35" s="471"/>
      <c r="F35" s="471"/>
      <c r="G35" s="191"/>
      <c r="H35" s="192"/>
      <c r="I35" s="129"/>
    </row>
    <row r="36" spans="1:12" x14ac:dyDescent="0.45">
      <c r="A36" s="125"/>
      <c r="B36" s="470"/>
      <c r="C36" s="471"/>
      <c r="D36" s="471"/>
      <c r="E36" s="471"/>
      <c r="F36" s="471"/>
      <c r="G36" s="191"/>
      <c r="H36" s="192"/>
      <c r="I36" s="129"/>
    </row>
    <row r="37" spans="1:12" x14ac:dyDescent="0.45">
      <c r="A37" s="125"/>
      <c r="B37" s="470"/>
      <c r="C37" s="471"/>
      <c r="D37" s="471"/>
      <c r="E37" s="471"/>
      <c r="F37" s="471"/>
      <c r="G37" s="191"/>
      <c r="H37" s="192"/>
      <c r="I37" s="129"/>
    </row>
    <row r="38" spans="1:12" x14ac:dyDescent="0.45">
      <c r="A38" s="125"/>
      <c r="B38" s="470"/>
      <c r="C38" s="471"/>
      <c r="D38" s="471"/>
      <c r="E38" s="471"/>
      <c r="F38" s="471"/>
      <c r="G38" s="191"/>
      <c r="H38" s="192"/>
      <c r="I38" s="129"/>
      <c r="L38" s="130"/>
    </row>
    <row r="39" spans="1:12" x14ac:dyDescent="0.45">
      <c r="A39" s="467" t="s">
        <v>177</v>
      </c>
      <c r="B39" s="404"/>
      <c r="C39" s="404"/>
      <c r="D39" s="404"/>
      <c r="E39" s="404"/>
      <c r="F39" s="404"/>
      <c r="G39" s="404"/>
      <c r="H39" s="405"/>
      <c r="I39" s="185">
        <f>SUM(I25:I38)</f>
        <v>5184.96</v>
      </c>
      <c r="L39" s="130"/>
    </row>
    <row r="40" spans="1:12" x14ac:dyDescent="0.45">
      <c r="A40" s="408" t="s">
        <v>178</v>
      </c>
      <c r="B40" s="404"/>
      <c r="C40" s="404"/>
      <c r="D40" s="404"/>
      <c r="E40" s="404"/>
      <c r="F40" s="404"/>
      <c r="G40" s="404"/>
      <c r="H40" s="405"/>
      <c r="I40" s="186">
        <f>ROUND((I39*0.15),2)</f>
        <v>777.74</v>
      </c>
      <c r="L40" s="130"/>
    </row>
    <row r="41" spans="1:12" x14ac:dyDescent="0.45">
      <c r="A41" s="408" t="s">
        <v>179</v>
      </c>
      <c r="B41" s="404"/>
      <c r="C41" s="404"/>
      <c r="D41" s="404"/>
      <c r="E41" s="404"/>
      <c r="F41" s="404"/>
      <c r="G41" s="404"/>
      <c r="H41" s="405"/>
      <c r="I41" s="172">
        <f>I39+I40</f>
        <v>5962.7</v>
      </c>
    </row>
    <row r="42" spans="1:12" x14ac:dyDescent="0.45">
      <c r="A42" s="414" t="s">
        <v>101</v>
      </c>
      <c r="B42" s="415"/>
      <c r="C42" s="415"/>
      <c r="D42" s="415"/>
      <c r="E42" s="415"/>
      <c r="F42" s="415"/>
      <c r="G42" s="415"/>
      <c r="H42" s="415"/>
      <c r="I42" s="416"/>
    </row>
    <row r="43" spans="1:12" x14ac:dyDescent="0.45">
      <c r="A43" s="120" t="s">
        <v>102</v>
      </c>
      <c r="B43" s="412" t="s">
        <v>103</v>
      </c>
      <c r="C43" s="458"/>
      <c r="D43" s="413"/>
      <c r="E43" s="412" t="s">
        <v>91</v>
      </c>
      <c r="F43" s="413"/>
      <c r="G43" s="122" t="s">
        <v>93</v>
      </c>
      <c r="H43" s="123" t="s">
        <v>94</v>
      </c>
      <c r="I43" s="124" t="s">
        <v>95</v>
      </c>
    </row>
    <row r="44" spans="1:12" x14ac:dyDescent="0.45">
      <c r="A44" s="125">
        <v>1</v>
      </c>
      <c r="B44" s="449" t="s">
        <v>104</v>
      </c>
      <c r="C44" s="450"/>
      <c r="D44" s="451"/>
      <c r="E44" s="437" t="s">
        <v>105</v>
      </c>
      <c r="F44" s="439"/>
      <c r="G44" s="157">
        <v>6</v>
      </c>
      <c r="H44" s="155">
        <v>450</v>
      </c>
      <c r="I44" s="132">
        <f>SUM(G44*H44)</f>
        <v>2700</v>
      </c>
    </row>
    <row r="45" spans="1:12" x14ac:dyDescent="0.45">
      <c r="A45" s="125">
        <v>2</v>
      </c>
      <c r="B45" s="426" t="s">
        <v>106</v>
      </c>
      <c r="C45" s="427"/>
      <c r="D45" s="428"/>
      <c r="E45" s="406" t="s">
        <v>105</v>
      </c>
      <c r="F45" s="407"/>
      <c r="G45" s="126"/>
      <c r="H45" s="156">
        <v>350</v>
      </c>
      <c r="I45" s="129">
        <f t="shared" ref="I45:I49" si="1">SUM(G45*H45)</f>
        <v>0</v>
      </c>
    </row>
    <row r="46" spans="1:12" x14ac:dyDescent="0.45">
      <c r="A46" s="125">
        <v>3</v>
      </c>
      <c r="B46" s="426" t="s">
        <v>107</v>
      </c>
      <c r="C46" s="427"/>
      <c r="D46" s="428"/>
      <c r="E46" s="406" t="s">
        <v>105</v>
      </c>
      <c r="F46" s="407"/>
      <c r="G46" s="126"/>
      <c r="H46" s="156">
        <v>300</v>
      </c>
      <c r="I46" s="129">
        <f t="shared" si="1"/>
        <v>0</v>
      </c>
    </row>
    <row r="47" spans="1:12" x14ac:dyDescent="0.45">
      <c r="A47" s="125">
        <v>4</v>
      </c>
      <c r="B47" s="426" t="s">
        <v>108</v>
      </c>
      <c r="C47" s="427"/>
      <c r="D47" s="428"/>
      <c r="E47" s="406" t="s">
        <v>105</v>
      </c>
      <c r="F47" s="407"/>
      <c r="G47" s="126"/>
      <c r="H47" s="156">
        <v>200</v>
      </c>
      <c r="I47" s="129">
        <f t="shared" si="1"/>
        <v>0</v>
      </c>
    </row>
    <row r="48" spans="1:12" x14ac:dyDescent="0.45">
      <c r="A48" s="125">
        <v>5</v>
      </c>
      <c r="B48" s="426" t="s">
        <v>109</v>
      </c>
      <c r="C48" s="427"/>
      <c r="D48" s="428"/>
      <c r="E48" s="406" t="s">
        <v>105</v>
      </c>
      <c r="F48" s="407"/>
      <c r="G48" s="126">
        <v>6</v>
      </c>
      <c r="H48" s="158">
        <v>200</v>
      </c>
      <c r="I48" s="129">
        <f t="shared" si="1"/>
        <v>1200</v>
      </c>
    </row>
    <row r="49" spans="1:12" x14ac:dyDescent="0.45">
      <c r="A49" s="125">
        <v>6</v>
      </c>
      <c r="B49" s="426" t="s">
        <v>339</v>
      </c>
      <c r="C49" s="427"/>
      <c r="D49" s="428"/>
      <c r="E49" s="406" t="s">
        <v>105</v>
      </c>
      <c r="F49" s="407"/>
      <c r="G49" s="126"/>
      <c r="H49" s="158">
        <v>140</v>
      </c>
      <c r="I49" s="129">
        <f t="shared" si="1"/>
        <v>0</v>
      </c>
    </row>
    <row r="50" spans="1:12" x14ac:dyDescent="0.45">
      <c r="A50" s="125"/>
      <c r="B50" s="426"/>
      <c r="C50" s="427"/>
      <c r="D50" s="428"/>
      <c r="E50" s="133"/>
      <c r="F50" s="100"/>
      <c r="G50" s="100"/>
      <c r="H50" s="116"/>
      <c r="I50" s="129"/>
    </row>
    <row r="51" spans="1:12" x14ac:dyDescent="0.45">
      <c r="A51" s="114"/>
      <c r="B51" s="426"/>
      <c r="C51" s="427"/>
      <c r="D51" s="428"/>
      <c r="F51" s="100"/>
      <c r="G51" s="100"/>
      <c r="H51" s="116"/>
      <c r="I51" s="129"/>
    </row>
    <row r="52" spans="1:12" x14ac:dyDescent="0.45">
      <c r="A52" s="134"/>
      <c r="B52" s="455"/>
      <c r="C52" s="456"/>
      <c r="D52" s="457"/>
      <c r="E52" s="102"/>
      <c r="F52" s="103"/>
      <c r="G52" s="100"/>
      <c r="H52" s="118"/>
      <c r="I52" s="129"/>
    </row>
    <row r="53" spans="1:12" x14ac:dyDescent="0.45">
      <c r="A53" s="408" t="s">
        <v>110</v>
      </c>
      <c r="B53" s="404"/>
      <c r="C53" s="404"/>
      <c r="D53" s="404"/>
      <c r="E53" s="404"/>
      <c r="F53" s="404"/>
      <c r="G53" s="404"/>
      <c r="H53" s="405"/>
      <c r="I53" s="140">
        <f>SUM(I44:I52)</f>
        <v>3900</v>
      </c>
    </row>
    <row r="54" spans="1:12" x14ac:dyDescent="0.45">
      <c r="A54" s="414" t="s">
        <v>111</v>
      </c>
      <c r="B54" s="415"/>
      <c r="C54" s="415"/>
      <c r="D54" s="415"/>
      <c r="E54" s="415"/>
      <c r="F54" s="415"/>
      <c r="G54" s="415"/>
      <c r="H54" s="415"/>
      <c r="I54" s="416"/>
    </row>
    <row r="55" spans="1:12" x14ac:dyDescent="0.45">
      <c r="A55" s="120" t="s">
        <v>112</v>
      </c>
      <c r="B55" s="412" t="s">
        <v>113</v>
      </c>
      <c r="C55" s="458"/>
      <c r="D55" s="413"/>
      <c r="E55" s="412" t="s">
        <v>114</v>
      </c>
      <c r="F55" s="413"/>
      <c r="G55" s="136" t="s">
        <v>115</v>
      </c>
      <c r="H55" s="136" t="s">
        <v>94</v>
      </c>
      <c r="I55" s="137" t="s">
        <v>95</v>
      </c>
    </row>
    <row r="56" spans="1:12" x14ac:dyDescent="0.45">
      <c r="A56" s="125">
        <v>1</v>
      </c>
      <c r="B56" s="417" t="s">
        <v>342</v>
      </c>
      <c r="C56" s="418"/>
      <c r="D56" s="419"/>
      <c r="E56" s="437"/>
      <c r="F56" s="439"/>
      <c r="G56" s="126"/>
      <c r="H56" s="138"/>
      <c r="I56" s="129"/>
    </row>
    <row r="57" spans="1:12" x14ac:dyDescent="0.45">
      <c r="A57" s="125"/>
      <c r="B57" s="420" t="s">
        <v>273</v>
      </c>
      <c r="C57" s="421"/>
      <c r="D57" s="422"/>
      <c r="E57" s="406">
        <v>2</v>
      </c>
      <c r="F57" s="407"/>
      <c r="G57" s="126">
        <v>66.400000000000006</v>
      </c>
      <c r="H57" s="138">
        <v>5</v>
      </c>
      <c r="I57" s="129">
        <f>H57*G57</f>
        <v>332</v>
      </c>
    </row>
    <row r="58" spans="1:12" x14ac:dyDescent="0.45">
      <c r="A58" s="139"/>
      <c r="B58" s="423"/>
      <c r="C58" s="424"/>
      <c r="D58" s="425"/>
      <c r="E58" s="440"/>
      <c r="F58" s="442"/>
      <c r="G58" s="126"/>
      <c r="H58" s="138"/>
      <c r="I58" s="129"/>
    </row>
    <row r="59" spans="1:12" x14ac:dyDescent="0.45">
      <c r="A59" s="408" t="s">
        <v>116</v>
      </c>
      <c r="B59" s="404"/>
      <c r="C59" s="404"/>
      <c r="D59" s="404"/>
      <c r="E59" s="404"/>
      <c r="F59" s="404"/>
      <c r="G59" s="404"/>
      <c r="H59" s="405"/>
      <c r="I59" s="140">
        <f>SUM(I56:I58)</f>
        <v>332</v>
      </c>
    </row>
    <row r="60" spans="1:12" x14ac:dyDescent="0.45">
      <c r="A60" s="141"/>
      <c r="B60" s="142"/>
      <c r="C60" s="142"/>
      <c r="D60" s="142"/>
      <c r="E60" s="142"/>
      <c r="F60" s="143"/>
      <c r="G60" s="144"/>
      <c r="H60" s="144"/>
      <c r="I60" s="145"/>
      <c r="L60" s="97"/>
    </row>
    <row r="61" spans="1:12" x14ac:dyDescent="0.45">
      <c r="A61" s="452"/>
      <c r="B61" s="453"/>
      <c r="C61" s="453"/>
      <c r="D61" s="453"/>
      <c r="E61" s="453"/>
      <c r="F61" s="146"/>
      <c r="G61" s="454" t="s">
        <v>117</v>
      </c>
      <c r="H61" s="453"/>
      <c r="I61" s="147">
        <f>I59+I53+I41</f>
        <v>10194.700000000001</v>
      </c>
    </row>
    <row r="62" spans="1:12" x14ac:dyDescent="0.45">
      <c r="A62" s="452"/>
      <c r="B62" s="453"/>
      <c r="C62" s="453"/>
      <c r="D62" s="453"/>
      <c r="E62" s="453"/>
      <c r="F62" s="100"/>
      <c r="G62" s="148"/>
      <c r="H62" s="149"/>
      <c r="I62" s="150"/>
    </row>
    <row r="63" spans="1:12" ht="14.65" thickBot="1" x14ac:dyDescent="0.5">
      <c r="A63" s="452"/>
      <c r="B63" s="453"/>
      <c r="C63" s="453"/>
      <c r="D63" s="453"/>
      <c r="E63" s="453"/>
      <c r="F63" s="100"/>
      <c r="G63" s="402" t="s">
        <v>160</v>
      </c>
      <c r="H63" s="403"/>
      <c r="I63" s="159">
        <f>I61+I62</f>
        <v>10194.700000000001</v>
      </c>
    </row>
    <row r="64" spans="1:12" ht="15" thickTop="1" thickBot="1" x14ac:dyDescent="0.5">
      <c r="A64" s="151"/>
      <c r="B64" s="152"/>
      <c r="C64" s="459"/>
      <c r="D64" s="460"/>
      <c r="E64" s="460"/>
      <c r="F64" s="460"/>
      <c r="G64" s="153"/>
      <c r="H64" s="153"/>
      <c r="I64" s="154"/>
    </row>
    <row r="66" spans="1:2" x14ac:dyDescent="0.45">
      <c r="A66" s="97"/>
      <c r="B66" s="97"/>
    </row>
  </sheetData>
  <mergeCells count="78">
    <mergeCell ref="C64:F64"/>
    <mergeCell ref="B57:D57"/>
    <mergeCell ref="E57:F57"/>
    <mergeCell ref="B58:D58"/>
    <mergeCell ref="E58:F58"/>
    <mergeCell ref="A59:H59"/>
    <mergeCell ref="A61:B61"/>
    <mergeCell ref="C61:E61"/>
    <mergeCell ref="G61:H61"/>
    <mergeCell ref="A62:B62"/>
    <mergeCell ref="C62:E62"/>
    <mergeCell ref="A63:B63"/>
    <mergeCell ref="C63:E63"/>
    <mergeCell ref="G63:H63"/>
    <mergeCell ref="B56:D56"/>
    <mergeCell ref="E56:F56"/>
    <mergeCell ref="B48:D48"/>
    <mergeCell ref="E48:F48"/>
    <mergeCell ref="B49:D49"/>
    <mergeCell ref="E49:F49"/>
    <mergeCell ref="B50:D50"/>
    <mergeCell ref="B51:D51"/>
    <mergeCell ref="B52:D52"/>
    <mergeCell ref="A53:H53"/>
    <mergeCell ref="A54:I54"/>
    <mergeCell ref="B55:D55"/>
    <mergeCell ref="E55:F55"/>
    <mergeCell ref="B45:D45"/>
    <mergeCell ref="E45:F45"/>
    <mergeCell ref="B46:D46"/>
    <mergeCell ref="E46:F46"/>
    <mergeCell ref="B47:D47"/>
    <mergeCell ref="E47:F47"/>
    <mergeCell ref="B44:D44"/>
    <mergeCell ref="E44:F44"/>
    <mergeCell ref="B34:F34"/>
    <mergeCell ref="B35:F35"/>
    <mergeCell ref="B36:F36"/>
    <mergeCell ref="B37:F37"/>
    <mergeCell ref="B38:F38"/>
    <mergeCell ref="A39:H39"/>
    <mergeCell ref="A40:H40"/>
    <mergeCell ref="A41:H41"/>
    <mergeCell ref="A42:I42"/>
    <mergeCell ref="B43:D43"/>
    <mergeCell ref="E43:F43"/>
    <mergeCell ref="B33:F33"/>
    <mergeCell ref="A22:H22"/>
    <mergeCell ref="A23:I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21:D21"/>
    <mergeCell ref="F12:G12"/>
    <mergeCell ref="H12:I12"/>
    <mergeCell ref="H13:I13"/>
    <mergeCell ref="F14:G14"/>
    <mergeCell ref="H14:I14"/>
    <mergeCell ref="F15:G15"/>
    <mergeCell ref="H15:I15"/>
    <mergeCell ref="A16:I16"/>
    <mergeCell ref="A17:I17"/>
    <mergeCell ref="B18:D18"/>
    <mergeCell ref="B19:D19"/>
    <mergeCell ref="B20:D20"/>
    <mergeCell ref="F11:G11"/>
    <mergeCell ref="H11:I11"/>
    <mergeCell ref="A9:E9"/>
    <mergeCell ref="F9:G9"/>
    <mergeCell ref="H9:I9"/>
    <mergeCell ref="F10:G10"/>
    <mergeCell ref="H10:I10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M66"/>
  <sheetViews>
    <sheetView topLeftCell="A31" workbookViewId="0">
      <selection activeCell="M43" sqref="M43"/>
    </sheetView>
  </sheetViews>
  <sheetFormatPr defaultRowHeight="14.25" x14ac:dyDescent="0.45"/>
  <cols>
    <col min="1" max="1" width="12" bestFit="1" customWidth="1"/>
    <col min="4" max="4" width="26.86328125" customWidth="1"/>
    <col min="6" max="6" width="8.86328125" customWidth="1"/>
    <col min="7" max="7" width="11" customWidth="1"/>
    <col min="8" max="8" width="14.1328125" customWidth="1"/>
    <col min="9" max="9" width="18.33203125" customWidth="1"/>
  </cols>
  <sheetData>
    <row r="1" spans="1:13" x14ac:dyDescent="0.45">
      <c r="A1" s="92"/>
      <c r="B1" s="93"/>
      <c r="C1" s="93"/>
      <c r="D1" s="93"/>
      <c r="E1" s="93"/>
      <c r="F1" s="93"/>
      <c r="G1" s="93"/>
      <c r="H1" s="93"/>
      <c r="I1" s="94"/>
    </row>
    <row r="2" spans="1:13" x14ac:dyDescent="0.45">
      <c r="A2" s="95"/>
      <c r="I2" s="96"/>
    </row>
    <row r="3" spans="1:13" x14ac:dyDescent="0.45">
      <c r="A3" s="95"/>
      <c r="I3" s="96"/>
    </row>
    <row r="4" spans="1:13" x14ac:dyDescent="0.45">
      <c r="A4" s="95"/>
      <c r="I4" s="96"/>
    </row>
    <row r="5" spans="1:13" x14ac:dyDescent="0.45">
      <c r="A5" s="95"/>
      <c r="I5" s="96"/>
    </row>
    <row r="6" spans="1:13" x14ac:dyDescent="0.45">
      <c r="A6" s="95"/>
      <c r="I6" s="96"/>
    </row>
    <row r="7" spans="1:13" x14ac:dyDescent="0.45">
      <c r="A7" s="95"/>
      <c r="I7" s="96"/>
    </row>
    <row r="8" spans="1:13" x14ac:dyDescent="0.45">
      <c r="A8" s="95"/>
      <c r="H8" s="97"/>
      <c r="I8" s="98"/>
    </row>
    <row r="9" spans="1:13" x14ac:dyDescent="0.45">
      <c r="A9" s="414" t="s">
        <v>167</v>
      </c>
      <c r="B9" s="415"/>
      <c r="C9" s="415"/>
      <c r="D9" s="415"/>
      <c r="E9" s="429"/>
      <c r="F9" s="430" t="s">
        <v>166</v>
      </c>
      <c r="G9" s="431"/>
      <c r="H9" s="432" t="e">
        <f>#REF!</f>
        <v>#REF!</v>
      </c>
      <c r="I9" s="433"/>
    </row>
    <row r="10" spans="1:13" x14ac:dyDescent="0.45">
      <c r="A10" s="99" t="s">
        <v>77</v>
      </c>
      <c r="B10" s="97"/>
      <c r="F10" s="430" t="s">
        <v>78</v>
      </c>
      <c r="G10" s="431"/>
      <c r="H10" s="434" t="e">
        <f>#REF!</f>
        <v>#REF!</v>
      </c>
      <c r="I10" s="435"/>
    </row>
    <row r="11" spans="1:13" x14ac:dyDescent="0.45">
      <c r="A11" s="99" t="s">
        <v>79</v>
      </c>
      <c r="B11" s="97"/>
      <c r="F11" s="430" t="s">
        <v>80</v>
      </c>
      <c r="G11" s="431"/>
      <c r="H11" s="436" t="e">
        <f>#REF!</f>
        <v>#REF!</v>
      </c>
      <c r="I11" s="435"/>
    </row>
    <row r="12" spans="1:13" x14ac:dyDescent="0.45">
      <c r="A12" s="99" t="s">
        <v>81</v>
      </c>
      <c r="B12" s="97"/>
      <c r="F12" s="430" t="s">
        <v>82</v>
      </c>
      <c r="G12" s="431"/>
      <c r="H12" s="436" t="e">
        <f>#REF!</f>
        <v>#REF!</v>
      </c>
      <c r="I12" s="435"/>
    </row>
    <row r="13" spans="1:13" x14ac:dyDescent="0.45">
      <c r="A13" s="99" t="s">
        <v>83</v>
      </c>
      <c r="B13" s="97"/>
      <c r="F13" s="181" t="s">
        <v>84</v>
      </c>
      <c r="G13" s="182"/>
      <c r="H13" s="468" t="s">
        <v>118</v>
      </c>
      <c r="I13" s="469"/>
    </row>
    <row r="14" spans="1:13" x14ac:dyDescent="0.45">
      <c r="A14" s="99"/>
      <c r="B14" s="97"/>
      <c r="F14" s="430" t="s">
        <v>86</v>
      </c>
      <c r="G14" s="431"/>
      <c r="H14" s="436" t="s">
        <v>87</v>
      </c>
      <c r="I14" s="435"/>
      <c r="M14" t="s">
        <v>85</v>
      </c>
    </row>
    <row r="15" spans="1:13" x14ac:dyDescent="0.45">
      <c r="A15" s="99"/>
      <c r="B15" s="97"/>
      <c r="D15" s="187"/>
      <c r="F15" s="472" t="s">
        <v>318</v>
      </c>
      <c r="G15" s="472"/>
      <c r="H15" s="473" t="s">
        <v>370</v>
      </c>
      <c r="I15" s="469"/>
    </row>
    <row r="16" spans="1:13" x14ac:dyDescent="0.45">
      <c r="A16" s="443" t="s">
        <v>377</v>
      </c>
      <c r="B16" s="444"/>
      <c r="C16" s="444"/>
      <c r="D16" s="444"/>
      <c r="E16" s="444"/>
      <c r="F16" s="444"/>
      <c r="G16" s="444"/>
      <c r="H16" s="444"/>
      <c r="I16" s="445"/>
    </row>
    <row r="17" spans="1:11" ht="14.65" thickBot="1" x14ac:dyDescent="0.5">
      <c r="A17" s="446" t="s">
        <v>88</v>
      </c>
      <c r="B17" s="447"/>
      <c r="C17" s="447"/>
      <c r="D17" s="447"/>
      <c r="E17" s="447"/>
      <c r="F17" s="447"/>
      <c r="G17" s="447"/>
      <c r="H17" s="447"/>
      <c r="I17" s="448"/>
    </row>
    <row r="18" spans="1:11" x14ac:dyDescent="0.45">
      <c r="A18" s="104" t="s">
        <v>89</v>
      </c>
      <c r="B18" s="464" t="s">
        <v>176</v>
      </c>
      <c r="C18" s="465"/>
      <c r="D18" s="466"/>
      <c r="E18" s="170" t="s">
        <v>91</v>
      </c>
      <c r="F18" s="170" t="s">
        <v>92</v>
      </c>
      <c r="G18" s="170" t="s">
        <v>93</v>
      </c>
      <c r="H18" s="170" t="s">
        <v>94</v>
      </c>
      <c r="I18" s="171" t="s">
        <v>95</v>
      </c>
    </row>
    <row r="19" spans="1:11" x14ac:dyDescent="0.45">
      <c r="A19" s="109"/>
      <c r="B19" s="437"/>
      <c r="C19" s="438"/>
      <c r="D19" s="439"/>
      <c r="E19" s="110"/>
      <c r="F19" s="111"/>
      <c r="G19" s="110"/>
      <c r="H19" s="112"/>
      <c r="I19" s="113">
        <f>SUM(G19*H19)</f>
        <v>0</v>
      </c>
    </row>
    <row r="20" spans="1:11" x14ac:dyDescent="0.45">
      <c r="A20" s="114"/>
      <c r="B20" s="406"/>
      <c r="C20" s="395"/>
      <c r="D20" s="407"/>
      <c r="E20" s="115"/>
      <c r="F20" s="100"/>
      <c r="G20" s="115"/>
      <c r="H20" s="116"/>
      <c r="I20" s="113">
        <f t="shared" ref="I20:I21" si="0">SUM(G20*H20)</f>
        <v>0</v>
      </c>
    </row>
    <row r="21" spans="1:11" x14ac:dyDescent="0.45">
      <c r="A21" s="114"/>
      <c r="B21" s="440"/>
      <c r="C21" s="441"/>
      <c r="D21" s="442"/>
      <c r="E21" s="115"/>
      <c r="F21" s="100"/>
      <c r="G21" s="117"/>
      <c r="H21" s="118"/>
      <c r="I21" s="119">
        <f t="shared" si="0"/>
        <v>0</v>
      </c>
    </row>
    <row r="22" spans="1:11" x14ac:dyDescent="0.45">
      <c r="A22" s="408" t="s">
        <v>96</v>
      </c>
      <c r="B22" s="404"/>
      <c r="C22" s="404"/>
      <c r="D22" s="404"/>
      <c r="E22" s="404"/>
      <c r="F22" s="404"/>
      <c r="G22" s="404"/>
      <c r="H22" s="405"/>
      <c r="I22" s="113">
        <f>SUM(I19:I21)</f>
        <v>0</v>
      </c>
    </row>
    <row r="23" spans="1:11" x14ac:dyDescent="0.45">
      <c r="A23" s="414" t="s">
        <v>97</v>
      </c>
      <c r="B23" s="415"/>
      <c r="C23" s="415"/>
      <c r="D23" s="415"/>
      <c r="E23" s="415"/>
      <c r="F23" s="415"/>
      <c r="G23" s="415"/>
      <c r="H23" s="415"/>
      <c r="I23" s="416"/>
    </row>
    <row r="24" spans="1:11" x14ac:dyDescent="0.45">
      <c r="A24" s="120" t="s">
        <v>98</v>
      </c>
      <c r="B24" s="412" t="s">
        <v>176</v>
      </c>
      <c r="C24" s="458"/>
      <c r="D24" s="458"/>
      <c r="E24" s="458"/>
      <c r="F24" s="413"/>
      <c r="G24" s="180" t="s">
        <v>93</v>
      </c>
      <c r="H24" s="136" t="s">
        <v>94</v>
      </c>
      <c r="I24" s="137" t="s">
        <v>95</v>
      </c>
      <c r="K24" s="142"/>
    </row>
    <row r="25" spans="1:11" x14ac:dyDescent="0.45">
      <c r="A25" s="125">
        <v>1</v>
      </c>
      <c r="B25" s="417" t="s">
        <v>378</v>
      </c>
      <c r="C25" s="418"/>
      <c r="D25" s="418"/>
      <c r="E25" s="418"/>
      <c r="F25" s="419"/>
      <c r="G25" s="191">
        <v>3</v>
      </c>
      <c r="H25" s="216">
        <v>65.209999999999994</v>
      </c>
      <c r="I25" s="129">
        <f>H25*G25</f>
        <v>195.63</v>
      </c>
    </row>
    <row r="26" spans="1:11" x14ac:dyDescent="0.45">
      <c r="A26" s="125">
        <v>2</v>
      </c>
      <c r="B26" s="420" t="s">
        <v>380</v>
      </c>
      <c r="C26" s="421"/>
      <c r="D26" s="421"/>
      <c r="E26" s="421"/>
      <c r="F26" s="421"/>
      <c r="G26" s="191">
        <v>4</v>
      </c>
      <c r="H26" s="217">
        <v>12.17</v>
      </c>
      <c r="I26" s="129">
        <f>H26*G26</f>
        <v>48.68</v>
      </c>
    </row>
    <row r="27" spans="1:11" x14ac:dyDescent="0.45">
      <c r="A27" s="125">
        <v>3</v>
      </c>
      <c r="B27" s="420" t="s">
        <v>379</v>
      </c>
      <c r="C27" s="421"/>
      <c r="D27" s="421"/>
      <c r="E27" s="421"/>
      <c r="F27" s="421"/>
      <c r="G27" s="191">
        <v>1</v>
      </c>
      <c r="H27" s="217">
        <v>57.39</v>
      </c>
      <c r="I27" s="129">
        <f t="shared" ref="I27" si="1">H27*G27</f>
        <v>57.39</v>
      </c>
    </row>
    <row r="28" spans="1:11" x14ac:dyDescent="0.45">
      <c r="A28" s="125"/>
      <c r="B28" s="474"/>
      <c r="C28" s="475"/>
      <c r="D28" s="475"/>
      <c r="E28" s="475"/>
      <c r="F28" s="476"/>
      <c r="G28" s="191"/>
      <c r="H28" s="217"/>
      <c r="I28" s="129"/>
    </row>
    <row r="29" spans="1:11" x14ac:dyDescent="0.45">
      <c r="A29" s="125"/>
      <c r="B29" s="420"/>
      <c r="C29" s="421"/>
      <c r="D29" s="421"/>
      <c r="E29" s="421"/>
      <c r="F29" s="422"/>
      <c r="G29" s="191"/>
      <c r="H29" s="217"/>
      <c r="I29" s="129"/>
    </row>
    <row r="30" spans="1:11" x14ac:dyDescent="0.45">
      <c r="A30" s="125"/>
      <c r="B30" s="470"/>
      <c r="C30" s="471"/>
      <c r="D30" s="471"/>
      <c r="E30" s="471"/>
      <c r="F30" s="471"/>
      <c r="G30" s="191"/>
      <c r="H30" s="217"/>
      <c r="I30" s="129"/>
    </row>
    <row r="31" spans="1:11" x14ac:dyDescent="0.45">
      <c r="A31" s="125"/>
      <c r="B31" s="470"/>
      <c r="C31" s="471"/>
      <c r="D31" s="471"/>
      <c r="E31" s="471"/>
      <c r="F31" s="471"/>
      <c r="G31" s="191"/>
      <c r="H31" s="217"/>
      <c r="I31" s="129"/>
    </row>
    <row r="32" spans="1:11" x14ac:dyDescent="0.45">
      <c r="A32" s="125"/>
      <c r="B32" s="470"/>
      <c r="C32" s="471"/>
      <c r="D32" s="471"/>
      <c r="E32" s="471"/>
      <c r="F32" s="471"/>
      <c r="G32" s="191"/>
      <c r="H32" s="217"/>
      <c r="I32" s="129"/>
    </row>
    <row r="33" spans="1:12" x14ac:dyDescent="0.45">
      <c r="A33" s="125"/>
      <c r="B33" s="470"/>
      <c r="C33" s="471"/>
      <c r="D33" s="471"/>
      <c r="E33" s="471"/>
      <c r="F33" s="471"/>
      <c r="G33" s="191"/>
      <c r="H33" s="217"/>
      <c r="I33" s="129"/>
    </row>
    <row r="34" spans="1:12" x14ac:dyDescent="0.45">
      <c r="A34" s="125"/>
      <c r="B34" s="470"/>
      <c r="C34" s="471"/>
      <c r="D34" s="471"/>
      <c r="E34" s="471"/>
      <c r="F34" s="471"/>
      <c r="G34" s="191"/>
      <c r="H34" s="192"/>
      <c r="I34" s="129"/>
    </row>
    <row r="35" spans="1:12" x14ac:dyDescent="0.45">
      <c r="A35" s="125"/>
      <c r="B35" s="470"/>
      <c r="C35" s="471"/>
      <c r="D35" s="471"/>
      <c r="E35" s="471"/>
      <c r="F35" s="471"/>
      <c r="G35" s="191"/>
      <c r="H35" s="192"/>
      <c r="I35" s="129"/>
    </row>
    <row r="36" spans="1:12" x14ac:dyDescent="0.45">
      <c r="A36" s="125"/>
      <c r="B36" s="470"/>
      <c r="C36" s="471"/>
      <c r="D36" s="471"/>
      <c r="E36" s="471"/>
      <c r="F36" s="471"/>
      <c r="G36" s="191"/>
      <c r="H36" s="192"/>
      <c r="I36" s="129"/>
    </row>
    <row r="37" spans="1:12" x14ac:dyDescent="0.45">
      <c r="A37" s="125"/>
      <c r="B37" s="470"/>
      <c r="C37" s="471"/>
      <c r="D37" s="471"/>
      <c r="E37" s="471"/>
      <c r="F37" s="471"/>
      <c r="G37" s="191"/>
      <c r="H37" s="192"/>
      <c r="I37" s="129"/>
    </row>
    <row r="38" spans="1:12" x14ac:dyDescent="0.45">
      <c r="A38" s="125"/>
      <c r="B38" s="470"/>
      <c r="C38" s="471"/>
      <c r="D38" s="471"/>
      <c r="E38" s="471"/>
      <c r="F38" s="471"/>
      <c r="G38" s="191"/>
      <c r="H38" s="192"/>
      <c r="I38" s="129"/>
      <c r="L38" s="130"/>
    </row>
    <row r="39" spans="1:12" x14ac:dyDescent="0.45">
      <c r="A39" s="467" t="s">
        <v>177</v>
      </c>
      <c r="B39" s="404"/>
      <c r="C39" s="404"/>
      <c r="D39" s="404"/>
      <c r="E39" s="404"/>
      <c r="F39" s="404"/>
      <c r="G39" s="404"/>
      <c r="H39" s="405"/>
      <c r="I39" s="185">
        <v>301.73</v>
      </c>
      <c r="L39" s="130"/>
    </row>
    <row r="40" spans="1:12" x14ac:dyDescent="0.45">
      <c r="A40" s="408" t="s">
        <v>178</v>
      </c>
      <c r="B40" s="404"/>
      <c r="C40" s="404"/>
      <c r="D40" s="404"/>
      <c r="E40" s="404"/>
      <c r="F40" s="404"/>
      <c r="G40" s="404"/>
      <c r="H40" s="405"/>
      <c r="I40" s="186">
        <f>ROUND((I39*0.15),2)</f>
        <v>45.26</v>
      </c>
      <c r="L40" s="130"/>
    </row>
    <row r="41" spans="1:12" x14ac:dyDescent="0.45">
      <c r="A41" s="408" t="s">
        <v>179</v>
      </c>
      <c r="B41" s="404"/>
      <c r="C41" s="404"/>
      <c r="D41" s="404"/>
      <c r="E41" s="404"/>
      <c r="F41" s="404"/>
      <c r="G41" s="404"/>
      <c r="H41" s="405"/>
      <c r="I41" s="172">
        <f>I39+I40</f>
        <v>346.99</v>
      </c>
    </row>
    <row r="42" spans="1:12" x14ac:dyDescent="0.45">
      <c r="A42" s="414" t="s">
        <v>101</v>
      </c>
      <c r="B42" s="415"/>
      <c r="C42" s="415"/>
      <c r="D42" s="415"/>
      <c r="E42" s="415"/>
      <c r="F42" s="415"/>
      <c r="G42" s="415"/>
      <c r="H42" s="415"/>
      <c r="I42" s="416"/>
    </row>
    <row r="43" spans="1:12" x14ac:dyDescent="0.45">
      <c r="A43" s="120" t="s">
        <v>102</v>
      </c>
      <c r="B43" s="412" t="s">
        <v>103</v>
      </c>
      <c r="C43" s="458"/>
      <c r="D43" s="413"/>
      <c r="E43" s="412" t="s">
        <v>91</v>
      </c>
      <c r="F43" s="413"/>
      <c r="G43" s="122" t="s">
        <v>93</v>
      </c>
      <c r="H43" s="123" t="s">
        <v>94</v>
      </c>
      <c r="I43" s="124" t="s">
        <v>95</v>
      </c>
    </row>
    <row r="44" spans="1:12" x14ac:dyDescent="0.45">
      <c r="A44" s="125">
        <v>1</v>
      </c>
      <c r="B44" s="449" t="s">
        <v>104</v>
      </c>
      <c r="C44" s="450"/>
      <c r="D44" s="451"/>
      <c r="E44" s="437" t="s">
        <v>105</v>
      </c>
      <c r="F44" s="439"/>
      <c r="G44" s="157"/>
      <c r="H44" s="155">
        <v>450</v>
      </c>
      <c r="I44" s="132">
        <f>SUM(G44*H44)</f>
        <v>0</v>
      </c>
    </row>
    <row r="45" spans="1:12" x14ac:dyDescent="0.45">
      <c r="A45" s="125">
        <v>2</v>
      </c>
      <c r="B45" s="426" t="s">
        <v>106</v>
      </c>
      <c r="C45" s="427"/>
      <c r="D45" s="428"/>
      <c r="E45" s="406" t="s">
        <v>105</v>
      </c>
      <c r="F45" s="407"/>
      <c r="G45" s="126"/>
      <c r="H45" s="156">
        <v>350</v>
      </c>
      <c r="I45" s="129">
        <f t="shared" ref="I45:I49" si="2">SUM(G45*H45)</f>
        <v>0</v>
      </c>
    </row>
    <row r="46" spans="1:12" x14ac:dyDescent="0.45">
      <c r="A46" s="125">
        <v>3</v>
      </c>
      <c r="B46" s="426" t="s">
        <v>107</v>
      </c>
      <c r="C46" s="427"/>
      <c r="D46" s="428"/>
      <c r="E46" s="406" t="s">
        <v>105</v>
      </c>
      <c r="F46" s="407"/>
      <c r="G46" s="126">
        <v>34</v>
      </c>
      <c r="H46" s="156">
        <v>300</v>
      </c>
      <c r="I46" s="129">
        <f t="shared" si="2"/>
        <v>10200</v>
      </c>
    </row>
    <row r="47" spans="1:12" x14ac:dyDescent="0.45">
      <c r="A47" s="125">
        <v>4</v>
      </c>
      <c r="B47" s="426" t="s">
        <v>108</v>
      </c>
      <c r="C47" s="427"/>
      <c r="D47" s="428"/>
      <c r="E47" s="406" t="s">
        <v>105</v>
      </c>
      <c r="F47" s="407"/>
      <c r="G47" s="126"/>
      <c r="H47" s="156">
        <v>200</v>
      </c>
      <c r="I47" s="129">
        <f t="shared" si="2"/>
        <v>0</v>
      </c>
    </row>
    <row r="48" spans="1:12" x14ac:dyDescent="0.45">
      <c r="A48" s="125">
        <v>5</v>
      </c>
      <c r="B48" s="426" t="s">
        <v>109</v>
      </c>
      <c r="C48" s="427"/>
      <c r="D48" s="428"/>
      <c r="E48" s="406" t="s">
        <v>105</v>
      </c>
      <c r="F48" s="407"/>
      <c r="G48" s="126">
        <v>34</v>
      </c>
      <c r="H48" s="158">
        <v>200</v>
      </c>
      <c r="I48" s="129">
        <f t="shared" si="2"/>
        <v>6800</v>
      </c>
    </row>
    <row r="49" spans="1:12" x14ac:dyDescent="0.45">
      <c r="A49" s="125">
        <v>6</v>
      </c>
      <c r="B49" s="426" t="s">
        <v>339</v>
      </c>
      <c r="C49" s="427"/>
      <c r="D49" s="428"/>
      <c r="E49" s="406" t="s">
        <v>105</v>
      </c>
      <c r="F49" s="407"/>
      <c r="G49" s="126"/>
      <c r="H49" s="158">
        <v>140</v>
      </c>
      <c r="I49" s="129">
        <f t="shared" si="2"/>
        <v>0</v>
      </c>
    </row>
    <row r="50" spans="1:12" x14ac:dyDescent="0.45">
      <c r="A50" s="125"/>
      <c r="B50" s="426"/>
      <c r="C50" s="427"/>
      <c r="D50" s="428"/>
      <c r="E50" s="133"/>
      <c r="F50" s="100"/>
      <c r="G50" s="100"/>
      <c r="H50" s="116"/>
      <c r="I50" s="129"/>
    </row>
    <row r="51" spans="1:12" x14ac:dyDescent="0.45">
      <c r="A51" s="114"/>
      <c r="B51" s="426"/>
      <c r="C51" s="427"/>
      <c r="D51" s="428"/>
      <c r="F51" s="100"/>
      <c r="G51" s="100"/>
      <c r="H51" s="116"/>
      <c r="I51" s="129"/>
    </row>
    <row r="52" spans="1:12" x14ac:dyDescent="0.45">
      <c r="A52" s="134"/>
      <c r="B52" s="455"/>
      <c r="C52" s="456"/>
      <c r="D52" s="457"/>
      <c r="E52" s="102"/>
      <c r="F52" s="103"/>
      <c r="G52" s="100"/>
      <c r="H52" s="118"/>
      <c r="I52" s="129"/>
    </row>
    <row r="53" spans="1:12" x14ac:dyDescent="0.45">
      <c r="A53" s="408" t="s">
        <v>110</v>
      </c>
      <c r="B53" s="404"/>
      <c r="C53" s="404"/>
      <c r="D53" s="404"/>
      <c r="E53" s="404"/>
      <c r="F53" s="404"/>
      <c r="G53" s="404"/>
      <c r="H53" s="405"/>
      <c r="I53" s="140">
        <f>SUM(I44:I52)</f>
        <v>17000</v>
      </c>
    </row>
    <row r="54" spans="1:12" x14ac:dyDescent="0.45">
      <c r="A54" s="414" t="s">
        <v>111</v>
      </c>
      <c r="B54" s="415"/>
      <c r="C54" s="415"/>
      <c r="D54" s="415"/>
      <c r="E54" s="415"/>
      <c r="F54" s="415"/>
      <c r="G54" s="415"/>
      <c r="H54" s="415"/>
      <c r="I54" s="416"/>
    </row>
    <row r="55" spans="1:12" x14ac:dyDescent="0.45">
      <c r="A55" s="120" t="s">
        <v>112</v>
      </c>
      <c r="B55" s="412" t="s">
        <v>113</v>
      </c>
      <c r="C55" s="458"/>
      <c r="D55" s="413"/>
      <c r="E55" s="412" t="s">
        <v>114</v>
      </c>
      <c r="F55" s="413"/>
      <c r="G55" s="136" t="s">
        <v>115</v>
      </c>
      <c r="H55" s="136" t="s">
        <v>94</v>
      </c>
      <c r="I55" s="137" t="s">
        <v>95</v>
      </c>
    </row>
    <row r="56" spans="1:12" x14ac:dyDescent="0.45">
      <c r="A56" s="125">
        <v>1</v>
      </c>
      <c r="B56" s="417" t="s">
        <v>381</v>
      </c>
      <c r="C56" s="418"/>
      <c r="D56" s="419"/>
      <c r="E56" s="437"/>
      <c r="F56" s="439"/>
      <c r="G56" s="126"/>
      <c r="H56" s="138"/>
      <c r="I56" s="129"/>
    </row>
    <row r="57" spans="1:12" x14ac:dyDescent="0.45">
      <c r="A57" s="125"/>
      <c r="B57" s="420" t="s">
        <v>273</v>
      </c>
      <c r="C57" s="421"/>
      <c r="D57" s="422"/>
      <c r="E57" s="406">
        <v>4</v>
      </c>
      <c r="F57" s="407"/>
      <c r="G57" s="126">
        <v>104.8</v>
      </c>
      <c r="H57" s="138">
        <v>5</v>
      </c>
      <c r="I57" s="129">
        <f>H57*G57</f>
        <v>524</v>
      </c>
    </row>
    <row r="58" spans="1:12" x14ac:dyDescent="0.45">
      <c r="A58" s="139"/>
      <c r="B58" s="423"/>
      <c r="C58" s="424"/>
      <c r="D58" s="425"/>
      <c r="E58" s="440"/>
      <c r="F58" s="442"/>
      <c r="G58" s="126"/>
      <c r="H58" s="138"/>
      <c r="I58" s="129"/>
    </row>
    <row r="59" spans="1:12" x14ac:dyDescent="0.45">
      <c r="A59" s="408" t="s">
        <v>116</v>
      </c>
      <c r="B59" s="404"/>
      <c r="C59" s="404"/>
      <c r="D59" s="404"/>
      <c r="E59" s="404"/>
      <c r="F59" s="404"/>
      <c r="G59" s="404"/>
      <c r="H59" s="405"/>
      <c r="I59" s="140">
        <f>SUM(I56:I58)</f>
        <v>524</v>
      </c>
    </row>
    <row r="60" spans="1:12" x14ac:dyDescent="0.45">
      <c r="A60" s="141"/>
      <c r="B60" s="142"/>
      <c r="C60" s="142"/>
      <c r="D60" s="142"/>
      <c r="E60" s="142"/>
      <c r="F60" s="143"/>
      <c r="G60" s="144"/>
      <c r="H60" s="144"/>
      <c r="I60" s="145"/>
      <c r="L60" s="97"/>
    </row>
    <row r="61" spans="1:12" x14ac:dyDescent="0.45">
      <c r="A61" s="452"/>
      <c r="B61" s="453"/>
      <c r="C61" s="453"/>
      <c r="D61" s="453"/>
      <c r="E61" s="453"/>
      <c r="F61" s="146"/>
      <c r="G61" s="454" t="s">
        <v>117</v>
      </c>
      <c r="H61" s="453"/>
      <c r="I61" s="147">
        <f>I59+I53+I41</f>
        <v>17870.990000000002</v>
      </c>
    </row>
    <row r="62" spans="1:12" x14ac:dyDescent="0.45">
      <c r="A62" s="452"/>
      <c r="B62" s="453"/>
      <c r="C62" s="453"/>
      <c r="D62" s="453"/>
      <c r="E62" s="453"/>
      <c r="F62" s="100"/>
      <c r="G62" s="148"/>
      <c r="H62" s="149"/>
      <c r="I62" s="150"/>
    </row>
    <row r="63" spans="1:12" ht="14.65" thickBot="1" x14ac:dyDescent="0.5">
      <c r="A63" s="452"/>
      <c r="B63" s="453"/>
      <c r="C63" s="453"/>
      <c r="D63" s="453"/>
      <c r="E63" s="453"/>
      <c r="F63" s="100"/>
      <c r="G63" s="402" t="s">
        <v>160</v>
      </c>
      <c r="H63" s="403"/>
      <c r="I63" s="159">
        <f>I61+I62</f>
        <v>17870.990000000002</v>
      </c>
    </row>
    <row r="64" spans="1:12" ht="15" thickTop="1" thickBot="1" x14ac:dyDescent="0.5">
      <c r="A64" s="151"/>
      <c r="B64" s="152"/>
      <c r="C64" s="459"/>
      <c r="D64" s="460"/>
      <c r="E64" s="460"/>
      <c r="F64" s="460"/>
      <c r="G64" s="153"/>
      <c r="H64" s="153"/>
      <c r="I64" s="154"/>
    </row>
    <row r="66" spans="1:2" x14ac:dyDescent="0.45">
      <c r="A66" s="97"/>
      <c r="B66" s="97"/>
    </row>
  </sheetData>
  <mergeCells count="78">
    <mergeCell ref="F11:G11"/>
    <mergeCell ref="H11:I11"/>
    <mergeCell ref="A9:E9"/>
    <mergeCell ref="F9:G9"/>
    <mergeCell ref="H9:I9"/>
    <mergeCell ref="F10:G10"/>
    <mergeCell ref="H10:I10"/>
    <mergeCell ref="B21:D21"/>
    <mergeCell ref="F12:G12"/>
    <mergeCell ref="H12:I12"/>
    <mergeCell ref="H13:I13"/>
    <mergeCell ref="F14:G14"/>
    <mergeCell ref="H14:I14"/>
    <mergeCell ref="F15:G15"/>
    <mergeCell ref="H15:I15"/>
    <mergeCell ref="A16:I16"/>
    <mergeCell ref="A17:I17"/>
    <mergeCell ref="B18:D18"/>
    <mergeCell ref="B19:D19"/>
    <mergeCell ref="B20:D20"/>
    <mergeCell ref="B33:F33"/>
    <mergeCell ref="A22:H22"/>
    <mergeCell ref="A23:I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44:D44"/>
    <mergeCell ref="E44:F44"/>
    <mergeCell ref="B34:F34"/>
    <mergeCell ref="B35:F35"/>
    <mergeCell ref="B36:F36"/>
    <mergeCell ref="B37:F37"/>
    <mergeCell ref="B38:F38"/>
    <mergeCell ref="A39:H39"/>
    <mergeCell ref="A40:H40"/>
    <mergeCell ref="A41:H41"/>
    <mergeCell ref="A42:I42"/>
    <mergeCell ref="B43:D43"/>
    <mergeCell ref="E43:F43"/>
    <mergeCell ref="B45:D45"/>
    <mergeCell ref="E45:F45"/>
    <mergeCell ref="B46:D46"/>
    <mergeCell ref="E46:F46"/>
    <mergeCell ref="B47:D47"/>
    <mergeCell ref="E47:F47"/>
    <mergeCell ref="B56:D56"/>
    <mergeCell ref="E56:F56"/>
    <mergeCell ref="B48:D48"/>
    <mergeCell ref="E48:F48"/>
    <mergeCell ref="B49:D49"/>
    <mergeCell ref="E49:F49"/>
    <mergeCell ref="B50:D50"/>
    <mergeCell ref="B51:D51"/>
    <mergeCell ref="B52:D52"/>
    <mergeCell ref="A53:H53"/>
    <mergeCell ref="A54:I54"/>
    <mergeCell ref="B55:D55"/>
    <mergeCell ref="E55:F55"/>
    <mergeCell ref="C64:F64"/>
    <mergeCell ref="B57:D57"/>
    <mergeCell ref="E57:F57"/>
    <mergeCell ref="B58:D58"/>
    <mergeCell ref="E58:F58"/>
    <mergeCell ref="A59:H59"/>
    <mergeCell ref="A61:B61"/>
    <mergeCell ref="C61:E61"/>
    <mergeCell ref="G61:H61"/>
    <mergeCell ref="A62:B62"/>
    <mergeCell ref="C62:E62"/>
    <mergeCell ref="A63:B63"/>
    <mergeCell ref="C63:E63"/>
    <mergeCell ref="G63:H63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M66"/>
  <sheetViews>
    <sheetView topLeftCell="A31" workbookViewId="0">
      <selection activeCell="M43" sqref="M43"/>
    </sheetView>
  </sheetViews>
  <sheetFormatPr defaultRowHeight="14.25" x14ac:dyDescent="0.45"/>
  <cols>
    <col min="1" max="1" width="12" bestFit="1" customWidth="1"/>
    <col min="4" max="4" width="26.86328125" customWidth="1"/>
    <col min="6" max="6" width="8.86328125" customWidth="1"/>
    <col min="7" max="7" width="11" customWidth="1"/>
    <col min="8" max="8" width="14.1328125" customWidth="1"/>
    <col min="9" max="9" width="18.33203125" customWidth="1"/>
  </cols>
  <sheetData>
    <row r="1" spans="1:13" x14ac:dyDescent="0.45">
      <c r="A1" s="92"/>
      <c r="B1" s="93"/>
      <c r="C1" s="93"/>
      <c r="D1" s="93"/>
      <c r="E1" s="93"/>
      <c r="F1" s="93"/>
      <c r="G1" s="93"/>
      <c r="H1" s="93"/>
      <c r="I1" s="94"/>
    </row>
    <row r="2" spans="1:13" x14ac:dyDescent="0.45">
      <c r="A2" s="95"/>
      <c r="I2" s="96"/>
    </row>
    <row r="3" spans="1:13" x14ac:dyDescent="0.45">
      <c r="A3" s="95"/>
      <c r="I3" s="96"/>
    </row>
    <row r="4" spans="1:13" x14ac:dyDescent="0.45">
      <c r="A4" s="95"/>
      <c r="I4" s="96"/>
    </row>
    <row r="5" spans="1:13" x14ac:dyDescent="0.45">
      <c r="A5" s="95"/>
      <c r="I5" s="96"/>
    </row>
    <row r="6" spans="1:13" x14ac:dyDescent="0.45">
      <c r="A6" s="95"/>
      <c r="I6" s="96"/>
    </row>
    <row r="7" spans="1:13" x14ac:dyDescent="0.45">
      <c r="A7" s="95"/>
      <c r="I7" s="96"/>
    </row>
    <row r="8" spans="1:13" x14ac:dyDescent="0.45">
      <c r="A8" s="95"/>
      <c r="H8" s="97"/>
      <c r="I8" s="98"/>
    </row>
    <row r="9" spans="1:13" x14ac:dyDescent="0.45">
      <c r="A9" s="414" t="s">
        <v>167</v>
      </c>
      <c r="B9" s="415"/>
      <c r="C9" s="415"/>
      <c r="D9" s="415"/>
      <c r="E9" s="429"/>
      <c r="F9" s="430" t="s">
        <v>166</v>
      </c>
      <c r="G9" s="431"/>
      <c r="H9" s="432" t="e">
        <f>#REF!</f>
        <v>#REF!</v>
      </c>
      <c r="I9" s="433"/>
    </row>
    <row r="10" spans="1:13" x14ac:dyDescent="0.45">
      <c r="A10" s="99" t="s">
        <v>77</v>
      </c>
      <c r="B10" s="97"/>
      <c r="F10" s="430" t="s">
        <v>78</v>
      </c>
      <c r="G10" s="431"/>
      <c r="H10" s="434" t="e">
        <f>#REF!</f>
        <v>#REF!</v>
      </c>
      <c r="I10" s="435"/>
    </row>
    <row r="11" spans="1:13" x14ac:dyDescent="0.45">
      <c r="A11" s="99" t="s">
        <v>79</v>
      </c>
      <c r="B11" s="97"/>
      <c r="F11" s="430" t="s">
        <v>80</v>
      </c>
      <c r="G11" s="431"/>
      <c r="H11" s="436" t="e">
        <f>#REF!</f>
        <v>#REF!</v>
      </c>
      <c r="I11" s="435"/>
    </row>
    <row r="12" spans="1:13" x14ac:dyDescent="0.45">
      <c r="A12" s="99" t="s">
        <v>81</v>
      </c>
      <c r="B12" s="97"/>
      <c r="F12" s="430" t="s">
        <v>82</v>
      </c>
      <c r="G12" s="431"/>
      <c r="H12" s="436" t="e">
        <f>#REF!</f>
        <v>#REF!</v>
      </c>
      <c r="I12" s="435"/>
    </row>
    <row r="13" spans="1:13" x14ac:dyDescent="0.45">
      <c r="A13" s="99" t="s">
        <v>83</v>
      </c>
      <c r="B13" s="97"/>
      <c r="F13" s="181" t="s">
        <v>84</v>
      </c>
      <c r="G13" s="182"/>
      <c r="H13" s="468" t="s">
        <v>118</v>
      </c>
      <c r="I13" s="469"/>
    </row>
    <row r="14" spans="1:13" x14ac:dyDescent="0.45">
      <c r="A14" s="99"/>
      <c r="B14" s="97"/>
      <c r="F14" s="430" t="s">
        <v>86</v>
      </c>
      <c r="G14" s="431"/>
      <c r="H14" s="436" t="s">
        <v>87</v>
      </c>
      <c r="I14" s="435"/>
      <c r="M14" t="s">
        <v>85</v>
      </c>
    </row>
    <row r="15" spans="1:13" x14ac:dyDescent="0.45">
      <c r="A15" s="99"/>
      <c r="B15" s="97"/>
      <c r="D15" s="187"/>
      <c r="F15" s="472" t="s">
        <v>318</v>
      </c>
      <c r="G15" s="472"/>
      <c r="H15" s="473" t="s">
        <v>327</v>
      </c>
      <c r="I15" s="469"/>
    </row>
    <row r="16" spans="1:13" x14ac:dyDescent="0.45">
      <c r="A16" s="443" t="s">
        <v>382</v>
      </c>
      <c r="B16" s="444"/>
      <c r="C16" s="444"/>
      <c r="D16" s="444"/>
      <c r="E16" s="444"/>
      <c r="F16" s="444"/>
      <c r="G16" s="444"/>
      <c r="H16" s="444"/>
      <c r="I16" s="445"/>
    </row>
    <row r="17" spans="1:11" ht="14.65" thickBot="1" x14ac:dyDescent="0.5">
      <c r="A17" s="446" t="s">
        <v>88</v>
      </c>
      <c r="B17" s="447"/>
      <c r="C17" s="447"/>
      <c r="D17" s="447"/>
      <c r="E17" s="447"/>
      <c r="F17" s="447"/>
      <c r="G17" s="447"/>
      <c r="H17" s="447"/>
      <c r="I17" s="448"/>
    </row>
    <row r="18" spans="1:11" x14ac:dyDescent="0.45">
      <c r="A18" s="104" t="s">
        <v>89</v>
      </c>
      <c r="B18" s="464" t="s">
        <v>176</v>
      </c>
      <c r="C18" s="465"/>
      <c r="D18" s="466"/>
      <c r="E18" s="170" t="s">
        <v>91</v>
      </c>
      <c r="F18" s="170" t="s">
        <v>92</v>
      </c>
      <c r="G18" s="170" t="s">
        <v>93</v>
      </c>
      <c r="H18" s="170" t="s">
        <v>94</v>
      </c>
      <c r="I18" s="171" t="s">
        <v>95</v>
      </c>
    </row>
    <row r="19" spans="1:11" x14ac:dyDescent="0.45">
      <c r="A19" s="109"/>
      <c r="B19" s="437"/>
      <c r="C19" s="438"/>
      <c r="D19" s="439"/>
      <c r="E19" s="110"/>
      <c r="F19" s="111"/>
      <c r="G19" s="110"/>
      <c r="H19" s="112"/>
      <c r="I19" s="113">
        <f>SUM(G19*H19)</f>
        <v>0</v>
      </c>
    </row>
    <row r="20" spans="1:11" x14ac:dyDescent="0.45">
      <c r="A20" s="114"/>
      <c r="B20" s="406"/>
      <c r="C20" s="395"/>
      <c r="D20" s="407"/>
      <c r="E20" s="115"/>
      <c r="F20" s="100"/>
      <c r="G20" s="115"/>
      <c r="H20" s="116"/>
      <c r="I20" s="113">
        <f t="shared" ref="I20:I21" si="0">SUM(G20*H20)</f>
        <v>0</v>
      </c>
    </row>
    <row r="21" spans="1:11" x14ac:dyDescent="0.45">
      <c r="A21" s="114"/>
      <c r="B21" s="440"/>
      <c r="C21" s="441"/>
      <c r="D21" s="442"/>
      <c r="E21" s="115"/>
      <c r="F21" s="100"/>
      <c r="G21" s="117"/>
      <c r="H21" s="118"/>
      <c r="I21" s="119">
        <f t="shared" si="0"/>
        <v>0</v>
      </c>
    </row>
    <row r="22" spans="1:11" x14ac:dyDescent="0.45">
      <c r="A22" s="408" t="s">
        <v>96</v>
      </c>
      <c r="B22" s="404"/>
      <c r="C22" s="404"/>
      <c r="D22" s="404"/>
      <c r="E22" s="404"/>
      <c r="F22" s="404"/>
      <c r="G22" s="404"/>
      <c r="H22" s="405"/>
      <c r="I22" s="113">
        <f>SUM(I19:I21)</f>
        <v>0</v>
      </c>
    </row>
    <row r="23" spans="1:11" x14ac:dyDescent="0.45">
      <c r="A23" s="414" t="s">
        <v>97</v>
      </c>
      <c r="B23" s="415"/>
      <c r="C23" s="415"/>
      <c r="D23" s="415"/>
      <c r="E23" s="415"/>
      <c r="F23" s="415"/>
      <c r="G23" s="415"/>
      <c r="H23" s="415"/>
      <c r="I23" s="416"/>
    </row>
    <row r="24" spans="1:11" x14ac:dyDescent="0.45">
      <c r="A24" s="120" t="s">
        <v>98</v>
      </c>
      <c r="B24" s="412" t="s">
        <v>176</v>
      </c>
      <c r="C24" s="458"/>
      <c r="D24" s="458"/>
      <c r="E24" s="458"/>
      <c r="F24" s="413"/>
      <c r="G24" s="180" t="s">
        <v>93</v>
      </c>
      <c r="H24" s="136" t="s">
        <v>94</v>
      </c>
      <c r="I24" s="137" t="s">
        <v>95</v>
      </c>
      <c r="K24" s="142"/>
    </row>
    <row r="25" spans="1:11" x14ac:dyDescent="0.45">
      <c r="A25" s="125"/>
      <c r="B25" s="417"/>
      <c r="C25" s="418"/>
      <c r="D25" s="418"/>
      <c r="E25" s="418"/>
      <c r="F25" s="419"/>
      <c r="G25" s="191"/>
      <c r="H25" s="216"/>
      <c r="I25" s="129"/>
    </row>
    <row r="26" spans="1:11" x14ac:dyDescent="0.45">
      <c r="A26" s="125"/>
      <c r="B26" s="420"/>
      <c r="C26" s="421"/>
      <c r="D26" s="421"/>
      <c r="E26" s="421"/>
      <c r="F26" s="421"/>
      <c r="G26" s="191"/>
      <c r="H26" s="217"/>
      <c r="I26" s="129"/>
    </row>
    <row r="27" spans="1:11" x14ac:dyDescent="0.45">
      <c r="A27" s="125"/>
      <c r="B27" s="420"/>
      <c r="C27" s="421"/>
      <c r="D27" s="421"/>
      <c r="E27" s="421"/>
      <c r="F27" s="421"/>
      <c r="G27" s="191"/>
      <c r="H27" s="217"/>
      <c r="I27" s="129"/>
    </row>
    <row r="28" spans="1:11" x14ac:dyDescent="0.45">
      <c r="A28" s="125"/>
      <c r="B28" s="474"/>
      <c r="C28" s="475"/>
      <c r="D28" s="475"/>
      <c r="E28" s="475"/>
      <c r="F28" s="476"/>
      <c r="G28" s="191"/>
      <c r="H28" s="217"/>
      <c r="I28" s="129"/>
    </row>
    <row r="29" spans="1:11" x14ac:dyDescent="0.45">
      <c r="A29" s="125"/>
      <c r="B29" s="420"/>
      <c r="C29" s="421"/>
      <c r="D29" s="421"/>
      <c r="E29" s="421"/>
      <c r="F29" s="422"/>
      <c r="G29" s="191"/>
      <c r="H29" s="217"/>
      <c r="I29" s="129"/>
    </row>
    <row r="30" spans="1:11" x14ac:dyDescent="0.45">
      <c r="A30" s="125"/>
      <c r="B30" s="470"/>
      <c r="C30" s="471"/>
      <c r="D30" s="471"/>
      <c r="E30" s="471"/>
      <c r="F30" s="471"/>
      <c r="G30" s="191"/>
      <c r="H30" s="217"/>
      <c r="I30" s="129"/>
    </row>
    <row r="31" spans="1:11" x14ac:dyDescent="0.45">
      <c r="A31" s="125"/>
      <c r="B31" s="470"/>
      <c r="C31" s="471"/>
      <c r="D31" s="471"/>
      <c r="E31" s="471"/>
      <c r="F31" s="471"/>
      <c r="G31" s="191"/>
      <c r="H31" s="217"/>
      <c r="I31" s="129"/>
    </row>
    <row r="32" spans="1:11" x14ac:dyDescent="0.45">
      <c r="A32" s="125"/>
      <c r="B32" s="470"/>
      <c r="C32" s="471"/>
      <c r="D32" s="471"/>
      <c r="E32" s="471"/>
      <c r="F32" s="471"/>
      <c r="G32" s="191"/>
      <c r="H32" s="217"/>
      <c r="I32" s="129"/>
    </row>
    <row r="33" spans="1:12" x14ac:dyDescent="0.45">
      <c r="A33" s="125"/>
      <c r="B33" s="470"/>
      <c r="C33" s="471"/>
      <c r="D33" s="471"/>
      <c r="E33" s="471"/>
      <c r="F33" s="471"/>
      <c r="G33" s="191"/>
      <c r="H33" s="217"/>
      <c r="I33" s="129"/>
    </row>
    <row r="34" spans="1:12" x14ac:dyDescent="0.45">
      <c r="A34" s="125"/>
      <c r="B34" s="470"/>
      <c r="C34" s="471"/>
      <c r="D34" s="471"/>
      <c r="E34" s="471"/>
      <c r="F34" s="471"/>
      <c r="G34" s="191"/>
      <c r="H34" s="192"/>
      <c r="I34" s="129"/>
    </row>
    <row r="35" spans="1:12" x14ac:dyDescent="0.45">
      <c r="A35" s="125"/>
      <c r="B35" s="470"/>
      <c r="C35" s="471"/>
      <c r="D35" s="471"/>
      <c r="E35" s="471"/>
      <c r="F35" s="471"/>
      <c r="G35" s="191"/>
      <c r="H35" s="192"/>
      <c r="I35" s="129"/>
    </row>
    <row r="36" spans="1:12" x14ac:dyDescent="0.45">
      <c r="A36" s="125"/>
      <c r="B36" s="470"/>
      <c r="C36" s="471"/>
      <c r="D36" s="471"/>
      <c r="E36" s="471"/>
      <c r="F36" s="471"/>
      <c r="G36" s="191"/>
      <c r="H36" s="192"/>
      <c r="I36" s="129"/>
    </row>
    <row r="37" spans="1:12" x14ac:dyDescent="0.45">
      <c r="A37" s="125"/>
      <c r="B37" s="470"/>
      <c r="C37" s="471"/>
      <c r="D37" s="471"/>
      <c r="E37" s="471"/>
      <c r="F37" s="471"/>
      <c r="G37" s="191"/>
      <c r="H37" s="192"/>
      <c r="I37" s="129"/>
    </row>
    <row r="38" spans="1:12" x14ac:dyDescent="0.45">
      <c r="A38" s="125"/>
      <c r="B38" s="470"/>
      <c r="C38" s="471"/>
      <c r="D38" s="471"/>
      <c r="E38" s="471"/>
      <c r="F38" s="471"/>
      <c r="G38" s="191"/>
      <c r="H38" s="192"/>
      <c r="I38" s="129"/>
      <c r="L38" s="130"/>
    </row>
    <row r="39" spans="1:12" x14ac:dyDescent="0.45">
      <c r="A39" s="467" t="s">
        <v>177</v>
      </c>
      <c r="B39" s="404"/>
      <c r="C39" s="404"/>
      <c r="D39" s="404"/>
      <c r="E39" s="404"/>
      <c r="F39" s="404"/>
      <c r="G39" s="404"/>
      <c r="H39" s="405"/>
      <c r="I39" s="185"/>
      <c r="L39" s="130"/>
    </row>
    <row r="40" spans="1:12" x14ac:dyDescent="0.45">
      <c r="A40" s="408" t="s">
        <v>178</v>
      </c>
      <c r="B40" s="404"/>
      <c r="C40" s="404"/>
      <c r="D40" s="404"/>
      <c r="E40" s="404"/>
      <c r="F40" s="404"/>
      <c r="G40" s="404"/>
      <c r="H40" s="405"/>
      <c r="I40" s="186"/>
      <c r="L40" s="130"/>
    </row>
    <row r="41" spans="1:12" x14ac:dyDescent="0.45">
      <c r="A41" s="408" t="s">
        <v>179</v>
      </c>
      <c r="B41" s="404"/>
      <c r="C41" s="404"/>
      <c r="D41" s="404"/>
      <c r="E41" s="404"/>
      <c r="F41" s="404"/>
      <c r="G41" s="404"/>
      <c r="H41" s="405"/>
      <c r="I41" s="172"/>
    </row>
    <row r="42" spans="1:12" x14ac:dyDescent="0.45">
      <c r="A42" s="414" t="s">
        <v>101</v>
      </c>
      <c r="B42" s="415"/>
      <c r="C42" s="415"/>
      <c r="D42" s="415"/>
      <c r="E42" s="415"/>
      <c r="F42" s="415"/>
      <c r="G42" s="415"/>
      <c r="H42" s="415"/>
      <c r="I42" s="416"/>
    </row>
    <row r="43" spans="1:12" x14ac:dyDescent="0.45">
      <c r="A43" s="120" t="s">
        <v>102</v>
      </c>
      <c r="B43" s="412" t="s">
        <v>103</v>
      </c>
      <c r="C43" s="458"/>
      <c r="D43" s="413"/>
      <c r="E43" s="412" t="s">
        <v>91</v>
      </c>
      <c r="F43" s="413"/>
      <c r="G43" s="122" t="s">
        <v>93</v>
      </c>
      <c r="H43" s="123" t="s">
        <v>94</v>
      </c>
      <c r="I43" s="124" t="s">
        <v>95</v>
      </c>
    </row>
    <row r="44" spans="1:12" x14ac:dyDescent="0.45">
      <c r="A44" s="125">
        <v>1</v>
      </c>
      <c r="B44" s="449" t="s">
        <v>104</v>
      </c>
      <c r="C44" s="450"/>
      <c r="D44" s="451"/>
      <c r="E44" s="437" t="s">
        <v>105</v>
      </c>
      <c r="F44" s="439"/>
      <c r="G44" s="157"/>
      <c r="H44" s="155">
        <v>450</v>
      </c>
      <c r="I44" s="132">
        <f>SUM(G44*H44)</f>
        <v>0</v>
      </c>
    </row>
    <row r="45" spans="1:12" x14ac:dyDescent="0.45">
      <c r="A45" s="125">
        <v>2</v>
      </c>
      <c r="B45" s="426" t="s">
        <v>106</v>
      </c>
      <c r="C45" s="427"/>
      <c r="D45" s="428"/>
      <c r="E45" s="406" t="s">
        <v>105</v>
      </c>
      <c r="F45" s="407"/>
      <c r="G45" s="126"/>
      <c r="H45" s="156">
        <v>350</v>
      </c>
      <c r="I45" s="129">
        <f t="shared" ref="I45:I49" si="1">SUM(G45*H45)</f>
        <v>0</v>
      </c>
    </row>
    <row r="46" spans="1:12" x14ac:dyDescent="0.45">
      <c r="A46" s="125">
        <v>3</v>
      </c>
      <c r="B46" s="426" t="s">
        <v>107</v>
      </c>
      <c r="C46" s="427"/>
      <c r="D46" s="428"/>
      <c r="E46" s="406" t="s">
        <v>105</v>
      </c>
      <c r="F46" s="407"/>
      <c r="G46" s="126">
        <v>1</v>
      </c>
      <c r="H46" s="156">
        <v>300</v>
      </c>
      <c r="I46" s="129">
        <f t="shared" si="1"/>
        <v>300</v>
      </c>
    </row>
    <row r="47" spans="1:12" x14ac:dyDescent="0.45">
      <c r="A47" s="125">
        <v>4</v>
      </c>
      <c r="B47" s="426" t="s">
        <v>108</v>
      </c>
      <c r="C47" s="427"/>
      <c r="D47" s="428"/>
      <c r="E47" s="406" t="s">
        <v>105</v>
      </c>
      <c r="F47" s="407"/>
      <c r="G47" s="126"/>
      <c r="H47" s="156">
        <v>200</v>
      </c>
      <c r="I47" s="129">
        <f t="shared" si="1"/>
        <v>0</v>
      </c>
    </row>
    <row r="48" spans="1:12" x14ac:dyDescent="0.45">
      <c r="A48" s="125">
        <v>5</v>
      </c>
      <c r="B48" s="426" t="s">
        <v>109</v>
      </c>
      <c r="C48" s="427"/>
      <c r="D48" s="428"/>
      <c r="E48" s="406" t="s">
        <v>105</v>
      </c>
      <c r="F48" s="407"/>
      <c r="G48" s="126">
        <v>1</v>
      </c>
      <c r="H48" s="158">
        <v>200</v>
      </c>
      <c r="I48" s="129">
        <f t="shared" si="1"/>
        <v>200</v>
      </c>
    </row>
    <row r="49" spans="1:12" x14ac:dyDescent="0.45">
      <c r="A49" s="125">
        <v>6</v>
      </c>
      <c r="B49" s="426" t="s">
        <v>339</v>
      </c>
      <c r="C49" s="427"/>
      <c r="D49" s="428"/>
      <c r="E49" s="406" t="s">
        <v>105</v>
      </c>
      <c r="F49" s="407"/>
      <c r="G49" s="126"/>
      <c r="H49" s="158">
        <v>140</v>
      </c>
      <c r="I49" s="129">
        <f t="shared" si="1"/>
        <v>0</v>
      </c>
    </row>
    <row r="50" spans="1:12" x14ac:dyDescent="0.45">
      <c r="A50" s="125"/>
      <c r="B50" s="426"/>
      <c r="C50" s="427"/>
      <c r="D50" s="428"/>
      <c r="E50" s="133"/>
      <c r="F50" s="100"/>
      <c r="G50" s="100"/>
      <c r="H50" s="116"/>
      <c r="I50" s="129"/>
    </row>
    <row r="51" spans="1:12" x14ac:dyDescent="0.45">
      <c r="A51" s="114"/>
      <c r="B51" s="426"/>
      <c r="C51" s="427"/>
      <c r="D51" s="428"/>
      <c r="F51" s="100"/>
      <c r="G51" s="100"/>
      <c r="H51" s="116"/>
      <c r="I51" s="129"/>
    </row>
    <row r="52" spans="1:12" x14ac:dyDescent="0.45">
      <c r="A52" s="134"/>
      <c r="B52" s="455"/>
      <c r="C52" s="456"/>
      <c r="D52" s="457"/>
      <c r="E52" s="102"/>
      <c r="F52" s="103"/>
      <c r="G52" s="100"/>
      <c r="H52" s="118"/>
      <c r="I52" s="129"/>
    </row>
    <row r="53" spans="1:12" x14ac:dyDescent="0.45">
      <c r="A53" s="408" t="s">
        <v>110</v>
      </c>
      <c r="B53" s="404"/>
      <c r="C53" s="404"/>
      <c r="D53" s="404"/>
      <c r="E53" s="404"/>
      <c r="F53" s="404"/>
      <c r="G53" s="404"/>
      <c r="H53" s="405"/>
      <c r="I53" s="140">
        <f>SUM(I44:I52)</f>
        <v>500</v>
      </c>
    </row>
    <row r="54" spans="1:12" x14ac:dyDescent="0.45">
      <c r="A54" s="414" t="s">
        <v>111</v>
      </c>
      <c r="B54" s="415"/>
      <c r="C54" s="415"/>
      <c r="D54" s="415"/>
      <c r="E54" s="415"/>
      <c r="F54" s="415"/>
      <c r="G54" s="415"/>
      <c r="H54" s="415"/>
      <c r="I54" s="416"/>
    </row>
    <row r="55" spans="1:12" x14ac:dyDescent="0.45">
      <c r="A55" s="120" t="s">
        <v>112</v>
      </c>
      <c r="B55" s="412" t="s">
        <v>113</v>
      </c>
      <c r="C55" s="458"/>
      <c r="D55" s="413"/>
      <c r="E55" s="412" t="s">
        <v>114</v>
      </c>
      <c r="F55" s="413"/>
      <c r="G55" s="136" t="s">
        <v>115</v>
      </c>
      <c r="H55" s="136" t="s">
        <v>94</v>
      </c>
      <c r="I55" s="137" t="s">
        <v>95</v>
      </c>
    </row>
    <row r="56" spans="1:12" x14ac:dyDescent="0.45">
      <c r="A56" s="125">
        <v>1</v>
      </c>
      <c r="B56" s="417" t="s">
        <v>383</v>
      </c>
      <c r="C56" s="418"/>
      <c r="D56" s="419"/>
      <c r="E56" s="437"/>
      <c r="F56" s="439"/>
      <c r="G56" s="126"/>
      <c r="H56" s="138"/>
      <c r="I56" s="129"/>
    </row>
    <row r="57" spans="1:12" x14ac:dyDescent="0.45">
      <c r="A57" s="125"/>
      <c r="B57" s="420" t="s">
        <v>273</v>
      </c>
      <c r="C57" s="421"/>
      <c r="D57" s="422"/>
      <c r="E57" s="406">
        <v>1</v>
      </c>
      <c r="F57" s="407"/>
      <c r="G57" s="126">
        <v>56.6</v>
      </c>
      <c r="H57" s="138">
        <v>5</v>
      </c>
      <c r="I57" s="129">
        <f>H57*G57</f>
        <v>283</v>
      </c>
    </row>
    <row r="58" spans="1:12" x14ac:dyDescent="0.45">
      <c r="A58" s="139"/>
      <c r="B58" s="423"/>
      <c r="C58" s="424"/>
      <c r="D58" s="425"/>
      <c r="E58" s="440"/>
      <c r="F58" s="442"/>
      <c r="G58" s="126"/>
      <c r="H58" s="138"/>
      <c r="I58" s="129"/>
    </row>
    <row r="59" spans="1:12" x14ac:dyDescent="0.45">
      <c r="A59" s="408" t="s">
        <v>116</v>
      </c>
      <c r="B59" s="404"/>
      <c r="C59" s="404"/>
      <c r="D59" s="404"/>
      <c r="E59" s="404"/>
      <c r="F59" s="404"/>
      <c r="G59" s="404"/>
      <c r="H59" s="405"/>
      <c r="I59" s="140">
        <f>SUM(I56:I58)</f>
        <v>283</v>
      </c>
    </row>
    <row r="60" spans="1:12" x14ac:dyDescent="0.45">
      <c r="A60" s="141"/>
      <c r="B60" s="142"/>
      <c r="C60" s="142"/>
      <c r="D60" s="142"/>
      <c r="E60" s="142"/>
      <c r="F60" s="143"/>
      <c r="G60" s="144"/>
      <c r="H60" s="144"/>
      <c r="I60" s="145"/>
      <c r="L60" s="97"/>
    </row>
    <row r="61" spans="1:12" x14ac:dyDescent="0.45">
      <c r="A61" s="452"/>
      <c r="B61" s="453"/>
      <c r="C61" s="453"/>
      <c r="D61" s="453"/>
      <c r="E61" s="453"/>
      <c r="F61" s="146"/>
      <c r="G61" s="454" t="s">
        <v>117</v>
      </c>
      <c r="H61" s="453"/>
      <c r="I61" s="147">
        <f>I59+I53+I41</f>
        <v>783</v>
      </c>
    </row>
    <row r="62" spans="1:12" x14ac:dyDescent="0.45">
      <c r="A62" s="452"/>
      <c r="B62" s="453"/>
      <c r="C62" s="453"/>
      <c r="D62" s="453"/>
      <c r="E62" s="453"/>
      <c r="F62" s="100"/>
      <c r="G62" s="148"/>
      <c r="H62" s="149"/>
      <c r="I62" s="150"/>
    </row>
    <row r="63" spans="1:12" ht="14.65" thickBot="1" x14ac:dyDescent="0.5">
      <c r="A63" s="452"/>
      <c r="B63" s="453"/>
      <c r="C63" s="453"/>
      <c r="D63" s="453"/>
      <c r="E63" s="453"/>
      <c r="F63" s="100"/>
      <c r="G63" s="402" t="s">
        <v>160</v>
      </c>
      <c r="H63" s="403"/>
      <c r="I63" s="159">
        <f>I61+I62</f>
        <v>783</v>
      </c>
    </row>
    <row r="64" spans="1:12" ht="15" thickTop="1" thickBot="1" x14ac:dyDescent="0.5">
      <c r="A64" s="151"/>
      <c r="B64" s="152"/>
      <c r="C64" s="459"/>
      <c r="D64" s="460"/>
      <c r="E64" s="460"/>
      <c r="F64" s="460"/>
      <c r="G64" s="153"/>
      <c r="H64" s="153"/>
      <c r="I64" s="154"/>
    </row>
    <row r="66" spans="1:2" x14ac:dyDescent="0.45">
      <c r="A66" s="97"/>
      <c r="B66" s="97"/>
    </row>
  </sheetData>
  <mergeCells count="78">
    <mergeCell ref="F11:G11"/>
    <mergeCell ref="H11:I11"/>
    <mergeCell ref="A9:E9"/>
    <mergeCell ref="F9:G9"/>
    <mergeCell ref="H9:I9"/>
    <mergeCell ref="F10:G10"/>
    <mergeCell ref="H10:I10"/>
    <mergeCell ref="B21:D21"/>
    <mergeCell ref="F12:G12"/>
    <mergeCell ref="H12:I12"/>
    <mergeCell ref="H13:I13"/>
    <mergeCell ref="F14:G14"/>
    <mergeCell ref="H14:I14"/>
    <mergeCell ref="F15:G15"/>
    <mergeCell ref="H15:I15"/>
    <mergeCell ref="A16:I16"/>
    <mergeCell ref="A17:I17"/>
    <mergeCell ref="B18:D18"/>
    <mergeCell ref="B19:D19"/>
    <mergeCell ref="B20:D20"/>
    <mergeCell ref="B33:F33"/>
    <mergeCell ref="A22:H22"/>
    <mergeCell ref="A23:I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44:D44"/>
    <mergeCell ref="E44:F44"/>
    <mergeCell ref="B34:F34"/>
    <mergeCell ref="B35:F35"/>
    <mergeCell ref="B36:F36"/>
    <mergeCell ref="B37:F37"/>
    <mergeCell ref="B38:F38"/>
    <mergeCell ref="A39:H39"/>
    <mergeCell ref="A40:H40"/>
    <mergeCell ref="A41:H41"/>
    <mergeCell ref="A42:I42"/>
    <mergeCell ref="B43:D43"/>
    <mergeCell ref="E43:F43"/>
    <mergeCell ref="B45:D45"/>
    <mergeCell ref="E45:F45"/>
    <mergeCell ref="B46:D46"/>
    <mergeCell ref="E46:F46"/>
    <mergeCell ref="B47:D47"/>
    <mergeCell ref="E47:F47"/>
    <mergeCell ref="B56:D56"/>
    <mergeCell ref="E56:F56"/>
    <mergeCell ref="B48:D48"/>
    <mergeCell ref="E48:F48"/>
    <mergeCell ref="B49:D49"/>
    <mergeCell ref="E49:F49"/>
    <mergeCell ref="B50:D50"/>
    <mergeCell ref="B51:D51"/>
    <mergeCell ref="B52:D52"/>
    <mergeCell ref="A53:H53"/>
    <mergeCell ref="A54:I54"/>
    <mergeCell ref="B55:D55"/>
    <mergeCell ref="E55:F55"/>
    <mergeCell ref="C64:F64"/>
    <mergeCell ref="B57:D57"/>
    <mergeCell ref="E57:F57"/>
    <mergeCell ref="B58:D58"/>
    <mergeCell ref="E58:F58"/>
    <mergeCell ref="A59:H59"/>
    <mergeCell ref="A61:B61"/>
    <mergeCell ref="C61:E61"/>
    <mergeCell ref="G61:H61"/>
    <mergeCell ref="A62:B62"/>
    <mergeCell ref="C62:E62"/>
    <mergeCell ref="A63:B63"/>
    <mergeCell ref="C63:E63"/>
    <mergeCell ref="G63:H63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M66"/>
  <sheetViews>
    <sheetView topLeftCell="A28" workbookViewId="0">
      <selection activeCell="M43" sqref="M43"/>
    </sheetView>
  </sheetViews>
  <sheetFormatPr defaultRowHeight="14.25" x14ac:dyDescent="0.45"/>
  <cols>
    <col min="1" max="1" width="12" bestFit="1" customWidth="1"/>
    <col min="4" max="4" width="26.86328125" customWidth="1"/>
    <col min="6" max="6" width="8.86328125" customWidth="1"/>
    <col min="7" max="7" width="11" customWidth="1"/>
    <col min="8" max="8" width="14.1328125" customWidth="1"/>
    <col min="9" max="9" width="18.33203125" customWidth="1"/>
  </cols>
  <sheetData>
    <row r="1" spans="1:13" x14ac:dyDescent="0.45">
      <c r="A1" s="92"/>
      <c r="B1" s="93"/>
      <c r="C1" s="93"/>
      <c r="D1" s="93"/>
      <c r="E1" s="93"/>
      <c r="F1" s="93"/>
      <c r="G1" s="93"/>
      <c r="H1" s="93"/>
      <c r="I1" s="94"/>
    </row>
    <row r="2" spans="1:13" x14ac:dyDescent="0.45">
      <c r="A2" s="95"/>
      <c r="I2" s="96"/>
    </row>
    <row r="3" spans="1:13" x14ac:dyDescent="0.45">
      <c r="A3" s="95"/>
      <c r="I3" s="96"/>
    </row>
    <row r="4" spans="1:13" x14ac:dyDescent="0.45">
      <c r="A4" s="95"/>
      <c r="I4" s="96"/>
    </row>
    <row r="5" spans="1:13" x14ac:dyDescent="0.45">
      <c r="A5" s="95"/>
      <c r="I5" s="96"/>
    </row>
    <row r="6" spans="1:13" x14ac:dyDescent="0.45">
      <c r="A6" s="95"/>
      <c r="I6" s="96"/>
    </row>
    <row r="7" spans="1:13" x14ac:dyDescent="0.45">
      <c r="A7" s="95"/>
      <c r="I7" s="96"/>
    </row>
    <row r="8" spans="1:13" x14ac:dyDescent="0.45">
      <c r="A8" s="95"/>
      <c r="H8" s="97"/>
      <c r="I8" s="98"/>
    </row>
    <row r="9" spans="1:13" x14ac:dyDescent="0.45">
      <c r="A9" s="414" t="s">
        <v>167</v>
      </c>
      <c r="B9" s="415"/>
      <c r="C9" s="415"/>
      <c r="D9" s="415"/>
      <c r="E9" s="429"/>
      <c r="F9" s="430" t="s">
        <v>166</v>
      </c>
      <c r="G9" s="431"/>
      <c r="H9" s="432" t="e">
        <f>#REF!</f>
        <v>#REF!</v>
      </c>
      <c r="I9" s="433"/>
    </row>
    <row r="10" spans="1:13" x14ac:dyDescent="0.45">
      <c r="A10" s="99" t="s">
        <v>77</v>
      </c>
      <c r="B10" s="97"/>
      <c r="F10" s="430" t="s">
        <v>78</v>
      </c>
      <c r="G10" s="431"/>
      <c r="H10" s="434" t="e">
        <f>#REF!</f>
        <v>#REF!</v>
      </c>
      <c r="I10" s="435"/>
    </row>
    <row r="11" spans="1:13" x14ac:dyDescent="0.45">
      <c r="A11" s="99" t="s">
        <v>79</v>
      </c>
      <c r="B11" s="97"/>
      <c r="F11" s="430" t="s">
        <v>80</v>
      </c>
      <c r="G11" s="431"/>
      <c r="H11" s="436" t="e">
        <f>#REF!</f>
        <v>#REF!</v>
      </c>
      <c r="I11" s="435"/>
    </row>
    <row r="12" spans="1:13" x14ac:dyDescent="0.45">
      <c r="A12" s="99" t="s">
        <v>81</v>
      </c>
      <c r="B12" s="97"/>
      <c r="F12" s="430" t="s">
        <v>82</v>
      </c>
      <c r="G12" s="431"/>
      <c r="H12" s="436" t="e">
        <f>#REF!</f>
        <v>#REF!</v>
      </c>
      <c r="I12" s="435"/>
    </row>
    <row r="13" spans="1:13" x14ac:dyDescent="0.45">
      <c r="A13" s="99" t="s">
        <v>83</v>
      </c>
      <c r="B13" s="97"/>
      <c r="F13" s="181" t="s">
        <v>84</v>
      </c>
      <c r="G13" s="182"/>
      <c r="H13" s="468" t="s">
        <v>118</v>
      </c>
      <c r="I13" s="469"/>
    </row>
    <row r="14" spans="1:13" x14ac:dyDescent="0.45">
      <c r="A14" s="99"/>
      <c r="B14" s="97"/>
      <c r="F14" s="430" t="s">
        <v>86</v>
      </c>
      <c r="G14" s="431"/>
      <c r="H14" s="436" t="s">
        <v>87</v>
      </c>
      <c r="I14" s="435"/>
      <c r="M14" t="s">
        <v>85</v>
      </c>
    </row>
    <row r="15" spans="1:13" x14ac:dyDescent="0.45">
      <c r="A15" s="99"/>
      <c r="B15" s="97"/>
      <c r="D15" s="187"/>
      <c r="F15" s="472" t="s">
        <v>318</v>
      </c>
      <c r="G15" s="472"/>
      <c r="H15" s="473" t="s">
        <v>327</v>
      </c>
      <c r="I15" s="469"/>
    </row>
    <row r="16" spans="1:13" x14ac:dyDescent="0.45">
      <c r="A16" s="443" t="s">
        <v>384</v>
      </c>
      <c r="B16" s="444"/>
      <c r="C16" s="444"/>
      <c r="D16" s="444"/>
      <c r="E16" s="444"/>
      <c r="F16" s="444"/>
      <c r="G16" s="444"/>
      <c r="H16" s="444"/>
      <c r="I16" s="445"/>
    </row>
    <row r="17" spans="1:11" ht="14.65" thickBot="1" x14ac:dyDescent="0.5">
      <c r="A17" s="446" t="s">
        <v>88</v>
      </c>
      <c r="B17" s="447"/>
      <c r="C17" s="447"/>
      <c r="D17" s="447"/>
      <c r="E17" s="447"/>
      <c r="F17" s="447"/>
      <c r="G17" s="447"/>
      <c r="H17" s="447"/>
      <c r="I17" s="448"/>
    </row>
    <row r="18" spans="1:11" x14ac:dyDescent="0.45">
      <c r="A18" s="104" t="s">
        <v>89</v>
      </c>
      <c r="B18" s="464" t="s">
        <v>176</v>
      </c>
      <c r="C18" s="465"/>
      <c r="D18" s="466"/>
      <c r="E18" s="170" t="s">
        <v>91</v>
      </c>
      <c r="F18" s="170" t="s">
        <v>92</v>
      </c>
      <c r="G18" s="170" t="s">
        <v>93</v>
      </c>
      <c r="H18" s="170" t="s">
        <v>94</v>
      </c>
      <c r="I18" s="171" t="s">
        <v>95</v>
      </c>
    </row>
    <row r="19" spans="1:11" x14ac:dyDescent="0.45">
      <c r="A19" s="109"/>
      <c r="B19" s="437"/>
      <c r="C19" s="438"/>
      <c r="D19" s="439"/>
      <c r="E19" s="110"/>
      <c r="F19" s="111"/>
      <c r="G19" s="110"/>
      <c r="H19" s="112"/>
      <c r="I19" s="113">
        <f>SUM(G19*H19)</f>
        <v>0</v>
      </c>
    </row>
    <row r="20" spans="1:11" x14ac:dyDescent="0.45">
      <c r="A20" s="114"/>
      <c r="B20" s="406"/>
      <c r="C20" s="395"/>
      <c r="D20" s="407"/>
      <c r="E20" s="115"/>
      <c r="F20" s="100"/>
      <c r="G20" s="115"/>
      <c r="H20" s="116"/>
      <c r="I20" s="113">
        <f t="shared" ref="I20:I21" si="0">SUM(G20*H20)</f>
        <v>0</v>
      </c>
    </row>
    <row r="21" spans="1:11" x14ac:dyDescent="0.45">
      <c r="A21" s="114"/>
      <c r="B21" s="440"/>
      <c r="C21" s="441"/>
      <c r="D21" s="442"/>
      <c r="E21" s="115"/>
      <c r="F21" s="100"/>
      <c r="G21" s="117"/>
      <c r="H21" s="118"/>
      <c r="I21" s="119">
        <f t="shared" si="0"/>
        <v>0</v>
      </c>
    </row>
    <row r="22" spans="1:11" x14ac:dyDescent="0.45">
      <c r="A22" s="408" t="s">
        <v>96</v>
      </c>
      <c r="B22" s="404"/>
      <c r="C22" s="404"/>
      <c r="D22" s="404"/>
      <c r="E22" s="404"/>
      <c r="F22" s="404"/>
      <c r="G22" s="404"/>
      <c r="H22" s="405"/>
      <c r="I22" s="113">
        <f>SUM(I19:I21)</f>
        <v>0</v>
      </c>
    </row>
    <row r="23" spans="1:11" x14ac:dyDescent="0.45">
      <c r="A23" s="414" t="s">
        <v>97</v>
      </c>
      <c r="B23" s="415"/>
      <c r="C23" s="415"/>
      <c r="D23" s="415"/>
      <c r="E23" s="415"/>
      <c r="F23" s="415"/>
      <c r="G23" s="415"/>
      <c r="H23" s="415"/>
      <c r="I23" s="416"/>
    </row>
    <row r="24" spans="1:11" x14ac:dyDescent="0.45">
      <c r="A24" s="120" t="s">
        <v>98</v>
      </c>
      <c r="B24" s="412" t="s">
        <v>176</v>
      </c>
      <c r="C24" s="458"/>
      <c r="D24" s="458"/>
      <c r="E24" s="458"/>
      <c r="F24" s="413"/>
      <c r="G24" s="180" t="s">
        <v>93</v>
      </c>
      <c r="H24" s="136" t="s">
        <v>94</v>
      </c>
      <c r="I24" s="137" t="s">
        <v>95</v>
      </c>
      <c r="K24" s="142"/>
    </row>
    <row r="25" spans="1:11" x14ac:dyDescent="0.45">
      <c r="A25" s="125">
        <v>1</v>
      </c>
      <c r="B25" s="417" t="s">
        <v>385</v>
      </c>
      <c r="C25" s="418"/>
      <c r="D25" s="418"/>
      <c r="E25" s="418"/>
      <c r="F25" s="419"/>
      <c r="G25" s="191">
        <v>1</v>
      </c>
      <c r="H25" s="216">
        <v>9509</v>
      </c>
      <c r="I25" s="129">
        <f>H25*G25</f>
        <v>9509</v>
      </c>
    </row>
    <row r="26" spans="1:11" x14ac:dyDescent="0.45">
      <c r="A26" s="125"/>
      <c r="B26" s="420"/>
      <c r="C26" s="421"/>
      <c r="D26" s="421"/>
      <c r="E26" s="421"/>
      <c r="F26" s="421"/>
      <c r="G26" s="191"/>
      <c r="H26" s="217"/>
      <c r="I26" s="129"/>
    </row>
    <row r="27" spans="1:11" x14ac:dyDescent="0.45">
      <c r="A27" s="125"/>
      <c r="B27" s="420"/>
      <c r="C27" s="421"/>
      <c r="D27" s="421"/>
      <c r="E27" s="421"/>
      <c r="F27" s="421"/>
      <c r="G27" s="191"/>
      <c r="H27" s="217"/>
      <c r="I27" s="129"/>
    </row>
    <row r="28" spans="1:11" x14ac:dyDescent="0.45">
      <c r="A28" s="125"/>
      <c r="B28" s="474"/>
      <c r="C28" s="475"/>
      <c r="D28" s="475"/>
      <c r="E28" s="475"/>
      <c r="F28" s="476"/>
      <c r="G28" s="191"/>
      <c r="H28" s="217"/>
      <c r="I28" s="129"/>
    </row>
    <row r="29" spans="1:11" x14ac:dyDescent="0.45">
      <c r="A29" s="125"/>
      <c r="B29" s="420"/>
      <c r="C29" s="421"/>
      <c r="D29" s="421"/>
      <c r="E29" s="421"/>
      <c r="F29" s="422"/>
      <c r="G29" s="191"/>
      <c r="H29" s="217"/>
      <c r="I29" s="129"/>
    </row>
    <row r="30" spans="1:11" x14ac:dyDescent="0.45">
      <c r="A30" s="125"/>
      <c r="B30" s="470"/>
      <c r="C30" s="471"/>
      <c r="D30" s="471"/>
      <c r="E30" s="471"/>
      <c r="F30" s="471"/>
      <c r="G30" s="191"/>
      <c r="H30" s="217"/>
      <c r="I30" s="129"/>
    </row>
    <row r="31" spans="1:11" x14ac:dyDescent="0.45">
      <c r="A31" s="125"/>
      <c r="B31" s="470"/>
      <c r="C31" s="471"/>
      <c r="D31" s="471"/>
      <c r="E31" s="471"/>
      <c r="F31" s="471"/>
      <c r="G31" s="191"/>
      <c r="H31" s="217"/>
      <c r="I31" s="129"/>
    </row>
    <row r="32" spans="1:11" x14ac:dyDescent="0.45">
      <c r="A32" s="125"/>
      <c r="B32" s="470"/>
      <c r="C32" s="471"/>
      <c r="D32" s="471"/>
      <c r="E32" s="471"/>
      <c r="F32" s="471"/>
      <c r="G32" s="191"/>
      <c r="H32" s="217"/>
      <c r="I32" s="129"/>
    </row>
    <row r="33" spans="1:12" x14ac:dyDescent="0.45">
      <c r="A33" s="125"/>
      <c r="B33" s="470"/>
      <c r="C33" s="471"/>
      <c r="D33" s="471"/>
      <c r="E33" s="471"/>
      <c r="F33" s="471"/>
      <c r="G33" s="191"/>
      <c r="H33" s="217"/>
      <c r="I33" s="129"/>
    </row>
    <row r="34" spans="1:12" x14ac:dyDescent="0.45">
      <c r="A34" s="125"/>
      <c r="B34" s="470"/>
      <c r="C34" s="471"/>
      <c r="D34" s="471"/>
      <c r="E34" s="471"/>
      <c r="F34" s="471"/>
      <c r="G34" s="191"/>
      <c r="H34" s="192"/>
      <c r="I34" s="129"/>
    </row>
    <row r="35" spans="1:12" x14ac:dyDescent="0.45">
      <c r="A35" s="125"/>
      <c r="B35" s="470"/>
      <c r="C35" s="471"/>
      <c r="D35" s="471"/>
      <c r="E35" s="471"/>
      <c r="F35" s="471"/>
      <c r="G35" s="191"/>
      <c r="H35" s="192"/>
      <c r="I35" s="129"/>
    </row>
    <row r="36" spans="1:12" x14ac:dyDescent="0.45">
      <c r="A36" s="125"/>
      <c r="B36" s="470"/>
      <c r="C36" s="471"/>
      <c r="D36" s="471"/>
      <c r="E36" s="471"/>
      <c r="F36" s="471"/>
      <c r="G36" s="191"/>
      <c r="H36" s="192"/>
      <c r="I36" s="129"/>
    </row>
    <row r="37" spans="1:12" x14ac:dyDescent="0.45">
      <c r="A37" s="125"/>
      <c r="B37" s="470"/>
      <c r="C37" s="471"/>
      <c r="D37" s="471"/>
      <c r="E37" s="471"/>
      <c r="F37" s="471"/>
      <c r="G37" s="191"/>
      <c r="H37" s="192"/>
      <c r="I37" s="129"/>
    </row>
    <row r="38" spans="1:12" x14ac:dyDescent="0.45">
      <c r="A38" s="125"/>
      <c r="B38" s="470"/>
      <c r="C38" s="471"/>
      <c r="D38" s="471"/>
      <c r="E38" s="471"/>
      <c r="F38" s="471"/>
      <c r="G38" s="191"/>
      <c r="H38" s="192"/>
      <c r="I38" s="129"/>
      <c r="L38" s="130"/>
    </row>
    <row r="39" spans="1:12" x14ac:dyDescent="0.45">
      <c r="A39" s="467" t="s">
        <v>177</v>
      </c>
      <c r="B39" s="404"/>
      <c r="C39" s="404"/>
      <c r="D39" s="404"/>
      <c r="E39" s="404"/>
      <c r="F39" s="404"/>
      <c r="G39" s="404"/>
      <c r="H39" s="405"/>
      <c r="I39" s="185">
        <f>SUM(I25:I38)</f>
        <v>9509</v>
      </c>
      <c r="L39" s="130"/>
    </row>
    <row r="40" spans="1:12" x14ac:dyDescent="0.45">
      <c r="A40" s="408" t="s">
        <v>178</v>
      </c>
      <c r="B40" s="404"/>
      <c r="C40" s="404"/>
      <c r="D40" s="404"/>
      <c r="E40" s="404"/>
      <c r="F40" s="404"/>
      <c r="G40" s="404"/>
      <c r="H40" s="405"/>
      <c r="I40" s="186">
        <f>ROUND((I39*0.15),2)</f>
        <v>1426.35</v>
      </c>
      <c r="L40" s="130"/>
    </row>
    <row r="41" spans="1:12" x14ac:dyDescent="0.45">
      <c r="A41" s="408" t="s">
        <v>179</v>
      </c>
      <c r="B41" s="404"/>
      <c r="C41" s="404"/>
      <c r="D41" s="404"/>
      <c r="E41" s="404"/>
      <c r="F41" s="404"/>
      <c r="G41" s="404"/>
      <c r="H41" s="405"/>
      <c r="I41" s="172">
        <f>I39+I40</f>
        <v>10935.35</v>
      </c>
    </row>
    <row r="42" spans="1:12" x14ac:dyDescent="0.45">
      <c r="A42" s="414" t="s">
        <v>101</v>
      </c>
      <c r="B42" s="415"/>
      <c r="C42" s="415"/>
      <c r="D42" s="415"/>
      <c r="E42" s="415"/>
      <c r="F42" s="415"/>
      <c r="G42" s="415"/>
      <c r="H42" s="415"/>
      <c r="I42" s="416"/>
    </row>
    <row r="43" spans="1:12" x14ac:dyDescent="0.45">
      <c r="A43" s="120" t="s">
        <v>102</v>
      </c>
      <c r="B43" s="412" t="s">
        <v>103</v>
      </c>
      <c r="C43" s="458"/>
      <c r="D43" s="413"/>
      <c r="E43" s="412" t="s">
        <v>91</v>
      </c>
      <c r="F43" s="413"/>
      <c r="G43" s="122" t="s">
        <v>93</v>
      </c>
      <c r="H43" s="123" t="s">
        <v>94</v>
      </c>
      <c r="I43" s="124" t="s">
        <v>95</v>
      </c>
    </row>
    <row r="44" spans="1:12" x14ac:dyDescent="0.45">
      <c r="A44" s="125">
        <v>1</v>
      </c>
      <c r="B44" s="449" t="s">
        <v>104</v>
      </c>
      <c r="C44" s="450"/>
      <c r="D44" s="451"/>
      <c r="E44" s="437" t="s">
        <v>105</v>
      </c>
      <c r="F44" s="439"/>
      <c r="G44" s="157"/>
      <c r="H44" s="155">
        <v>450</v>
      </c>
      <c r="I44" s="132">
        <f>SUM(G44*H44)</f>
        <v>0</v>
      </c>
    </row>
    <row r="45" spans="1:12" x14ac:dyDescent="0.45">
      <c r="A45" s="125">
        <v>2</v>
      </c>
      <c r="B45" s="426" t="s">
        <v>106</v>
      </c>
      <c r="C45" s="427"/>
      <c r="D45" s="428"/>
      <c r="E45" s="406" t="s">
        <v>105</v>
      </c>
      <c r="F45" s="407"/>
      <c r="G45" s="126"/>
      <c r="H45" s="156">
        <v>350</v>
      </c>
      <c r="I45" s="129">
        <f t="shared" ref="I45:I49" si="1">SUM(G45*H45)</f>
        <v>0</v>
      </c>
    </row>
    <row r="46" spans="1:12" x14ac:dyDescent="0.45">
      <c r="A46" s="125">
        <v>3</v>
      </c>
      <c r="B46" s="426" t="s">
        <v>107</v>
      </c>
      <c r="C46" s="427"/>
      <c r="D46" s="428"/>
      <c r="E46" s="406" t="s">
        <v>105</v>
      </c>
      <c r="F46" s="407"/>
      <c r="G46" s="126">
        <v>3</v>
      </c>
      <c r="H46" s="156">
        <v>300</v>
      </c>
      <c r="I46" s="129">
        <f t="shared" si="1"/>
        <v>900</v>
      </c>
    </row>
    <row r="47" spans="1:12" x14ac:dyDescent="0.45">
      <c r="A47" s="125">
        <v>4</v>
      </c>
      <c r="B47" s="426" t="s">
        <v>108</v>
      </c>
      <c r="C47" s="427"/>
      <c r="D47" s="428"/>
      <c r="E47" s="406" t="s">
        <v>105</v>
      </c>
      <c r="F47" s="407"/>
      <c r="G47" s="126"/>
      <c r="H47" s="156">
        <v>200</v>
      </c>
      <c r="I47" s="129">
        <f t="shared" si="1"/>
        <v>0</v>
      </c>
    </row>
    <row r="48" spans="1:12" x14ac:dyDescent="0.45">
      <c r="A48" s="125">
        <v>5</v>
      </c>
      <c r="B48" s="426" t="s">
        <v>109</v>
      </c>
      <c r="C48" s="427"/>
      <c r="D48" s="428"/>
      <c r="E48" s="406" t="s">
        <v>105</v>
      </c>
      <c r="F48" s="407"/>
      <c r="G48" s="126">
        <v>3</v>
      </c>
      <c r="H48" s="158">
        <v>200</v>
      </c>
      <c r="I48" s="129">
        <f t="shared" si="1"/>
        <v>600</v>
      </c>
    </row>
    <row r="49" spans="1:12" x14ac:dyDescent="0.45">
      <c r="A49" s="125">
        <v>6</v>
      </c>
      <c r="B49" s="426" t="s">
        <v>339</v>
      </c>
      <c r="C49" s="427"/>
      <c r="D49" s="428"/>
      <c r="E49" s="406" t="s">
        <v>105</v>
      </c>
      <c r="F49" s="407"/>
      <c r="G49" s="126"/>
      <c r="H49" s="158">
        <v>140</v>
      </c>
      <c r="I49" s="129">
        <f t="shared" si="1"/>
        <v>0</v>
      </c>
    </row>
    <row r="50" spans="1:12" x14ac:dyDescent="0.45">
      <c r="A50" s="125"/>
      <c r="B50" s="426"/>
      <c r="C50" s="427"/>
      <c r="D50" s="428"/>
      <c r="E50" s="133"/>
      <c r="F50" s="100"/>
      <c r="G50" s="100"/>
      <c r="H50" s="116"/>
      <c r="I50" s="129"/>
    </row>
    <row r="51" spans="1:12" x14ac:dyDescent="0.45">
      <c r="A51" s="114"/>
      <c r="B51" s="426"/>
      <c r="C51" s="427"/>
      <c r="D51" s="428"/>
      <c r="F51" s="100"/>
      <c r="G51" s="100"/>
      <c r="H51" s="116"/>
      <c r="I51" s="129"/>
    </row>
    <row r="52" spans="1:12" x14ac:dyDescent="0.45">
      <c r="A52" s="134"/>
      <c r="B52" s="455"/>
      <c r="C52" s="456"/>
      <c r="D52" s="457"/>
      <c r="E52" s="102"/>
      <c r="F52" s="103"/>
      <c r="G52" s="100"/>
      <c r="H52" s="118"/>
      <c r="I52" s="129"/>
    </row>
    <row r="53" spans="1:12" x14ac:dyDescent="0.45">
      <c r="A53" s="408" t="s">
        <v>110</v>
      </c>
      <c r="B53" s="404"/>
      <c r="C53" s="404"/>
      <c r="D53" s="404"/>
      <c r="E53" s="404"/>
      <c r="F53" s="404"/>
      <c r="G53" s="404"/>
      <c r="H53" s="405"/>
      <c r="I53" s="140">
        <f>SUM(I44:I52)</f>
        <v>1500</v>
      </c>
    </row>
    <row r="54" spans="1:12" x14ac:dyDescent="0.45">
      <c r="A54" s="414" t="s">
        <v>111</v>
      </c>
      <c r="B54" s="415"/>
      <c r="C54" s="415"/>
      <c r="D54" s="415"/>
      <c r="E54" s="415"/>
      <c r="F54" s="415"/>
      <c r="G54" s="415"/>
      <c r="H54" s="415"/>
      <c r="I54" s="416"/>
    </row>
    <row r="55" spans="1:12" x14ac:dyDescent="0.45">
      <c r="A55" s="120" t="s">
        <v>112</v>
      </c>
      <c r="B55" s="412" t="s">
        <v>113</v>
      </c>
      <c r="C55" s="458"/>
      <c r="D55" s="413"/>
      <c r="E55" s="412" t="s">
        <v>114</v>
      </c>
      <c r="F55" s="413"/>
      <c r="G55" s="136" t="s">
        <v>115</v>
      </c>
      <c r="H55" s="136" t="s">
        <v>94</v>
      </c>
      <c r="I55" s="137" t="s">
        <v>95</v>
      </c>
    </row>
    <row r="56" spans="1:12" x14ac:dyDescent="0.45">
      <c r="A56" s="125">
        <v>1</v>
      </c>
      <c r="B56" s="417" t="s">
        <v>383</v>
      </c>
      <c r="C56" s="418"/>
      <c r="D56" s="419"/>
      <c r="E56" s="437"/>
      <c r="F56" s="439"/>
      <c r="G56" s="126"/>
      <c r="H56" s="138"/>
      <c r="I56" s="129"/>
    </row>
    <row r="57" spans="1:12" x14ac:dyDescent="0.45">
      <c r="A57" s="125"/>
      <c r="B57" s="420" t="s">
        <v>273</v>
      </c>
      <c r="C57" s="421"/>
      <c r="D57" s="422"/>
      <c r="E57" s="406">
        <v>1</v>
      </c>
      <c r="F57" s="407"/>
      <c r="G57" s="126">
        <v>56.6</v>
      </c>
      <c r="H57" s="138">
        <v>5</v>
      </c>
      <c r="I57" s="129">
        <f>H57*G57</f>
        <v>283</v>
      </c>
    </row>
    <row r="58" spans="1:12" x14ac:dyDescent="0.45">
      <c r="A58" s="139"/>
      <c r="B58" s="423"/>
      <c r="C58" s="424"/>
      <c r="D58" s="425"/>
      <c r="E58" s="440"/>
      <c r="F58" s="442"/>
      <c r="G58" s="126"/>
      <c r="H58" s="138"/>
      <c r="I58" s="129"/>
    </row>
    <row r="59" spans="1:12" x14ac:dyDescent="0.45">
      <c r="A59" s="408" t="s">
        <v>116</v>
      </c>
      <c r="B59" s="404"/>
      <c r="C59" s="404"/>
      <c r="D59" s="404"/>
      <c r="E59" s="404"/>
      <c r="F59" s="404"/>
      <c r="G59" s="404"/>
      <c r="H59" s="405"/>
      <c r="I59" s="140">
        <f>SUM(I56:I58)</f>
        <v>283</v>
      </c>
    </row>
    <row r="60" spans="1:12" x14ac:dyDescent="0.45">
      <c r="A60" s="141"/>
      <c r="B60" s="142"/>
      <c r="C60" s="142"/>
      <c r="D60" s="142"/>
      <c r="E60" s="142"/>
      <c r="F60" s="143"/>
      <c r="G60" s="144"/>
      <c r="H60" s="144"/>
      <c r="I60" s="145"/>
      <c r="L60" s="97"/>
    </row>
    <row r="61" spans="1:12" x14ac:dyDescent="0.45">
      <c r="A61" s="452"/>
      <c r="B61" s="453"/>
      <c r="C61" s="453"/>
      <c r="D61" s="453"/>
      <c r="E61" s="453"/>
      <c r="F61" s="146"/>
      <c r="G61" s="454" t="s">
        <v>117</v>
      </c>
      <c r="H61" s="453"/>
      <c r="I61" s="147">
        <f>I59+I53+I41</f>
        <v>12718.35</v>
      </c>
    </row>
    <row r="62" spans="1:12" x14ac:dyDescent="0.45">
      <c r="A62" s="452"/>
      <c r="B62" s="453"/>
      <c r="C62" s="453"/>
      <c r="D62" s="453"/>
      <c r="E62" s="453"/>
      <c r="F62" s="100"/>
      <c r="G62" s="148"/>
      <c r="H62" s="149"/>
      <c r="I62" s="150"/>
    </row>
    <row r="63" spans="1:12" ht="14.65" thickBot="1" x14ac:dyDescent="0.5">
      <c r="A63" s="452"/>
      <c r="B63" s="453"/>
      <c r="C63" s="453"/>
      <c r="D63" s="453"/>
      <c r="E63" s="453"/>
      <c r="F63" s="100"/>
      <c r="G63" s="402" t="s">
        <v>160</v>
      </c>
      <c r="H63" s="403"/>
      <c r="I63" s="159">
        <f>I61+I62</f>
        <v>12718.35</v>
      </c>
    </row>
    <row r="64" spans="1:12" ht="15" thickTop="1" thickBot="1" x14ac:dyDescent="0.5">
      <c r="A64" s="151"/>
      <c r="B64" s="152"/>
      <c r="C64" s="459"/>
      <c r="D64" s="460"/>
      <c r="E64" s="460"/>
      <c r="F64" s="460"/>
      <c r="G64" s="153"/>
      <c r="H64" s="153"/>
      <c r="I64" s="154"/>
    </row>
    <row r="66" spans="1:2" x14ac:dyDescent="0.45">
      <c r="A66" s="97"/>
      <c r="B66" s="97"/>
    </row>
  </sheetData>
  <mergeCells count="78">
    <mergeCell ref="F11:G11"/>
    <mergeCell ref="H11:I11"/>
    <mergeCell ref="A9:E9"/>
    <mergeCell ref="F9:G9"/>
    <mergeCell ref="H9:I9"/>
    <mergeCell ref="F10:G10"/>
    <mergeCell ref="H10:I10"/>
    <mergeCell ref="B21:D21"/>
    <mergeCell ref="F12:G12"/>
    <mergeCell ref="H12:I12"/>
    <mergeCell ref="H13:I13"/>
    <mergeCell ref="F14:G14"/>
    <mergeCell ref="H14:I14"/>
    <mergeCell ref="F15:G15"/>
    <mergeCell ref="H15:I15"/>
    <mergeCell ref="A16:I16"/>
    <mergeCell ref="A17:I17"/>
    <mergeCell ref="B18:D18"/>
    <mergeCell ref="B19:D19"/>
    <mergeCell ref="B20:D20"/>
    <mergeCell ref="B33:F33"/>
    <mergeCell ref="A22:H22"/>
    <mergeCell ref="A23:I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44:D44"/>
    <mergeCell ref="E44:F44"/>
    <mergeCell ref="B34:F34"/>
    <mergeCell ref="B35:F35"/>
    <mergeCell ref="B36:F36"/>
    <mergeCell ref="B37:F37"/>
    <mergeCell ref="B38:F38"/>
    <mergeCell ref="A39:H39"/>
    <mergeCell ref="A40:H40"/>
    <mergeCell ref="A41:H41"/>
    <mergeCell ref="A42:I42"/>
    <mergeCell ref="B43:D43"/>
    <mergeCell ref="E43:F43"/>
    <mergeCell ref="B45:D45"/>
    <mergeCell ref="E45:F45"/>
    <mergeCell ref="B46:D46"/>
    <mergeCell ref="E46:F46"/>
    <mergeCell ref="B47:D47"/>
    <mergeCell ref="E47:F47"/>
    <mergeCell ref="B56:D56"/>
    <mergeCell ref="E56:F56"/>
    <mergeCell ref="B48:D48"/>
    <mergeCell ref="E48:F48"/>
    <mergeCell ref="B49:D49"/>
    <mergeCell ref="E49:F49"/>
    <mergeCell ref="B50:D50"/>
    <mergeCell ref="B51:D51"/>
    <mergeCell ref="B52:D52"/>
    <mergeCell ref="A53:H53"/>
    <mergeCell ref="A54:I54"/>
    <mergeCell ref="B55:D55"/>
    <mergeCell ref="E55:F55"/>
    <mergeCell ref="C64:F64"/>
    <mergeCell ref="B57:D57"/>
    <mergeCell ref="E57:F57"/>
    <mergeCell ref="B58:D58"/>
    <mergeCell ref="E58:F58"/>
    <mergeCell ref="A59:H59"/>
    <mergeCell ref="A61:B61"/>
    <mergeCell ref="C61:E61"/>
    <mergeCell ref="G61:H61"/>
    <mergeCell ref="A62:B62"/>
    <mergeCell ref="C62:E62"/>
    <mergeCell ref="A63:B63"/>
    <mergeCell ref="C63:E63"/>
    <mergeCell ref="G63:H63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M65"/>
  <sheetViews>
    <sheetView topLeftCell="A7" workbookViewId="0">
      <selection activeCell="M43" sqref="M43"/>
    </sheetView>
  </sheetViews>
  <sheetFormatPr defaultRowHeight="14.25" x14ac:dyDescent="0.45"/>
  <cols>
    <col min="1" max="1" width="12" bestFit="1" customWidth="1"/>
    <col min="4" max="4" width="26.86328125" customWidth="1"/>
    <col min="6" max="6" width="8.86328125" customWidth="1"/>
    <col min="7" max="7" width="11" customWidth="1"/>
    <col min="8" max="8" width="14.1328125" customWidth="1"/>
    <col min="9" max="9" width="18.33203125" customWidth="1"/>
  </cols>
  <sheetData>
    <row r="1" spans="1:13" x14ac:dyDescent="0.45">
      <c r="A1" s="92"/>
      <c r="B1" s="93"/>
      <c r="C1" s="93"/>
      <c r="D1" s="93"/>
      <c r="E1" s="93"/>
      <c r="F1" s="93"/>
      <c r="G1" s="93"/>
      <c r="H1" s="93"/>
      <c r="I1" s="94"/>
    </row>
    <row r="2" spans="1:13" x14ac:dyDescent="0.45">
      <c r="A2" s="95"/>
      <c r="I2" s="96"/>
    </row>
    <row r="3" spans="1:13" x14ac:dyDescent="0.45">
      <c r="A3" s="95"/>
      <c r="I3" s="96"/>
    </row>
    <row r="4" spans="1:13" x14ac:dyDescent="0.45">
      <c r="A4" s="95"/>
      <c r="I4" s="96"/>
    </row>
    <row r="5" spans="1:13" x14ac:dyDescent="0.45">
      <c r="A5" s="95"/>
      <c r="I5" s="96"/>
    </row>
    <row r="6" spans="1:13" x14ac:dyDescent="0.45">
      <c r="A6" s="95"/>
      <c r="I6" s="96"/>
    </row>
    <row r="7" spans="1:13" x14ac:dyDescent="0.45">
      <c r="A7" s="95"/>
      <c r="I7" s="96"/>
    </row>
    <row r="8" spans="1:13" x14ac:dyDescent="0.45">
      <c r="A8" s="95"/>
      <c r="H8" s="97"/>
      <c r="I8" s="98"/>
    </row>
    <row r="9" spans="1:13" x14ac:dyDescent="0.45">
      <c r="A9" s="414" t="s">
        <v>167</v>
      </c>
      <c r="B9" s="415"/>
      <c r="C9" s="415"/>
      <c r="D9" s="415"/>
      <c r="E9" s="429"/>
      <c r="F9" s="430" t="s">
        <v>166</v>
      </c>
      <c r="G9" s="431"/>
      <c r="H9" s="432" t="e">
        <f>#REF!</f>
        <v>#REF!</v>
      </c>
      <c r="I9" s="433"/>
    </row>
    <row r="10" spans="1:13" x14ac:dyDescent="0.45">
      <c r="A10" s="99" t="s">
        <v>77</v>
      </c>
      <c r="B10" s="97"/>
      <c r="F10" s="430" t="s">
        <v>78</v>
      </c>
      <c r="G10" s="431"/>
      <c r="H10" s="434" t="e">
        <f>#REF!</f>
        <v>#REF!</v>
      </c>
      <c r="I10" s="435"/>
    </row>
    <row r="11" spans="1:13" x14ac:dyDescent="0.45">
      <c r="A11" s="99" t="s">
        <v>79</v>
      </c>
      <c r="B11" s="97"/>
      <c r="F11" s="430" t="s">
        <v>80</v>
      </c>
      <c r="G11" s="431"/>
      <c r="H11" s="436" t="e">
        <f>#REF!</f>
        <v>#REF!</v>
      </c>
      <c r="I11" s="435"/>
    </row>
    <row r="12" spans="1:13" x14ac:dyDescent="0.45">
      <c r="A12" s="99" t="s">
        <v>81</v>
      </c>
      <c r="B12" s="97"/>
      <c r="F12" s="430" t="s">
        <v>82</v>
      </c>
      <c r="G12" s="431"/>
      <c r="H12" s="436" t="e">
        <f>#REF!</f>
        <v>#REF!</v>
      </c>
      <c r="I12" s="435"/>
    </row>
    <row r="13" spans="1:13" x14ac:dyDescent="0.45">
      <c r="A13" s="99" t="s">
        <v>83</v>
      </c>
      <c r="B13" s="97"/>
      <c r="F13" s="181" t="s">
        <v>84</v>
      </c>
      <c r="G13" s="182"/>
      <c r="H13" s="468" t="s">
        <v>118</v>
      </c>
      <c r="I13" s="469"/>
    </row>
    <row r="14" spans="1:13" x14ac:dyDescent="0.45">
      <c r="A14" s="99"/>
      <c r="B14" s="97"/>
      <c r="F14" s="430" t="s">
        <v>86</v>
      </c>
      <c r="G14" s="431"/>
      <c r="H14" s="436" t="s">
        <v>87</v>
      </c>
      <c r="I14" s="435"/>
      <c r="M14" t="s">
        <v>85</v>
      </c>
    </row>
    <row r="15" spans="1:13" x14ac:dyDescent="0.45">
      <c r="A15" s="99"/>
      <c r="B15" s="97"/>
      <c r="D15" s="187"/>
      <c r="F15" s="472" t="s">
        <v>318</v>
      </c>
      <c r="G15" s="472"/>
      <c r="H15" s="473" t="s">
        <v>367</v>
      </c>
      <c r="I15" s="469"/>
    </row>
    <row r="16" spans="1:13" x14ac:dyDescent="0.45">
      <c r="A16" s="443" t="s">
        <v>324</v>
      </c>
      <c r="B16" s="444"/>
      <c r="C16" s="444"/>
      <c r="D16" s="444"/>
      <c r="E16" s="444"/>
      <c r="F16" s="444"/>
      <c r="G16" s="444"/>
      <c r="H16" s="444"/>
      <c r="I16" s="445"/>
    </row>
    <row r="17" spans="1:11" ht="14.65" thickBot="1" x14ac:dyDescent="0.5">
      <c r="A17" s="446" t="s">
        <v>88</v>
      </c>
      <c r="B17" s="447"/>
      <c r="C17" s="447"/>
      <c r="D17" s="447"/>
      <c r="E17" s="447"/>
      <c r="F17" s="447"/>
      <c r="G17" s="447"/>
      <c r="H17" s="447"/>
      <c r="I17" s="448"/>
    </row>
    <row r="18" spans="1:11" x14ac:dyDescent="0.45">
      <c r="A18" s="104" t="s">
        <v>89</v>
      </c>
      <c r="B18" s="464" t="s">
        <v>176</v>
      </c>
      <c r="C18" s="465"/>
      <c r="D18" s="466"/>
      <c r="E18" s="170" t="s">
        <v>91</v>
      </c>
      <c r="F18" s="170" t="s">
        <v>92</v>
      </c>
      <c r="G18" s="170" t="s">
        <v>93</v>
      </c>
      <c r="H18" s="170" t="s">
        <v>94</v>
      </c>
      <c r="I18" s="171" t="s">
        <v>95</v>
      </c>
    </row>
    <row r="19" spans="1:11" x14ac:dyDescent="0.45">
      <c r="A19" s="109"/>
      <c r="B19" s="437"/>
      <c r="C19" s="438"/>
      <c r="D19" s="439"/>
      <c r="E19" s="110"/>
      <c r="F19" s="111"/>
      <c r="G19" s="110"/>
      <c r="H19" s="112"/>
      <c r="I19" s="113">
        <f>SUM(G19*H19)</f>
        <v>0</v>
      </c>
    </row>
    <row r="20" spans="1:11" x14ac:dyDescent="0.45">
      <c r="A20" s="114"/>
      <c r="B20" s="406"/>
      <c r="C20" s="395"/>
      <c r="D20" s="407"/>
      <c r="E20" s="115"/>
      <c r="F20" s="100"/>
      <c r="G20" s="115"/>
      <c r="H20" s="116"/>
      <c r="I20" s="113">
        <f t="shared" ref="I20:I21" si="0">SUM(G20*H20)</f>
        <v>0</v>
      </c>
    </row>
    <row r="21" spans="1:11" x14ac:dyDescent="0.45">
      <c r="A21" s="114"/>
      <c r="B21" s="440"/>
      <c r="C21" s="441"/>
      <c r="D21" s="442"/>
      <c r="E21" s="115"/>
      <c r="F21" s="100"/>
      <c r="G21" s="117"/>
      <c r="H21" s="118"/>
      <c r="I21" s="119">
        <f t="shared" si="0"/>
        <v>0</v>
      </c>
    </row>
    <row r="22" spans="1:11" x14ac:dyDescent="0.45">
      <c r="A22" s="408" t="s">
        <v>96</v>
      </c>
      <c r="B22" s="404"/>
      <c r="C22" s="404"/>
      <c r="D22" s="404"/>
      <c r="E22" s="404"/>
      <c r="F22" s="404"/>
      <c r="G22" s="404"/>
      <c r="H22" s="405"/>
      <c r="I22" s="113">
        <f>SUM(I19:I21)</f>
        <v>0</v>
      </c>
    </row>
    <row r="23" spans="1:11" x14ac:dyDescent="0.45">
      <c r="A23" s="414" t="s">
        <v>97</v>
      </c>
      <c r="B23" s="415"/>
      <c r="C23" s="415"/>
      <c r="D23" s="415"/>
      <c r="E23" s="415"/>
      <c r="F23" s="415"/>
      <c r="G23" s="415"/>
      <c r="H23" s="415"/>
      <c r="I23" s="416"/>
    </row>
    <row r="24" spans="1:11" x14ac:dyDescent="0.45">
      <c r="A24" s="120" t="s">
        <v>98</v>
      </c>
      <c r="B24" s="412" t="s">
        <v>176</v>
      </c>
      <c r="C24" s="458"/>
      <c r="D24" s="458"/>
      <c r="E24" s="458"/>
      <c r="F24" s="413"/>
      <c r="G24" s="180" t="s">
        <v>93</v>
      </c>
      <c r="H24" s="136" t="s">
        <v>94</v>
      </c>
      <c r="I24" s="137" t="s">
        <v>95</v>
      </c>
      <c r="K24" s="142"/>
    </row>
    <row r="25" spans="1:11" x14ac:dyDescent="0.45">
      <c r="A25" s="125">
        <v>1</v>
      </c>
      <c r="B25" s="417" t="s">
        <v>386</v>
      </c>
      <c r="C25" s="418"/>
      <c r="D25" s="418"/>
      <c r="E25" s="418"/>
      <c r="F25" s="419"/>
      <c r="G25" s="191">
        <v>2</v>
      </c>
      <c r="H25" s="216">
        <v>2582.6</v>
      </c>
      <c r="I25" s="129">
        <f>H25*G25</f>
        <v>5165.2</v>
      </c>
    </row>
    <row r="26" spans="1:11" x14ac:dyDescent="0.45">
      <c r="A26" s="125">
        <v>2</v>
      </c>
      <c r="B26" s="420" t="s">
        <v>387</v>
      </c>
      <c r="C26" s="421"/>
      <c r="D26" s="421"/>
      <c r="E26" s="421"/>
      <c r="F26" s="421"/>
      <c r="G26" s="191">
        <v>2</v>
      </c>
      <c r="H26" s="217">
        <v>45</v>
      </c>
      <c r="I26" s="129">
        <f>H26*G26</f>
        <v>90</v>
      </c>
    </row>
    <row r="27" spans="1:11" x14ac:dyDescent="0.45">
      <c r="A27" s="125"/>
      <c r="B27" s="420"/>
      <c r="C27" s="421"/>
      <c r="D27" s="421"/>
      <c r="E27" s="421"/>
      <c r="F27" s="421"/>
      <c r="G27" s="191"/>
      <c r="H27" s="217"/>
      <c r="I27" s="129"/>
    </row>
    <row r="28" spans="1:11" x14ac:dyDescent="0.45">
      <c r="A28" s="125"/>
      <c r="B28" s="474"/>
      <c r="C28" s="475"/>
      <c r="D28" s="475"/>
      <c r="E28" s="475"/>
      <c r="F28" s="476"/>
      <c r="G28" s="191"/>
      <c r="H28" s="217"/>
      <c r="I28" s="129"/>
    </row>
    <row r="29" spans="1:11" x14ac:dyDescent="0.45">
      <c r="A29" s="125"/>
      <c r="B29" s="420"/>
      <c r="C29" s="421"/>
      <c r="D29" s="421"/>
      <c r="E29" s="421"/>
      <c r="F29" s="422"/>
      <c r="G29" s="191"/>
      <c r="H29" s="217"/>
      <c r="I29" s="129"/>
    </row>
    <row r="30" spans="1:11" x14ac:dyDescent="0.45">
      <c r="A30" s="125"/>
      <c r="B30" s="470"/>
      <c r="C30" s="471"/>
      <c r="D30" s="471"/>
      <c r="E30" s="471"/>
      <c r="F30" s="471"/>
      <c r="G30" s="191"/>
      <c r="H30" s="217"/>
      <c r="I30" s="129"/>
    </row>
    <row r="31" spans="1:11" x14ac:dyDescent="0.45">
      <c r="A31" s="125"/>
      <c r="B31" s="470"/>
      <c r="C31" s="471"/>
      <c r="D31" s="471"/>
      <c r="E31" s="471"/>
      <c r="F31" s="471"/>
      <c r="G31" s="191"/>
      <c r="H31" s="217"/>
      <c r="I31" s="129"/>
    </row>
    <row r="32" spans="1:11" x14ac:dyDescent="0.45">
      <c r="A32" s="125"/>
      <c r="B32" s="470"/>
      <c r="C32" s="471"/>
      <c r="D32" s="471"/>
      <c r="E32" s="471"/>
      <c r="F32" s="471"/>
      <c r="G32" s="191"/>
      <c r="H32" s="217"/>
      <c r="I32" s="129"/>
    </row>
    <row r="33" spans="1:12" x14ac:dyDescent="0.45">
      <c r="A33" s="125"/>
      <c r="B33" s="470"/>
      <c r="C33" s="471"/>
      <c r="D33" s="471"/>
      <c r="E33" s="471"/>
      <c r="F33" s="471"/>
      <c r="G33" s="191"/>
      <c r="H33" s="217"/>
      <c r="I33" s="129"/>
    </row>
    <row r="34" spans="1:12" x14ac:dyDescent="0.45">
      <c r="A34" s="125"/>
      <c r="B34" s="470"/>
      <c r="C34" s="471"/>
      <c r="D34" s="471"/>
      <c r="E34" s="471"/>
      <c r="F34" s="471"/>
      <c r="G34" s="191"/>
      <c r="H34" s="192"/>
      <c r="I34" s="129"/>
    </row>
    <row r="35" spans="1:12" x14ac:dyDescent="0.45">
      <c r="A35" s="125"/>
      <c r="B35" s="470"/>
      <c r="C35" s="471"/>
      <c r="D35" s="471"/>
      <c r="E35" s="471"/>
      <c r="F35" s="471"/>
      <c r="G35" s="191"/>
      <c r="H35" s="192"/>
      <c r="I35" s="129"/>
    </row>
    <row r="36" spans="1:12" x14ac:dyDescent="0.45">
      <c r="A36" s="125"/>
      <c r="B36" s="470"/>
      <c r="C36" s="471"/>
      <c r="D36" s="471"/>
      <c r="E36" s="471"/>
      <c r="F36" s="471"/>
      <c r="G36" s="191"/>
      <c r="H36" s="192"/>
      <c r="I36" s="129"/>
    </row>
    <row r="37" spans="1:12" x14ac:dyDescent="0.45">
      <c r="A37" s="125"/>
      <c r="B37" s="470"/>
      <c r="C37" s="471"/>
      <c r="D37" s="471"/>
      <c r="E37" s="471"/>
      <c r="F37" s="471"/>
      <c r="G37" s="191"/>
      <c r="H37" s="192"/>
      <c r="I37" s="129"/>
    </row>
    <row r="38" spans="1:12" x14ac:dyDescent="0.45">
      <c r="A38" s="125"/>
      <c r="B38" s="470"/>
      <c r="C38" s="471"/>
      <c r="D38" s="471"/>
      <c r="E38" s="471"/>
      <c r="F38" s="471"/>
      <c r="G38" s="191"/>
      <c r="H38" s="192"/>
      <c r="I38" s="129"/>
      <c r="L38" s="130"/>
    </row>
    <row r="39" spans="1:12" x14ac:dyDescent="0.45">
      <c r="A39" s="467" t="s">
        <v>177</v>
      </c>
      <c r="B39" s="404"/>
      <c r="C39" s="404"/>
      <c r="D39" s="404"/>
      <c r="E39" s="404"/>
      <c r="F39" s="404"/>
      <c r="G39" s="404"/>
      <c r="H39" s="405"/>
      <c r="I39" s="185">
        <f>SUM(I25:I38)</f>
        <v>5255.2</v>
      </c>
      <c r="L39" s="130"/>
    </row>
    <row r="40" spans="1:12" x14ac:dyDescent="0.45">
      <c r="A40" s="408" t="s">
        <v>178</v>
      </c>
      <c r="B40" s="404"/>
      <c r="C40" s="404"/>
      <c r="D40" s="404"/>
      <c r="E40" s="404"/>
      <c r="F40" s="404"/>
      <c r="G40" s="404"/>
      <c r="H40" s="405"/>
      <c r="I40" s="186">
        <f>ROUND((I39*0.15),2)</f>
        <v>788.28</v>
      </c>
      <c r="L40" s="130"/>
    </row>
    <row r="41" spans="1:12" x14ac:dyDescent="0.45">
      <c r="A41" s="408" t="s">
        <v>179</v>
      </c>
      <c r="B41" s="404"/>
      <c r="C41" s="404"/>
      <c r="D41" s="404"/>
      <c r="E41" s="404"/>
      <c r="F41" s="404"/>
      <c r="G41" s="404"/>
      <c r="H41" s="405"/>
      <c r="I41" s="172">
        <f>I39+I40</f>
        <v>6043.48</v>
      </c>
    </row>
    <row r="42" spans="1:12" x14ac:dyDescent="0.45">
      <c r="A42" s="414" t="s">
        <v>101</v>
      </c>
      <c r="B42" s="415"/>
      <c r="C42" s="415"/>
      <c r="D42" s="415"/>
      <c r="E42" s="415"/>
      <c r="F42" s="415"/>
      <c r="G42" s="415"/>
      <c r="H42" s="415"/>
      <c r="I42" s="416"/>
    </row>
    <row r="43" spans="1:12" x14ac:dyDescent="0.45">
      <c r="A43" s="120" t="s">
        <v>102</v>
      </c>
      <c r="B43" s="412" t="s">
        <v>103</v>
      </c>
      <c r="C43" s="458"/>
      <c r="D43" s="413"/>
      <c r="E43" s="412" t="s">
        <v>91</v>
      </c>
      <c r="F43" s="413"/>
      <c r="G43" s="122" t="s">
        <v>93</v>
      </c>
      <c r="H43" s="123" t="s">
        <v>94</v>
      </c>
      <c r="I43" s="124" t="s">
        <v>95</v>
      </c>
    </row>
    <row r="44" spans="1:12" x14ac:dyDescent="0.45">
      <c r="A44" s="125">
        <v>1</v>
      </c>
      <c r="B44" s="449" t="s">
        <v>104</v>
      </c>
      <c r="C44" s="450"/>
      <c r="D44" s="451"/>
      <c r="E44" s="437" t="s">
        <v>105</v>
      </c>
      <c r="F44" s="439"/>
      <c r="G44" s="157"/>
      <c r="H44" s="155">
        <v>450</v>
      </c>
      <c r="I44" s="132">
        <f>SUM(G44*H44)</f>
        <v>0</v>
      </c>
    </row>
    <row r="45" spans="1:12" x14ac:dyDescent="0.45">
      <c r="A45" s="125">
        <v>2</v>
      </c>
      <c r="B45" s="426" t="s">
        <v>106</v>
      </c>
      <c r="C45" s="427"/>
      <c r="D45" s="428"/>
      <c r="E45" s="406" t="s">
        <v>105</v>
      </c>
      <c r="F45" s="407"/>
      <c r="G45" s="126"/>
      <c r="H45" s="156">
        <v>350</v>
      </c>
      <c r="I45" s="129">
        <f t="shared" ref="I45:I49" si="1">SUM(G45*H45)</f>
        <v>0</v>
      </c>
    </row>
    <row r="46" spans="1:12" x14ac:dyDescent="0.45">
      <c r="A46" s="125">
        <v>3</v>
      </c>
      <c r="B46" s="426" t="s">
        <v>107</v>
      </c>
      <c r="C46" s="427"/>
      <c r="D46" s="428"/>
      <c r="E46" s="406" t="s">
        <v>105</v>
      </c>
      <c r="F46" s="407"/>
      <c r="G46" s="126">
        <v>2</v>
      </c>
      <c r="H46" s="156">
        <v>300</v>
      </c>
      <c r="I46" s="129">
        <f t="shared" si="1"/>
        <v>600</v>
      </c>
    </row>
    <row r="47" spans="1:12" x14ac:dyDescent="0.45">
      <c r="A47" s="125">
        <v>4</v>
      </c>
      <c r="B47" s="426" t="s">
        <v>108</v>
      </c>
      <c r="C47" s="427"/>
      <c r="D47" s="428"/>
      <c r="E47" s="406" t="s">
        <v>105</v>
      </c>
      <c r="F47" s="407"/>
      <c r="G47" s="126"/>
      <c r="H47" s="156">
        <v>200</v>
      </c>
      <c r="I47" s="129">
        <f t="shared" si="1"/>
        <v>0</v>
      </c>
    </row>
    <row r="48" spans="1:12" x14ac:dyDescent="0.45">
      <c r="A48" s="125">
        <v>5</v>
      </c>
      <c r="B48" s="426" t="s">
        <v>109</v>
      </c>
      <c r="C48" s="427"/>
      <c r="D48" s="428"/>
      <c r="E48" s="406" t="s">
        <v>105</v>
      </c>
      <c r="F48" s="407"/>
      <c r="G48" s="126">
        <v>2</v>
      </c>
      <c r="H48" s="158">
        <v>200</v>
      </c>
      <c r="I48" s="129">
        <f t="shared" si="1"/>
        <v>400</v>
      </c>
    </row>
    <row r="49" spans="1:12" x14ac:dyDescent="0.45">
      <c r="A49" s="125">
        <v>6</v>
      </c>
      <c r="B49" s="426" t="s">
        <v>339</v>
      </c>
      <c r="C49" s="427"/>
      <c r="D49" s="428"/>
      <c r="E49" s="406" t="s">
        <v>105</v>
      </c>
      <c r="F49" s="407"/>
      <c r="G49" s="126"/>
      <c r="H49" s="158">
        <v>140</v>
      </c>
      <c r="I49" s="129">
        <f t="shared" si="1"/>
        <v>0</v>
      </c>
    </row>
    <row r="50" spans="1:12" x14ac:dyDescent="0.45">
      <c r="A50" s="125"/>
      <c r="B50" s="426"/>
      <c r="C50" s="427"/>
      <c r="D50" s="428"/>
      <c r="E50" s="133"/>
      <c r="F50" s="100"/>
      <c r="G50" s="100"/>
      <c r="H50" s="116"/>
      <c r="I50" s="129"/>
    </row>
    <row r="51" spans="1:12" x14ac:dyDescent="0.45">
      <c r="A51" s="114"/>
      <c r="B51" s="426"/>
      <c r="C51" s="427"/>
      <c r="D51" s="428"/>
      <c r="F51" s="100"/>
      <c r="G51" s="100"/>
      <c r="H51" s="116"/>
      <c r="I51" s="129"/>
    </row>
    <row r="52" spans="1:12" x14ac:dyDescent="0.45">
      <c r="A52" s="134"/>
      <c r="B52" s="455"/>
      <c r="C52" s="456"/>
      <c r="D52" s="457"/>
      <c r="E52" s="102"/>
      <c r="F52" s="103"/>
      <c r="G52" s="100"/>
      <c r="H52" s="118"/>
      <c r="I52" s="129"/>
    </row>
    <row r="53" spans="1:12" x14ac:dyDescent="0.45">
      <c r="A53" s="408" t="s">
        <v>110</v>
      </c>
      <c r="B53" s="404"/>
      <c r="C53" s="404"/>
      <c r="D53" s="404"/>
      <c r="E53" s="404"/>
      <c r="F53" s="404"/>
      <c r="G53" s="404"/>
      <c r="H53" s="405"/>
      <c r="I53" s="140">
        <f>SUM(I44:I52)</f>
        <v>1000</v>
      </c>
    </row>
    <row r="54" spans="1:12" x14ac:dyDescent="0.45">
      <c r="A54" s="414" t="s">
        <v>111</v>
      </c>
      <c r="B54" s="415"/>
      <c r="C54" s="415"/>
      <c r="D54" s="415"/>
      <c r="E54" s="415"/>
      <c r="F54" s="415"/>
      <c r="G54" s="415"/>
      <c r="H54" s="415"/>
      <c r="I54" s="416"/>
    </row>
    <row r="55" spans="1:12" x14ac:dyDescent="0.45">
      <c r="A55" s="120" t="s">
        <v>112</v>
      </c>
      <c r="B55" s="412" t="s">
        <v>113</v>
      </c>
      <c r="C55" s="458"/>
      <c r="D55" s="413"/>
      <c r="E55" s="412" t="s">
        <v>114</v>
      </c>
      <c r="F55" s="413"/>
      <c r="G55" s="136" t="s">
        <v>115</v>
      </c>
      <c r="H55" s="136" t="s">
        <v>94</v>
      </c>
      <c r="I55" s="137" t="s">
        <v>95</v>
      </c>
    </row>
    <row r="56" spans="1:12" x14ac:dyDescent="0.45">
      <c r="A56" s="125">
        <v>1</v>
      </c>
      <c r="B56" s="417" t="s">
        <v>388</v>
      </c>
      <c r="C56" s="418"/>
      <c r="D56" s="419"/>
      <c r="E56" s="406">
        <v>1</v>
      </c>
      <c r="F56" s="407"/>
      <c r="G56" s="126">
        <v>21.2</v>
      </c>
      <c r="H56" s="138">
        <v>5</v>
      </c>
      <c r="I56" s="129">
        <f>H56*G56</f>
        <v>106</v>
      </c>
    </row>
    <row r="57" spans="1:12" x14ac:dyDescent="0.45">
      <c r="A57" s="139"/>
      <c r="B57" s="423"/>
      <c r="C57" s="424"/>
      <c r="D57" s="425"/>
      <c r="E57" s="440"/>
      <c r="F57" s="442"/>
      <c r="G57" s="126"/>
      <c r="H57" s="138"/>
      <c r="I57" s="129"/>
    </row>
    <row r="58" spans="1:12" x14ac:dyDescent="0.45">
      <c r="A58" s="408" t="s">
        <v>116</v>
      </c>
      <c r="B58" s="404"/>
      <c r="C58" s="404"/>
      <c r="D58" s="404"/>
      <c r="E58" s="404"/>
      <c r="F58" s="404"/>
      <c r="G58" s="404"/>
      <c r="H58" s="405"/>
      <c r="I58" s="140">
        <f>SUM(I56:I57)</f>
        <v>106</v>
      </c>
    </row>
    <row r="59" spans="1:12" x14ac:dyDescent="0.45">
      <c r="A59" s="141"/>
      <c r="B59" s="142"/>
      <c r="C59" s="142"/>
      <c r="D59" s="142"/>
      <c r="E59" s="142"/>
      <c r="F59" s="143"/>
      <c r="G59" s="144"/>
      <c r="H59" s="144"/>
      <c r="I59" s="145"/>
      <c r="L59" s="97"/>
    </row>
    <row r="60" spans="1:12" x14ac:dyDescent="0.45">
      <c r="A60" s="452"/>
      <c r="B60" s="453"/>
      <c r="C60" s="453"/>
      <c r="D60" s="453"/>
      <c r="E60" s="453"/>
      <c r="F60" s="146"/>
      <c r="G60" s="454" t="s">
        <v>117</v>
      </c>
      <c r="H60" s="453"/>
      <c r="I60" s="147">
        <f>I58+I53+I41</f>
        <v>7149.48</v>
      </c>
    </row>
    <row r="61" spans="1:12" x14ac:dyDescent="0.45">
      <c r="A61" s="452"/>
      <c r="B61" s="453"/>
      <c r="C61" s="453"/>
      <c r="D61" s="453"/>
      <c r="E61" s="453"/>
      <c r="F61" s="100"/>
      <c r="G61" s="148"/>
      <c r="H61" s="149"/>
      <c r="I61" s="150"/>
    </row>
    <row r="62" spans="1:12" ht="14.65" thickBot="1" x14ac:dyDescent="0.5">
      <c r="A62" s="452"/>
      <c r="B62" s="453"/>
      <c r="C62" s="453"/>
      <c r="D62" s="453"/>
      <c r="E62" s="453"/>
      <c r="F62" s="100"/>
      <c r="G62" s="402" t="s">
        <v>160</v>
      </c>
      <c r="H62" s="403"/>
      <c r="I62" s="159">
        <f>I60+I61</f>
        <v>7149.48</v>
      </c>
    </row>
    <row r="63" spans="1:12" ht="15" thickTop="1" thickBot="1" x14ac:dyDescent="0.5">
      <c r="A63" s="151"/>
      <c r="B63" s="152"/>
      <c r="C63" s="459"/>
      <c r="D63" s="460"/>
      <c r="E63" s="460"/>
      <c r="F63" s="460"/>
      <c r="G63" s="153"/>
      <c r="H63" s="153"/>
      <c r="I63" s="154"/>
    </row>
    <row r="65" spans="1:2" x14ac:dyDescent="0.45">
      <c r="A65" s="97"/>
      <c r="B65" s="97"/>
    </row>
  </sheetData>
  <mergeCells count="76">
    <mergeCell ref="F11:G11"/>
    <mergeCell ref="H11:I11"/>
    <mergeCell ref="A9:E9"/>
    <mergeCell ref="F9:G9"/>
    <mergeCell ref="H9:I9"/>
    <mergeCell ref="F10:G10"/>
    <mergeCell ref="H10:I10"/>
    <mergeCell ref="B21:D21"/>
    <mergeCell ref="F12:G12"/>
    <mergeCell ref="H12:I12"/>
    <mergeCell ref="H13:I13"/>
    <mergeCell ref="F14:G14"/>
    <mergeCell ref="H14:I14"/>
    <mergeCell ref="F15:G15"/>
    <mergeCell ref="H15:I15"/>
    <mergeCell ref="A16:I16"/>
    <mergeCell ref="A17:I17"/>
    <mergeCell ref="B18:D18"/>
    <mergeCell ref="B19:D19"/>
    <mergeCell ref="B20:D20"/>
    <mergeCell ref="B33:F33"/>
    <mergeCell ref="A22:H22"/>
    <mergeCell ref="A23:I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44:D44"/>
    <mergeCell ref="E44:F44"/>
    <mergeCell ref="B34:F34"/>
    <mergeCell ref="B35:F35"/>
    <mergeCell ref="B36:F36"/>
    <mergeCell ref="B37:F37"/>
    <mergeCell ref="B38:F38"/>
    <mergeCell ref="A39:H39"/>
    <mergeCell ref="A40:H40"/>
    <mergeCell ref="A41:H41"/>
    <mergeCell ref="A42:I42"/>
    <mergeCell ref="B43:D43"/>
    <mergeCell ref="E43:F43"/>
    <mergeCell ref="B51:D51"/>
    <mergeCell ref="B45:D45"/>
    <mergeCell ref="E45:F45"/>
    <mergeCell ref="B46:D46"/>
    <mergeCell ref="E46:F46"/>
    <mergeCell ref="B47:D47"/>
    <mergeCell ref="E47:F47"/>
    <mergeCell ref="B48:D48"/>
    <mergeCell ref="E48:F48"/>
    <mergeCell ref="B49:D49"/>
    <mergeCell ref="E49:F49"/>
    <mergeCell ref="B50:D50"/>
    <mergeCell ref="B52:D52"/>
    <mergeCell ref="A53:H53"/>
    <mergeCell ref="A54:I54"/>
    <mergeCell ref="B55:D55"/>
    <mergeCell ref="E55:F55"/>
    <mergeCell ref="C63:F63"/>
    <mergeCell ref="E56:F56"/>
    <mergeCell ref="B57:D57"/>
    <mergeCell ref="E57:F57"/>
    <mergeCell ref="A58:H58"/>
    <mergeCell ref="A60:B60"/>
    <mergeCell ref="C60:E60"/>
    <mergeCell ref="G60:H60"/>
    <mergeCell ref="B56:D56"/>
    <mergeCell ref="A61:B61"/>
    <mergeCell ref="C61:E61"/>
    <mergeCell ref="A62:B62"/>
    <mergeCell ref="C62:E62"/>
    <mergeCell ref="G62:H62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M65"/>
  <sheetViews>
    <sheetView topLeftCell="A34" workbookViewId="0">
      <selection activeCell="M43" sqref="M43"/>
    </sheetView>
  </sheetViews>
  <sheetFormatPr defaultRowHeight="14.25" x14ac:dyDescent="0.45"/>
  <cols>
    <col min="1" max="1" width="12" bestFit="1" customWidth="1"/>
    <col min="4" max="4" width="26.86328125" customWidth="1"/>
    <col min="6" max="6" width="8.86328125" customWidth="1"/>
    <col min="7" max="7" width="11" customWidth="1"/>
    <col min="8" max="8" width="14.1328125" customWidth="1"/>
    <col min="9" max="9" width="18.33203125" customWidth="1"/>
  </cols>
  <sheetData>
    <row r="1" spans="1:13" x14ac:dyDescent="0.45">
      <c r="A1" s="92"/>
      <c r="B1" s="93"/>
      <c r="C1" s="93"/>
      <c r="D1" s="93"/>
      <c r="E1" s="93"/>
      <c r="F1" s="93"/>
      <c r="G1" s="93"/>
      <c r="H1" s="93"/>
      <c r="I1" s="94"/>
    </row>
    <row r="2" spans="1:13" x14ac:dyDescent="0.45">
      <c r="A2" s="95"/>
      <c r="I2" s="96"/>
    </row>
    <row r="3" spans="1:13" x14ac:dyDescent="0.45">
      <c r="A3" s="95"/>
      <c r="I3" s="96"/>
    </row>
    <row r="4" spans="1:13" x14ac:dyDescent="0.45">
      <c r="A4" s="95"/>
      <c r="I4" s="96"/>
    </row>
    <row r="5" spans="1:13" x14ac:dyDescent="0.45">
      <c r="A5" s="95"/>
      <c r="I5" s="96"/>
    </row>
    <row r="6" spans="1:13" x14ac:dyDescent="0.45">
      <c r="A6" s="95"/>
      <c r="I6" s="96"/>
    </row>
    <row r="7" spans="1:13" x14ac:dyDescent="0.45">
      <c r="A7" s="95"/>
      <c r="I7" s="96"/>
    </row>
    <row r="8" spans="1:13" x14ac:dyDescent="0.45">
      <c r="A8" s="95"/>
      <c r="H8" s="97"/>
      <c r="I8" s="98"/>
    </row>
    <row r="9" spans="1:13" x14ac:dyDescent="0.45">
      <c r="A9" s="414" t="s">
        <v>167</v>
      </c>
      <c r="B9" s="415"/>
      <c r="C9" s="415"/>
      <c r="D9" s="415"/>
      <c r="E9" s="429"/>
      <c r="F9" s="430" t="s">
        <v>166</v>
      </c>
      <c r="G9" s="431"/>
      <c r="H9" s="432" t="e">
        <f>#REF!</f>
        <v>#REF!</v>
      </c>
      <c r="I9" s="433"/>
    </row>
    <row r="10" spans="1:13" x14ac:dyDescent="0.45">
      <c r="A10" s="99" t="s">
        <v>77</v>
      </c>
      <c r="B10" s="97"/>
      <c r="F10" s="430" t="s">
        <v>78</v>
      </c>
      <c r="G10" s="431"/>
      <c r="H10" s="434" t="e">
        <f>#REF!</f>
        <v>#REF!</v>
      </c>
      <c r="I10" s="435"/>
    </row>
    <row r="11" spans="1:13" x14ac:dyDescent="0.45">
      <c r="A11" s="99" t="s">
        <v>79</v>
      </c>
      <c r="B11" s="97"/>
      <c r="F11" s="430" t="s">
        <v>80</v>
      </c>
      <c r="G11" s="431"/>
      <c r="H11" s="436" t="e">
        <f>#REF!</f>
        <v>#REF!</v>
      </c>
      <c r="I11" s="435"/>
    </row>
    <row r="12" spans="1:13" x14ac:dyDescent="0.45">
      <c r="A12" s="99" t="s">
        <v>81</v>
      </c>
      <c r="B12" s="97"/>
      <c r="F12" s="430" t="s">
        <v>82</v>
      </c>
      <c r="G12" s="431"/>
      <c r="H12" s="436" t="e">
        <f>#REF!</f>
        <v>#REF!</v>
      </c>
      <c r="I12" s="435"/>
    </row>
    <row r="13" spans="1:13" x14ac:dyDescent="0.45">
      <c r="A13" s="99" t="s">
        <v>83</v>
      </c>
      <c r="B13" s="97"/>
      <c r="F13" s="181" t="s">
        <v>84</v>
      </c>
      <c r="G13" s="182"/>
      <c r="H13" s="468" t="s">
        <v>118</v>
      </c>
      <c r="I13" s="469"/>
    </row>
    <row r="14" spans="1:13" x14ac:dyDescent="0.45">
      <c r="A14" s="99"/>
      <c r="B14" s="97"/>
      <c r="F14" s="430" t="s">
        <v>86</v>
      </c>
      <c r="G14" s="431"/>
      <c r="H14" s="436" t="s">
        <v>87</v>
      </c>
      <c r="I14" s="435"/>
      <c r="M14" t="s">
        <v>85</v>
      </c>
    </row>
    <row r="15" spans="1:13" x14ac:dyDescent="0.45">
      <c r="A15" s="99"/>
      <c r="B15" s="97"/>
      <c r="D15" s="187"/>
      <c r="F15" s="472" t="s">
        <v>318</v>
      </c>
      <c r="G15" s="472"/>
      <c r="H15" s="473" t="s">
        <v>327</v>
      </c>
      <c r="I15" s="469"/>
    </row>
    <row r="16" spans="1:13" x14ac:dyDescent="0.45">
      <c r="A16" s="443" t="s">
        <v>324</v>
      </c>
      <c r="B16" s="444"/>
      <c r="C16" s="444"/>
      <c r="D16" s="444"/>
      <c r="E16" s="444"/>
      <c r="F16" s="444"/>
      <c r="G16" s="444"/>
      <c r="H16" s="444"/>
      <c r="I16" s="445"/>
    </row>
    <row r="17" spans="1:11" ht="14.65" thickBot="1" x14ac:dyDescent="0.5">
      <c r="A17" s="446" t="s">
        <v>88</v>
      </c>
      <c r="B17" s="447"/>
      <c r="C17" s="447"/>
      <c r="D17" s="447"/>
      <c r="E17" s="447"/>
      <c r="F17" s="447"/>
      <c r="G17" s="447"/>
      <c r="H17" s="447"/>
      <c r="I17" s="448"/>
    </row>
    <row r="18" spans="1:11" x14ac:dyDescent="0.45">
      <c r="A18" s="104" t="s">
        <v>89</v>
      </c>
      <c r="B18" s="464" t="s">
        <v>176</v>
      </c>
      <c r="C18" s="465"/>
      <c r="D18" s="466"/>
      <c r="E18" s="170" t="s">
        <v>91</v>
      </c>
      <c r="F18" s="170" t="s">
        <v>92</v>
      </c>
      <c r="G18" s="170" t="s">
        <v>93</v>
      </c>
      <c r="H18" s="170" t="s">
        <v>94</v>
      </c>
      <c r="I18" s="171" t="s">
        <v>95</v>
      </c>
    </row>
    <row r="19" spans="1:11" x14ac:dyDescent="0.45">
      <c r="A19" s="109"/>
      <c r="B19" s="437"/>
      <c r="C19" s="438"/>
      <c r="D19" s="439"/>
      <c r="E19" s="110"/>
      <c r="F19" s="111"/>
      <c r="G19" s="110"/>
      <c r="H19" s="112"/>
      <c r="I19" s="113">
        <f>SUM(G19*H19)</f>
        <v>0</v>
      </c>
    </row>
    <row r="20" spans="1:11" x14ac:dyDescent="0.45">
      <c r="A20" s="114"/>
      <c r="B20" s="406"/>
      <c r="C20" s="395"/>
      <c r="D20" s="407"/>
      <c r="E20" s="115"/>
      <c r="F20" s="100"/>
      <c r="G20" s="115"/>
      <c r="H20" s="116"/>
      <c r="I20" s="113">
        <f t="shared" ref="I20:I21" si="0">SUM(G20*H20)</f>
        <v>0</v>
      </c>
    </row>
    <row r="21" spans="1:11" x14ac:dyDescent="0.45">
      <c r="A21" s="114"/>
      <c r="B21" s="440"/>
      <c r="C21" s="441"/>
      <c r="D21" s="442"/>
      <c r="E21" s="115"/>
      <c r="F21" s="100"/>
      <c r="G21" s="117"/>
      <c r="H21" s="118"/>
      <c r="I21" s="119">
        <f t="shared" si="0"/>
        <v>0</v>
      </c>
    </row>
    <row r="22" spans="1:11" x14ac:dyDescent="0.45">
      <c r="A22" s="408" t="s">
        <v>96</v>
      </c>
      <c r="B22" s="404"/>
      <c r="C22" s="404"/>
      <c r="D22" s="404"/>
      <c r="E22" s="404"/>
      <c r="F22" s="404"/>
      <c r="G22" s="404"/>
      <c r="H22" s="405"/>
      <c r="I22" s="113">
        <f>SUM(I19:I21)</f>
        <v>0</v>
      </c>
    </row>
    <row r="23" spans="1:11" x14ac:dyDescent="0.45">
      <c r="A23" s="414" t="s">
        <v>97</v>
      </c>
      <c r="B23" s="415"/>
      <c r="C23" s="415"/>
      <c r="D23" s="415"/>
      <c r="E23" s="415"/>
      <c r="F23" s="415"/>
      <c r="G23" s="415"/>
      <c r="H23" s="415"/>
      <c r="I23" s="416"/>
    </row>
    <row r="24" spans="1:11" x14ac:dyDescent="0.45">
      <c r="A24" s="120" t="s">
        <v>98</v>
      </c>
      <c r="B24" s="412" t="s">
        <v>176</v>
      </c>
      <c r="C24" s="458"/>
      <c r="D24" s="458"/>
      <c r="E24" s="458"/>
      <c r="F24" s="413"/>
      <c r="G24" s="180" t="s">
        <v>93</v>
      </c>
      <c r="H24" s="136" t="s">
        <v>94</v>
      </c>
      <c r="I24" s="137" t="s">
        <v>95</v>
      </c>
      <c r="K24" s="142"/>
    </row>
    <row r="25" spans="1:11" x14ac:dyDescent="0.45">
      <c r="A25" s="125">
        <v>1</v>
      </c>
      <c r="B25" s="417" t="s">
        <v>389</v>
      </c>
      <c r="C25" s="418"/>
      <c r="D25" s="418"/>
      <c r="E25" s="418"/>
      <c r="F25" s="419"/>
      <c r="G25" s="191">
        <v>1</v>
      </c>
      <c r="H25" s="216">
        <v>651</v>
      </c>
      <c r="I25" s="129">
        <f>H25*G25</f>
        <v>651</v>
      </c>
    </row>
    <row r="26" spans="1:11" x14ac:dyDescent="0.45">
      <c r="A26" s="125">
        <v>2</v>
      </c>
      <c r="B26" s="420" t="s">
        <v>390</v>
      </c>
      <c r="C26" s="421"/>
      <c r="D26" s="421"/>
      <c r="E26" s="421"/>
      <c r="F26" s="421"/>
      <c r="G26" s="191">
        <v>1</v>
      </c>
      <c r="H26" s="217">
        <v>482.94</v>
      </c>
      <c r="I26" s="129">
        <f>H26*G26</f>
        <v>482.94</v>
      </c>
    </row>
    <row r="27" spans="1:11" x14ac:dyDescent="0.45">
      <c r="A27" s="125">
        <v>3</v>
      </c>
      <c r="B27" s="420" t="s">
        <v>391</v>
      </c>
      <c r="C27" s="421"/>
      <c r="D27" s="421"/>
      <c r="E27" s="421"/>
      <c r="F27" s="421"/>
      <c r="G27" s="191">
        <v>2</v>
      </c>
      <c r="H27" s="217">
        <v>271.3</v>
      </c>
      <c r="I27" s="129">
        <f>H27*G27</f>
        <v>542.6</v>
      </c>
    </row>
    <row r="28" spans="1:11" x14ac:dyDescent="0.45">
      <c r="A28" s="125"/>
      <c r="B28" s="474"/>
      <c r="C28" s="475"/>
      <c r="D28" s="475"/>
      <c r="E28" s="475"/>
      <c r="F28" s="476"/>
      <c r="G28" s="191"/>
      <c r="H28" s="217"/>
      <c r="I28" s="129"/>
    </row>
    <row r="29" spans="1:11" x14ac:dyDescent="0.45">
      <c r="A29" s="125"/>
      <c r="B29" s="420"/>
      <c r="C29" s="421"/>
      <c r="D29" s="421"/>
      <c r="E29" s="421"/>
      <c r="F29" s="422"/>
      <c r="G29" s="191"/>
      <c r="H29" s="217"/>
      <c r="I29" s="129"/>
    </row>
    <row r="30" spans="1:11" x14ac:dyDescent="0.45">
      <c r="A30" s="125"/>
      <c r="B30" s="470"/>
      <c r="C30" s="471"/>
      <c r="D30" s="471"/>
      <c r="E30" s="471"/>
      <c r="F30" s="471"/>
      <c r="G30" s="191"/>
      <c r="H30" s="217"/>
      <c r="I30" s="129"/>
    </row>
    <row r="31" spans="1:11" x14ac:dyDescent="0.45">
      <c r="A31" s="125"/>
      <c r="B31" s="470"/>
      <c r="C31" s="471"/>
      <c r="D31" s="471"/>
      <c r="E31" s="471"/>
      <c r="F31" s="471"/>
      <c r="G31" s="191"/>
      <c r="H31" s="217"/>
      <c r="I31" s="129"/>
    </row>
    <row r="32" spans="1:11" x14ac:dyDescent="0.45">
      <c r="A32" s="125"/>
      <c r="B32" s="470"/>
      <c r="C32" s="471"/>
      <c r="D32" s="471"/>
      <c r="E32" s="471"/>
      <c r="F32" s="471"/>
      <c r="G32" s="191"/>
      <c r="H32" s="217"/>
      <c r="I32" s="129"/>
    </row>
    <row r="33" spans="1:12" x14ac:dyDescent="0.45">
      <c r="A33" s="125"/>
      <c r="B33" s="470"/>
      <c r="C33" s="471"/>
      <c r="D33" s="471"/>
      <c r="E33" s="471"/>
      <c r="F33" s="471"/>
      <c r="G33" s="191"/>
      <c r="H33" s="217"/>
      <c r="I33" s="129"/>
    </row>
    <row r="34" spans="1:12" x14ac:dyDescent="0.45">
      <c r="A34" s="125"/>
      <c r="B34" s="470"/>
      <c r="C34" s="471"/>
      <c r="D34" s="471"/>
      <c r="E34" s="471"/>
      <c r="F34" s="471"/>
      <c r="G34" s="191"/>
      <c r="H34" s="192"/>
      <c r="I34" s="129"/>
    </row>
    <row r="35" spans="1:12" x14ac:dyDescent="0.45">
      <c r="A35" s="125"/>
      <c r="B35" s="470"/>
      <c r="C35" s="471"/>
      <c r="D35" s="471"/>
      <c r="E35" s="471"/>
      <c r="F35" s="471"/>
      <c r="G35" s="191"/>
      <c r="H35" s="192"/>
      <c r="I35" s="129"/>
    </row>
    <row r="36" spans="1:12" x14ac:dyDescent="0.45">
      <c r="A36" s="125"/>
      <c r="B36" s="470"/>
      <c r="C36" s="471"/>
      <c r="D36" s="471"/>
      <c r="E36" s="471"/>
      <c r="F36" s="471"/>
      <c r="G36" s="191"/>
      <c r="H36" s="192"/>
      <c r="I36" s="129"/>
    </row>
    <row r="37" spans="1:12" x14ac:dyDescent="0.45">
      <c r="A37" s="125"/>
      <c r="B37" s="470"/>
      <c r="C37" s="471"/>
      <c r="D37" s="471"/>
      <c r="E37" s="471"/>
      <c r="F37" s="471"/>
      <c r="G37" s="191"/>
      <c r="H37" s="192"/>
      <c r="I37" s="129"/>
    </row>
    <row r="38" spans="1:12" x14ac:dyDescent="0.45">
      <c r="A38" s="125"/>
      <c r="B38" s="470"/>
      <c r="C38" s="471"/>
      <c r="D38" s="471"/>
      <c r="E38" s="471"/>
      <c r="F38" s="471"/>
      <c r="G38" s="191"/>
      <c r="H38" s="192"/>
      <c r="I38" s="129"/>
      <c r="L38" s="130"/>
    </row>
    <row r="39" spans="1:12" x14ac:dyDescent="0.45">
      <c r="A39" s="467" t="s">
        <v>177</v>
      </c>
      <c r="B39" s="404"/>
      <c r="C39" s="404"/>
      <c r="D39" s="404"/>
      <c r="E39" s="404"/>
      <c r="F39" s="404"/>
      <c r="G39" s="404"/>
      <c r="H39" s="405"/>
      <c r="I39" s="185">
        <f>SUM(I25:I38)</f>
        <v>1676.54</v>
      </c>
      <c r="L39" s="130"/>
    </row>
    <row r="40" spans="1:12" x14ac:dyDescent="0.45">
      <c r="A40" s="408" t="s">
        <v>178</v>
      </c>
      <c r="B40" s="404"/>
      <c r="C40" s="404"/>
      <c r="D40" s="404"/>
      <c r="E40" s="404"/>
      <c r="F40" s="404"/>
      <c r="G40" s="404"/>
      <c r="H40" s="405"/>
      <c r="I40" s="186">
        <f>ROUND((I39*0.15),2)</f>
        <v>251.48</v>
      </c>
      <c r="L40" s="130"/>
    </row>
    <row r="41" spans="1:12" x14ac:dyDescent="0.45">
      <c r="A41" s="408" t="s">
        <v>179</v>
      </c>
      <c r="B41" s="404"/>
      <c r="C41" s="404"/>
      <c r="D41" s="404"/>
      <c r="E41" s="404"/>
      <c r="F41" s="404"/>
      <c r="G41" s="404"/>
      <c r="H41" s="405"/>
      <c r="I41" s="172">
        <f>I39+I40</f>
        <v>1928.02</v>
      </c>
    </row>
    <row r="42" spans="1:12" x14ac:dyDescent="0.45">
      <c r="A42" s="414" t="s">
        <v>101</v>
      </c>
      <c r="B42" s="415"/>
      <c r="C42" s="415"/>
      <c r="D42" s="415"/>
      <c r="E42" s="415"/>
      <c r="F42" s="415"/>
      <c r="G42" s="415"/>
      <c r="H42" s="415"/>
      <c r="I42" s="416"/>
    </row>
    <row r="43" spans="1:12" x14ac:dyDescent="0.45">
      <c r="A43" s="120" t="s">
        <v>102</v>
      </c>
      <c r="B43" s="412" t="s">
        <v>103</v>
      </c>
      <c r="C43" s="458"/>
      <c r="D43" s="413"/>
      <c r="E43" s="412" t="s">
        <v>91</v>
      </c>
      <c r="F43" s="413"/>
      <c r="G43" s="122" t="s">
        <v>93</v>
      </c>
      <c r="H43" s="123" t="s">
        <v>94</v>
      </c>
      <c r="I43" s="124" t="s">
        <v>95</v>
      </c>
    </row>
    <row r="44" spans="1:12" x14ac:dyDescent="0.45">
      <c r="A44" s="125">
        <v>1</v>
      </c>
      <c r="B44" s="449" t="s">
        <v>104</v>
      </c>
      <c r="C44" s="450"/>
      <c r="D44" s="451"/>
      <c r="E44" s="437" t="s">
        <v>105</v>
      </c>
      <c r="F44" s="439"/>
      <c r="G44" s="157"/>
      <c r="H44" s="155">
        <v>450</v>
      </c>
      <c r="I44" s="132">
        <f>SUM(G44*H44)</f>
        <v>0</v>
      </c>
    </row>
    <row r="45" spans="1:12" x14ac:dyDescent="0.45">
      <c r="A45" s="125">
        <v>2</v>
      </c>
      <c r="B45" s="426" t="s">
        <v>106</v>
      </c>
      <c r="C45" s="427"/>
      <c r="D45" s="428"/>
      <c r="E45" s="406" t="s">
        <v>105</v>
      </c>
      <c r="F45" s="407"/>
      <c r="G45" s="126"/>
      <c r="H45" s="156">
        <v>350</v>
      </c>
      <c r="I45" s="129">
        <f t="shared" ref="I45:I49" si="1">SUM(G45*H45)</f>
        <v>0</v>
      </c>
    </row>
    <row r="46" spans="1:12" x14ac:dyDescent="0.45">
      <c r="A46" s="125">
        <v>3</v>
      </c>
      <c r="B46" s="426" t="s">
        <v>107</v>
      </c>
      <c r="C46" s="427"/>
      <c r="D46" s="428"/>
      <c r="E46" s="406" t="s">
        <v>105</v>
      </c>
      <c r="F46" s="407"/>
      <c r="G46" s="126">
        <v>12</v>
      </c>
      <c r="H46" s="156">
        <v>300</v>
      </c>
      <c r="I46" s="129">
        <f t="shared" si="1"/>
        <v>3600</v>
      </c>
    </row>
    <row r="47" spans="1:12" x14ac:dyDescent="0.45">
      <c r="A47" s="125">
        <v>4</v>
      </c>
      <c r="B47" s="426" t="s">
        <v>108</v>
      </c>
      <c r="C47" s="427"/>
      <c r="D47" s="428"/>
      <c r="E47" s="406" t="s">
        <v>105</v>
      </c>
      <c r="F47" s="407"/>
      <c r="G47" s="126"/>
      <c r="H47" s="156">
        <v>200</v>
      </c>
      <c r="I47" s="129">
        <f t="shared" si="1"/>
        <v>0</v>
      </c>
    </row>
    <row r="48" spans="1:12" x14ac:dyDescent="0.45">
      <c r="A48" s="125">
        <v>5</v>
      </c>
      <c r="B48" s="426" t="s">
        <v>109</v>
      </c>
      <c r="C48" s="427"/>
      <c r="D48" s="428"/>
      <c r="E48" s="406" t="s">
        <v>105</v>
      </c>
      <c r="F48" s="407"/>
      <c r="G48" s="126">
        <v>12</v>
      </c>
      <c r="H48" s="158">
        <v>200</v>
      </c>
      <c r="I48" s="129">
        <f t="shared" si="1"/>
        <v>2400</v>
      </c>
    </row>
    <row r="49" spans="1:12" x14ac:dyDescent="0.45">
      <c r="A49" s="125">
        <v>6</v>
      </c>
      <c r="B49" s="426" t="s">
        <v>339</v>
      </c>
      <c r="C49" s="427"/>
      <c r="D49" s="428"/>
      <c r="E49" s="406" t="s">
        <v>105</v>
      </c>
      <c r="F49" s="407"/>
      <c r="G49" s="126"/>
      <c r="H49" s="158">
        <v>140</v>
      </c>
      <c r="I49" s="129">
        <f t="shared" si="1"/>
        <v>0</v>
      </c>
    </row>
    <row r="50" spans="1:12" x14ac:dyDescent="0.45">
      <c r="A50" s="125"/>
      <c r="B50" s="426"/>
      <c r="C50" s="427"/>
      <c r="D50" s="428"/>
      <c r="E50" s="133"/>
      <c r="F50" s="100"/>
      <c r="G50" s="100"/>
      <c r="H50" s="116"/>
      <c r="I50" s="129"/>
    </row>
    <row r="51" spans="1:12" x14ac:dyDescent="0.45">
      <c r="A51" s="114"/>
      <c r="B51" s="426"/>
      <c r="C51" s="427"/>
      <c r="D51" s="428"/>
      <c r="F51" s="100"/>
      <c r="G51" s="100"/>
      <c r="H51" s="116"/>
      <c r="I51" s="129"/>
    </row>
    <row r="52" spans="1:12" x14ac:dyDescent="0.45">
      <c r="A52" s="134"/>
      <c r="B52" s="455"/>
      <c r="C52" s="456"/>
      <c r="D52" s="457"/>
      <c r="E52" s="102"/>
      <c r="F52" s="103"/>
      <c r="G52" s="100"/>
      <c r="H52" s="118"/>
      <c r="I52" s="129"/>
    </row>
    <row r="53" spans="1:12" x14ac:dyDescent="0.45">
      <c r="A53" s="408" t="s">
        <v>110</v>
      </c>
      <c r="B53" s="404"/>
      <c r="C53" s="404"/>
      <c r="D53" s="404"/>
      <c r="E53" s="404"/>
      <c r="F53" s="404"/>
      <c r="G53" s="404"/>
      <c r="H53" s="405"/>
      <c r="I53" s="140">
        <f>SUM(I44:I52)</f>
        <v>6000</v>
      </c>
    </row>
    <row r="54" spans="1:12" x14ac:dyDescent="0.45">
      <c r="A54" s="414" t="s">
        <v>111</v>
      </c>
      <c r="B54" s="415"/>
      <c r="C54" s="415"/>
      <c r="D54" s="415"/>
      <c r="E54" s="415"/>
      <c r="F54" s="415"/>
      <c r="G54" s="415"/>
      <c r="H54" s="415"/>
      <c r="I54" s="416"/>
    </row>
    <row r="55" spans="1:12" x14ac:dyDescent="0.45">
      <c r="A55" s="120" t="s">
        <v>112</v>
      </c>
      <c r="B55" s="412" t="s">
        <v>113</v>
      </c>
      <c r="C55" s="458"/>
      <c r="D55" s="413"/>
      <c r="E55" s="412" t="s">
        <v>114</v>
      </c>
      <c r="F55" s="413"/>
      <c r="G55" s="136" t="s">
        <v>115</v>
      </c>
      <c r="H55" s="136" t="s">
        <v>94</v>
      </c>
      <c r="I55" s="137" t="s">
        <v>95</v>
      </c>
    </row>
    <row r="56" spans="1:12" x14ac:dyDescent="0.45">
      <c r="A56" s="125">
        <v>1</v>
      </c>
      <c r="B56" s="417" t="s">
        <v>392</v>
      </c>
      <c r="C56" s="418"/>
      <c r="D56" s="419"/>
      <c r="E56" s="406">
        <v>2</v>
      </c>
      <c r="F56" s="407"/>
      <c r="G56" s="126">
        <v>113.2</v>
      </c>
      <c r="H56" s="138">
        <v>5</v>
      </c>
      <c r="I56" s="129">
        <f>H56*G56</f>
        <v>566</v>
      </c>
    </row>
    <row r="57" spans="1:12" x14ac:dyDescent="0.45">
      <c r="A57" s="139"/>
      <c r="B57" s="423"/>
      <c r="C57" s="424"/>
      <c r="D57" s="425"/>
      <c r="E57" s="440"/>
      <c r="F57" s="442"/>
      <c r="G57" s="126"/>
      <c r="H57" s="138"/>
      <c r="I57" s="129"/>
    </row>
    <row r="58" spans="1:12" x14ac:dyDescent="0.45">
      <c r="A58" s="408" t="s">
        <v>116</v>
      </c>
      <c r="B58" s="404"/>
      <c r="C58" s="404"/>
      <c r="D58" s="404"/>
      <c r="E58" s="404"/>
      <c r="F58" s="404"/>
      <c r="G58" s="404"/>
      <c r="H58" s="405"/>
      <c r="I58" s="140">
        <f>SUM(I56:I57)</f>
        <v>566</v>
      </c>
    </row>
    <row r="59" spans="1:12" x14ac:dyDescent="0.45">
      <c r="A59" s="141"/>
      <c r="B59" s="142"/>
      <c r="C59" s="142"/>
      <c r="D59" s="142"/>
      <c r="E59" s="142"/>
      <c r="F59" s="143"/>
      <c r="G59" s="144"/>
      <c r="H59" s="144"/>
      <c r="I59" s="145"/>
      <c r="L59" s="97"/>
    </row>
    <row r="60" spans="1:12" x14ac:dyDescent="0.45">
      <c r="A60" s="452"/>
      <c r="B60" s="453"/>
      <c r="C60" s="453"/>
      <c r="D60" s="453"/>
      <c r="E60" s="453"/>
      <c r="F60" s="146"/>
      <c r="G60" s="454" t="s">
        <v>117</v>
      </c>
      <c r="H60" s="453"/>
      <c r="I60" s="147">
        <f>I58+I53+I41</f>
        <v>8494.02</v>
      </c>
    </row>
    <row r="61" spans="1:12" x14ac:dyDescent="0.45">
      <c r="A61" s="452"/>
      <c r="B61" s="453"/>
      <c r="C61" s="453"/>
      <c r="D61" s="453"/>
      <c r="E61" s="453"/>
      <c r="F61" s="100"/>
      <c r="G61" s="148"/>
      <c r="H61" s="149"/>
      <c r="I61" s="150"/>
    </row>
    <row r="62" spans="1:12" ht="14.65" thickBot="1" x14ac:dyDescent="0.5">
      <c r="A62" s="452"/>
      <c r="B62" s="453"/>
      <c r="C62" s="453"/>
      <c r="D62" s="453"/>
      <c r="E62" s="453"/>
      <c r="F62" s="100"/>
      <c r="G62" s="402" t="s">
        <v>160</v>
      </c>
      <c r="H62" s="403"/>
      <c r="I62" s="159">
        <f>I60+I61</f>
        <v>8494.02</v>
      </c>
    </row>
    <row r="63" spans="1:12" ht="15" thickTop="1" thickBot="1" x14ac:dyDescent="0.5">
      <c r="A63" s="151"/>
      <c r="B63" s="152"/>
      <c r="C63" s="459"/>
      <c r="D63" s="460"/>
      <c r="E63" s="460"/>
      <c r="F63" s="460"/>
      <c r="G63" s="153"/>
      <c r="H63" s="153"/>
      <c r="I63" s="154"/>
    </row>
    <row r="65" spans="1:2" x14ac:dyDescent="0.45">
      <c r="A65" s="97"/>
      <c r="B65" s="97"/>
    </row>
  </sheetData>
  <mergeCells count="76">
    <mergeCell ref="F11:G11"/>
    <mergeCell ref="H11:I11"/>
    <mergeCell ref="A9:E9"/>
    <mergeCell ref="F9:G9"/>
    <mergeCell ref="H9:I9"/>
    <mergeCell ref="F10:G10"/>
    <mergeCell ref="H10:I10"/>
    <mergeCell ref="B21:D21"/>
    <mergeCell ref="F12:G12"/>
    <mergeCell ref="H12:I12"/>
    <mergeCell ref="H13:I13"/>
    <mergeCell ref="F14:G14"/>
    <mergeCell ref="H14:I14"/>
    <mergeCell ref="F15:G15"/>
    <mergeCell ref="H15:I15"/>
    <mergeCell ref="A16:I16"/>
    <mergeCell ref="A17:I17"/>
    <mergeCell ref="B18:D18"/>
    <mergeCell ref="B19:D19"/>
    <mergeCell ref="B20:D20"/>
    <mergeCell ref="B33:F33"/>
    <mergeCell ref="A22:H22"/>
    <mergeCell ref="A23:I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44:D44"/>
    <mergeCell ref="E44:F44"/>
    <mergeCell ref="B34:F34"/>
    <mergeCell ref="B35:F35"/>
    <mergeCell ref="B36:F36"/>
    <mergeCell ref="B37:F37"/>
    <mergeCell ref="B38:F38"/>
    <mergeCell ref="A39:H39"/>
    <mergeCell ref="A40:H40"/>
    <mergeCell ref="A41:H41"/>
    <mergeCell ref="A42:I42"/>
    <mergeCell ref="B43:D43"/>
    <mergeCell ref="E43:F43"/>
    <mergeCell ref="B45:D45"/>
    <mergeCell ref="E45:F45"/>
    <mergeCell ref="B46:D46"/>
    <mergeCell ref="E46:F46"/>
    <mergeCell ref="B47:D47"/>
    <mergeCell ref="E47:F47"/>
    <mergeCell ref="B56:D56"/>
    <mergeCell ref="E56:F56"/>
    <mergeCell ref="B48:D48"/>
    <mergeCell ref="E48:F48"/>
    <mergeCell ref="B49:D49"/>
    <mergeCell ref="E49:F49"/>
    <mergeCell ref="B50:D50"/>
    <mergeCell ref="B51:D51"/>
    <mergeCell ref="B52:D52"/>
    <mergeCell ref="A53:H53"/>
    <mergeCell ref="A54:I54"/>
    <mergeCell ref="B55:D55"/>
    <mergeCell ref="E55:F55"/>
    <mergeCell ref="C63:F63"/>
    <mergeCell ref="B57:D57"/>
    <mergeCell ref="E57:F57"/>
    <mergeCell ref="A58:H58"/>
    <mergeCell ref="A60:B60"/>
    <mergeCell ref="C60:E60"/>
    <mergeCell ref="G60:H60"/>
    <mergeCell ref="A61:B61"/>
    <mergeCell ref="C61:E61"/>
    <mergeCell ref="A62:B62"/>
    <mergeCell ref="C62:E62"/>
    <mergeCell ref="G62:H62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M65"/>
  <sheetViews>
    <sheetView workbookViewId="0">
      <selection activeCell="M43" sqref="M43"/>
    </sheetView>
  </sheetViews>
  <sheetFormatPr defaultRowHeight="14.25" x14ac:dyDescent="0.45"/>
  <cols>
    <col min="1" max="1" width="12" bestFit="1" customWidth="1"/>
    <col min="4" max="4" width="26.86328125" customWidth="1"/>
    <col min="6" max="6" width="8.86328125" customWidth="1"/>
    <col min="7" max="7" width="11" customWidth="1"/>
    <col min="8" max="8" width="14.1328125" customWidth="1"/>
    <col min="9" max="9" width="18.33203125" customWidth="1"/>
  </cols>
  <sheetData>
    <row r="1" spans="1:13" x14ac:dyDescent="0.45">
      <c r="A1" s="92"/>
      <c r="B1" s="93"/>
      <c r="C1" s="93"/>
      <c r="D1" s="93"/>
      <c r="E1" s="93"/>
      <c r="F1" s="93"/>
      <c r="G1" s="93"/>
      <c r="H1" s="93"/>
      <c r="I1" s="94"/>
    </row>
    <row r="2" spans="1:13" x14ac:dyDescent="0.45">
      <c r="A2" s="95"/>
      <c r="I2" s="96"/>
    </row>
    <row r="3" spans="1:13" x14ac:dyDescent="0.45">
      <c r="A3" s="95"/>
      <c r="I3" s="96"/>
    </row>
    <row r="4" spans="1:13" x14ac:dyDescent="0.45">
      <c r="A4" s="95"/>
      <c r="I4" s="96"/>
    </row>
    <row r="5" spans="1:13" x14ac:dyDescent="0.45">
      <c r="A5" s="95"/>
      <c r="I5" s="96"/>
    </row>
    <row r="6" spans="1:13" x14ac:dyDescent="0.45">
      <c r="A6" s="95"/>
      <c r="I6" s="96"/>
    </row>
    <row r="7" spans="1:13" x14ac:dyDescent="0.45">
      <c r="A7" s="95"/>
      <c r="I7" s="96"/>
    </row>
    <row r="8" spans="1:13" x14ac:dyDescent="0.45">
      <c r="A8" s="95"/>
      <c r="H8" s="97"/>
      <c r="I8" s="98"/>
    </row>
    <row r="9" spans="1:13" x14ac:dyDescent="0.45">
      <c r="A9" s="414" t="s">
        <v>167</v>
      </c>
      <c r="B9" s="415"/>
      <c r="C9" s="415"/>
      <c r="D9" s="415"/>
      <c r="E9" s="429"/>
      <c r="F9" s="430" t="s">
        <v>166</v>
      </c>
      <c r="G9" s="431"/>
      <c r="H9" s="432" t="e">
        <f>#REF!</f>
        <v>#REF!</v>
      </c>
      <c r="I9" s="433"/>
    </row>
    <row r="10" spans="1:13" x14ac:dyDescent="0.45">
      <c r="A10" s="99" t="s">
        <v>77</v>
      </c>
      <c r="B10" s="97"/>
      <c r="F10" s="430" t="s">
        <v>78</v>
      </c>
      <c r="G10" s="431"/>
      <c r="H10" s="434" t="e">
        <f>#REF!</f>
        <v>#REF!</v>
      </c>
      <c r="I10" s="435"/>
    </row>
    <row r="11" spans="1:13" x14ac:dyDescent="0.45">
      <c r="A11" s="99" t="s">
        <v>79</v>
      </c>
      <c r="B11" s="97"/>
      <c r="F11" s="430" t="s">
        <v>80</v>
      </c>
      <c r="G11" s="431"/>
      <c r="H11" s="436" t="e">
        <f>#REF!</f>
        <v>#REF!</v>
      </c>
      <c r="I11" s="435"/>
    </row>
    <row r="12" spans="1:13" x14ac:dyDescent="0.45">
      <c r="A12" s="99" t="s">
        <v>81</v>
      </c>
      <c r="B12" s="97"/>
      <c r="F12" s="430" t="s">
        <v>82</v>
      </c>
      <c r="G12" s="431"/>
      <c r="H12" s="436" t="e">
        <f>#REF!</f>
        <v>#REF!</v>
      </c>
      <c r="I12" s="435"/>
    </row>
    <row r="13" spans="1:13" x14ac:dyDescent="0.45">
      <c r="A13" s="99" t="s">
        <v>83</v>
      </c>
      <c r="B13" s="97"/>
      <c r="F13" s="181" t="s">
        <v>84</v>
      </c>
      <c r="G13" s="182"/>
      <c r="H13" s="468" t="s">
        <v>118</v>
      </c>
      <c r="I13" s="469"/>
    </row>
    <row r="14" spans="1:13" x14ac:dyDescent="0.45">
      <c r="A14" s="99"/>
      <c r="B14" s="97"/>
      <c r="F14" s="430" t="s">
        <v>86</v>
      </c>
      <c r="G14" s="431"/>
      <c r="H14" s="436" t="s">
        <v>87</v>
      </c>
      <c r="I14" s="435"/>
      <c r="M14" t="s">
        <v>85</v>
      </c>
    </row>
    <row r="15" spans="1:13" x14ac:dyDescent="0.45">
      <c r="A15" s="99"/>
      <c r="B15" s="97"/>
      <c r="D15" s="187"/>
      <c r="F15" s="472" t="s">
        <v>318</v>
      </c>
      <c r="G15" s="472"/>
      <c r="H15" s="473" t="s">
        <v>327</v>
      </c>
      <c r="I15" s="469"/>
    </row>
    <row r="16" spans="1:13" x14ac:dyDescent="0.45">
      <c r="A16" s="443" t="s">
        <v>393</v>
      </c>
      <c r="B16" s="444"/>
      <c r="C16" s="444"/>
      <c r="D16" s="444"/>
      <c r="E16" s="444"/>
      <c r="F16" s="444"/>
      <c r="G16" s="444"/>
      <c r="H16" s="444"/>
      <c r="I16" s="445"/>
    </row>
    <row r="17" spans="1:11" ht="14.65" thickBot="1" x14ac:dyDescent="0.5">
      <c r="A17" s="446" t="s">
        <v>88</v>
      </c>
      <c r="B17" s="447"/>
      <c r="C17" s="447"/>
      <c r="D17" s="447"/>
      <c r="E17" s="447"/>
      <c r="F17" s="447"/>
      <c r="G17" s="447"/>
      <c r="H17" s="447"/>
      <c r="I17" s="448"/>
    </row>
    <row r="18" spans="1:11" x14ac:dyDescent="0.45">
      <c r="A18" s="104" t="s">
        <v>89</v>
      </c>
      <c r="B18" s="464" t="s">
        <v>176</v>
      </c>
      <c r="C18" s="465"/>
      <c r="D18" s="466"/>
      <c r="E18" s="170" t="s">
        <v>91</v>
      </c>
      <c r="F18" s="170" t="s">
        <v>92</v>
      </c>
      <c r="G18" s="170" t="s">
        <v>93</v>
      </c>
      <c r="H18" s="170" t="s">
        <v>94</v>
      </c>
      <c r="I18" s="171" t="s">
        <v>95</v>
      </c>
    </row>
    <row r="19" spans="1:11" x14ac:dyDescent="0.45">
      <c r="A19" s="109"/>
      <c r="B19" s="437"/>
      <c r="C19" s="438"/>
      <c r="D19" s="439"/>
      <c r="E19" s="110"/>
      <c r="F19" s="111"/>
      <c r="G19" s="110"/>
      <c r="H19" s="112"/>
      <c r="I19" s="113">
        <f>SUM(G19*H19)</f>
        <v>0</v>
      </c>
    </row>
    <row r="20" spans="1:11" x14ac:dyDescent="0.45">
      <c r="A20" s="114"/>
      <c r="B20" s="406"/>
      <c r="C20" s="395"/>
      <c r="D20" s="407"/>
      <c r="E20" s="115"/>
      <c r="F20" s="100"/>
      <c r="G20" s="115"/>
      <c r="H20" s="116"/>
      <c r="I20" s="113">
        <f t="shared" ref="I20:I21" si="0">SUM(G20*H20)</f>
        <v>0</v>
      </c>
    </row>
    <row r="21" spans="1:11" x14ac:dyDescent="0.45">
      <c r="A21" s="114"/>
      <c r="B21" s="440"/>
      <c r="C21" s="441"/>
      <c r="D21" s="442"/>
      <c r="E21" s="115"/>
      <c r="F21" s="100"/>
      <c r="G21" s="117"/>
      <c r="H21" s="118"/>
      <c r="I21" s="119">
        <f t="shared" si="0"/>
        <v>0</v>
      </c>
    </row>
    <row r="22" spans="1:11" x14ac:dyDescent="0.45">
      <c r="A22" s="408" t="s">
        <v>96</v>
      </c>
      <c r="B22" s="404"/>
      <c r="C22" s="404"/>
      <c r="D22" s="404"/>
      <c r="E22" s="404"/>
      <c r="F22" s="404"/>
      <c r="G22" s="404"/>
      <c r="H22" s="405"/>
      <c r="I22" s="113">
        <f>SUM(I19:I21)</f>
        <v>0</v>
      </c>
    </row>
    <row r="23" spans="1:11" x14ac:dyDescent="0.45">
      <c r="A23" s="414" t="s">
        <v>97</v>
      </c>
      <c r="B23" s="415"/>
      <c r="C23" s="415"/>
      <c r="D23" s="415"/>
      <c r="E23" s="415"/>
      <c r="F23" s="415"/>
      <c r="G23" s="415"/>
      <c r="H23" s="415"/>
      <c r="I23" s="416"/>
    </row>
    <row r="24" spans="1:11" x14ac:dyDescent="0.45">
      <c r="A24" s="120" t="s">
        <v>98</v>
      </c>
      <c r="B24" s="412" t="s">
        <v>176</v>
      </c>
      <c r="C24" s="458"/>
      <c r="D24" s="458"/>
      <c r="E24" s="458"/>
      <c r="F24" s="413"/>
      <c r="G24" s="180" t="s">
        <v>93</v>
      </c>
      <c r="H24" s="136" t="s">
        <v>94</v>
      </c>
      <c r="I24" s="137" t="s">
        <v>95</v>
      </c>
      <c r="K24" s="142"/>
    </row>
    <row r="25" spans="1:11" x14ac:dyDescent="0.45">
      <c r="A25" s="125">
        <v>1</v>
      </c>
      <c r="B25" s="417" t="s">
        <v>394</v>
      </c>
      <c r="C25" s="418"/>
      <c r="D25" s="418"/>
      <c r="E25" s="418"/>
      <c r="F25" s="419"/>
      <c r="G25" s="191">
        <v>1</v>
      </c>
      <c r="H25" s="216">
        <v>1650</v>
      </c>
      <c r="I25" s="129">
        <f>H25*G25</f>
        <v>1650</v>
      </c>
    </row>
    <row r="26" spans="1:11" x14ac:dyDescent="0.45">
      <c r="A26" s="125">
        <v>2</v>
      </c>
      <c r="B26" s="420" t="s">
        <v>395</v>
      </c>
      <c r="C26" s="421"/>
      <c r="D26" s="421"/>
      <c r="E26" s="421"/>
      <c r="F26" s="421"/>
      <c r="G26" s="191">
        <v>2</v>
      </c>
      <c r="H26" s="217">
        <v>2239.13</v>
      </c>
      <c r="I26" s="129">
        <f>H26*G26</f>
        <v>4478.26</v>
      </c>
    </row>
    <row r="27" spans="1:11" x14ac:dyDescent="0.45">
      <c r="A27" s="125">
        <v>3</v>
      </c>
      <c r="B27" s="420"/>
      <c r="C27" s="421"/>
      <c r="D27" s="421"/>
      <c r="E27" s="421"/>
      <c r="F27" s="421"/>
      <c r="G27" s="191"/>
      <c r="H27" s="217"/>
      <c r="I27" s="129">
        <f>H27*G27</f>
        <v>0</v>
      </c>
    </row>
    <row r="28" spans="1:11" x14ac:dyDescent="0.45">
      <c r="A28" s="125"/>
      <c r="B28" s="474"/>
      <c r="C28" s="475"/>
      <c r="D28" s="475"/>
      <c r="E28" s="475"/>
      <c r="F28" s="476"/>
      <c r="G28" s="191"/>
      <c r="H28" s="217"/>
      <c r="I28" s="129"/>
    </row>
    <row r="29" spans="1:11" x14ac:dyDescent="0.45">
      <c r="A29" s="125"/>
      <c r="B29" s="420"/>
      <c r="C29" s="421"/>
      <c r="D29" s="421"/>
      <c r="E29" s="421"/>
      <c r="F29" s="422"/>
      <c r="G29" s="191"/>
      <c r="H29" s="217"/>
      <c r="I29" s="129"/>
    </row>
    <row r="30" spans="1:11" x14ac:dyDescent="0.45">
      <c r="A30" s="125"/>
      <c r="B30" s="470"/>
      <c r="C30" s="471"/>
      <c r="D30" s="471"/>
      <c r="E30" s="471"/>
      <c r="F30" s="471"/>
      <c r="G30" s="191"/>
      <c r="H30" s="217"/>
      <c r="I30" s="129"/>
    </row>
    <row r="31" spans="1:11" x14ac:dyDescent="0.45">
      <c r="A31" s="125"/>
      <c r="B31" s="470"/>
      <c r="C31" s="471"/>
      <c r="D31" s="471"/>
      <c r="E31" s="471"/>
      <c r="F31" s="471"/>
      <c r="G31" s="191"/>
      <c r="H31" s="217"/>
      <c r="I31" s="129"/>
    </row>
    <row r="32" spans="1:11" x14ac:dyDescent="0.45">
      <c r="A32" s="125"/>
      <c r="B32" s="470"/>
      <c r="C32" s="471"/>
      <c r="D32" s="471"/>
      <c r="E32" s="471"/>
      <c r="F32" s="471"/>
      <c r="G32" s="191"/>
      <c r="H32" s="217"/>
      <c r="I32" s="129"/>
    </row>
    <row r="33" spans="1:12" x14ac:dyDescent="0.45">
      <c r="A33" s="125"/>
      <c r="B33" s="470"/>
      <c r="C33" s="471"/>
      <c r="D33" s="471"/>
      <c r="E33" s="471"/>
      <c r="F33" s="471"/>
      <c r="G33" s="191"/>
      <c r="H33" s="217"/>
      <c r="I33" s="129"/>
    </row>
    <row r="34" spans="1:12" x14ac:dyDescent="0.45">
      <c r="A34" s="125"/>
      <c r="B34" s="470"/>
      <c r="C34" s="471"/>
      <c r="D34" s="471"/>
      <c r="E34" s="471"/>
      <c r="F34" s="471"/>
      <c r="G34" s="191"/>
      <c r="H34" s="192"/>
      <c r="I34" s="129"/>
    </row>
    <row r="35" spans="1:12" x14ac:dyDescent="0.45">
      <c r="A35" s="125"/>
      <c r="B35" s="470"/>
      <c r="C35" s="471"/>
      <c r="D35" s="471"/>
      <c r="E35" s="471"/>
      <c r="F35" s="471"/>
      <c r="G35" s="191"/>
      <c r="H35" s="192"/>
      <c r="I35" s="129"/>
    </row>
    <row r="36" spans="1:12" x14ac:dyDescent="0.45">
      <c r="A36" s="125"/>
      <c r="B36" s="470"/>
      <c r="C36" s="471"/>
      <c r="D36" s="471"/>
      <c r="E36" s="471"/>
      <c r="F36" s="471"/>
      <c r="G36" s="191"/>
      <c r="H36" s="192"/>
      <c r="I36" s="129"/>
    </row>
    <row r="37" spans="1:12" x14ac:dyDescent="0.45">
      <c r="A37" s="125"/>
      <c r="B37" s="470"/>
      <c r="C37" s="471"/>
      <c r="D37" s="471"/>
      <c r="E37" s="471"/>
      <c r="F37" s="471"/>
      <c r="G37" s="191"/>
      <c r="H37" s="192"/>
      <c r="I37" s="129"/>
    </row>
    <row r="38" spans="1:12" x14ac:dyDescent="0.45">
      <c r="A38" s="125"/>
      <c r="B38" s="470"/>
      <c r="C38" s="471"/>
      <c r="D38" s="471"/>
      <c r="E38" s="471"/>
      <c r="F38" s="471"/>
      <c r="G38" s="191"/>
      <c r="H38" s="192"/>
      <c r="I38" s="129"/>
      <c r="L38" s="130"/>
    </row>
    <row r="39" spans="1:12" x14ac:dyDescent="0.45">
      <c r="A39" s="467" t="s">
        <v>177</v>
      </c>
      <c r="B39" s="404"/>
      <c r="C39" s="404"/>
      <c r="D39" s="404"/>
      <c r="E39" s="404"/>
      <c r="F39" s="404"/>
      <c r="G39" s="404"/>
      <c r="H39" s="405"/>
      <c r="I39" s="185">
        <f>SUM(I25:I38)</f>
        <v>6128.26</v>
      </c>
      <c r="L39" s="130"/>
    </row>
    <row r="40" spans="1:12" x14ac:dyDescent="0.45">
      <c r="A40" s="408" t="s">
        <v>178</v>
      </c>
      <c r="B40" s="404"/>
      <c r="C40" s="404"/>
      <c r="D40" s="404"/>
      <c r="E40" s="404"/>
      <c r="F40" s="404"/>
      <c r="G40" s="404"/>
      <c r="H40" s="405"/>
      <c r="I40" s="186">
        <f>ROUND((I39*0.15),2)</f>
        <v>919.24</v>
      </c>
      <c r="L40" s="130"/>
    </row>
    <row r="41" spans="1:12" x14ac:dyDescent="0.45">
      <c r="A41" s="408" t="s">
        <v>179</v>
      </c>
      <c r="B41" s="404"/>
      <c r="C41" s="404"/>
      <c r="D41" s="404"/>
      <c r="E41" s="404"/>
      <c r="F41" s="404"/>
      <c r="G41" s="404"/>
      <c r="H41" s="405"/>
      <c r="I41" s="172">
        <f>I39+I40</f>
        <v>7047.5</v>
      </c>
    </row>
    <row r="42" spans="1:12" x14ac:dyDescent="0.45">
      <c r="A42" s="414" t="s">
        <v>101</v>
      </c>
      <c r="B42" s="415"/>
      <c r="C42" s="415"/>
      <c r="D42" s="415"/>
      <c r="E42" s="415"/>
      <c r="F42" s="415"/>
      <c r="G42" s="415"/>
      <c r="H42" s="415"/>
      <c r="I42" s="416"/>
    </row>
    <row r="43" spans="1:12" x14ac:dyDescent="0.45">
      <c r="A43" s="120" t="s">
        <v>102</v>
      </c>
      <c r="B43" s="412" t="s">
        <v>103</v>
      </c>
      <c r="C43" s="458"/>
      <c r="D43" s="413"/>
      <c r="E43" s="412" t="s">
        <v>91</v>
      </c>
      <c r="F43" s="413"/>
      <c r="G43" s="122" t="s">
        <v>93</v>
      </c>
      <c r="H43" s="123" t="s">
        <v>94</v>
      </c>
      <c r="I43" s="124" t="s">
        <v>95</v>
      </c>
    </row>
    <row r="44" spans="1:12" x14ac:dyDescent="0.45">
      <c r="A44" s="125">
        <v>1</v>
      </c>
      <c r="B44" s="449" t="s">
        <v>104</v>
      </c>
      <c r="C44" s="450"/>
      <c r="D44" s="451"/>
      <c r="E44" s="437" t="s">
        <v>105</v>
      </c>
      <c r="F44" s="439"/>
      <c r="G44" s="157"/>
      <c r="H44" s="155">
        <v>450</v>
      </c>
      <c r="I44" s="132">
        <f>SUM(G44*H44)</f>
        <v>0</v>
      </c>
    </row>
    <row r="45" spans="1:12" x14ac:dyDescent="0.45">
      <c r="A45" s="125">
        <v>2</v>
      </c>
      <c r="B45" s="426" t="s">
        <v>106</v>
      </c>
      <c r="C45" s="427"/>
      <c r="D45" s="428"/>
      <c r="E45" s="406" t="s">
        <v>105</v>
      </c>
      <c r="F45" s="407"/>
      <c r="G45" s="126"/>
      <c r="H45" s="156">
        <v>350</v>
      </c>
      <c r="I45" s="129">
        <f t="shared" ref="I45:I49" si="1">SUM(G45*H45)</f>
        <v>0</v>
      </c>
    </row>
    <row r="46" spans="1:12" x14ac:dyDescent="0.45">
      <c r="A46" s="125">
        <v>3</v>
      </c>
      <c r="B46" s="426" t="s">
        <v>107</v>
      </c>
      <c r="C46" s="427"/>
      <c r="D46" s="428"/>
      <c r="E46" s="406" t="s">
        <v>105</v>
      </c>
      <c r="F46" s="407"/>
      <c r="G46" s="126">
        <v>8</v>
      </c>
      <c r="H46" s="156">
        <v>300</v>
      </c>
      <c r="I46" s="129">
        <f t="shared" si="1"/>
        <v>2400</v>
      </c>
    </row>
    <row r="47" spans="1:12" x14ac:dyDescent="0.45">
      <c r="A47" s="125">
        <v>4</v>
      </c>
      <c r="B47" s="426" t="s">
        <v>108</v>
      </c>
      <c r="C47" s="427"/>
      <c r="D47" s="428"/>
      <c r="E47" s="406" t="s">
        <v>105</v>
      </c>
      <c r="F47" s="407"/>
      <c r="G47" s="126"/>
      <c r="H47" s="156">
        <v>200</v>
      </c>
      <c r="I47" s="129">
        <f t="shared" si="1"/>
        <v>0</v>
      </c>
    </row>
    <row r="48" spans="1:12" x14ac:dyDescent="0.45">
      <c r="A48" s="125">
        <v>5</v>
      </c>
      <c r="B48" s="426" t="s">
        <v>109</v>
      </c>
      <c r="C48" s="427"/>
      <c r="D48" s="428"/>
      <c r="E48" s="406" t="s">
        <v>105</v>
      </c>
      <c r="F48" s="407"/>
      <c r="G48" s="126">
        <v>8</v>
      </c>
      <c r="H48" s="158">
        <v>200</v>
      </c>
      <c r="I48" s="129">
        <f t="shared" si="1"/>
        <v>1600</v>
      </c>
    </row>
    <row r="49" spans="1:12" x14ac:dyDescent="0.45">
      <c r="A49" s="125">
        <v>6</v>
      </c>
      <c r="B49" s="426" t="s">
        <v>339</v>
      </c>
      <c r="C49" s="427"/>
      <c r="D49" s="428"/>
      <c r="E49" s="406" t="s">
        <v>105</v>
      </c>
      <c r="F49" s="407"/>
      <c r="G49" s="126"/>
      <c r="H49" s="158">
        <v>140</v>
      </c>
      <c r="I49" s="129">
        <f t="shared" si="1"/>
        <v>0</v>
      </c>
    </row>
    <row r="50" spans="1:12" x14ac:dyDescent="0.45">
      <c r="A50" s="125"/>
      <c r="B50" s="426"/>
      <c r="C50" s="427"/>
      <c r="D50" s="428"/>
      <c r="E50" s="133"/>
      <c r="F50" s="100"/>
      <c r="G50" s="100"/>
      <c r="H50" s="116"/>
      <c r="I50" s="129"/>
    </row>
    <row r="51" spans="1:12" x14ac:dyDescent="0.45">
      <c r="A51" s="114"/>
      <c r="B51" s="426"/>
      <c r="C51" s="427"/>
      <c r="D51" s="428"/>
      <c r="F51" s="100"/>
      <c r="G51" s="100"/>
      <c r="H51" s="116"/>
      <c r="I51" s="129"/>
    </row>
    <row r="52" spans="1:12" x14ac:dyDescent="0.45">
      <c r="A52" s="134"/>
      <c r="B52" s="455"/>
      <c r="C52" s="456"/>
      <c r="D52" s="457"/>
      <c r="E52" s="102"/>
      <c r="F52" s="103"/>
      <c r="G52" s="100"/>
      <c r="H52" s="118"/>
      <c r="I52" s="129"/>
    </row>
    <row r="53" spans="1:12" x14ac:dyDescent="0.45">
      <c r="A53" s="408" t="s">
        <v>110</v>
      </c>
      <c r="B53" s="404"/>
      <c r="C53" s="404"/>
      <c r="D53" s="404"/>
      <c r="E53" s="404"/>
      <c r="F53" s="404"/>
      <c r="G53" s="404"/>
      <c r="H53" s="405"/>
      <c r="I53" s="140">
        <f>SUM(I44:I52)</f>
        <v>4000</v>
      </c>
    </row>
    <row r="54" spans="1:12" x14ac:dyDescent="0.45">
      <c r="A54" s="414" t="s">
        <v>111</v>
      </c>
      <c r="B54" s="415"/>
      <c r="C54" s="415"/>
      <c r="D54" s="415"/>
      <c r="E54" s="415"/>
      <c r="F54" s="415"/>
      <c r="G54" s="415"/>
      <c r="H54" s="415"/>
      <c r="I54" s="416"/>
    </row>
    <row r="55" spans="1:12" x14ac:dyDescent="0.45">
      <c r="A55" s="120" t="s">
        <v>112</v>
      </c>
      <c r="B55" s="412" t="s">
        <v>113</v>
      </c>
      <c r="C55" s="458"/>
      <c r="D55" s="413"/>
      <c r="E55" s="412" t="s">
        <v>114</v>
      </c>
      <c r="F55" s="413"/>
      <c r="G55" s="136" t="s">
        <v>115</v>
      </c>
      <c r="H55" s="136" t="s">
        <v>94</v>
      </c>
      <c r="I55" s="137" t="s">
        <v>95</v>
      </c>
    </row>
    <row r="56" spans="1:12" x14ac:dyDescent="0.45">
      <c r="A56" s="125">
        <v>1</v>
      </c>
      <c r="B56" s="417" t="s">
        <v>396</v>
      </c>
      <c r="C56" s="418"/>
      <c r="D56" s="419"/>
      <c r="E56" s="406">
        <v>2</v>
      </c>
      <c r="F56" s="407"/>
      <c r="G56" s="126">
        <v>131.6</v>
      </c>
      <c r="H56" s="138">
        <v>5</v>
      </c>
      <c r="I56" s="129">
        <f>H56*G56</f>
        <v>658</v>
      </c>
    </row>
    <row r="57" spans="1:12" x14ac:dyDescent="0.45">
      <c r="A57" s="139"/>
      <c r="B57" s="423"/>
      <c r="C57" s="424"/>
      <c r="D57" s="425"/>
      <c r="E57" s="440"/>
      <c r="F57" s="442"/>
      <c r="G57" s="126"/>
      <c r="H57" s="138"/>
      <c r="I57" s="129"/>
    </row>
    <row r="58" spans="1:12" x14ac:dyDescent="0.45">
      <c r="A58" s="408" t="s">
        <v>116</v>
      </c>
      <c r="B58" s="404"/>
      <c r="C58" s="404"/>
      <c r="D58" s="404"/>
      <c r="E58" s="404"/>
      <c r="F58" s="404"/>
      <c r="G58" s="404"/>
      <c r="H58" s="405"/>
      <c r="I58" s="140">
        <f>SUM(I56:I57)</f>
        <v>658</v>
      </c>
    </row>
    <row r="59" spans="1:12" x14ac:dyDescent="0.45">
      <c r="A59" s="141"/>
      <c r="B59" s="142"/>
      <c r="C59" s="142"/>
      <c r="D59" s="142"/>
      <c r="E59" s="142"/>
      <c r="F59" s="143"/>
      <c r="G59" s="144"/>
      <c r="H59" s="144"/>
      <c r="I59" s="145"/>
      <c r="L59" s="97"/>
    </row>
    <row r="60" spans="1:12" x14ac:dyDescent="0.45">
      <c r="A60" s="452"/>
      <c r="B60" s="453"/>
      <c r="C60" s="453"/>
      <c r="D60" s="453"/>
      <c r="E60" s="453"/>
      <c r="F60" s="146"/>
      <c r="G60" s="454" t="s">
        <v>117</v>
      </c>
      <c r="H60" s="453"/>
      <c r="I60" s="147">
        <f>I58+I53+I41</f>
        <v>11705.5</v>
      </c>
    </row>
    <row r="61" spans="1:12" x14ac:dyDescent="0.45">
      <c r="A61" s="452"/>
      <c r="B61" s="453"/>
      <c r="C61" s="453"/>
      <c r="D61" s="453"/>
      <c r="E61" s="453"/>
      <c r="F61" s="100"/>
      <c r="G61" s="148"/>
      <c r="H61" s="149"/>
      <c r="I61" s="150"/>
    </row>
    <row r="62" spans="1:12" ht="14.65" thickBot="1" x14ac:dyDescent="0.5">
      <c r="A62" s="452"/>
      <c r="B62" s="453"/>
      <c r="C62" s="453"/>
      <c r="D62" s="453"/>
      <c r="E62" s="453"/>
      <c r="F62" s="100"/>
      <c r="G62" s="402" t="s">
        <v>160</v>
      </c>
      <c r="H62" s="403"/>
      <c r="I62" s="159">
        <f>I60+I61</f>
        <v>11705.5</v>
      </c>
    </row>
    <row r="63" spans="1:12" ht="15" thickTop="1" thickBot="1" x14ac:dyDescent="0.5">
      <c r="A63" s="151"/>
      <c r="B63" s="152"/>
      <c r="C63" s="459"/>
      <c r="D63" s="460"/>
      <c r="E63" s="460"/>
      <c r="F63" s="460"/>
      <c r="G63" s="153"/>
      <c r="H63" s="153"/>
      <c r="I63" s="154"/>
    </row>
    <row r="65" spans="1:2" x14ac:dyDescent="0.45">
      <c r="A65" s="97"/>
      <c r="B65" s="97"/>
    </row>
  </sheetData>
  <mergeCells count="76">
    <mergeCell ref="F11:G11"/>
    <mergeCell ref="H11:I11"/>
    <mergeCell ref="A9:E9"/>
    <mergeCell ref="F9:G9"/>
    <mergeCell ref="H9:I9"/>
    <mergeCell ref="F10:G10"/>
    <mergeCell ref="H10:I10"/>
    <mergeCell ref="B21:D21"/>
    <mergeCell ref="F12:G12"/>
    <mergeCell ref="H12:I12"/>
    <mergeCell ref="H13:I13"/>
    <mergeCell ref="F14:G14"/>
    <mergeCell ref="H14:I14"/>
    <mergeCell ref="F15:G15"/>
    <mergeCell ref="H15:I15"/>
    <mergeCell ref="A16:I16"/>
    <mergeCell ref="A17:I17"/>
    <mergeCell ref="B18:D18"/>
    <mergeCell ref="B19:D19"/>
    <mergeCell ref="B20:D20"/>
    <mergeCell ref="B33:F33"/>
    <mergeCell ref="A22:H22"/>
    <mergeCell ref="A23:I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44:D44"/>
    <mergeCell ref="E44:F44"/>
    <mergeCell ref="B34:F34"/>
    <mergeCell ref="B35:F35"/>
    <mergeCell ref="B36:F36"/>
    <mergeCell ref="B37:F37"/>
    <mergeCell ref="B38:F38"/>
    <mergeCell ref="A39:H39"/>
    <mergeCell ref="A40:H40"/>
    <mergeCell ref="A41:H41"/>
    <mergeCell ref="A42:I42"/>
    <mergeCell ref="B43:D43"/>
    <mergeCell ref="E43:F43"/>
    <mergeCell ref="B45:D45"/>
    <mergeCell ref="E45:F45"/>
    <mergeCell ref="B46:D46"/>
    <mergeCell ref="E46:F46"/>
    <mergeCell ref="B47:D47"/>
    <mergeCell ref="E47:F47"/>
    <mergeCell ref="B56:D56"/>
    <mergeCell ref="E56:F56"/>
    <mergeCell ref="B48:D48"/>
    <mergeCell ref="E48:F48"/>
    <mergeCell ref="B49:D49"/>
    <mergeCell ref="E49:F49"/>
    <mergeCell ref="B50:D50"/>
    <mergeCell ref="B51:D51"/>
    <mergeCell ref="B52:D52"/>
    <mergeCell ref="A53:H53"/>
    <mergeCell ref="A54:I54"/>
    <mergeCell ref="B55:D55"/>
    <mergeCell ref="E55:F55"/>
    <mergeCell ref="C63:F63"/>
    <mergeCell ref="B57:D57"/>
    <mergeCell ref="E57:F57"/>
    <mergeCell ref="A58:H58"/>
    <mergeCell ref="A60:B60"/>
    <mergeCell ref="C60:E60"/>
    <mergeCell ref="G60:H60"/>
    <mergeCell ref="A61:B61"/>
    <mergeCell ref="C61:E61"/>
    <mergeCell ref="A62:B62"/>
    <mergeCell ref="C62:E62"/>
    <mergeCell ref="G62:H62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M65"/>
  <sheetViews>
    <sheetView topLeftCell="A16" workbookViewId="0">
      <selection activeCell="M32" sqref="A1:XFD1048576"/>
    </sheetView>
  </sheetViews>
  <sheetFormatPr defaultRowHeight="14.25" x14ac:dyDescent="0.45"/>
  <cols>
    <col min="1" max="1" width="12" bestFit="1" customWidth="1"/>
    <col min="4" max="4" width="26.86328125" customWidth="1"/>
    <col min="6" max="6" width="8.86328125" customWidth="1"/>
    <col min="7" max="7" width="11" customWidth="1"/>
    <col min="8" max="8" width="14.1328125" customWidth="1"/>
    <col min="9" max="9" width="18.33203125" customWidth="1"/>
  </cols>
  <sheetData>
    <row r="1" spans="1:13" x14ac:dyDescent="0.45">
      <c r="A1" s="92"/>
      <c r="B1" s="93"/>
      <c r="C1" s="93"/>
      <c r="D1" s="93"/>
      <c r="E1" s="93"/>
      <c r="F1" s="93"/>
      <c r="G1" s="93"/>
      <c r="H1" s="93"/>
      <c r="I1" s="94"/>
    </row>
    <row r="2" spans="1:13" x14ac:dyDescent="0.45">
      <c r="A2" s="95"/>
      <c r="I2" s="96"/>
    </row>
    <row r="3" spans="1:13" x14ac:dyDescent="0.45">
      <c r="A3" s="95"/>
      <c r="I3" s="96"/>
    </row>
    <row r="4" spans="1:13" x14ac:dyDescent="0.45">
      <c r="A4" s="95"/>
      <c r="I4" s="96"/>
    </row>
    <row r="5" spans="1:13" x14ac:dyDescent="0.45">
      <c r="A5" s="95"/>
      <c r="I5" s="96"/>
    </row>
    <row r="6" spans="1:13" x14ac:dyDescent="0.45">
      <c r="A6" s="95"/>
      <c r="I6" s="96"/>
    </row>
    <row r="7" spans="1:13" x14ac:dyDescent="0.45">
      <c r="A7" s="95"/>
      <c r="I7" s="96"/>
    </row>
    <row r="8" spans="1:13" x14ac:dyDescent="0.45">
      <c r="A8" s="95"/>
      <c r="H8" s="97"/>
      <c r="I8" s="98"/>
    </row>
    <row r="9" spans="1:13" x14ac:dyDescent="0.45">
      <c r="A9" s="414" t="s">
        <v>167</v>
      </c>
      <c r="B9" s="415"/>
      <c r="C9" s="415"/>
      <c r="D9" s="415"/>
      <c r="E9" s="429"/>
      <c r="F9" s="430" t="s">
        <v>166</v>
      </c>
      <c r="G9" s="431"/>
      <c r="H9" s="432">
        <v>66</v>
      </c>
      <c r="I9" s="433"/>
    </row>
    <row r="10" spans="1:13" x14ac:dyDescent="0.45">
      <c r="A10" s="99" t="s">
        <v>77</v>
      </c>
      <c r="B10" s="97"/>
      <c r="F10" s="430" t="s">
        <v>78</v>
      </c>
      <c r="G10" s="431"/>
      <c r="H10" s="434">
        <v>44155</v>
      </c>
      <c r="I10" s="435"/>
    </row>
    <row r="11" spans="1:13" x14ac:dyDescent="0.45">
      <c r="A11" s="99" t="s">
        <v>79</v>
      </c>
      <c r="B11" s="97"/>
      <c r="F11" s="430" t="s">
        <v>80</v>
      </c>
      <c r="G11" s="431"/>
      <c r="H11" s="436" t="s">
        <v>397</v>
      </c>
      <c r="I11" s="435"/>
    </row>
    <row r="12" spans="1:13" x14ac:dyDescent="0.45">
      <c r="A12" s="99" t="s">
        <v>81</v>
      </c>
      <c r="B12" s="97"/>
      <c r="F12" s="430" t="s">
        <v>82</v>
      </c>
      <c r="G12" s="431"/>
      <c r="H12" s="436" t="s">
        <v>398</v>
      </c>
      <c r="I12" s="435"/>
    </row>
    <row r="13" spans="1:13" x14ac:dyDescent="0.45">
      <c r="A13" s="99" t="s">
        <v>83</v>
      </c>
      <c r="B13" s="97"/>
      <c r="F13" s="181" t="s">
        <v>84</v>
      </c>
      <c r="G13" s="182"/>
      <c r="H13" s="468" t="s">
        <v>118</v>
      </c>
      <c r="I13" s="469"/>
    </row>
    <row r="14" spans="1:13" x14ac:dyDescent="0.45">
      <c r="A14" s="99"/>
      <c r="B14" s="97"/>
      <c r="F14" s="430" t="s">
        <v>86</v>
      </c>
      <c r="G14" s="431"/>
      <c r="H14" s="436" t="s">
        <v>87</v>
      </c>
      <c r="I14" s="435"/>
      <c r="M14" t="s">
        <v>85</v>
      </c>
    </row>
    <row r="15" spans="1:13" x14ac:dyDescent="0.45">
      <c r="A15" s="99"/>
      <c r="B15" s="97"/>
      <c r="D15" s="187"/>
      <c r="F15" s="472" t="s">
        <v>318</v>
      </c>
      <c r="G15" s="472"/>
      <c r="H15" s="473"/>
      <c r="I15" s="469"/>
    </row>
    <row r="16" spans="1:13" x14ac:dyDescent="0.45">
      <c r="A16" s="443" t="s">
        <v>399</v>
      </c>
      <c r="B16" s="444"/>
      <c r="C16" s="444"/>
      <c r="D16" s="444"/>
      <c r="E16" s="444"/>
      <c r="F16" s="444"/>
      <c r="G16" s="444"/>
      <c r="H16" s="444"/>
      <c r="I16" s="445"/>
    </row>
    <row r="17" spans="1:11" ht="14.65" thickBot="1" x14ac:dyDescent="0.5">
      <c r="A17" s="446" t="s">
        <v>88</v>
      </c>
      <c r="B17" s="447"/>
      <c r="C17" s="447"/>
      <c r="D17" s="447"/>
      <c r="E17" s="447"/>
      <c r="F17" s="447"/>
      <c r="G17" s="447"/>
      <c r="H17" s="447"/>
      <c r="I17" s="448"/>
    </row>
    <row r="18" spans="1:11" x14ac:dyDescent="0.45">
      <c r="A18" s="104" t="s">
        <v>89</v>
      </c>
      <c r="B18" s="464" t="s">
        <v>176</v>
      </c>
      <c r="C18" s="465"/>
      <c r="D18" s="466"/>
      <c r="E18" s="170" t="s">
        <v>91</v>
      </c>
      <c r="F18" s="170" t="s">
        <v>92</v>
      </c>
      <c r="G18" s="170" t="s">
        <v>93</v>
      </c>
      <c r="H18" s="170" t="s">
        <v>94</v>
      </c>
      <c r="I18" s="171" t="s">
        <v>95</v>
      </c>
    </row>
    <row r="19" spans="1:11" x14ac:dyDescent="0.45">
      <c r="A19" s="109"/>
      <c r="B19" s="437"/>
      <c r="C19" s="438"/>
      <c r="D19" s="439"/>
      <c r="E19" s="110"/>
      <c r="F19" s="111"/>
      <c r="G19" s="110"/>
      <c r="H19" s="112"/>
      <c r="I19" s="113">
        <f>SUM(G19*H19)</f>
        <v>0</v>
      </c>
    </row>
    <row r="20" spans="1:11" x14ac:dyDescent="0.45">
      <c r="A20" s="114"/>
      <c r="B20" s="406"/>
      <c r="C20" s="395"/>
      <c r="D20" s="407"/>
      <c r="E20" s="115"/>
      <c r="F20" s="100"/>
      <c r="G20" s="115"/>
      <c r="H20" s="116"/>
      <c r="I20" s="113">
        <f t="shared" ref="I20:I21" si="0">SUM(G20*H20)</f>
        <v>0</v>
      </c>
    </row>
    <row r="21" spans="1:11" x14ac:dyDescent="0.45">
      <c r="A21" s="114"/>
      <c r="B21" s="440"/>
      <c r="C21" s="441"/>
      <c r="D21" s="442"/>
      <c r="E21" s="115"/>
      <c r="F21" s="100"/>
      <c r="G21" s="117"/>
      <c r="H21" s="118"/>
      <c r="I21" s="119">
        <f t="shared" si="0"/>
        <v>0</v>
      </c>
    </row>
    <row r="22" spans="1:11" x14ac:dyDescent="0.45">
      <c r="A22" s="408" t="s">
        <v>96</v>
      </c>
      <c r="B22" s="404"/>
      <c r="C22" s="404"/>
      <c r="D22" s="404"/>
      <c r="E22" s="404"/>
      <c r="F22" s="404"/>
      <c r="G22" s="404"/>
      <c r="H22" s="405"/>
      <c r="I22" s="113">
        <f>SUM(I19:I21)</f>
        <v>0</v>
      </c>
    </row>
    <row r="23" spans="1:11" x14ac:dyDescent="0.45">
      <c r="A23" s="414" t="s">
        <v>97</v>
      </c>
      <c r="B23" s="415"/>
      <c r="C23" s="415"/>
      <c r="D23" s="415"/>
      <c r="E23" s="415"/>
      <c r="F23" s="415"/>
      <c r="G23" s="415"/>
      <c r="H23" s="415"/>
      <c r="I23" s="416"/>
    </row>
    <row r="24" spans="1:11" x14ac:dyDescent="0.45">
      <c r="A24" s="120" t="s">
        <v>98</v>
      </c>
      <c r="B24" s="412" t="s">
        <v>176</v>
      </c>
      <c r="C24" s="458"/>
      <c r="D24" s="458"/>
      <c r="E24" s="458"/>
      <c r="F24" s="413"/>
      <c r="G24" s="180" t="s">
        <v>93</v>
      </c>
      <c r="H24" s="136" t="s">
        <v>94</v>
      </c>
      <c r="I24" s="137" t="s">
        <v>95</v>
      </c>
      <c r="K24" s="142"/>
    </row>
    <row r="25" spans="1:11" x14ac:dyDescent="0.45">
      <c r="A25" s="125">
        <v>1</v>
      </c>
      <c r="B25" s="417" t="s">
        <v>400</v>
      </c>
      <c r="C25" s="418"/>
      <c r="D25" s="418"/>
      <c r="E25" s="418"/>
      <c r="F25" s="419"/>
      <c r="G25" s="191">
        <v>2</v>
      </c>
      <c r="H25" s="219">
        <v>3324.17</v>
      </c>
      <c r="I25" s="129">
        <f>H25*G25</f>
        <v>6648.34</v>
      </c>
    </row>
    <row r="26" spans="1:11" x14ac:dyDescent="0.45">
      <c r="A26" s="125">
        <v>2</v>
      </c>
      <c r="B26" s="420" t="s">
        <v>401</v>
      </c>
      <c r="C26" s="421"/>
      <c r="D26" s="421"/>
      <c r="E26" s="421"/>
      <c r="F26" s="421"/>
      <c r="G26" s="191">
        <v>2</v>
      </c>
      <c r="H26" s="220">
        <v>2239.13</v>
      </c>
      <c r="I26" s="129">
        <f>H26*G26</f>
        <v>4478.26</v>
      </c>
    </row>
    <row r="27" spans="1:11" x14ac:dyDescent="0.45">
      <c r="A27" s="125">
        <v>3</v>
      </c>
      <c r="B27" s="420" t="s">
        <v>401</v>
      </c>
      <c r="C27" s="421"/>
      <c r="D27" s="421"/>
      <c r="E27" s="421"/>
      <c r="F27" s="421"/>
      <c r="G27" s="191">
        <v>2</v>
      </c>
      <c r="H27" s="220">
        <v>2239.13</v>
      </c>
      <c r="I27" s="129">
        <f>H27*G27</f>
        <v>4478.26</v>
      </c>
    </row>
    <row r="28" spans="1:11" x14ac:dyDescent="0.45">
      <c r="A28" s="125">
        <v>4</v>
      </c>
      <c r="B28" s="480" t="s">
        <v>401</v>
      </c>
      <c r="C28" s="481"/>
      <c r="D28" s="481"/>
      <c r="E28" s="481"/>
      <c r="F28" s="482"/>
      <c r="G28" s="191">
        <v>2</v>
      </c>
      <c r="H28" s="220">
        <v>2239.13</v>
      </c>
      <c r="I28" s="129">
        <f t="shared" ref="I28" si="1">H28*G28</f>
        <v>4478.26</v>
      </c>
    </row>
    <row r="29" spans="1:11" x14ac:dyDescent="0.45">
      <c r="A29" s="125"/>
      <c r="B29" s="420"/>
      <c r="C29" s="421"/>
      <c r="D29" s="421"/>
      <c r="E29" s="421"/>
      <c r="F29" s="422"/>
      <c r="G29" s="191"/>
      <c r="H29" s="217"/>
      <c r="I29" s="129"/>
    </row>
    <row r="30" spans="1:11" x14ac:dyDescent="0.45">
      <c r="A30" s="125"/>
      <c r="B30" s="470"/>
      <c r="C30" s="471"/>
      <c r="D30" s="471"/>
      <c r="E30" s="471"/>
      <c r="F30" s="471"/>
      <c r="G30" s="191"/>
      <c r="H30" s="217"/>
      <c r="I30" s="129"/>
    </row>
    <row r="31" spans="1:11" x14ac:dyDescent="0.45">
      <c r="A31" s="125"/>
      <c r="B31" s="470"/>
      <c r="C31" s="471"/>
      <c r="D31" s="471"/>
      <c r="E31" s="471"/>
      <c r="F31" s="471"/>
      <c r="G31" s="191"/>
      <c r="H31" s="217"/>
      <c r="I31" s="129"/>
    </row>
    <row r="32" spans="1:11" x14ac:dyDescent="0.45">
      <c r="A32" s="125"/>
      <c r="B32" s="470"/>
      <c r="C32" s="471"/>
      <c r="D32" s="471"/>
      <c r="E32" s="471"/>
      <c r="F32" s="471"/>
      <c r="G32" s="191"/>
      <c r="H32" s="217"/>
      <c r="I32" s="129"/>
    </row>
    <row r="33" spans="1:12" x14ac:dyDescent="0.45">
      <c r="A33" s="125"/>
      <c r="B33" s="470"/>
      <c r="C33" s="471"/>
      <c r="D33" s="471"/>
      <c r="E33" s="471"/>
      <c r="F33" s="471"/>
      <c r="G33" s="191"/>
      <c r="H33" s="217"/>
      <c r="I33" s="129"/>
    </row>
    <row r="34" spans="1:12" x14ac:dyDescent="0.45">
      <c r="A34" s="125"/>
      <c r="B34" s="470"/>
      <c r="C34" s="471"/>
      <c r="D34" s="471"/>
      <c r="E34" s="471"/>
      <c r="F34" s="471"/>
      <c r="G34" s="191"/>
      <c r="H34" s="217"/>
      <c r="I34" s="129"/>
    </row>
    <row r="35" spans="1:12" x14ac:dyDescent="0.45">
      <c r="A35" s="125"/>
      <c r="B35" s="470"/>
      <c r="C35" s="471"/>
      <c r="D35" s="471"/>
      <c r="E35" s="471"/>
      <c r="F35" s="471"/>
      <c r="G35" s="191"/>
      <c r="H35" s="192"/>
      <c r="I35" s="129"/>
    </row>
    <row r="36" spans="1:12" x14ac:dyDescent="0.45">
      <c r="A36" s="125"/>
      <c r="B36" s="470"/>
      <c r="C36" s="471"/>
      <c r="D36" s="471"/>
      <c r="E36" s="471"/>
      <c r="F36" s="471"/>
      <c r="G36" s="191"/>
      <c r="H36" s="192"/>
      <c r="I36" s="129"/>
    </row>
    <row r="37" spans="1:12" x14ac:dyDescent="0.45">
      <c r="A37" s="125"/>
      <c r="B37" s="470"/>
      <c r="C37" s="471"/>
      <c r="D37" s="471"/>
      <c r="E37" s="471"/>
      <c r="F37" s="471"/>
      <c r="G37" s="191"/>
      <c r="H37" s="192"/>
      <c r="I37" s="129"/>
    </row>
    <row r="38" spans="1:12" x14ac:dyDescent="0.45">
      <c r="A38" s="125"/>
      <c r="B38" s="470"/>
      <c r="C38" s="471"/>
      <c r="D38" s="471"/>
      <c r="E38" s="471"/>
      <c r="F38" s="471"/>
      <c r="G38" s="191"/>
      <c r="H38" s="192"/>
      <c r="I38" s="129"/>
      <c r="L38" s="130"/>
    </row>
    <row r="39" spans="1:12" x14ac:dyDescent="0.45">
      <c r="A39" s="467" t="s">
        <v>177</v>
      </c>
      <c r="B39" s="404"/>
      <c r="C39" s="404"/>
      <c r="D39" s="404"/>
      <c r="E39" s="404"/>
      <c r="F39" s="404"/>
      <c r="G39" s="404"/>
      <c r="H39" s="405"/>
      <c r="I39" s="185">
        <f>SUM(I25:I38)</f>
        <v>20083.120000000003</v>
      </c>
      <c r="L39" s="130"/>
    </row>
    <row r="40" spans="1:12" x14ac:dyDescent="0.45">
      <c r="A40" s="408" t="s">
        <v>178</v>
      </c>
      <c r="B40" s="404"/>
      <c r="C40" s="404"/>
      <c r="D40" s="404"/>
      <c r="E40" s="404"/>
      <c r="F40" s="404"/>
      <c r="G40" s="404"/>
      <c r="H40" s="405"/>
      <c r="I40" s="186">
        <f>ROUND((I39*0.15),2)</f>
        <v>3012.47</v>
      </c>
      <c r="L40" s="130"/>
    </row>
    <row r="41" spans="1:12" x14ac:dyDescent="0.45">
      <c r="A41" s="408" t="s">
        <v>179</v>
      </c>
      <c r="B41" s="404"/>
      <c r="C41" s="404"/>
      <c r="D41" s="404"/>
      <c r="E41" s="404"/>
      <c r="F41" s="404"/>
      <c r="G41" s="404"/>
      <c r="H41" s="405"/>
      <c r="I41" s="172">
        <f>I39+I40</f>
        <v>23095.590000000004</v>
      </c>
    </row>
    <row r="42" spans="1:12" x14ac:dyDescent="0.45">
      <c r="A42" s="414" t="s">
        <v>101</v>
      </c>
      <c r="B42" s="415"/>
      <c r="C42" s="415"/>
      <c r="D42" s="415"/>
      <c r="E42" s="415"/>
      <c r="F42" s="415"/>
      <c r="G42" s="415"/>
      <c r="H42" s="415"/>
      <c r="I42" s="416"/>
    </row>
    <row r="43" spans="1:12" x14ac:dyDescent="0.45">
      <c r="A43" s="120" t="s">
        <v>102</v>
      </c>
      <c r="B43" s="412" t="s">
        <v>103</v>
      </c>
      <c r="C43" s="458"/>
      <c r="D43" s="413"/>
      <c r="E43" s="412" t="s">
        <v>91</v>
      </c>
      <c r="F43" s="413"/>
      <c r="G43" s="122" t="s">
        <v>93</v>
      </c>
      <c r="H43" s="123" t="s">
        <v>94</v>
      </c>
      <c r="I43" s="124" t="s">
        <v>95</v>
      </c>
    </row>
    <row r="44" spans="1:12" x14ac:dyDescent="0.45">
      <c r="A44" s="125">
        <v>1</v>
      </c>
      <c r="B44" s="449" t="s">
        <v>104</v>
      </c>
      <c r="C44" s="450"/>
      <c r="D44" s="451"/>
      <c r="E44" s="437" t="s">
        <v>105</v>
      </c>
      <c r="F44" s="439"/>
      <c r="G44" s="157"/>
      <c r="H44" s="155">
        <v>450</v>
      </c>
      <c r="I44" s="132">
        <f>SUM(G44*H44)</f>
        <v>0</v>
      </c>
    </row>
    <row r="45" spans="1:12" x14ac:dyDescent="0.45">
      <c r="A45" s="125">
        <v>2</v>
      </c>
      <c r="B45" s="426" t="s">
        <v>106</v>
      </c>
      <c r="C45" s="427"/>
      <c r="D45" s="428"/>
      <c r="E45" s="406" t="s">
        <v>105</v>
      </c>
      <c r="F45" s="407"/>
      <c r="G45" s="126"/>
      <c r="H45" s="156">
        <v>350</v>
      </c>
      <c r="I45" s="129">
        <f t="shared" ref="I45:I49" si="2">SUM(G45*H45)</f>
        <v>0</v>
      </c>
    </row>
    <row r="46" spans="1:12" x14ac:dyDescent="0.45">
      <c r="A46" s="125">
        <v>3</v>
      </c>
      <c r="B46" s="426" t="s">
        <v>107</v>
      </c>
      <c r="C46" s="427"/>
      <c r="D46" s="428"/>
      <c r="E46" s="406" t="s">
        <v>105</v>
      </c>
      <c r="F46" s="407"/>
      <c r="G46" s="126">
        <v>5</v>
      </c>
      <c r="H46" s="156">
        <v>300</v>
      </c>
      <c r="I46" s="129">
        <f t="shared" si="2"/>
        <v>1500</v>
      </c>
    </row>
    <row r="47" spans="1:12" x14ac:dyDescent="0.45">
      <c r="A47" s="125">
        <v>4</v>
      </c>
      <c r="B47" s="426" t="s">
        <v>108</v>
      </c>
      <c r="C47" s="427"/>
      <c r="D47" s="428"/>
      <c r="E47" s="406" t="s">
        <v>105</v>
      </c>
      <c r="F47" s="407"/>
      <c r="G47" s="126"/>
      <c r="H47" s="156">
        <v>200</v>
      </c>
      <c r="I47" s="129">
        <f t="shared" si="2"/>
        <v>0</v>
      </c>
    </row>
    <row r="48" spans="1:12" x14ac:dyDescent="0.45">
      <c r="A48" s="125">
        <v>5</v>
      </c>
      <c r="B48" s="426" t="s">
        <v>109</v>
      </c>
      <c r="C48" s="427"/>
      <c r="D48" s="428"/>
      <c r="E48" s="406" t="s">
        <v>105</v>
      </c>
      <c r="F48" s="407"/>
      <c r="G48" s="126">
        <v>5</v>
      </c>
      <c r="H48" s="158">
        <v>200</v>
      </c>
      <c r="I48" s="129">
        <f t="shared" si="2"/>
        <v>1000</v>
      </c>
    </row>
    <row r="49" spans="1:12" x14ac:dyDescent="0.45">
      <c r="A49" s="125">
        <v>6</v>
      </c>
      <c r="B49" s="426" t="s">
        <v>339</v>
      </c>
      <c r="C49" s="427"/>
      <c r="D49" s="428"/>
      <c r="E49" s="406" t="s">
        <v>105</v>
      </c>
      <c r="F49" s="407"/>
      <c r="G49" s="126"/>
      <c r="H49" s="158">
        <v>140</v>
      </c>
      <c r="I49" s="129">
        <f t="shared" si="2"/>
        <v>0</v>
      </c>
    </row>
    <row r="50" spans="1:12" x14ac:dyDescent="0.45">
      <c r="A50" s="125"/>
      <c r="B50" s="426"/>
      <c r="C50" s="427"/>
      <c r="D50" s="428"/>
      <c r="E50" s="133"/>
      <c r="F50" s="100"/>
      <c r="G50" s="100"/>
      <c r="H50" s="116"/>
      <c r="I50" s="129"/>
    </row>
    <row r="51" spans="1:12" x14ac:dyDescent="0.45">
      <c r="A51" s="114"/>
      <c r="B51" s="426"/>
      <c r="C51" s="427"/>
      <c r="D51" s="428"/>
      <c r="F51" s="100"/>
      <c r="G51" s="100"/>
      <c r="H51" s="116"/>
      <c r="I51" s="129"/>
    </row>
    <row r="52" spans="1:12" x14ac:dyDescent="0.45">
      <c r="A52" s="134"/>
      <c r="B52" s="455"/>
      <c r="C52" s="456"/>
      <c r="D52" s="457"/>
      <c r="E52" s="102"/>
      <c r="F52" s="103"/>
      <c r="G52" s="100"/>
      <c r="H52" s="118"/>
      <c r="I52" s="129"/>
    </row>
    <row r="53" spans="1:12" x14ac:dyDescent="0.45">
      <c r="A53" s="408" t="s">
        <v>110</v>
      </c>
      <c r="B53" s="404"/>
      <c r="C53" s="404"/>
      <c r="D53" s="404"/>
      <c r="E53" s="404"/>
      <c r="F53" s="404"/>
      <c r="G53" s="404"/>
      <c r="H53" s="405"/>
      <c r="I53" s="140">
        <f>SUM(I44:I52)</f>
        <v>2500</v>
      </c>
    </row>
    <row r="54" spans="1:12" x14ac:dyDescent="0.45">
      <c r="A54" s="414" t="s">
        <v>111</v>
      </c>
      <c r="B54" s="415"/>
      <c r="C54" s="415"/>
      <c r="D54" s="415"/>
      <c r="E54" s="415"/>
      <c r="F54" s="415"/>
      <c r="G54" s="415"/>
      <c r="H54" s="415"/>
      <c r="I54" s="416"/>
    </row>
    <row r="55" spans="1:12" x14ac:dyDescent="0.45">
      <c r="A55" s="120" t="s">
        <v>112</v>
      </c>
      <c r="B55" s="412" t="s">
        <v>113</v>
      </c>
      <c r="C55" s="458"/>
      <c r="D55" s="413"/>
      <c r="E55" s="412" t="s">
        <v>114</v>
      </c>
      <c r="F55" s="413"/>
      <c r="G55" s="136" t="s">
        <v>115</v>
      </c>
      <c r="H55" s="136" t="s">
        <v>94</v>
      </c>
      <c r="I55" s="137" t="s">
        <v>95</v>
      </c>
    </row>
    <row r="56" spans="1:12" x14ac:dyDescent="0.45">
      <c r="A56" s="125">
        <v>1</v>
      </c>
      <c r="B56" s="417" t="s">
        <v>402</v>
      </c>
      <c r="C56" s="418"/>
      <c r="D56" s="419"/>
      <c r="E56" s="406">
        <v>2</v>
      </c>
      <c r="F56" s="407"/>
      <c r="G56" s="126">
        <v>92</v>
      </c>
      <c r="H56" s="138">
        <v>5</v>
      </c>
      <c r="I56" s="129">
        <f>H56*G56</f>
        <v>460</v>
      </c>
    </row>
    <row r="57" spans="1:12" x14ac:dyDescent="0.45">
      <c r="A57" s="139"/>
      <c r="B57" s="423"/>
      <c r="C57" s="424"/>
      <c r="D57" s="425"/>
      <c r="E57" s="440"/>
      <c r="F57" s="442"/>
      <c r="G57" s="126"/>
      <c r="H57" s="138"/>
      <c r="I57" s="129"/>
    </row>
    <row r="58" spans="1:12" x14ac:dyDescent="0.45">
      <c r="A58" s="408" t="s">
        <v>116</v>
      </c>
      <c r="B58" s="404"/>
      <c r="C58" s="404"/>
      <c r="D58" s="404"/>
      <c r="E58" s="404"/>
      <c r="F58" s="404"/>
      <c r="G58" s="404"/>
      <c r="H58" s="405"/>
      <c r="I58" s="140">
        <f>SUM(I56:I57)</f>
        <v>460</v>
      </c>
    </row>
    <row r="59" spans="1:12" x14ac:dyDescent="0.45">
      <c r="A59" s="141"/>
      <c r="B59" s="142"/>
      <c r="C59" s="142"/>
      <c r="D59" s="142"/>
      <c r="E59" s="142"/>
      <c r="F59" s="143"/>
      <c r="G59" s="144"/>
      <c r="H59" s="144"/>
      <c r="I59" s="145"/>
      <c r="L59" s="97"/>
    </row>
    <row r="60" spans="1:12" x14ac:dyDescent="0.45">
      <c r="A60" s="452"/>
      <c r="B60" s="453"/>
      <c r="C60" s="453"/>
      <c r="D60" s="453"/>
      <c r="E60" s="453"/>
      <c r="F60" s="146"/>
      <c r="G60" s="454" t="s">
        <v>117</v>
      </c>
      <c r="H60" s="453"/>
      <c r="I60" s="147">
        <f>I58+I53+I41</f>
        <v>26055.590000000004</v>
      </c>
    </row>
    <row r="61" spans="1:12" x14ac:dyDescent="0.45">
      <c r="A61" s="452"/>
      <c r="B61" s="453"/>
      <c r="C61" s="453"/>
      <c r="D61" s="453"/>
      <c r="E61" s="453"/>
      <c r="F61" s="100"/>
      <c r="G61" s="148"/>
      <c r="H61" s="149"/>
      <c r="I61" s="150"/>
    </row>
    <row r="62" spans="1:12" ht="14.65" thickBot="1" x14ac:dyDescent="0.5">
      <c r="A62" s="452"/>
      <c r="B62" s="453"/>
      <c r="C62" s="453"/>
      <c r="D62" s="453"/>
      <c r="E62" s="453"/>
      <c r="F62" s="100"/>
      <c r="G62" s="402" t="s">
        <v>160</v>
      </c>
      <c r="H62" s="403"/>
      <c r="I62" s="159">
        <f>I60+I61</f>
        <v>26055.590000000004</v>
      </c>
    </row>
    <row r="63" spans="1:12" ht="15" thickTop="1" thickBot="1" x14ac:dyDescent="0.5">
      <c r="A63" s="151"/>
      <c r="B63" s="152"/>
      <c r="C63" s="459"/>
      <c r="D63" s="460"/>
      <c r="E63" s="460"/>
      <c r="F63" s="460"/>
      <c r="G63" s="153"/>
      <c r="H63" s="153"/>
      <c r="I63" s="154"/>
    </row>
    <row r="65" spans="1:2" x14ac:dyDescent="0.45">
      <c r="A65" s="97"/>
      <c r="B65" s="97"/>
    </row>
  </sheetData>
  <mergeCells count="76">
    <mergeCell ref="C63:F63"/>
    <mergeCell ref="B57:D57"/>
    <mergeCell ref="E57:F57"/>
    <mergeCell ref="A58:H58"/>
    <mergeCell ref="A60:B60"/>
    <mergeCell ref="C60:E60"/>
    <mergeCell ref="G60:H60"/>
    <mergeCell ref="A61:B61"/>
    <mergeCell ref="C61:E61"/>
    <mergeCell ref="A62:B62"/>
    <mergeCell ref="C62:E62"/>
    <mergeCell ref="G62:H62"/>
    <mergeCell ref="B56:D56"/>
    <mergeCell ref="E56:F56"/>
    <mergeCell ref="B48:D48"/>
    <mergeCell ref="E48:F48"/>
    <mergeCell ref="B49:D49"/>
    <mergeCell ref="E49:F49"/>
    <mergeCell ref="B50:D50"/>
    <mergeCell ref="B51:D51"/>
    <mergeCell ref="B52:D52"/>
    <mergeCell ref="A53:H53"/>
    <mergeCell ref="A54:I54"/>
    <mergeCell ref="B55:D55"/>
    <mergeCell ref="E55:F55"/>
    <mergeCell ref="B45:D45"/>
    <mergeCell ref="E45:F45"/>
    <mergeCell ref="B46:D46"/>
    <mergeCell ref="E46:F46"/>
    <mergeCell ref="B47:D47"/>
    <mergeCell ref="E47:F47"/>
    <mergeCell ref="B44:D44"/>
    <mergeCell ref="E44:F44"/>
    <mergeCell ref="B34:F34"/>
    <mergeCell ref="B35:F35"/>
    <mergeCell ref="B36:F36"/>
    <mergeCell ref="B37:F37"/>
    <mergeCell ref="B38:F38"/>
    <mergeCell ref="A39:H39"/>
    <mergeCell ref="A40:H40"/>
    <mergeCell ref="A41:H41"/>
    <mergeCell ref="A42:I42"/>
    <mergeCell ref="B43:D43"/>
    <mergeCell ref="E43:F43"/>
    <mergeCell ref="B33:F33"/>
    <mergeCell ref="A22:H22"/>
    <mergeCell ref="A23:I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21:D21"/>
    <mergeCell ref="F12:G12"/>
    <mergeCell ref="H12:I12"/>
    <mergeCell ref="H13:I13"/>
    <mergeCell ref="F14:G14"/>
    <mergeCell ref="H14:I14"/>
    <mergeCell ref="F15:G15"/>
    <mergeCell ref="H15:I15"/>
    <mergeCell ref="A16:I16"/>
    <mergeCell ref="A17:I17"/>
    <mergeCell ref="B18:D18"/>
    <mergeCell ref="B19:D19"/>
    <mergeCell ref="B20:D20"/>
    <mergeCell ref="F11:G11"/>
    <mergeCell ref="H11:I11"/>
    <mergeCell ref="A9:E9"/>
    <mergeCell ref="F9:G9"/>
    <mergeCell ref="H9:I9"/>
    <mergeCell ref="F10:G10"/>
    <mergeCell ref="H10:I10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M65"/>
  <sheetViews>
    <sheetView topLeftCell="A19" workbookViewId="0">
      <selection activeCell="L41" sqref="A1:XFD1048576"/>
    </sheetView>
  </sheetViews>
  <sheetFormatPr defaultRowHeight="14.25" x14ac:dyDescent="0.45"/>
  <cols>
    <col min="1" max="1" width="12" bestFit="1" customWidth="1"/>
    <col min="4" max="4" width="26.86328125" customWidth="1"/>
    <col min="6" max="6" width="8.86328125" customWidth="1"/>
    <col min="7" max="7" width="11" customWidth="1"/>
    <col min="8" max="8" width="14.1328125" customWidth="1"/>
    <col min="9" max="9" width="18.33203125" customWidth="1"/>
  </cols>
  <sheetData>
    <row r="1" spans="1:13" x14ac:dyDescent="0.45">
      <c r="A1" s="92"/>
      <c r="B1" s="93"/>
      <c r="C1" s="93"/>
      <c r="D1" s="93"/>
      <c r="E1" s="93"/>
      <c r="F1" s="93"/>
      <c r="G1" s="93"/>
      <c r="H1" s="93"/>
      <c r="I1" s="94"/>
    </row>
    <row r="2" spans="1:13" x14ac:dyDescent="0.45">
      <c r="A2" s="95"/>
      <c r="I2" s="96"/>
    </row>
    <row r="3" spans="1:13" x14ac:dyDescent="0.45">
      <c r="A3" s="95"/>
      <c r="I3" s="96"/>
    </row>
    <row r="4" spans="1:13" x14ac:dyDescent="0.45">
      <c r="A4" s="95"/>
      <c r="I4" s="96"/>
    </row>
    <row r="5" spans="1:13" x14ac:dyDescent="0.45">
      <c r="A5" s="95"/>
      <c r="I5" s="96"/>
    </row>
    <row r="6" spans="1:13" x14ac:dyDescent="0.45">
      <c r="A6" s="95"/>
      <c r="I6" s="96"/>
    </row>
    <row r="7" spans="1:13" x14ac:dyDescent="0.45">
      <c r="A7" s="95"/>
      <c r="I7" s="96"/>
    </row>
    <row r="8" spans="1:13" x14ac:dyDescent="0.45">
      <c r="A8" s="95"/>
      <c r="H8" s="97"/>
      <c r="I8" s="98"/>
    </row>
    <row r="9" spans="1:13" x14ac:dyDescent="0.45">
      <c r="A9" s="414" t="s">
        <v>167</v>
      </c>
      <c r="B9" s="415"/>
      <c r="C9" s="415"/>
      <c r="D9" s="415"/>
      <c r="E9" s="429"/>
      <c r="F9" s="430" t="s">
        <v>166</v>
      </c>
      <c r="G9" s="431"/>
      <c r="H9" s="432">
        <v>66</v>
      </c>
      <c r="I9" s="433"/>
    </row>
    <row r="10" spans="1:13" x14ac:dyDescent="0.45">
      <c r="A10" s="99" t="s">
        <v>77</v>
      </c>
      <c r="B10" s="97"/>
      <c r="F10" s="430" t="s">
        <v>78</v>
      </c>
      <c r="G10" s="431"/>
      <c r="H10" s="434" t="e">
        <f>#REF!</f>
        <v>#REF!</v>
      </c>
      <c r="I10" s="435"/>
    </row>
    <row r="11" spans="1:13" x14ac:dyDescent="0.45">
      <c r="A11" s="99" t="s">
        <v>79</v>
      </c>
      <c r="B11" s="97"/>
      <c r="F11" s="430" t="s">
        <v>80</v>
      </c>
      <c r="G11" s="431"/>
      <c r="H11" s="436" t="e">
        <f>#REF!</f>
        <v>#REF!</v>
      </c>
      <c r="I11" s="435"/>
    </row>
    <row r="12" spans="1:13" x14ac:dyDescent="0.45">
      <c r="A12" s="99" t="s">
        <v>81</v>
      </c>
      <c r="B12" s="97"/>
      <c r="F12" s="430" t="s">
        <v>82</v>
      </c>
      <c r="G12" s="431"/>
      <c r="H12" s="436" t="e">
        <f>#REF!</f>
        <v>#REF!</v>
      </c>
      <c r="I12" s="435"/>
    </row>
    <row r="13" spans="1:13" x14ac:dyDescent="0.45">
      <c r="A13" s="99" t="s">
        <v>83</v>
      </c>
      <c r="B13" s="97"/>
      <c r="F13" s="181" t="s">
        <v>84</v>
      </c>
      <c r="G13" s="182"/>
      <c r="H13" s="468" t="s">
        <v>118</v>
      </c>
      <c r="I13" s="469"/>
    </row>
    <row r="14" spans="1:13" x14ac:dyDescent="0.45">
      <c r="A14" s="99"/>
      <c r="B14" s="97"/>
      <c r="F14" s="430" t="s">
        <v>86</v>
      </c>
      <c r="G14" s="431"/>
      <c r="H14" s="436" t="s">
        <v>87</v>
      </c>
      <c r="I14" s="435"/>
      <c r="M14" t="s">
        <v>85</v>
      </c>
    </row>
    <row r="15" spans="1:13" x14ac:dyDescent="0.45">
      <c r="A15" s="99"/>
      <c r="B15" s="97"/>
      <c r="D15" s="187"/>
      <c r="F15" s="472" t="s">
        <v>404</v>
      </c>
      <c r="G15" s="472"/>
      <c r="H15" s="473" t="s">
        <v>403</v>
      </c>
      <c r="I15" s="469"/>
    </row>
    <row r="16" spans="1:13" x14ac:dyDescent="0.45">
      <c r="A16" s="443" t="s">
        <v>324</v>
      </c>
      <c r="B16" s="444"/>
      <c r="C16" s="444"/>
      <c r="D16" s="444"/>
      <c r="E16" s="444"/>
      <c r="F16" s="444"/>
      <c r="G16" s="444"/>
      <c r="H16" s="444"/>
      <c r="I16" s="445"/>
    </row>
    <row r="17" spans="1:11" ht="14.65" thickBot="1" x14ac:dyDescent="0.5">
      <c r="A17" s="446" t="s">
        <v>88</v>
      </c>
      <c r="B17" s="447"/>
      <c r="C17" s="447"/>
      <c r="D17" s="447"/>
      <c r="E17" s="447"/>
      <c r="F17" s="447"/>
      <c r="G17" s="447"/>
      <c r="H17" s="447"/>
      <c r="I17" s="448"/>
    </row>
    <row r="18" spans="1:11" x14ac:dyDescent="0.45">
      <c r="A18" s="104" t="s">
        <v>89</v>
      </c>
      <c r="B18" s="464" t="s">
        <v>176</v>
      </c>
      <c r="C18" s="465"/>
      <c r="D18" s="466"/>
      <c r="E18" s="170" t="s">
        <v>91</v>
      </c>
      <c r="F18" s="170" t="s">
        <v>92</v>
      </c>
      <c r="G18" s="170" t="s">
        <v>93</v>
      </c>
      <c r="H18" s="170" t="s">
        <v>94</v>
      </c>
      <c r="I18" s="171" t="s">
        <v>95</v>
      </c>
    </row>
    <row r="19" spans="1:11" x14ac:dyDescent="0.45">
      <c r="A19" s="109"/>
      <c r="B19" s="437"/>
      <c r="C19" s="438"/>
      <c r="D19" s="439"/>
      <c r="E19" s="110"/>
      <c r="F19" s="111"/>
      <c r="G19" s="110"/>
      <c r="H19" s="112"/>
      <c r="I19" s="113">
        <f>SUM(G19*H19)</f>
        <v>0</v>
      </c>
    </row>
    <row r="20" spans="1:11" x14ac:dyDescent="0.45">
      <c r="A20" s="114"/>
      <c r="B20" s="406"/>
      <c r="C20" s="395"/>
      <c r="D20" s="407"/>
      <c r="E20" s="115"/>
      <c r="F20" s="100"/>
      <c r="G20" s="115"/>
      <c r="H20" s="116"/>
      <c r="I20" s="113">
        <f t="shared" ref="I20:I21" si="0">SUM(G20*H20)</f>
        <v>0</v>
      </c>
    </row>
    <row r="21" spans="1:11" x14ac:dyDescent="0.45">
      <c r="A21" s="114"/>
      <c r="B21" s="440"/>
      <c r="C21" s="441"/>
      <c r="D21" s="442"/>
      <c r="E21" s="115"/>
      <c r="F21" s="100"/>
      <c r="G21" s="117"/>
      <c r="H21" s="118"/>
      <c r="I21" s="119">
        <f t="shared" si="0"/>
        <v>0</v>
      </c>
    </row>
    <row r="22" spans="1:11" x14ac:dyDescent="0.45">
      <c r="A22" s="408" t="s">
        <v>96</v>
      </c>
      <c r="B22" s="404"/>
      <c r="C22" s="404"/>
      <c r="D22" s="404"/>
      <c r="E22" s="404"/>
      <c r="F22" s="404"/>
      <c r="G22" s="404"/>
      <c r="H22" s="405"/>
      <c r="I22" s="113">
        <f>SUM(I19:I21)</f>
        <v>0</v>
      </c>
    </row>
    <row r="23" spans="1:11" x14ac:dyDescent="0.45">
      <c r="A23" s="414" t="s">
        <v>97</v>
      </c>
      <c r="B23" s="415"/>
      <c r="C23" s="415"/>
      <c r="D23" s="415"/>
      <c r="E23" s="415"/>
      <c r="F23" s="415"/>
      <c r="G23" s="415"/>
      <c r="H23" s="415"/>
      <c r="I23" s="416"/>
    </row>
    <row r="24" spans="1:11" x14ac:dyDescent="0.45">
      <c r="A24" s="120" t="s">
        <v>98</v>
      </c>
      <c r="B24" s="412" t="s">
        <v>176</v>
      </c>
      <c r="C24" s="458"/>
      <c r="D24" s="458"/>
      <c r="E24" s="458"/>
      <c r="F24" s="413"/>
      <c r="G24" s="180" t="s">
        <v>93</v>
      </c>
      <c r="H24" s="136" t="s">
        <v>94</v>
      </c>
      <c r="I24" s="137" t="s">
        <v>95</v>
      </c>
      <c r="K24" s="142"/>
    </row>
    <row r="25" spans="1:11" x14ac:dyDescent="0.45">
      <c r="A25" s="125"/>
      <c r="B25" s="417"/>
      <c r="C25" s="418"/>
      <c r="D25" s="418"/>
      <c r="E25" s="418"/>
      <c r="F25" s="419"/>
      <c r="G25" s="191"/>
      <c r="H25" s="219"/>
      <c r="I25" s="129"/>
    </row>
    <row r="26" spans="1:11" x14ac:dyDescent="0.45">
      <c r="A26" s="125"/>
      <c r="B26" s="420"/>
      <c r="C26" s="421"/>
      <c r="D26" s="421"/>
      <c r="E26" s="421"/>
      <c r="F26" s="421"/>
      <c r="G26" s="191"/>
      <c r="H26" s="220"/>
      <c r="I26" s="129"/>
    </row>
    <row r="27" spans="1:11" x14ac:dyDescent="0.45">
      <c r="A27" s="125"/>
      <c r="B27" s="420"/>
      <c r="C27" s="421"/>
      <c r="D27" s="421"/>
      <c r="E27" s="421"/>
      <c r="F27" s="421"/>
      <c r="G27" s="191"/>
      <c r="H27" s="220"/>
      <c r="I27" s="129"/>
    </row>
    <row r="28" spans="1:11" x14ac:dyDescent="0.45">
      <c r="A28" s="125"/>
      <c r="B28" s="480"/>
      <c r="C28" s="481"/>
      <c r="D28" s="481"/>
      <c r="E28" s="481"/>
      <c r="F28" s="482"/>
      <c r="G28" s="191"/>
      <c r="H28" s="220"/>
      <c r="I28" s="129"/>
    </row>
    <row r="29" spans="1:11" x14ac:dyDescent="0.45">
      <c r="A29" s="125"/>
      <c r="B29" s="420"/>
      <c r="C29" s="421"/>
      <c r="D29" s="421"/>
      <c r="E29" s="421"/>
      <c r="F29" s="422"/>
      <c r="G29" s="191"/>
      <c r="H29" s="217"/>
      <c r="I29" s="129"/>
    </row>
    <row r="30" spans="1:11" x14ac:dyDescent="0.45">
      <c r="A30" s="125"/>
      <c r="B30" s="470"/>
      <c r="C30" s="471"/>
      <c r="D30" s="471"/>
      <c r="E30" s="471"/>
      <c r="F30" s="471"/>
      <c r="G30" s="191"/>
      <c r="H30" s="217"/>
      <c r="I30" s="129"/>
    </row>
    <row r="31" spans="1:11" x14ac:dyDescent="0.45">
      <c r="A31" s="125"/>
      <c r="B31" s="470"/>
      <c r="C31" s="471"/>
      <c r="D31" s="471"/>
      <c r="E31" s="471"/>
      <c r="F31" s="471"/>
      <c r="G31" s="191"/>
      <c r="H31" s="217"/>
      <c r="I31" s="129"/>
    </row>
    <row r="32" spans="1:11" x14ac:dyDescent="0.45">
      <c r="A32" s="125"/>
      <c r="B32" s="470"/>
      <c r="C32" s="471"/>
      <c r="D32" s="471"/>
      <c r="E32" s="471"/>
      <c r="F32" s="471"/>
      <c r="G32" s="191"/>
      <c r="H32" s="217"/>
      <c r="I32" s="129"/>
    </row>
    <row r="33" spans="1:12" x14ac:dyDescent="0.45">
      <c r="A33" s="125"/>
      <c r="B33" s="470"/>
      <c r="C33" s="471"/>
      <c r="D33" s="471"/>
      <c r="E33" s="471"/>
      <c r="F33" s="471"/>
      <c r="G33" s="191"/>
      <c r="H33" s="217"/>
      <c r="I33" s="129"/>
    </row>
    <row r="34" spans="1:12" x14ac:dyDescent="0.45">
      <c r="A34" s="125"/>
      <c r="B34" s="470"/>
      <c r="C34" s="471"/>
      <c r="D34" s="471"/>
      <c r="E34" s="471"/>
      <c r="F34" s="471"/>
      <c r="G34" s="191"/>
      <c r="H34" s="217"/>
      <c r="I34" s="129"/>
    </row>
    <row r="35" spans="1:12" x14ac:dyDescent="0.45">
      <c r="A35" s="125"/>
      <c r="B35" s="470"/>
      <c r="C35" s="471"/>
      <c r="D35" s="471"/>
      <c r="E35" s="471"/>
      <c r="F35" s="471"/>
      <c r="G35" s="191"/>
      <c r="H35" s="192"/>
      <c r="I35" s="129"/>
    </row>
    <row r="36" spans="1:12" x14ac:dyDescent="0.45">
      <c r="A36" s="125"/>
      <c r="B36" s="470"/>
      <c r="C36" s="471"/>
      <c r="D36" s="471"/>
      <c r="E36" s="471"/>
      <c r="F36" s="471"/>
      <c r="G36" s="191"/>
      <c r="H36" s="192"/>
      <c r="I36" s="129"/>
    </row>
    <row r="37" spans="1:12" x14ac:dyDescent="0.45">
      <c r="A37" s="125"/>
      <c r="B37" s="470"/>
      <c r="C37" s="471"/>
      <c r="D37" s="471"/>
      <c r="E37" s="471"/>
      <c r="F37" s="471"/>
      <c r="G37" s="191"/>
      <c r="H37" s="192"/>
      <c r="I37" s="129"/>
    </row>
    <row r="38" spans="1:12" x14ac:dyDescent="0.45">
      <c r="A38" s="125"/>
      <c r="B38" s="470"/>
      <c r="C38" s="471"/>
      <c r="D38" s="471"/>
      <c r="E38" s="471"/>
      <c r="F38" s="471"/>
      <c r="G38" s="191"/>
      <c r="H38" s="192"/>
      <c r="I38" s="129"/>
      <c r="L38" s="130"/>
    </row>
    <row r="39" spans="1:12" x14ac:dyDescent="0.45">
      <c r="A39" s="467" t="s">
        <v>177</v>
      </c>
      <c r="B39" s="404"/>
      <c r="C39" s="404"/>
      <c r="D39" s="404"/>
      <c r="E39" s="404"/>
      <c r="F39" s="404"/>
      <c r="G39" s="404"/>
      <c r="H39" s="405"/>
      <c r="I39" s="185">
        <f>SUM(I25:I38)</f>
        <v>0</v>
      </c>
      <c r="L39" s="130"/>
    </row>
    <row r="40" spans="1:12" x14ac:dyDescent="0.45">
      <c r="A40" s="408" t="s">
        <v>178</v>
      </c>
      <c r="B40" s="404"/>
      <c r="C40" s="404"/>
      <c r="D40" s="404"/>
      <c r="E40" s="404"/>
      <c r="F40" s="404"/>
      <c r="G40" s="404"/>
      <c r="H40" s="405"/>
      <c r="I40" s="186">
        <f>ROUND((I39*0.15),2)</f>
        <v>0</v>
      </c>
      <c r="L40" s="130"/>
    </row>
    <row r="41" spans="1:12" x14ac:dyDescent="0.45">
      <c r="A41" s="408" t="s">
        <v>179</v>
      </c>
      <c r="B41" s="404"/>
      <c r="C41" s="404"/>
      <c r="D41" s="404"/>
      <c r="E41" s="404"/>
      <c r="F41" s="404"/>
      <c r="G41" s="404"/>
      <c r="H41" s="405"/>
      <c r="I41" s="172">
        <f>I39+I40</f>
        <v>0</v>
      </c>
    </row>
    <row r="42" spans="1:12" x14ac:dyDescent="0.45">
      <c r="A42" s="414" t="s">
        <v>101</v>
      </c>
      <c r="B42" s="415"/>
      <c r="C42" s="415"/>
      <c r="D42" s="415"/>
      <c r="E42" s="415"/>
      <c r="F42" s="415"/>
      <c r="G42" s="415"/>
      <c r="H42" s="415"/>
      <c r="I42" s="416"/>
    </row>
    <row r="43" spans="1:12" x14ac:dyDescent="0.45">
      <c r="A43" s="120" t="s">
        <v>102</v>
      </c>
      <c r="B43" s="412" t="s">
        <v>103</v>
      </c>
      <c r="C43" s="458"/>
      <c r="D43" s="413"/>
      <c r="E43" s="412" t="s">
        <v>91</v>
      </c>
      <c r="F43" s="413"/>
      <c r="G43" s="122" t="s">
        <v>93</v>
      </c>
      <c r="H43" s="123" t="s">
        <v>94</v>
      </c>
      <c r="I43" s="124" t="s">
        <v>95</v>
      </c>
    </row>
    <row r="44" spans="1:12" x14ac:dyDescent="0.45">
      <c r="A44" s="125">
        <v>1</v>
      </c>
      <c r="B44" s="449" t="s">
        <v>104</v>
      </c>
      <c r="C44" s="450"/>
      <c r="D44" s="451"/>
      <c r="E44" s="437" t="s">
        <v>105</v>
      </c>
      <c r="F44" s="439"/>
      <c r="G44" s="157"/>
      <c r="H44" s="155">
        <v>450</v>
      </c>
      <c r="I44" s="132">
        <f>SUM(G44*H44)</f>
        <v>0</v>
      </c>
    </row>
    <row r="45" spans="1:12" x14ac:dyDescent="0.45">
      <c r="A45" s="125">
        <v>2</v>
      </c>
      <c r="B45" s="426" t="s">
        <v>106</v>
      </c>
      <c r="C45" s="427"/>
      <c r="D45" s="428"/>
      <c r="E45" s="406" t="s">
        <v>105</v>
      </c>
      <c r="F45" s="407"/>
      <c r="G45" s="126"/>
      <c r="H45" s="156">
        <v>350</v>
      </c>
      <c r="I45" s="129">
        <f t="shared" ref="I45:I49" si="1">SUM(G45*H45)</f>
        <v>0</v>
      </c>
    </row>
    <row r="46" spans="1:12" x14ac:dyDescent="0.45">
      <c r="A46" s="125">
        <v>3</v>
      </c>
      <c r="B46" s="426" t="s">
        <v>107</v>
      </c>
      <c r="C46" s="427"/>
      <c r="D46" s="428"/>
      <c r="E46" s="406" t="s">
        <v>105</v>
      </c>
      <c r="F46" s="407"/>
      <c r="G46" s="126">
        <v>1</v>
      </c>
      <c r="H46" s="156">
        <v>300</v>
      </c>
      <c r="I46" s="129">
        <f t="shared" si="1"/>
        <v>300</v>
      </c>
    </row>
    <row r="47" spans="1:12" x14ac:dyDescent="0.45">
      <c r="A47" s="125">
        <v>4</v>
      </c>
      <c r="B47" s="426" t="s">
        <v>108</v>
      </c>
      <c r="C47" s="427"/>
      <c r="D47" s="428"/>
      <c r="E47" s="406" t="s">
        <v>105</v>
      </c>
      <c r="F47" s="407"/>
      <c r="G47" s="126"/>
      <c r="H47" s="156">
        <v>200</v>
      </c>
      <c r="I47" s="129">
        <f t="shared" si="1"/>
        <v>0</v>
      </c>
    </row>
    <row r="48" spans="1:12" x14ac:dyDescent="0.45">
      <c r="A48" s="125">
        <v>5</v>
      </c>
      <c r="B48" s="426" t="s">
        <v>109</v>
      </c>
      <c r="C48" s="427"/>
      <c r="D48" s="428"/>
      <c r="E48" s="406" t="s">
        <v>105</v>
      </c>
      <c r="F48" s="407"/>
      <c r="G48" s="126">
        <v>1</v>
      </c>
      <c r="H48" s="158">
        <v>200</v>
      </c>
      <c r="I48" s="129">
        <f t="shared" si="1"/>
        <v>200</v>
      </c>
    </row>
    <row r="49" spans="1:12" x14ac:dyDescent="0.45">
      <c r="A49" s="125">
        <v>6</v>
      </c>
      <c r="B49" s="426" t="s">
        <v>339</v>
      </c>
      <c r="C49" s="427"/>
      <c r="D49" s="428"/>
      <c r="E49" s="406" t="s">
        <v>105</v>
      </c>
      <c r="F49" s="407"/>
      <c r="G49" s="126"/>
      <c r="H49" s="158">
        <v>140</v>
      </c>
      <c r="I49" s="129">
        <f t="shared" si="1"/>
        <v>0</v>
      </c>
    </row>
    <row r="50" spans="1:12" x14ac:dyDescent="0.45">
      <c r="A50" s="125"/>
      <c r="B50" s="426"/>
      <c r="C50" s="427"/>
      <c r="D50" s="428"/>
      <c r="E50" s="133"/>
      <c r="F50" s="100"/>
      <c r="G50" s="100"/>
      <c r="H50" s="116"/>
      <c r="I50" s="129"/>
    </row>
    <row r="51" spans="1:12" x14ac:dyDescent="0.45">
      <c r="A51" s="114"/>
      <c r="B51" s="426"/>
      <c r="C51" s="427"/>
      <c r="D51" s="428"/>
      <c r="F51" s="100"/>
      <c r="G51" s="100"/>
      <c r="H51" s="116"/>
      <c r="I51" s="129"/>
    </row>
    <row r="52" spans="1:12" x14ac:dyDescent="0.45">
      <c r="A52" s="134"/>
      <c r="B52" s="455"/>
      <c r="C52" s="456"/>
      <c r="D52" s="457"/>
      <c r="E52" s="102"/>
      <c r="F52" s="103"/>
      <c r="G52" s="100"/>
      <c r="H52" s="118"/>
      <c r="I52" s="129"/>
    </row>
    <row r="53" spans="1:12" x14ac:dyDescent="0.45">
      <c r="A53" s="408" t="s">
        <v>110</v>
      </c>
      <c r="B53" s="404"/>
      <c r="C53" s="404"/>
      <c r="D53" s="404"/>
      <c r="E53" s="404"/>
      <c r="F53" s="404"/>
      <c r="G53" s="404"/>
      <c r="H53" s="405"/>
      <c r="I53" s="140">
        <f>SUM(I44:I52)</f>
        <v>500</v>
      </c>
    </row>
    <row r="54" spans="1:12" x14ac:dyDescent="0.45">
      <c r="A54" s="414" t="s">
        <v>111</v>
      </c>
      <c r="B54" s="415"/>
      <c r="C54" s="415"/>
      <c r="D54" s="415"/>
      <c r="E54" s="415"/>
      <c r="F54" s="415"/>
      <c r="G54" s="415"/>
      <c r="H54" s="415"/>
      <c r="I54" s="416"/>
    </row>
    <row r="55" spans="1:12" x14ac:dyDescent="0.45">
      <c r="A55" s="120" t="s">
        <v>112</v>
      </c>
      <c r="B55" s="412" t="s">
        <v>113</v>
      </c>
      <c r="C55" s="458"/>
      <c r="D55" s="413"/>
      <c r="E55" s="412" t="s">
        <v>114</v>
      </c>
      <c r="F55" s="413"/>
      <c r="G55" s="136" t="s">
        <v>115</v>
      </c>
      <c r="H55" s="136" t="s">
        <v>94</v>
      </c>
      <c r="I55" s="137" t="s">
        <v>95</v>
      </c>
    </row>
    <row r="56" spans="1:12" x14ac:dyDescent="0.45">
      <c r="A56" s="125">
        <v>1</v>
      </c>
      <c r="B56" s="417" t="s">
        <v>405</v>
      </c>
      <c r="C56" s="418"/>
      <c r="D56" s="419"/>
      <c r="E56" s="406">
        <v>1</v>
      </c>
      <c r="F56" s="407"/>
      <c r="G56" s="126">
        <v>81.8</v>
      </c>
      <c r="H56" s="138">
        <v>5</v>
      </c>
      <c r="I56" s="129">
        <f>H56*G56</f>
        <v>409</v>
      </c>
    </row>
    <row r="57" spans="1:12" x14ac:dyDescent="0.45">
      <c r="A57" s="139"/>
      <c r="B57" s="423"/>
      <c r="C57" s="424"/>
      <c r="D57" s="425"/>
      <c r="E57" s="440"/>
      <c r="F57" s="442"/>
      <c r="G57" s="126"/>
      <c r="H57" s="138"/>
      <c r="I57" s="129"/>
    </row>
    <row r="58" spans="1:12" x14ac:dyDescent="0.45">
      <c r="A58" s="408" t="s">
        <v>116</v>
      </c>
      <c r="B58" s="404"/>
      <c r="C58" s="404"/>
      <c r="D58" s="404"/>
      <c r="E58" s="404"/>
      <c r="F58" s="404"/>
      <c r="G58" s="404"/>
      <c r="H58" s="405"/>
      <c r="I58" s="140">
        <f>SUM(I56:I57)</f>
        <v>409</v>
      </c>
    </row>
    <row r="59" spans="1:12" x14ac:dyDescent="0.45">
      <c r="A59" s="141"/>
      <c r="B59" s="142"/>
      <c r="C59" s="142"/>
      <c r="D59" s="142"/>
      <c r="E59" s="142"/>
      <c r="F59" s="143"/>
      <c r="G59" s="144"/>
      <c r="H59" s="144"/>
      <c r="I59" s="145"/>
      <c r="L59" s="97"/>
    </row>
    <row r="60" spans="1:12" x14ac:dyDescent="0.45">
      <c r="A60" s="452"/>
      <c r="B60" s="453"/>
      <c r="C60" s="453"/>
      <c r="D60" s="453"/>
      <c r="E60" s="453"/>
      <c r="F60" s="146"/>
      <c r="G60" s="454" t="s">
        <v>117</v>
      </c>
      <c r="H60" s="453"/>
      <c r="I60" s="147">
        <f>I58+I53+I41</f>
        <v>909</v>
      </c>
    </row>
    <row r="61" spans="1:12" x14ac:dyDescent="0.45">
      <c r="A61" s="452"/>
      <c r="B61" s="453"/>
      <c r="C61" s="453"/>
      <c r="D61" s="453"/>
      <c r="E61" s="453"/>
      <c r="F61" s="100"/>
      <c r="G61" s="148"/>
      <c r="H61" s="149"/>
      <c r="I61" s="150"/>
    </row>
    <row r="62" spans="1:12" ht="14.65" thickBot="1" x14ac:dyDescent="0.5">
      <c r="A62" s="452"/>
      <c r="B62" s="453"/>
      <c r="C62" s="453"/>
      <c r="D62" s="453"/>
      <c r="E62" s="453"/>
      <c r="F62" s="100"/>
      <c r="G62" s="402" t="s">
        <v>160</v>
      </c>
      <c r="H62" s="403"/>
      <c r="I62" s="159">
        <f>I60+I61</f>
        <v>909</v>
      </c>
    </row>
    <row r="63" spans="1:12" ht="15" thickTop="1" thickBot="1" x14ac:dyDescent="0.5">
      <c r="A63" s="151"/>
      <c r="B63" s="152"/>
      <c r="C63" s="459"/>
      <c r="D63" s="460"/>
      <c r="E63" s="460"/>
      <c r="F63" s="460"/>
      <c r="G63" s="153"/>
      <c r="H63" s="153"/>
      <c r="I63" s="154"/>
    </row>
    <row r="65" spans="1:2" x14ac:dyDescent="0.45">
      <c r="A65" s="97"/>
      <c r="B65" s="97"/>
    </row>
  </sheetData>
  <mergeCells count="76">
    <mergeCell ref="C63:F63"/>
    <mergeCell ref="B57:D57"/>
    <mergeCell ref="E57:F57"/>
    <mergeCell ref="A58:H58"/>
    <mergeCell ref="A60:B60"/>
    <mergeCell ref="C60:E60"/>
    <mergeCell ref="G60:H60"/>
    <mergeCell ref="A61:B61"/>
    <mergeCell ref="C61:E61"/>
    <mergeCell ref="A62:B62"/>
    <mergeCell ref="C62:E62"/>
    <mergeCell ref="G62:H62"/>
    <mergeCell ref="B56:D56"/>
    <mergeCell ref="E56:F56"/>
    <mergeCell ref="B48:D48"/>
    <mergeCell ref="E48:F48"/>
    <mergeCell ref="B49:D49"/>
    <mergeCell ref="E49:F49"/>
    <mergeCell ref="B50:D50"/>
    <mergeCell ref="B51:D51"/>
    <mergeCell ref="B52:D52"/>
    <mergeCell ref="A53:H53"/>
    <mergeCell ref="A54:I54"/>
    <mergeCell ref="B55:D55"/>
    <mergeCell ref="E55:F55"/>
    <mergeCell ref="B45:D45"/>
    <mergeCell ref="E45:F45"/>
    <mergeCell ref="B46:D46"/>
    <mergeCell ref="E46:F46"/>
    <mergeCell ref="B47:D47"/>
    <mergeCell ref="E47:F47"/>
    <mergeCell ref="B44:D44"/>
    <mergeCell ref="E44:F44"/>
    <mergeCell ref="B34:F34"/>
    <mergeCell ref="B35:F35"/>
    <mergeCell ref="B36:F36"/>
    <mergeCell ref="B37:F37"/>
    <mergeCell ref="B38:F38"/>
    <mergeCell ref="A39:H39"/>
    <mergeCell ref="A40:H40"/>
    <mergeCell ref="A41:H41"/>
    <mergeCell ref="A42:I42"/>
    <mergeCell ref="B43:D43"/>
    <mergeCell ref="E43:F43"/>
    <mergeCell ref="B33:F33"/>
    <mergeCell ref="A22:H22"/>
    <mergeCell ref="A23:I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21:D21"/>
    <mergeCell ref="F12:G12"/>
    <mergeCell ref="H12:I12"/>
    <mergeCell ref="H13:I13"/>
    <mergeCell ref="F14:G14"/>
    <mergeCell ref="H14:I14"/>
    <mergeCell ref="F15:G15"/>
    <mergeCell ref="H15:I15"/>
    <mergeCell ref="A16:I16"/>
    <mergeCell ref="A17:I17"/>
    <mergeCell ref="B18:D18"/>
    <mergeCell ref="B19:D19"/>
    <mergeCell ref="B20:D20"/>
    <mergeCell ref="F11:G11"/>
    <mergeCell ref="H11:I11"/>
    <mergeCell ref="A9:E9"/>
    <mergeCell ref="F9:G9"/>
    <mergeCell ref="H9:I9"/>
    <mergeCell ref="F10:G10"/>
    <mergeCell ref="H10:I10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9024B-021E-4AB1-85D3-317039285F9A}">
  <sheetPr>
    <tabColor theme="4" tint="0.39997558519241921"/>
  </sheetPr>
  <dimension ref="B1:V87"/>
  <sheetViews>
    <sheetView view="pageBreakPreview" zoomScale="80" zoomScaleNormal="70" zoomScaleSheetLayoutView="80" workbookViewId="0">
      <selection activeCell="B1" sqref="B1:D1"/>
    </sheetView>
  </sheetViews>
  <sheetFormatPr defaultColWidth="9.1328125" defaultRowHeight="13.5" x14ac:dyDescent="0.35"/>
  <cols>
    <col min="1" max="1" width="1.1328125" style="6" customWidth="1"/>
    <col min="2" max="2" width="9.6640625" style="6" customWidth="1"/>
    <col min="3" max="3" width="11" style="6" customWidth="1"/>
    <col min="4" max="4" width="53.46484375" style="6" customWidth="1"/>
    <col min="5" max="5" width="8.86328125" style="6" customWidth="1"/>
    <col min="6" max="6" width="7.6640625" style="6" customWidth="1"/>
    <col min="7" max="7" width="18.6640625" style="6" customWidth="1"/>
    <col min="8" max="8" width="23.53125" style="6" customWidth="1"/>
    <col min="9" max="22" width="9.1328125" style="87"/>
    <col min="23" max="16384" width="9.1328125" style="6"/>
  </cols>
  <sheetData>
    <row r="1" spans="2:22" ht="17.649999999999999" x14ac:dyDescent="0.5">
      <c r="B1" s="552" t="s">
        <v>1290</v>
      </c>
      <c r="C1" s="552"/>
      <c r="D1" s="552" t="s">
        <v>1291</v>
      </c>
      <c r="E1" s="1"/>
      <c r="F1" s="1"/>
      <c r="G1" s="7"/>
    </row>
    <row r="2" spans="2:22" s="11" customFormat="1" ht="18" customHeight="1" x14ac:dyDescent="0.5">
      <c r="B2" s="2" t="str">
        <f>'SCHED 2A-1_JG_CH'!B2</f>
        <v>SCHEDULE MAINTENANCE OF MEDICAL GAS  EQUIPMENT AT CLUSTER TWO (2)</v>
      </c>
      <c r="D2" s="2"/>
      <c r="E2" s="3"/>
      <c r="F2" s="3"/>
      <c r="G2" s="7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</row>
    <row r="3" spans="2:22" ht="15" customHeight="1" x14ac:dyDescent="0.45">
      <c r="B3" s="2" t="str">
        <f>'SCHED 1A-1_JG_CH'!B3</f>
        <v>CONTRACT REF. NO:</v>
      </c>
      <c r="D3" s="2" t="str">
        <f>'SCHED 1A-1_JG_CH'!D3</f>
        <v>SCMU3-24/25-0662-HO</v>
      </c>
      <c r="E3" s="394" t="s">
        <v>10</v>
      </c>
      <c r="F3" s="395"/>
      <c r="G3" s="265" t="str">
        <f>'SCHED 1A-1_JG_CH'!G3</f>
        <v>JOE GQABI &amp; CHRIS HANI</v>
      </c>
    </row>
    <row r="4" spans="2:22" ht="15" customHeight="1" x14ac:dyDescent="0.4">
      <c r="B4" s="2" t="str">
        <f>'SCHED 1A-1_JG_CH'!B4</f>
        <v>ASSET TYPE:</v>
      </c>
      <c r="D4" s="2" t="str">
        <f>'SCHED 1A-1_JG_CH'!D4</f>
        <v>MEDICAL GAS</v>
      </c>
      <c r="E4" s="2"/>
      <c r="F4" s="2"/>
      <c r="G4" s="7"/>
    </row>
    <row r="5" spans="2:22" ht="13.9" x14ac:dyDescent="0.4">
      <c r="B5" s="2"/>
      <c r="C5" s="2"/>
      <c r="D5" s="2"/>
      <c r="E5" s="2"/>
      <c r="F5" s="2"/>
      <c r="G5" s="7"/>
    </row>
    <row r="6" spans="2:22" s="4" customFormat="1" ht="15" customHeight="1" x14ac:dyDescent="0.4">
      <c r="B6" s="4" t="s">
        <v>713</v>
      </c>
      <c r="D6" s="4" t="s">
        <v>715</v>
      </c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</row>
    <row r="7" spans="2:22" ht="6" customHeight="1" thickBot="1" x14ac:dyDescent="0.4">
      <c r="B7" s="5"/>
      <c r="C7" s="5"/>
      <c r="D7" s="5"/>
      <c r="E7" s="5"/>
      <c r="F7" s="5"/>
      <c r="G7" s="7"/>
    </row>
    <row r="8" spans="2:22" s="8" customFormat="1" ht="39" customHeight="1" thickBot="1" x14ac:dyDescent="0.5">
      <c r="B8" s="10" t="s">
        <v>12</v>
      </c>
      <c r="C8" s="10" t="s">
        <v>6</v>
      </c>
      <c r="D8" s="10" t="s">
        <v>0</v>
      </c>
      <c r="E8" s="10" t="s">
        <v>1</v>
      </c>
      <c r="F8" s="10" t="s">
        <v>4</v>
      </c>
      <c r="G8" s="10" t="s">
        <v>2</v>
      </c>
      <c r="H8" s="10" t="s">
        <v>5</v>
      </c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</row>
    <row r="9" spans="2:22" s="8" customFormat="1" ht="85.8" customHeight="1" x14ac:dyDescent="0.45">
      <c r="B9" s="27">
        <v>3</v>
      </c>
      <c r="C9" s="27" t="s">
        <v>14</v>
      </c>
      <c r="D9" s="28" t="s">
        <v>714</v>
      </c>
      <c r="E9" s="27"/>
      <c r="F9" s="27"/>
      <c r="G9" s="29"/>
      <c r="H9" s="29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</row>
    <row r="10" spans="2:22" s="8" customFormat="1" ht="20.25" customHeight="1" x14ac:dyDescent="0.35">
      <c r="B10" s="17">
        <v>3.1</v>
      </c>
      <c r="C10" s="17"/>
      <c r="D10" s="319" t="s">
        <v>837</v>
      </c>
      <c r="E10" s="17" t="s">
        <v>68</v>
      </c>
      <c r="F10" s="17">
        <v>1</v>
      </c>
      <c r="G10" s="63"/>
      <c r="H10" s="21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</row>
    <row r="11" spans="2:22" s="8" customFormat="1" ht="20.25" customHeight="1" x14ac:dyDescent="0.35">
      <c r="B11" s="17">
        <f>B10+0.1</f>
        <v>3.2</v>
      </c>
      <c r="C11" s="17"/>
      <c r="D11" s="319" t="s">
        <v>838</v>
      </c>
      <c r="E11" s="17" t="s">
        <v>68</v>
      </c>
      <c r="F11" s="17">
        <v>1</v>
      </c>
      <c r="G11" s="63"/>
      <c r="H11" s="21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</row>
    <row r="12" spans="2:22" s="8" customFormat="1" ht="20.25" customHeight="1" x14ac:dyDescent="0.35">
      <c r="B12" s="17">
        <f t="shared" ref="B12:B18" si="0">B11+0.1</f>
        <v>3.3000000000000003</v>
      </c>
      <c r="C12" s="17"/>
      <c r="D12" s="319" t="s">
        <v>839</v>
      </c>
      <c r="E12" s="17" t="s">
        <v>68</v>
      </c>
      <c r="F12" s="17">
        <v>1</v>
      </c>
      <c r="G12" s="63"/>
      <c r="H12" s="21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0"/>
    </row>
    <row r="13" spans="2:22" s="8" customFormat="1" ht="20.25" customHeight="1" x14ac:dyDescent="0.35">
      <c r="B13" s="17">
        <f t="shared" si="0"/>
        <v>3.4000000000000004</v>
      </c>
      <c r="C13" s="17"/>
      <c r="D13" s="319" t="s">
        <v>840</v>
      </c>
      <c r="E13" s="17" t="s">
        <v>68</v>
      </c>
      <c r="F13" s="17">
        <v>1</v>
      </c>
      <c r="G13" s="63"/>
      <c r="H13" s="21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</row>
    <row r="14" spans="2:22" s="8" customFormat="1" ht="20.25" customHeight="1" x14ac:dyDescent="0.35">
      <c r="B14" s="17">
        <f t="shared" si="0"/>
        <v>3.5000000000000004</v>
      </c>
      <c r="C14" s="17"/>
      <c r="D14" s="319" t="s">
        <v>841</v>
      </c>
      <c r="E14" s="17" t="s">
        <v>68</v>
      </c>
      <c r="F14" s="17">
        <v>1</v>
      </c>
      <c r="G14" s="63"/>
      <c r="H14" s="21"/>
      <c r="I14" s="90"/>
      <c r="J14" s="90"/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</row>
    <row r="15" spans="2:22" s="8" customFormat="1" ht="20.25" customHeight="1" x14ac:dyDescent="0.35">
      <c r="B15" s="17">
        <f t="shared" si="0"/>
        <v>3.6000000000000005</v>
      </c>
      <c r="C15" s="17"/>
      <c r="D15" s="319" t="s">
        <v>842</v>
      </c>
      <c r="E15" s="17" t="s">
        <v>68</v>
      </c>
      <c r="F15" s="17">
        <v>1</v>
      </c>
      <c r="G15" s="63"/>
      <c r="H15" s="21"/>
      <c r="I15" s="90"/>
      <c r="J15" s="90"/>
      <c r="K15" s="90"/>
      <c r="L15" s="90"/>
      <c r="M15" s="90"/>
      <c r="N15" s="90"/>
      <c r="O15" s="90"/>
      <c r="P15" s="90"/>
      <c r="Q15" s="90"/>
      <c r="R15" s="90"/>
      <c r="S15" s="90"/>
      <c r="T15" s="90"/>
      <c r="U15" s="90"/>
      <c r="V15" s="90"/>
    </row>
    <row r="16" spans="2:22" s="8" customFormat="1" ht="20.25" customHeight="1" x14ac:dyDescent="0.35">
      <c r="B16" s="17">
        <f t="shared" si="0"/>
        <v>3.7000000000000006</v>
      </c>
      <c r="C16" s="17"/>
      <c r="D16" s="319" t="s">
        <v>843</v>
      </c>
      <c r="E16" s="17" t="s">
        <v>68</v>
      </c>
      <c r="F16" s="17">
        <v>1</v>
      </c>
      <c r="G16" s="63"/>
      <c r="H16" s="21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</row>
    <row r="17" spans="2:22" s="8" customFormat="1" ht="20.25" customHeight="1" x14ac:dyDescent="0.35">
      <c r="B17" s="17">
        <f t="shared" si="0"/>
        <v>3.8000000000000007</v>
      </c>
      <c r="C17" s="17"/>
      <c r="D17" s="319" t="s">
        <v>844</v>
      </c>
      <c r="E17" s="17" t="s">
        <v>68</v>
      </c>
      <c r="F17" s="17">
        <v>1</v>
      </c>
      <c r="G17" s="63"/>
      <c r="H17" s="21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</row>
    <row r="18" spans="2:22" s="8" customFormat="1" ht="20.25" customHeight="1" x14ac:dyDescent="0.35">
      <c r="B18" s="17">
        <f t="shared" si="0"/>
        <v>3.9000000000000008</v>
      </c>
      <c r="C18" s="17"/>
      <c r="D18" s="319" t="s">
        <v>845</v>
      </c>
      <c r="E18" s="17" t="s">
        <v>68</v>
      </c>
      <c r="F18" s="17">
        <v>1</v>
      </c>
      <c r="G18" s="63"/>
      <c r="H18" s="21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</row>
    <row r="19" spans="2:22" s="8" customFormat="1" ht="20.25" customHeight="1" x14ac:dyDescent="0.35">
      <c r="B19" s="313">
        <v>3.1</v>
      </c>
      <c r="C19" s="17"/>
      <c r="D19" s="319" t="s">
        <v>846</v>
      </c>
      <c r="E19" s="17" t="s">
        <v>68</v>
      </c>
      <c r="F19" s="17">
        <v>1</v>
      </c>
      <c r="G19" s="63"/>
      <c r="H19" s="21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</row>
    <row r="20" spans="2:22" s="8" customFormat="1" ht="20.25" customHeight="1" x14ac:dyDescent="0.35">
      <c r="B20" s="349">
        <f>B19+0.01</f>
        <v>3.11</v>
      </c>
      <c r="C20" s="17"/>
      <c r="D20" s="319" t="s">
        <v>827</v>
      </c>
      <c r="E20" s="17" t="s">
        <v>68</v>
      </c>
      <c r="F20" s="17">
        <v>1</v>
      </c>
      <c r="G20" s="63"/>
      <c r="H20" s="21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</row>
    <row r="21" spans="2:22" s="8" customFormat="1" ht="20.25" customHeight="1" x14ac:dyDescent="0.35">
      <c r="B21" s="349">
        <f t="shared" ref="B21:B42" si="1">B20+0.01</f>
        <v>3.1199999999999997</v>
      </c>
      <c r="C21" s="17"/>
      <c r="D21" s="319" t="s">
        <v>847</v>
      </c>
      <c r="E21" s="17" t="s">
        <v>68</v>
      </c>
      <c r="F21" s="17">
        <v>1</v>
      </c>
      <c r="G21" s="63"/>
      <c r="H21" s="21"/>
      <c r="I21" s="90"/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</row>
    <row r="22" spans="2:22" s="8" customFormat="1" ht="20.25" customHeight="1" x14ac:dyDescent="0.35">
      <c r="B22" s="349">
        <f t="shared" si="1"/>
        <v>3.1299999999999994</v>
      </c>
      <c r="C22" s="17"/>
      <c r="D22" s="319" t="s">
        <v>848</v>
      </c>
      <c r="E22" s="17" t="s">
        <v>68</v>
      </c>
      <c r="F22" s="17">
        <v>1</v>
      </c>
      <c r="G22" s="63"/>
      <c r="H22" s="21"/>
      <c r="I22" s="90"/>
      <c r="J22" s="90"/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</row>
    <row r="23" spans="2:22" s="8" customFormat="1" ht="20.25" customHeight="1" x14ac:dyDescent="0.35">
      <c r="B23" s="349">
        <f t="shared" si="1"/>
        <v>3.1399999999999992</v>
      </c>
      <c r="C23" s="17"/>
      <c r="D23" s="319" t="s">
        <v>849</v>
      </c>
      <c r="E23" s="17" t="s">
        <v>68</v>
      </c>
      <c r="F23" s="17">
        <v>1</v>
      </c>
      <c r="G23" s="63"/>
      <c r="H23" s="21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</row>
    <row r="24" spans="2:22" s="8" customFormat="1" ht="20.25" customHeight="1" x14ac:dyDescent="0.35">
      <c r="B24" s="349">
        <f t="shared" si="1"/>
        <v>3.149999999999999</v>
      </c>
      <c r="C24" s="17"/>
      <c r="D24" s="319" t="s">
        <v>850</v>
      </c>
      <c r="E24" s="17" t="s">
        <v>68</v>
      </c>
      <c r="F24" s="17">
        <v>1</v>
      </c>
      <c r="G24" s="63"/>
      <c r="H24" s="21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</row>
    <row r="25" spans="2:22" s="8" customFormat="1" ht="20.25" customHeight="1" x14ac:dyDescent="0.35">
      <c r="B25" s="349">
        <f t="shared" si="1"/>
        <v>3.1599999999999988</v>
      </c>
      <c r="C25" s="17"/>
      <c r="D25" s="319" t="s">
        <v>851</v>
      </c>
      <c r="E25" s="17" t="s">
        <v>68</v>
      </c>
      <c r="F25" s="17">
        <v>1</v>
      </c>
      <c r="G25" s="63"/>
      <c r="H25" s="21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</row>
    <row r="26" spans="2:22" s="8" customFormat="1" ht="20.25" customHeight="1" x14ac:dyDescent="0.35">
      <c r="B26" s="349">
        <f t="shared" si="1"/>
        <v>3.1699999999999986</v>
      </c>
      <c r="C26" s="17"/>
      <c r="D26" s="319" t="s">
        <v>852</v>
      </c>
      <c r="E26" s="17" t="s">
        <v>68</v>
      </c>
      <c r="F26" s="17">
        <v>1</v>
      </c>
      <c r="G26" s="63"/>
      <c r="H26" s="21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</row>
    <row r="27" spans="2:22" s="8" customFormat="1" ht="20.25" customHeight="1" x14ac:dyDescent="0.35">
      <c r="B27" s="349">
        <f t="shared" si="1"/>
        <v>3.1799999999999984</v>
      </c>
      <c r="C27" s="17"/>
      <c r="D27" s="319" t="s">
        <v>853</v>
      </c>
      <c r="E27" s="17" t="s">
        <v>68</v>
      </c>
      <c r="F27" s="17">
        <v>1</v>
      </c>
      <c r="G27" s="63"/>
      <c r="H27" s="21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</row>
    <row r="28" spans="2:22" s="8" customFormat="1" ht="20.25" customHeight="1" x14ac:dyDescent="0.35">
      <c r="B28" s="349">
        <f t="shared" si="1"/>
        <v>3.1899999999999982</v>
      </c>
      <c r="C28" s="51"/>
      <c r="D28" s="319" t="s">
        <v>854</v>
      </c>
      <c r="E28" s="17" t="s">
        <v>68</v>
      </c>
      <c r="F28" s="51">
        <v>1</v>
      </c>
      <c r="G28" s="63"/>
      <c r="H28" s="21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</row>
    <row r="29" spans="2:22" s="8" customFormat="1" ht="20.25" customHeight="1" x14ac:dyDescent="0.35">
      <c r="B29" s="349">
        <f t="shared" si="1"/>
        <v>3.199999999999998</v>
      </c>
      <c r="C29" s="51"/>
      <c r="D29" s="319" t="s">
        <v>855</v>
      </c>
      <c r="E29" s="17" t="s">
        <v>68</v>
      </c>
      <c r="F29" s="51">
        <v>1</v>
      </c>
      <c r="G29" s="63"/>
      <c r="H29" s="21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</row>
    <row r="30" spans="2:22" s="8" customFormat="1" ht="20.25" customHeight="1" x14ac:dyDescent="0.35">
      <c r="B30" s="349">
        <f t="shared" si="1"/>
        <v>3.2099999999999977</v>
      </c>
      <c r="C30" s="51"/>
      <c r="D30" s="319" t="s">
        <v>856</v>
      </c>
      <c r="E30" s="17" t="s">
        <v>68</v>
      </c>
      <c r="F30" s="51">
        <v>1</v>
      </c>
      <c r="G30" s="63"/>
      <c r="H30" s="21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</row>
    <row r="31" spans="2:22" s="8" customFormat="1" ht="20.25" customHeight="1" x14ac:dyDescent="0.35">
      <c r="B31" s="349">
        <f t="shared" si="1"/>
        <v>3.2199999999999975</v>
      </c>
      <c r="C31" s="51"/>
      <c r="D31" s="319" t="s">
        <v>857</v>
      </c>
      <c r="E31" s="17" t="s">
        <v>68</v>
      </c>
      <c r="F31" s="51">
        <v>1</v>
      </c>
      <c r="G31" s="63"/>
      <c r="H31" s="21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</row>
    <row r="32" spans="2:22" s="8" customFormat="1" ht="20.25" customHeight="1" x14ac:dyDescent="0.35">
      <c r="B32" s="349">
        <f t="shared" si="1"/>
        <v>3.2299999999999973</v>
      </c>
      <c r="C32" s="51"/>
      <c r="D32" s="319" t="s">
        <v>858</v>
      </c>
      <c r="E32" s="17" t="s">
        <v>68</v>
      </c>
      <c r="F32" s="51">
        <v>1</v>
      </c>
      <c r="G32" s="63"/>
      <c r="H32" s="21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</row>
    <row r="33" spans="2:22" s="8" customFormat="1" ht="20.25" customHeight="1" x14ac:dyDescent="0.35">
      <c r="B33" s="349"/>
      <c r="C33" s="51"/>
      <c r="D33" s="319"/>
      <c r="E33" s="17"/>
      <c r="F33" s="51"/>
      <c r="G33" s="63"/>
      <c r="H33" s="21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</row>
    <row r="34" spans="2:22" s="8" customFormat="1" ht="20.25" customHeight="1" x14ac:dyDescent="0.35">
      <c r="B34" s="349">
        <f>B32+0.01</f>
        <v>3.2399999999999971</v>
      </c>
      <c r="C34" s="51"/>
      <c r="D34" s="319" t="s">
        <v>828</v>
      </c>
      <c r="E34" s="17" t="s">
        <v>68</v>
      </c>
      <c r="F34" s="51">
        <v>1</v>
      </c>
      <c r="G34" s="63"/>
      <c r="H34" s="21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0"/>
    </row>
    <row r="35" spans="2:22" s="8" customFormat="1" ht="20.25" customHeight="1" x14ac:dyDescent="0.35">
      <c r="B35" s="349">
        <f t="shared" si="1"/>
        <v>3.2499999999999969</v>
      </c>
      <c r="C35" s="51"/>
      <c r="D35" s="319" t="s">
        <v>829</v>
      </c>
      <c r="E35" s="17" t="s">
        <v>68</v>
      </c>
      <c r="F35" s="51">
        <v>1</v>
      </c>
      <c r="G35" s="63"/>
      <c r="H35" s="21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</row>
    <row r="36" spans="2:22" s="8" customFormat="1" ht="20.25" customHeight="1" x14ac:dyDescent="0.35">
      <c r="B36" s="349">
        <f t="shared" si="1"/>
        <v>3.2599999999999967</v>
      </c>
      <c r="C36" s="51"/>
      <c r="D36" s="319" t="s">
        <v>830</v>
      </c>
      <c r="E36" s="17" t="s">
        <v>68</v>
      </c>
      <c r="F36" s="51">
        <v>1</v>
      </c>
      <c r="G36" s="63"/>
      <c r="H36" s="21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</row>
    <row r="37" spans="2:22" s="8" customFormat="1" ht="20.25" customHeight="1" x14ac:dyDescent="0.35">
      <c r="B37" s="349">
        <f t="shared" si="1"/>
        <v>3.2699999999999965</v>
      </c>
      <c r="C37" s="51"/>
      <c r="D37" s="319" t="s">
        <v>831</v>
      </c>
      <c r="E37" s="17" t="s">
        <v>68</v>
      </c>
      <c r="F37" s="51">
        <v>1</v>
      </c>
      <c r="G37" s="63"/>
      <c r="H37" s="21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</row>
    <row r="38" spans="2:22" s="8" customFormat="1" ht="20.25" customHeight="1" x14ac:dyDescent="0.35">
      <c r="B38" s="349">
        <f t="shared" si="1"/>
        <v>3.2799999999999963</v>
      </c>
      <c r="C38" s="51"/>
      <c r="D38" s="319" t="s">
        <v>832</v>
      </c>
      <c r="E38" s="17" t="s">
        <v>68</v>
      </c>
      <c r="F38" s="51">
        <v>1</v>
      </c>
      <c r="G38" s="63"/>
      <c r="H38" s="21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</row>
    <row r="39" spans="2:22" s="8" customFormat="1" ht="20.25" customHeight="1" x14ac:dyDescent="0.35">
      <c r="B39" s="349">
        <f t="shared" si="1"/>
        <v>3.289999999999996</v>
      </c>
      <c r="C39" s="51"/>
      <c r="D39" s="319" t="s">
        <v>833</v>
      </c>
      <c r="E39" s="17" t="s">
        <v>68</v>
      </c>
      <c r="F39" s="51">
        <v>1</v>
      </c>
      <c r="G39" s="63"/>
      <c r="H39" s="21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</row>
    <row r="40" spans="2:22" s="8" customFormat="1" ht="20.25" customHeight="1" x14ac:dyDescent="0.35">
      <c r="B40" s="349">
        <f t="shared" si="1"/>
        <v>3.2999999999999958</v>
      </c>
      <c r="C40" s="51"/>
      <c r="D40" s="348" t="s">
        <v>834</v>
      </c>
      <c r="E40" s="17" t="s">
        <v>68</v>
      </c>
      <c r="F40" s="51">
        <v>1</v>
      </c>
      <c r="G40" s="64"/>
      <c r="H40" s="21"/>
      <c r="I40" s="90"/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</row>
    <row r="41" spans="2:22" s="8" customFormat="1" ht="20.25" customHeight="1" x14ac:dyDescent="0.35">
      <c r="B41" s="349">
        <f t="shared" si="1"/>
        <v>3.3099999999999956</v>
      </c>
      <c r="C41" s="51"/>
      <c r="D41" s="348" t="s">
        <v>835</v>
      </c>
      <c r="E41" s="17" t="s">
        <v>68</v>
      </c>
      <c r="F41" s="51">
        <v>1</v>
      </c>
      <c r="G41" s="64"/>
      <c r="H41" s="21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</row>
    <row r="42" spans="2:22" s="8" customFormat="1" ht="20.25" customHeight="1" x14ac:dyDescent="0.45">
      <c r="B42" s="349">
        <f t="shared" si="1"/>
        <v>3.3199999999999954</v>
      </c>
      <c r="C42" s="51"/>
      <c r="D42" s="82" t="s">
        <v>836</v>
      </c>
      <c r="E42" s="17" t="s">
        <v>68</v>
      </c>
      <c r="F42" s="51">
        <v>1</v>
      </c>
      <c r="G42" s="64"/>
      <c r="H42" s="21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</row>
    <row r="43" spans="2:22" s="8" customFormat="1" ht="20.25" customHeight="1" x14ac:dyDescent="0.45">
      <c r="B43" s="51"/>
      <c r="C43" s="51"/>
      <c r="D43" s="82"/>
      <c r="E43" s="51"/>
      <c r="F43" s="51"/>
      <c r="G43" s="64"/>
      <c r="H43" s="65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</row>
    <row r="44" spans="2:22" s="8" customFormat="1" ht="13.9" thickBot="1" x14ac:dyDescent="0.5">
      <c r="B44" s="31"/>
      <c r="C44" s="31"/>
      <c r="D44" s="32"/>
      <c r="E44" s="31"/>
      <c r="F44" s="31"/>
      <c r="G44" s="33"/>
      <c r="H44" s="33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</row>
    <row r="45" spans="2:22" s="8" customFormat="1" ht="27" customHeight="1" thickBot="1" x14ac:dyDescent="0.5">
      <c r="B45" s="24" t="s">
        <v>7</v>
      </c>
      <c r="C45" s="24"/>
      <c r="D45" s="24"/>
      <c r="E45" s="24"/>
      <c r="F45" s="24"/>
      <c r="G45" s="25"/>
      <c r="H45" s="26"/>
      <c r="I45" s="90"/>
      <c r="J45" s="90"/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</row>
    <row r="46" spans="2:22" s="8" customFormat="1" x14ac:dyDescent="0.45">
      <c r="B46" s="34"/>
      <c r="C46" s="34"/>
      <c r="D46" s="34"/>
      <c r="E46" s="34"/>
      <c r="F46" s="34"/>
      <c r="G46" s="35"/>
      <c r="H46" s="35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</row>
    <row r="47" spans="2:22" s="8" customFormat="1" x14ac:dyDescent="0.45">
      <c r="B47" s="34"/>
      <c r="C47" s="34"/>
      <c r="D47" s="34"/>
      <c r="E47" s="34"/>
      <c r="F47" s="34"/>
      <c r="G47" s="35"/>
      <c r="H47" s="35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</row>
    <row r="48" spans="2:22" s="8" customFormat="1" x14ac:dyDescent="0.45">
      <c r="B48" s="34"/>
      <c r="C48" s="34"/>
      <c r="D48" s="34"/>
      <c r="E48" s="34"/>
      <c r="F48" s="34"/>
      <c r="G48" s="35"/>
      <c r="H48" s="35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</row>
    <row r="49" spans="2:22" s="8" customFormat="1" x14ac:dyDescent="0.45">
      <c r="B49" s="34"/>
      <c r="C49" s="34"/>
      <c r="D49" s="34"/>
      <c r="E49" s="34"/>
      <c r="F49" s="34"/>
      <c r="G49" s="35"/>
      <c r="H49" s="35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</row>
    <row r="50" spans="2:22" s="8" customFormat="1" x14ac:dyDescent="0.45">
      <c r="B50" s="34"/>
      <c r="C50" s="34"/>
      <c r="D50" s="34"/>
      <c r="E50" s="34"/>
      <c r="F50" s="34"/>
      <c r="G50" s="35"/>
      <c r="H50" s="35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</row>
    <row r="51" spans="2:22" s="8" customFormat="1" x14ac:dyDescent="0.45">
      <c r="B51" s="34"/>
      <c r="C51" s="34"/>
      <c r="D51" s="34"/>
      <c r="E51" s="34"/>
      <c r="F51" s="34"/>
      <c r="G51" s="35"/>
      <c r="H51" s="35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</row>
    <row r="52" spans="2:22" s="8" customFormat="1" x14ac:dyDescent="0.45">
      <c r="B52" s="34"/>
      <c r="C52" s="34"/>
      <c r="D52" s="34"/>
      <c r="E52" s="34"/>
      <c r="F52" s="34"/>
      <c r="G52" s="35"/>
      <c r="H52" s="35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</row>
    <row r="53" spans="2:22" s="8" customFormat="1" x14ac:dyDescent="0.45">
      <c r="B53" s="34"/>
      <c r="C53" s="34"/>
      <c r="D53" s="34"/>
      <c r="E53" s="34"/>
      <c r="F53" s="34"/>
      <c r="G53" s="35"/>
      <c r="H53" s="35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</row>
    <row r="54" spans="2:22" s="8" customFormat="1" x14ac:dyDescent="0.45">
      <c r="B54" s="34"/>
      <c r="C54" s="34"/>
      <c r="D54" s="34"/>
      <c r="E54" s="34"/>
      <c r="F54" s="34"/>
      <c r="G54" s="35"/>
      <c r="H54" s="35"/>
      <c r="I54" s="90"/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</row>
    <row r="55" spans="2:22" s="8" customFormat="1" x14ac:dyDescent="0.45">
      <c r="B55" s="34"/>
      <c r="C55" s="34"/>
      <c r="D55" s="34"/>
      <c r="E55" s="34"/>
      <c r="F55" s="34"/>
      <c r="G55" s="35"/>
      <c r="H55" s="35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</row>
    <row r="56" spans="2:22" s="8" customFormat="1" x14ac:dyDescent="0.45">
      <c r="B56" s="34"/>
      <c r="C56" s="34"/>
      <c r="D56" s="34"/>
      <c r="E56" s="34"/>
      <c r="F56" s="34"/>
      <c r="G56" s="35"/>
      <c r="H56" s="35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</row>
    <row r="57" spans="2:22" s="8" customFormat="1" x14ac:dyDescent="0.45">
      <c r="B57" s="34"/>
      <c r="C57" s="34"/>
      <c r="D57" s="34"/>
      <c r="E57" s="34"/>
      <c r="F57" s="34"/>
      <c r="G57" s="35"/>
      <c r="H57" s="35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</row>
    <row r="58" spans="2:22" s="8" customFormat="1" x14ac:dyDescent="0.45">
      <c r="B58" s="34"/>
      <c r="C58" s="34"/>
      <c r="D58" s="34"/>
      <c r="E58" s="34"/>
      <c r="F58" s="34"/>
      <c r="G58" s="35"/>
      <c r="H58" s="35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</row>
    <row r="59" spans="2:22" s="8" customFormat="1" x14ac:dyDescent="0.45">
      <c r="B59" s="34"/>
      <c r="C59" s="34"/>
      <c r="D59" s="34"/>
      <c r="E59" s="34"/>
      <c r="F59" s="34"/>
      <c r="G59" s="35"/>
      <c r="H59" s="35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</row>
    <row r="60" spans="2:22" s="8" customFormat="1" x14ac:dyDescent="0.45">
      <c r="B60" s="34"/>
      <c r="C60" s="34"/>
      <c r="D60" s="34"/>
      <c r="E60" s="34"/>
      <c r="F60" s="34"/>
      <c r="G60" s="35"/>
      <c r="H60" s="35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</row>
    <row r="61" spans="2:22" s="8" customFormat="1" x14ac:dyDescent="0.45">
      <c r="B61" s="34"/>
      <c r="C61" s="34"/>
      <c r="D61" s="34"/>
      <c r="E61" s="34"/>
      <c r="F61" s="34"/>
      <c r="G61" s="35"/>
      <c r="H61" s="35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</row>
    <row r="62" spans="2:22" s="8" customFormat="1" x14ac:dyDescent="0.45">
      <c r="B62" s="34"/>
      <c r="C62" s="34"/>
      <c r="D62" s="34"/>
      <c r="E62" s="34"/>
      <c r="F62" s="34"/>
      <c r="G62" s="35"/>
      <c r="H62" s="35"/>
      <c r="I62" s="90"/>
      <c r="J62" s="90"/>
      <c r="K62" s="90"/>
      <c r="L62" s="90"/>
      <c r="M62" s="90"/>
      <c r="N62" s="90"/>
      <c r="O62" s="90"/>
      <c r="P62" s="90"/>
      <c r="Q62" s="90"/>
      <c r="R62" s="90"/>
      <c r="S62" s="90"/>
      <c r="T62" s="90"/>
      <c r="U62" s="90"/>
      <c r="V62" s="90"/>
    </row>
    <row r="63" spans="2:22" s="8" customFormat="1" x14ac:dyDescent="0.45">
      <c r="B63" s="34"/>
      <c r="C63" s="34"/>
      <c r="D63" s="34"/>
      <c r="E63" s="34"/>
      <c r="F63" s="34"/>
      <c r="G63" s="35"/>
      <c r="H63" s="35"/>
      <c r="I63" s="90"/>
      <c r="J63" s="90"/>
      <c r="K63" s="90"/>
      <c r="L63" s="90"/>
      <c r="M63" s="90"/>
      <c r="N63" s="90"/>
      <c r="O63" s="90"/>
      <c r="P63" s="90"/>
      <c r="Q63" s="90"/>
      <c r="R63" s="90"/>
      <c r="S63" s="90"/>
      <c r="T63" s="90"/>
      <c r="U63" s="90"/>
      <c r="V63" s="90"/>
    </row>
    <row r="64" spans="2:22" s="8" customFormat="1" x14ac:dyDescent="0.45">
      <c r="B64" s="34"/>
      <c r="C64" s="34"/>
      <c r="D64" s="34"/>
      <c r="E64" s="34"/>
      <c r="F64" s="34"/>
      <c r="G64" s="35"/>
      <c r="H64" s="35"/>
      <c r="I64" s="90"/>
      <c r="J64" s="90"/>
      <c r="K64" s="90"/>
      <c r="L64" s="90"/>
      <c r="M64" s="90"/>
      <c r="N64" s="90"/>
      <c r="O64" s="90"/>
      <c r="P64" s="90"/>
      <c r="Q64" s="90"/>
      <c r="R64" s="90"/>
      <c r="S64" s="90"/>
      <c r="T64" s="90"/>
      <c r="U64" s="90"/>
      <c r="V64" s="90"/>
    </row>
    <row r="65" spans="2:22" s="8" customFormat="1" x14ac:dyDescent="0.45">
      <c r="B65" s="34"/>
      <c r="C65" s="34"/>
      <c r="D65" s="34"/>
      <c r="E65" s="34"/>
      <c r="F65" s="34"/>
      <c r="G65" s="35"/>
      <c r="H65" s="35"/>
      <c r="I65" s="90"/>
      <c r="J65" s="90"/>
      <c r="K65" s="90"/>
      <c r="L65" s="90"/>
      <c r="M65" s="90"/>
      <c r="N65" s="90"/>
      <c r="O65" s="90"/>
      <c r="P65" s="90"/>
      <c r="Q65" s="90"/>
      <c r="R65" s="90"/>
      <c r="S65" s="90"/>
      <c r="T65" s="90"/>
      <c r="U65" s="90"/>
      <c r="V65" s="90"/>
    </row>
    <row r="66" spans="2:22" s="8" customFormat="1" x14ac:dyDescent="0.45">
      <c r="B66" s="34"/>
      <c r="C66" s="34"/>
      <c r="D66" s="34"/>
      <c r="E66" s="34"/>
      <c r="F66" s="34"/>
      <c r="G66" s="35"/>
      <c r="H66" s="35"/>
      <c r="I66" s="90"/>
      <c r="J66" s="90"/>
      <c r="K66" s="90"/>
      <c r="L66" s="90"/>
      <c r="M66" s="90"/>
      <c r="N66" s="90"/>
      <c r="O66" s="90"/>
      <c r="P66" s="90"/>
      <c r="Q66" s="90"/>
      <c r="R66" s="90"/>
      <c r="S66" s="90"/>
      <c r="T66" s="90"/>
      <c r="U66" s="90"/>
      <c r="V66" s="90"/>
    </row>
    <row r="67" spans="2:22" x14ac:dyDescent="0.35">
      <c r="B67" s="5"/>
      <c r="C67" s="5"/>
      <c r="D67" s="5"/>
      <c r="E67" s="5"/>
      <c r="F67" s="5"/>
      <c r="G67" s="7"/>
      <c r="H67" s="7"/>
    </row>
    <row r="68" spans="2:22" x14ac:dyDescent="0.35">
      <c r="B68" s="5"/>
      <c r="C68" s="5"/>
      <c r="D68" s="5"/>
      <c r="E68" s="5"/>
      <c r="F68" s="5"/>
      <c r="G68" s="7"/>
      <c r="H68" s="7"/>
    </row>
    <row r="69" spans="2:22" x14ac:dyDescent="0.35">
      <c r="B69" s="5"/>
      <c r="C69" s="5"/>
      <c r="D69" s="5"/>
      <c r="E69" s="5"/>
      <c r="F69" s="5"/>
      <c r="G69" s="7"/>
      <c r="H69" s="7"/>
    </row>
    <row r="70" spans="2:22" x14ac:dyDescent="0.35">
      <c r="B70" s="5"/>
      <c r="C70" s="5"/>
      <c r="D70" s="5"/>
      <c r="E70" s="5"/>
      <c r="F70" s="5"/>
      <c r="G70" s="7"/>
      <c r="H70" s="7"/>
    </row>
    <row r="71" spans="2:22" x14ac:dyDescent="0.35">
      <c r="B71" s="5"/>
      <c r="C71" s="5"/>
      <c r="D71" s="5"/>
      <c r="E71" s="5"/>
      <c r="F71" s="5"/>
      <c r="G71" s="7"/>
      <c r="H71" s="7"/>
    </row>
    <row r="72" spans="2:22" x14ac:dyDescent="0.35">
      <c r="B72" s="5"/>
      <c r="C72" s="5"/>
      <c r="D72" s="5"/>
      <c r="E72" s="5"/>
      <c r="F72" s="5"/>
      <c r="G72" s="7"/>
      <c r="H72" s="7"/>
    </row>
    <row r="73" spans="2:22" x14ac:dyDescent="0.35">
      <c r="B73" s="5"/>
      <c r="C73" s="5"/>
      <c r="D73" s="5"/>
      <c r="E73" s="5"/>
      <c r="F73" s="5"/>
      <c r="G73" s="7"/>
      <c r="H73" s="7"/>
    </row>
    <row r="74" spans="2:22" x14ac:dyDescent="0.35">
      <c r="B74" s="5"/>
      <c r="C74" s="5"/>
      <c r="D74" s="5"/>
      <c r="E74" s="5"/>
      <c r="F74" s="5"/>
      <c r="G74" s="7"/>
      <c r="H74" s="7"/>
    </row>
    <row r="75" spans="2:22" x14ac:dyDescent="0.35">
      <c r="B75" s="5"/>
      <c r="C75" s="5"/>
      <c r="D75" s="5"/>
      <c r="E75" s="5"/>
      <c r="F75" s="5"/>
      <c r="G75" s="7"/>
      <c r="H75" s="7"/>
    </row>
    <row r="76" spans="2:22" x14ac:dyDescent="0.35">
      <c r="B76" s="5"/>
      <c r="C76" s="5"/>
      <c r="D76" s="5"/>
      <c r="E76" s="5"/>
      <c r="F76" s="5"/>
      <c r="G76" s="7"/>
      <c r="H76" s="7"/>
    </row>
    <row r="77" spans="2:22" x14ac:dyDescent="0.35">
      <c r="B77" s="5"/>
      <c r="C77" s="5"/>
      <c r="D77" s="5"/>
      <c r="E77" s="5"/>
      <c r="F77" s="5"/>
      <c r="G77" s="7"/>
      <c r="H77" s="7"/>
    </row>
    <row r="78" spans="2:22" x14ac:dyDescent="0.35">
      <c r="B78" s="5"/>
      <c r="C78" s="5"/>
      <c r="D78" s="5"/>
      <c r="E78" s="5"/>
      <c r="F78" s="5"/>
      <c r="G78" s="7"/>
      <c r="H78" s="7"/>
    </row>
    <row r="79" spans="2:22" x14ac:dyDescent="0.35">
      <c r="B79" s="5"/>
      <c r="C79" s="5"/>
      <c r="D79" s="5"/>
      <c r="E79" s="5"/>
      <c r="F79" s="5"/>
      <c r="G79" s="7"/>
      <c r="H79" s="7"/>
    </row>
    <row r="80" spans="2:22" x14ac:dyDescent="0.35">
      <c r="B80" s="5"/>
      <c r="C80" s="5"/>
      <c r="D80" s="5"/>
      <c r="E80" s="5"/>
      <c r="F80" s="5"/>
      <c r="G80" s="7"/>
      <c r="H80" s="7"/>
    </row>
    <row r="81" spans="2:8" x14ac:dyDescent="0.35">
      <c r="B81" s="5"/>
      <c r="C81" s="5"/>
      <c r="D81" s="5"/>
      <c r="E81" s="5"/>
      <c r="F81" s="5"/>
      <c r="G81" s="7"/>
      <c r="H81" s="7"/>
    </row>
    <row r="82" spans="2:8" x14ac:dyDescent="0.35">
      <c r="B82" s="5"/>
      <c r="C82" s="5"/>
      <c r="D82" s="5"/>
      <c r="E82" s="5"/>
      <c r="F82" s="5"/>
      <c r="G82" s="7"/>
      <c r="H82" s="7"/>
    </row>
    <row r="83" spans="2:8" x14ac:dyDescent="0.35">
      <c r="B83" s="5"/>
      <c r="C83" s="5"/>
      <c r="D83" s="5"/>
      <c r="E83" s="5"/>
      <c r="F83" s="5"/>
      <c r="G83" s="7"/>
      <c r="H83" s="7"/>
    </row>
    <row r="84" spans="2:8" x14ac:dyDescent="0.35">
      <c r="B84" s="5"/>
      <c r="C84" s="5"/>
      <c r="D84" s="5"/>
      <c r="E84" s="5"/>
      <c r="F84" s="5"/>
      <c r="G84" s="7"/>
      <c r="H84" s="7"/>
    </row>
    <row r="85" spans="2:8" x14ac:dyDescent="0.35">
      <c r="B85" s="5"/>
      <c r="C85" s="5"/>
      <c r="D85" s="5"/>
      <c r="E85" s="5"/>
      <c r="F85" s="5"/>
      <c r="G85" s="7"/>
      <c r="H85" s="7"/>
    </row>
    <row r="86" spans="2:8" x14ac:dyDescent="0.35">
      <c r="B86" s="5"/>
      <c r="C86" s="5"/>
      <c r="D86" s="5"/>
      <c r="E86" s="5"/>
      <c r="F86" s="5"/>
      <c r="G86" s="7"/>
      <c r="H86" s="7"/>
    </row>
    <row r="87" spans="2:8" x14ac:dyDescent="0.35">
      <c r="B87" s="5"/>
      <c r="C87" s="5"/>
      <c r="D87" s="5"/>
      <c r="E87" s="5"/>
      <c r="F87" s="5"/>
    </row>
  </sheetData>
  <mergeCells count="1">
    <mergeCell ref="E3:F3"/>
  </mergeCells>
  <phoneticPr fontId="27" type="noConversion"/>
  <pageMargins left="0.19685039370078741" right="0.27559055118110237" top="0.43307086614173229" bottom="0.35433070866141736" header="0.31496062992125984" footer="0.31496062992125984"/>
  <pageSetup paperSize="9" scale="70" firstPageNumber="14" orientation="portrait" useFirstPageNumber="1" r:id="rId1"/>
  <headerFooter>
    <oddFooter>&amp;C&amp;"-,Bold"&amp;12PAGE &amp; 9 OF BOQ</oddFoot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M65"/>
  <sheetViews>
    <sheetView topLeftCell="A34" workbookViewId="0">
      <selection activeCell="L41" sqref="A1:XFD1048576"/>
    </sheetView>
  </sheetViews>
  <sheetFormatPr defaultRowHeight="14.25" x14ac:dyDescent="0.45"/>
  <cols>
    <col min="1" max="1" width="12" bestFit="1" customWidth="1"/>
    <col min="4" max="4" width="26.86328125" customWidth="1"/>
    <col min="6" max="6" width="8.86328125" customWidth="1"/>
    <col min="7" max="7" width="11" customWidth="1"/>
    <col min="8" max="8" width="14.1328125" customWidth="1"/>
    <col min="9" max="9" width="18.33203125" customWidth="1"/>
  </cols>
  <sheetData>
    <row r="1" spans="1:13" x14ac:dyDescent="0.45">
      <c r="A1" s="92"/>
      <c r="B1" s="93"/>
      <c r="C1" s="93"/>
      <c r="D1" s="93"/>
      <c r="E1" s="93"/>
      <c r="F1" s="93"/>
      <c r="G1" s="93"/>
      <c r="H1" s="93"/>
      <c r="I1" s="94"/>
    </row>
    <row r="2" spans="1:13" x14ac:dyDescent="0.45">
      <c r="A2" s="95"/>
      <c r="I2" s="96"/>
    </row>
    <row r="3" spans="1:13" x14ac:dyDescent="0.45">
      <c r="A3" s="95"/>
      <c r="I3" s="96"/>
    </row>
    <row r="4" spans="1:13" x14ac:dyDescent="0.45">
      <c r="A4" s="95"/>
      <c r="I4" s="96"/>
    </row>
    <row r="5" spans="1:13" x14ac:dyDescent="0.45">
      <c r="A5" s="95"/>
      <c r="I5" s="96"/>
    </row>
    <row r="6" spans="1:13" x14ac:dyDescent="0.45">
      <c r="A6" s="95"/>
      <c r="I6" s="96"/>
    </row>
    <row r="7" spans="1:13" x14ac:dyDescent="0.45">
      <c r="A7" s="95"/>
      <c r="I7" s="96"/>
    </row>
    <row r="8" spans="1:13" x14ac:dyDescent="0.45">
      <c r="A8" s="95"/>
      <c r="H8" s="97"/>
      <c r="I8" s="98"/>
    </row>
    <row r="9" spans="1:13" x14ac:dyDescent="0.45">
      <c r="A9" s="414" t="s">
        <v>167</v>
      </c>
      <c r="B9" s="415"/>
      <c r="C9" s="415"/>
      <c r="D9" s="415"/>
      <c r="E9" s="429"/>
      <c r="F9" s="430" t="s">
        <v>166</v>
      </c>
      <c r="G9" s="431"/>
      <c r="H9" s="432" t="e">
        <f>#REF!</f>
        <v>#REF!</v>
      </c>
      <c r="I9" s="433"/>
    </row>
    <row r="10" spans="1:13" x14ac:dyDescent="0.45">
      <c r="A10" s="99" t="s">
        <v>77</v>
      </c>
      <c r="B10" s="97"/>
      <c r="F10" s="430" t="s">
        <v>78</v>
      </c>
      <c r="G10" s="431"/>
      <c r="H10" s="434" t="e">
        <f>#REF!</f>
        <v>#REF!</v>
      </c>
      <c r="I10" s="435"/>
    </row>
    <row r="11" spans="1:13" x14ac:dyDescent="0.45">
      <c r="A11" s="99" t="s">
        <v>79</v>
      </c>
      <c r="B11" s="97"/>
      <c r="F11" s="430" t="s">
        <v>80</v>
      </c>
      <c r="G11" s="431"/>
      <c r="H11" s="436" t="e">
        <f>#REF!</f>
        <v>#REF!</v>
      </c>
      <c r="I11" s="435"/>
    </row>
    <row r="12" spans="1:13" x14ac:dyDescent="0.45">
      <c r="A12" s="99" t="s">
        <v>81</v>
      </c>
      <c r="B12" s="97"/>
      <c r="F12" s="430" t="s">
        <v>82</v>
      </c>
      <c r="G12" s="431"/>
      <c r="H12" s="436" t="e">
        <f>#REF!</f>
        <v>#REF!</v>
      </c>
      <c r="I12" s="435"/>
    </row>
    <row r="13" spans="1:13" x14ac:dyDescent="0.45">
      <c r="A13" s="99" t="s">
        <v>83</v>
      </c>
      <c r="B13" s="97"/>
      <c r="F13" s="181" t="s">
        <v>84</v>
      </c>
      <c r="G13" s="182"/>
      <c r="H13" s="468" t="s">
        <v>118</v>
      </c>
      <c r="I13" s="469"/>
    </row>
    <row r="14" spans="1:13" x14ac:dyDescent="0.45">
      <c r="A14" s="99"/>
      <c r="B14" s="97"/>
      <c r="F14" s="430" t="s">
        <v>86</v>
      </c>
      <c r="G14" s="431"/>
      <c r="H14" s="436" t="s">
        <v>87</v>
      </c>
      <c r="I14" s="435"/>
      <c r="M14" t="s">
        <v>85</v>
      </c>
    </row>
    <row r="15" spans="1:13" x14ac:dyDescent="0.45">
      <c r="A15" s="99"/>
      <c r="B15" s="97"/>
      <c r="D15" s="187"/>
      <c r="F15" s="472" t="s">
        <v>404</v>
      </c>
      <c r="G15" s="472"/>
      <c r="H15" s="473" t="s">
        <v>406</v>
      </c>
      <c r="I15" s="469"/>
    </row>
    <row r="16" spans="1:13" x14ac:dyDescent="0.45">
      <c r="A16" s="443" t="s">
        <v>324</v>
      </c>
      <c r="B16" s="444"/>
      <c r="C16" s="444"/>
      <c r="D16" s="444"/>
      <c r="E16" s="444"/>
      <c r="F16" s="444"/>
      <c r="G16" s="444"/>
      <c r="H16" s="444"/>
      <c r="I16" s="445"/>
    </row>
    <row r="17" spans="1:11" ht="14.65" thickBot="1" x14ac:dyDescent="0.5">
      <c r="A17" s="446" t="s">
        <v>88</v>
      </c>
      <c r="B17" s="447"/>
      <c r="C17" s="447"/>
      <c r="D17" s="447"/>
      <c r="E17" s="447"/>
      <c r="F17" s="447"/>
      <c r="G17" s="447"/>
      <c r="H17" s="447"/>
      <c r="I17" s="448"/>
    </row>
    <row r="18" spans="1:11" x14ac:dyDescent="0.45">
      <c r="A18" s="104" t="s">
        <v>89</v>
      </c>
      <c r="B18" s="464" t="s">
        <v>176</v>
      </c>
      <c r="C18" s="465"/>
      <c r="D18" s="466"/>
      <c r="E18" s="170" t="s">
        <v>91</v>
      </c>
      <c r="F18" s="170" t="s">
        <v>92</v>
      </c>
      <c r="G18" s="170" t="s">
        <v>93</v>
      </c>
      <c r="H18" s="170" t="s">
        <v>94</v>
      </c>
      <c r="I18" s="171" t="s">
        <v>95</v>
      </c>
    </row>
    <row r="19" spans="1:11" x14ac:dyDescent="0.45">
      <c r="A19" s="109"/>
      <c r="B19" s="437"/>
      <c r="C19" s="438"/>
      <c r="D19" s="439"/>
      <c r="E19" s="110"/>
      <c r="F19" s="111"/>
      <c r="G19" s="110"/>
      <c r="H19" s="112"/>
      <c r="I19" s="113">
        <f>SUM(G19*H19)</f>
        <v>0</v>
      </c>
    </row>
    <row r="20" spans="1:11" x14ac:dyDescent="0.45">
      <c r="A20" s="114"/>
      <c r="B20" s="406"/>
      <c r="C20" s="395"/>
      <c r="D20" s="407"/>
      <c r="E20" s="115"/>
      <c r="F20" s="100"/>
      <c r="G20" s="115"/>
      <c r="H20" s="116"/>
      <c r="I20" s="113">
        <f t="shared" ref="I20:I21" si="0">SUM(G20*H20)</f>
        <v>0</v>
      </c>
    </row>
    <row r="21" spans="1:11" x14ac:dyDescent="0.45">
      <c r="A21" s="114"/>
      <c r="B21" s="440"/>
      <c r="C21" s="441"/>
      <c r="D21" s="442"/>
      <c r="E21" s="115"/>
      <c r="F21" s="100"/>
      <c r="G21" s="117"/>
      <c r="H21" s="118"/>
      <c r="I21" s="119">
        <f t="shared" si="0"/>
        <v>0</v>
      </c>
    </row>
    <row r="22" spans="1:11" x14ac:dyDescent="0.45">
      <c r="A22" s="408" t="s">
        <v>96</v>
      </c>
      <c r="B22" s="404"/>
      <c r="C22" s="404"/>
      <c r="D22" s="404"/>
      <c r="E22" s="404"/>
      <c r="F22" s="404"/>
      <c r="G22" s="404"/>
      <c r="H22" s="405"/>
      <c r="I22" s="113">
        <f>SUM(I19:I21)</f>
        <v>0</v>
      </c>
    </row>
    <row r="23" spans="1:11" x14ac:dyDescent="0.45">
      <c r="A23" s="414" t="s">
        <v>97</v>
      </c>
      <c r="B23" s="415"/>
      <c r="C23" s="415"/>
      <c r="D23" s="415"/>
      <c r="E23" s="415"/>
      <c r="F23" s="415"/>
      <c r="G23" s="415"/>
      <c r="H23" s="415"/>
      <c r="I23" s="416"/>
    </row>
    <row r="24" spans="1:11" x14ac:dyDescent="0.45">
      <c r="A24" s="120" t="s">
        <v>98</v>
      </c>
      <c r="B24" s="412" t="s">
        <v>176</v>
      </c>
      <c r="C24" s="458"/>
      <c r="D24" s="458"/>
      <c r="E24" s="458"/>
      <c r="F24" s="413"/>
      <c r="G24" s="180" t="s">
        <v>93</v>
      </c>
      <c r="H24" s="136" t="s">
        <v>94</v>
      </c>
      <c r="I24" s="137" t="s">
        <v>95</v>
      </c>
      <c r="K24" s="142"/>
    </row>
    <row r="25" spans="1:11" x14ac:dyDescent="0.45">
      <c r="A25" s="125"/>
      <c r="B25" s="417"/>
      <c r="C25" s="418"/>
      <c r="D25" s="418"/>
      <c r="E25" s="418"/>
      <c r="F25" s="419"/>
      <c r="G25" s="191"/>
      <c r="H25" s="219"/>
      <c r="I25" s="129"/>
    </row>
    <row r="26" spans="1:11" x14ac:dyDescent="0.45">
      <c r="A26" s="125"/>
      <c r="B26" s="420"/>
      <c r="C26" s="421"/>
      <c r="D26" s="421"/>
      <c r="E26" s="421"/>
      <c r="F26" s="421"/>
      <c r="G26" s="191"/>
      <c r="H26" s="220"/>
      <c r="I26" s="129"/>
    </row>
    <row r="27" spans="1:11" x14ac:dyDescent="0.45">
      <c r="A27" s="125"/>
      <c r="B27" s="420"/>
      <c r="C27" s="421"/>
      <c r="D27" s="421"/>
      <c r="E27" s="421"/>
      <c r="F27" s="421"/>
      <c r="G27" s="191"/>
      <c r="H27" s="220"/>
      <c r="I27" s="129"/>
    </row>
    <row r="28" spans="1:11" x14ac:dyDescent="0.45">
      <c r="A28" s="125"/>
      <c r="B28" s="480"/>
      <c r="C28" s="481"/>
      <c r="D28" s="481"/>
      <c r="E28" s="481"/>
      <c r="F28" s="482"/>
      <c r="G28" s="191"/>
      <c r="H28" s="220"/>
      <c r="I28" s="129"/>
    </row>
    <row r="29" spans="1:11" x14ac:dyDescent="0.45">
      <c r="A29" s="125"/>
      <c r="B29" s="420"/>
      <c r="C29" s="421"/>
      <c r="D29" s="421"/>
      <c r="E29" s="421"/>
      <c r="F29" s="422"/>
      <c r="G29" s="191"/>
      <c r="H29" s="217"/>
      <c r="I29" s="129"/>
    </row>
    <row r="30" spans="1:11" x14ac:dyDescent="0.45">
      <c r="A30" s="125"/>
      <c r="B30" s="470"/>
      <c r="C30" s="471"/>
      <c r="D30" s="471"/>
      <c r="E30" s="471"/>
      <c r="F30" s="471"/>
      <c r="G30" s="191"/>
      <c r="H30" s="217"/>
      <c r="I30" s="129"/>
    </row>
    <row r="31" spans="1:11" x14ac:dyDescent="0.45">
      <c r="A31" s="125"/>
      <c r="B31" s="470"/>
      <c r="C31" s="471"/>
      <c r="D31" s="471"/>
      <c r="E31" s="471"/>
      <c r="F31" s="471"/>
      <c r="G31" s="191"/>
      <c r="H31" s="217"/>
      <c r="I31" s="129"/>
    </row>
    <row r="32" spans="1:11" x14ac:dyDescent="0.45">
      <c r="A32" s="125"/>
      <c r="B32" s="470"/>
      <c r="C32" s="471"/>
      <c r="D32" s="471"/>
      <c r="E32" s="471"/>
      <c r="F32" s="471"/>
      <c r="G32" s="191"/>
      <c r="H32" s="217"/>
      <c r="I32" s="129"/>
    </row>
    <row r="33" spans="1:12" x14ac:dyDescent="0.45">
      <c r="A33" s="125"/>
      <c r="B33" s="470"/>
      <c r="C33" s="471"/>
      <c r="D33" s="471"/>
      <c r="E33" s="471"/>
      <c r="F33" s="471"/>
      <c r="G33" s="191"/>
      <c r="H33" s="217"/>
      <c r="I33" s="129"/>
    </row>
    <row r="34" spans="1:12" x14ac:dyDescent="0.45">
      <c r="A34" s="125"/>
      <c r="B34" s="470"/>
      <c r="C34" s="471"/>
      <c r="D34" s="471"/>
      <c r="E34" s="471"/>
      <c r="F34" s="471"/>
      <c r="G34" s="191"/>
      <c r="H34" s="217"/>
      <c r="I34" s="129"/>
    </row>
    <row r="35" spans="1:12" x14ac:dyDescent="0.45">
      <c r="A35" s="125"/>
      <c r="B35" s="470"/>
      <c r="C35" s="471"/>
      <c r="D35" s="471"/>
      <c r="E35" s="471"/>
      <c r="F35" s="471"/>
      <c r="G35" s="191"/>
      <c r="H35" s="192"/>
      <c r="I35" s="129"/>
    </row>
    <row r="36" spans="1:12" x14ac:dyDescent="0.45">
      <c r="A36" s="125"/>
      <c r="B36" s="470"/>
      <c r="C36" s="471"/>
      <c r="D36" s="471"/>
      <c r="E36" s="471"/>
      <c r="F36" s="471"/>
      <c r="G36" s="191"/>
      <c r="H36" s="192"/>
      <c r="I36" s="129"/>
    </row>
    <row r="37" spans="1:12" x14ac:dyDescent="0.45">
      <c r="A37" s="125"/>
      <c r="B37" s="470"/>
      <c r="C37" s="471"/>
      <c r="D37" s="471"/>
      <c r="E37" s="471"/>
      <c r="F37" s="471"/>
      <c r="G37" s="191"/>
      <c r="H37" s="192"/>
      <c r="I37" s="129"/>
    </row>
    <row r="38" spans="1:12" x14ac:dyDescent="0.45">
      <c r="A38" s="125"/>
      <c r="B38" s="470"/>
      <c r="C38" s="471"/>
      <c r="D38" s="471"/>
      <c r="E38" s="471"/>
      <c r="F38" s="471"/>
      <c r="G38" s="191"/>
      <c r="H38" s="192"/>
      <c r="I38" s="129"/>
      <c r="L38" s="130"/>
    </row>
    <row r="39" spans="1:12" x14ac:dyDescent="0.45">
      <c r="A39" s="467" t="s">
        <v>177</v>
      </c>
      <c r="B39" s="404"/>
      <c r="C39" s="404"/>
      <c r="D39" s="404"/>
      <c r="E39" s="404"/>
      <c r="F39" s="404"/>
      <c r="G39" s="404"/>
      <c r="H39" s="405"/>
      <c r="I39" s="185">
        <f>SUM(I25:I38)</f>
        <v>0</v>
      </c>
      <c r="L39" s="130"/>
    </row>
    <row r="40" spans="1:12" x14ac:dyDescent="0.45">
      <c r="A40" s="408" t="s">
        <v>178</v>
      </c>
      <c r="B40" s="404"/>
      <c r="C40" s="404"/>
      <c r="D40" s="404"/>
      <c r="E40" s="404"/>
      <c r="F40" s="404"/>
      <c r="G40" s="404"/>
      <c r="H40" s="405"/>
      <c r="I40" s="186">
        <f>ROUND((I39*0.15),2)</f>
        <v>0</v>
      </c>
      <c r="L40" s="130"/>
    </row>
    <row r="41" spans="1:12" x14ac:dyDescent="0.45">
      <c r="A41" s="408" t="s">
        <v>179</v>
      </c>
      <c r="B41" s="404"/>
      <c r="C41" s="404"/>
      <c r="D41" s="404"/>
      <c r="E41" s="404"/>
      <c r="F41" s="404"/>
      <c r="G41" s="404"/>
      <c r="H41" s="405"/>
      <c r="I41" s="172">
        <f>I39+I40</f>
        <v>0</v>
      </c>
    </row>
    <row r="42" spans="1:12" x14ac:dyDescent="0.45">
      <c r="A42" s="414" t="s">
        <v>101</v>
      </c>
      <c r="B42" s="415"/>
      <c r="C42" s="415"/>
      <c r="D42" s="415"/>
      <c r="E42" s="415"/>
      <c r="F42" s="415"/>
      <c r="G42" s="415"/>
      <c r="H42" s="415"/>
      <c r="I42" s="416"/>
    </row>
    <row r="43" spans="1:12" x14ac:dyDescent="0.45">
      <c r="A43" s="120" t="s">
        <v>102</v>
      </c>
      <c r="B43" s="412" t="s">
        <v>103</v>
      </c>
      <c r="C43" s="458"/>
      <c r="D43" s="413"/>
      <c r="E43" s="412" t="s">
        <v>91</v>
      </c>
      <c r="F43" s="413"/>
      <c r="G43" s="122" t="s">
        <v>93</v>
      </c>
      <c r="H43" s="123" t="s">
        <v>94</v>
      </c>
      <c r="I43" s="124" t="s">
        <v>95</v>
      </c>
    </row>
    <row r="44" spans="1:12" x14ac:dyDescent="0.45">
      <c r="A44" s="125">
        <v>1</v>
      </c>
      <c r="B44" s="449" t="s">
        <v>104</v>
      </c>
      <c r="C44" s="450"/>
      <c r="D44" s="451"/>
      <c r="E44" s="437" t="s">
        <v>105</v>
      </c>
      <c r="F44" s="439"/>
      <c r="G44" s="157"/>
      <c r="H44" s="155">
        <v>450</v>
      </c>
      <c r="I44" s="132">
        <f>SUM(G44*H44)</f>
        <v>0</v>
      </c>
    </row>
    <row r="45" spans="1:12" x14ac:dyDescent="0.45">
      <c r="A45" s="125">
        <v>2</v>
      </c>
      <c r="B45" s="426" t="s">
        <v>106</v>
      </c>
      <c r="C45" s="427"/>
      <c r="D45" s="428"/>
      <c r="E45" s="406" t="s">
        <v>105</v>
      </c>
      <c r="F45" s="407"/>
      <c r="G45" s="126"/>
      <c r="H45" s="156">
        <v>350</v>
      </c>
      <c r="I45" s="129">
        <f t="shared" ref="I45:I49" si="1">SUM(G45*H45)</f>
        <v>0</v>
      </c>
    </row>
    <row r="46" spans="1:12" x14ac:dyDescent="0.45">
      <c r="A46" s="125">
        <v>3</v>
      </c>
      <c r="B46" s="426" t="s">
        <v>107</v>
      </c>
      <c r="C46" s="427"/>
      <c r="D46" s="428"/>
      <c r="E46" s="406" t="s">
        <v>105</v>
      </c>
      <c r="F46" s="407"/>
      <c r="G46" s="126">
        <v>2</v>
      </c>
      <c r="H46" s="156">
        <v>300</v>
      </c>
      <c r="I46" s="129">
        <f t="shared" si="1"/>
        <v>600</v>
      </c>
    </row>
    <row r="47" spans="1:12" x14ac:dyDescent="0.45">
      <c r="A47" s="125">
        <v>4</v>
      </c>
      <c r="B47" s="426" t="s">
        <v>108</v>
      </c>
      <c r="C47" s="427"/>
      <c r="D47" s="428"/>
      <c r="E47" s="406" t="s">
        <v>105</v>
      </c>
      <c r="F47" s="407"/>
      <c r="G47" s="126"/>
      <c r="H47" s="156">
        <v>200</v>
      </c>
      <c r="I47" s="129">
        <f t="shared" si="1"/>
        <v>0</v>
      </c>
    </row>
    <row r="48" spans="1:12" x14ac:dyDescent="0.45">
      <c r="A48" s="125">
        <v>5</v>
      </c>
      <c r="B48" s="426" t="s">
        <v>109</v>
      </c>
      <c r="C48" s="427"/>
      <c r="D48" s="428"/>
      <c r="E48" s="406" t="s">
        <v>105</v>
      </c>
      <c r="F48" s="407"/>
      <c r="G48" s="126">
        <v>2</v>
      </c>
      <c r="H48" s="158">
        <v>200</v>
      </c>
      <c r="I48" s="129">
        <f t="shared" si="1"/>
        <v>400</v>
      </c>
    </row>
    <row r="49" spans="1:12" x14ac:dyDescent="0.45">
      <c r="A49" s="125">
        <v>6</v>
      </c>
      <c r="B49" s="426" t="s">
        <v>339</v>
      </c>
      <c r="C49" s="427"/>
      <c r="D49" s="428"/>
      <c r="E49" s="406" t="s">
        <v>105</v>
      </c>
      <c r="F49" s="407"/>
      <c r="G49" s="126"/>
      <c r="H49" s="158">
        <v>140</v>
      </c>
      <c r="I49" s="129">
        <f t="shared" si="1"/>
        <v>0</v>
      </c>
    </row>
    <row r="50" spans="1:12" x14ac:dyDescent="0.45">
      <c r="A50" s="125"/>
      <c r="B50" s="426"/>
      <c r="C50" s="427"/>
      <c r="D50" s="428"/>
      <c r="E50" s="133"/>
      <c r="F50" s="100"/>
      <c r="G50" s="100"/>
      <c r="H50" s="116"/>
      <c r="I50" s="129"/>
    </row>
    <row r="51" spans="1:12" x14ac:dyDescent="0.45">
      <c r="A51" s="114"/>
      <c r="B51" s="426"/>
      <c r="C51" s="427"/>
      <c r="D51" s="428"/>
      <c r="F51" s="100"/>
      <c r="G51" s="100"/>
      <c r="H51" s="116"/>
      <c r="I51" s="129"/>
    </row>
    <row r="52" spans="1:12" x14ac:dyDescent="0.45">
      <c r="A52" s="134"/>
      <c r="B52" s="455"/>
      <c r="C52" s="456"/>
      <c r="D52" s="457"/>
      <c r="E52" s="102"/>
      <c r="F52" s="103"/>
      <c r="G52" s="100"/>
      <c r="H52" s="118"/>
      <c r="I52" s="129"/>
    </row>
    <row r="53" spans="1:12" x14ac:dyDescent="0.45">
      <c r="A53" s="408" t="s">
        <v>110</v>
      </c>
      <c r="B53" s="404"/>
      <c r="C53" s="404"/>
      <c r="D53" s="404"/>
      <c r="E53" s="404"/>
      <c r="F53" s="404"/>
      <c r="G53" s="404"/>
      <c r="H53" s="405"/>
      <c r="I53" s="140">
        <f>SUM(I44:I52)</f>
        <v>1000</v>
      </c>
    </row>
    <row r="54" spans="1:12" x14ac:dyDescent="0.45">
      <c r="A54" s="414" t="s">
        <v>111</v>
      </c>
      <c r="B54" s="415"/>
      <c r="C54" s="415"/>
      <c r="D54" s="415"/>
      <c r="E54" s="415"/>
      <c r="F54" s="415"/>
      <c r="G54" s="415"/>
      <c r="H54" s="415"/>
      <c r="I54" s="416"/>
    </row>
    <row r="55" spans="1:12" x14ac:dyDescent="0.45">
      <c r="A55" s="120" t="s">
        <v>112</v>
      </c>
      <c r="B55" s="412" t="s">
        <v>113</v>
      </c>
      <c r="C55" s="458"/>
      <c r="D55" s="413"/>
      <c r="E55" s="412" t="s">
        <v>114</v>
      </c>
      <c r="F55" s="413"/>
      <c r="G55" s="136" t="s">
        <v>115</v>
      </c>
      <c r="H55" s="136" t="s">
        <v>94</v>
      </c>
      <c r="I55" s="137" t="s">
        <v>95</v>
      </c>
    </row>
    <row r="56" spans="1:12" x14ac:dyDescent="0.45">
      <c r="A56" s="125">
        <v>1</v>
      </c>
      <c r="B56" s="417" t="s">
        <v>407</v>
      </c>
      <c r="C56" s="418"/>
      <c r="D56" s="419"/>
      <c r="E56" s="406">
        <v>1</v>
      </c>
      <c r="F56" s="407"/>
      <c r="G56" s="126">
        <v>33.200000000000003</v>
      </c>
      <c r="H56" s="138">
        <v>5</v>
      </c>
      <c r="I56" s="129">
        <f>H56*G56</f>
        <v>166</v>
      </c>
    </row>
    <row r="57" spans="1:12" x14ac:dyDescent="0.45">
      <c r="A57" s="139"/>
      <c r="B57" s="423"/>
      <c r="C57" s="424"/>
      <c r="D57" s="425"/>
      <c r="E57" s="440"/>
      <c r="F57" s="442"/>
      <c r="G57" s="126"/>
      <c r="H57" s="138"/>
      <c r="I57" s="129"/>
    </row>
    <row r="58" spans="1:12" x14ac:dyDescent="0.45">
      <c r="A58" s="408" t="s">
        <v>116</v>
      </c>
      <c r="B58" s="404"/>
      <c r="C58" s="404"/>
      <c r="D58" s="404"/>
      <c r="E58" s="404"/>
      <c r="F58" s="404"/>
      <c r="G58" s="404"/>
      <c r="H58" s="405"/>
      <c r="I58" s="140">
        <f>SUM(I56:I57)</f>
        <v>166</v>
      </c>
    </row>
    <row r="59" spans="1:12" x14ac:dyDescent="0.45">
      <c r="A59" s="141"/>
      <c r="B59" s="142"/>
      <c r="C59" s="142"/>
      <c r="D59" s="142"/>
      <c r="E59" s="142"/>
      <c r="F59" s="143"/>
      <c r="G59" s="144"/>
      <c r="H59" s="144"/>
      <c r="I59" s="145"/>
      <c r="L59" s="97"/>
    </row>
    <row r="60" spans="1:12" x14ac:dyDescent="0.45">
      <c r="A60" s="452"/>
      <c r="B60" s="453"/>
      <c r="C60" s="453"/>
      <c r="D60" s="453"/>
      <c r="E60" s="453"/>
      <c r="F60" s="146"/>
      <c r="G60" s="454" t="s">
        <v>117</v>
      </c>
      <c r="H60" s="453"/>
      <c r="I60" s="147">
        <f>I58+I53+I41</f>
        <v>1166</v>
      </c>
    </row>
    <row r="61" spans="1:12" x14ac:dyDescent="0.45">
      <c r="A61" s="452"/>
      <c r="B61" s="453"/>
      <c r="C61" s="453"/>
      <c r="D61" s="453"/>
      <c r="E61" s="453"/>
      <c r="F61" s="100"/>
      <c r="G61" s="148"/>
      <c r="H61" s="149"/>
      <c r="I61" s="150"/>
    </row>
    <row r="62" spans="1:12" ht="14.65" thickBot="1" x14ac:dyDescent="0.5">
      <c r="A62" s="452"/>
      <c r="B62" s="453"/>
      <c r="C62" s="453"/>
      <c r="D62" s="453"/>
      <c r="E62" s="453"/>
      <c r="F62" s="100"/>
      <c r="G62" s="402" t="s">
        <v>160</v>
      </c>
      <c r="H62" s="403"/>
      <c r="I62" s="159">
        <f>I60+I61</f>
        <v>1166</v>
      </c>
    </row>
    <row r="63" spans="1:12" ht="15" thickTop="1" thickBot="1" x14ac:dyDescent="0.5">
      <c r="A63" s="151"/>
      <c r="B63" s="152"/>
      <c r="C63" s="459"/>
      <c r="D63" s="460"/>
      <c r="E63" s="460"/>
      <c r="F63" s="460"/>
      <c r="G63" s="153"/>
      <c r="H63" s="153"/>
      <c r="I63" s="154"/>
    </row>
    <row r="65" spans="1:2" x14ac:dyDescent="0.45">
      <c r="A65" s="97"/>
      <c r="B65" s="97"/>
    </row>
  </sheetData>
  <mergeCells count="76">
    <mergeCell ref="C63:F63"/>
    <mergeCell ref="B57:D57"/>
    <mergeCell ref="E57:F57"/>
    <mergeCell ref="A58:H58"/>
    <mergeCell ref="A60:B60"/>
    <mergeCell ref="C60:E60"/>
    <mergeCell ref="G60:H60"/>
    <mergeCell ref="A61:B61"/>
    <mergeCell ref="C61:E61"/>
    <mergeCell ref="A62:B62"/>
    <mergeCell ref="C62:E62"/>
    <mergeCell ref="G62:H62"/>
    <mergeCell ref="B56:D56"/>
    <mergeCell ref="E56:F56"/>
    <mergeCell ref="B48:D48"/>
    <mergeCell ref="E48:F48"/>
    <mergeCell ref="B49:D49"/>
    <mergeCell ref="E49:F49"/>
    <mergeCell ref="B50:D50"/>
    <mergeCell ref="B51:D51"/>
    <mergeCell ref="B52:D52"/>
    <mergeCell ref="A53:H53"/>
    <mergeCell ref="A54:I54"/>
    <mergeCell ref="B55:D55"/>
    <mergeCell ref="E55:F55"/>
    <mergeCell ref="B45:D45"/>
    <mergeCell ref="E45:F45"/>
    <mergeCell ref="B46:D46"/>
    <mergeCell ref="E46:F46"/>
    <mergeCell ref="B47:D47"/>
    <mergeCell ref="E47:F47"/>
    <mergeCell ref="B44:D44"/>
    <mergeCell ref="E44:F44"/>
    <mergeCell ref="B34:F34"/>
    <mergeCell ref="B35:F35"/>
    <mergeCell ref="B36:F36"/>
    <mergeCell ref="B37:F37"/>
    <mergeCell ref="B38:F38"/>
    <mergeCell ref="A39:H39"/>
    <mergeCell ref="A40:H40"/>
    <mergeCell ref="A41:H41"/>
    <mergeCell ref="A42:I42"/>
    <mergeCell ref="B43:D43"/>
    <mergeCell ref="E43:F43"/>
    <mergeCell ref="B33:F33"/>
    <mergeCell ref="A22:H22"/>
    <mergeCell ref="A23:I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21:D21"/>
    <mergeCell ref="F12:G12"/>
    <mergeCell ref="H12:I12"/>
    <mergeCell ref="H13:I13"/>
    <mergeCell ref="F14:G14"/>
    <mergeCell ref="H14:I14"/>
    <mergeCell ref="F15:G15"/>
    <mergeCell ref="H15:I15"/>
    <mergeCell ref="A16:I16"/>
    <mergeCell ref="A17:I17"/>
    <mergeCell ref="B18:D18"/>
    <mergeCell ref="B19:D19"/>
    <mergeCell ref="B20:D20"/>
    <mergeCell ref="F11:G11"/>
    <mergeCell ref="H11:I11"/>
    <mergeCell ref="A9:E9"/>
    <mergeCell ref="F9:G9"/>
    <mergeCell ref="H9:I9"/>
    <mergeCell ref="F10:G10"/>
    <mergeCell ref="H10:I10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M65"/>
  <sheetViews>
    <sheetView topLeftCell="A37" workbookViewId="0">
      <selection activeCell="L41" sqref="A1:XFD1048576"/>
    </sheetView>
  </sheetViews>
  <sheetFormatPr defaultRowHeight="14.25" x14ac:dyDescent="0.45"/>
  <cols>
    <col min="1" max="1" width="12" bestFit="1" customWidth="1"/>
    <col min="4" max="4" width="26.86328125" customWidth="1"/>
    <col min="6" max="6" width="8.86328125" customWidth="1"/>
    <col min="7" max="7" width="11" customWidth="1"/>
    <col min="8" max="8" width="14.1328125" customWidth="1"/>
    <col min="9" max="9" width="18.33203125" customWidth="1"/>
  </cols>
  <sheetData>
    <row r="1" spans="1:13" x14ac:dyDescent="0.45">
      <c r="A1" s="92"/>
      <c r="B1" s="93"/>
      <c r="C1" s="93"/>
      <c r="D1" s="93"/>
      <c r="E1" s="93"/>
      <c r="F1" s="93"/>
      <c r="G1" s="93"/>
      <c r="H1" s="93"/>
      <c r="I1" s="94"/>
    </row>
    <row r="2" spans="1:13" x14ac:dyDescent="0.45">
      <c r="A2" s="95"/>
      <c r="I2" s="96"/>
    </row>
    <row r="3" spans="1:13" x14ac:dyDescent="0.45">
      <c r="A3" s="95"/>
      <c r="I3" s="96"/>
    </row>
    <row r="4" spans="1:13" x14ac:dyDescent="0.45">
      <c r="A4" s="95"/>
      <c r="I4" s="96"/>
    </row>
    <row r="5" spans="1:13" x14ac:dyDescent="0.45">
      <c r="A5" s="95"/>
      <c r="I5" s="96"/>
    </row>
    <row r="6" spans="1:13" x14ac:dyDescent="0.45">
      <c r="A6" s="95"/>
      <c r="I6" s="96"/>
    </row>
    <row r="7" spans="1:13" x14ac:dyDescent="0.45">
      <c r="A7" s="95"/>
      <c r="I7" s="96"/>
    </row>
    <row r="8" spans="1:13" x14ac:dyDescent="0.45">
      <c r="A8" s="95"/>
      <c r="H8" s="97"/>
      <c r="I8" s="98"/>
    </row>
    <row r="9" spans="1:13" x14ac:dyDescent="0.45">
      <c r="A9" s="414" t="s">
        <v>167</v>
      </c>
      <c r="B9" s="415"/>
      <c r="C9" s="415"/>
      <c r="D9" s="415"/>
      <c r="E9" s="429"/>
      <c r="F9" s="430" t="s">
        <v>166</v>
      </c>
      <c r="G9" s="431"/>
      <c r="H9" s="432" t="e">
        <f>#REF!</f>
        <v>#REF!</v>
      </c>
      <c r="I9" s="433"/>
    </row>
    <row r="10" spans="1:13" x14ac:dyDescent="0.45">
      <c r="A10" s="99" t="s">
        <v>77</v>
      </c>
      <c r="B10" s="97"/>
      <c r="F10" s="430" t="s">
        <v>78</v>
      </c>
      <c r="G10" s="431"/>
      <c r="H10" s="434" t="e">
        <f>#REF!</f>
        <v>#REF!</v>
      </c>
      <c r="I10" s="435"/>
    </row>
    <row r="11" spans="1:13" x14ac:dyDescent="0.45">
      <c r="A11" s="99" t="s">
        <v>79</v>
      </c>
      <c r="B11" s="97"/>
      <c r="F11" s="430" t="s">
        <v>80</v>
      </c>
      <c r="G11" s="431"/>
      <c r="H11" s="436" t="e">
        <f>#REF!</f>
        <v>#REF!</v>
      </c>
      <c r="I11" s="435"/>
    </row>
    <row r="12" spans="1:13" x14ac:dyDescent="0.45">
      <c r="A12" s="99" t="s">
        <v>81</v>
      </c>
      <c r="B12" s="97"/>
      <c r="F12" s="430" t="s">
        <v>82</v>
      </c>
      <c r="G12" s="431"/>
      <c r="H12" s="436" t="e">
        <f>#REF!</f>
        <v>#REF!</v>
      </c>
      <c r="I12" s="435"/>
    </row>
    <row r="13" spans="1:13" x14ac:dyDescent="0.45">
      <c r="A13" s="99" t="s">
        <v>83</v>
      </c>
      <c r="B13" s="97"/>
      <c r="F13" s="181" t="s">
        <v>84</v>
      </c>
      <c r="G13" s="182"/>
      <c r="H13" s="468" t="s">
        <v>118</v>
      </c>
      <c r="I13" s="469"/>
    </row>
    <row r="14" spans="1:13" x14ac:dyDescent="0.45">
      <c r="A14" s="99"/>
      <c r="B14" s="97"/>
      <c r="F14" s="430" t="s">
        <v>86</v>
      </c>
      <c r="G14" s="431"/>
      <c r="H14" s="436" t="s">
        <v>87</v>
      </c>
      <c r="I14" s="435"/>
      <c r="M14" t="s">
        <v>85</v>
      </c>
    </row>
    <row r="15" spans="1:13" x14ac:dyDescent="0.45">
      <c r="A15" s="99"/>
      <c r="B15" s="97"/>
      <c r="D15" s="187"/>
      <c r="F15" s="472" t="s">
        <v>404</v>
      </c>
      <c r="G15" s="472"/>
      <c r="H15" s="473" t="s">
        <v>408</v>
      </c>
      <c r="I15" s="469"/>
    </row>
    <row r="16" spans="1:13" x14ac:dyDescent="0.45">
      <c r="A16" s="443" t="s">
        <v>409</v>
      </c>
      <c r="B16" s="444"/>
      <c r="C16" s="444"/>
      <c r="D16" s="444"/>
      <c r="E16" s="444"/>
      <c r="F16" s="444"/>
      <c r="G16" s="444"/>
      <c r="H16" s="444"/>
      <c r="I16" s="445"/>
    </row>
    <row r="17" spans="1:11" ht="14.65" thickBot="1" x14ac:dyDescent="0.5">
      <c r="A17" s="446" t="s">
        <v>88</v>
      </c>
      <c r="B17" s="447"/>
      <c r="C17" s="447"/>
      <c r="D17" s="447"/>
      <c r="E17" s="447"/>
      <c r="F17" s="447"/>
      <c r="G17" s="447"/>
      <c r="H17" s="447"/>
      <c r="I17" s="448"/>
    </row>
    <row r="18" spans="1:11" x14ac:dyDescent="0.45">
      <c r="A18" s="104" t="s">
        <v>89</v>
      </c>
      <c r="B18" s="464" t="s">
        <v>176</v>
      </c>
      <c r="C18" s="465"/>
      <c r="D18" s="466"/>
      <c r="E18" s="170" t="s">
        <v>91</v>
      </c>
      <c r="F18" s="170" t="s">
        <v>92</v>
      </c>
      <c r="G18" s="170" t="s">
        <v>93</v>
      </c>
      <c r="H18" s="170" t="s">
        <v>94</v>
      </c>
      <c r="I18" s="171" t="s">
        <v>95</v>
      </c>
    </row>
    <row r="19" spans="1:11" x14ac:dyDescent="0.45">
      <c r="A19" s="109"/>
      <c r="B19" s="437"/>
      <c r="C19" s="438"/>
      <c r="D19" s="439"/>
      <c r="E19" s="110"/>
      <c r="F19" s="111"/>
      <c r="G19" s="110"/>
      <c r="H19" s="112"/>
      <c r="I19" s="113">
        <f>SUM(G19*H19)</f>
        <v>0</v>
      </c>
    </row>
    <row r="20" spans="1:11" x14ac:dyDescent="0.45">
      <c r="A20" s="114"/>
      <c r="B20" s="406"/>
      <c r="C20" s="395"/>
      <c r="D20" s="407"/>
      <c r="E20" s="115"/>
      <c r="F20" s="100"/>
      <c r="G20" s="115"/>
      <c r="H20" s="116"/>
      <c r="I20" s="113">
        <f t="shared" ref="I20:I21" si="0">SUM(G20*H20)</f>
        <v>0</v>
      </c>
    </row>
    <row r="21" spans="1:11" x14ac:dyDescent="0.45">
      <c r="A21" s="114"/>
      <c r="B21" s="440"/>
      <c r="C21" s="441"/>
      <c r="D21" s="442"/>
      <c r="E21" s="115"/>
      <c r="F21" s="100"/>
      <c r="G21" s="117"/>
      <c r="H21" s="118"/>
      <c r="I21" s="119">
        <f t="shared" si="0"/>
        <v>0</v>
      </c>
    </row>
    <row r="22" spans="1:11" x14ac:dyDescent="0.45">
      <c r="A22" s="408" t="s">
        <v>96</v>
      </c>
      <c r="B22" s="404"/>
      <c r="C22" s="404"/>
      <c r="D22" s="404"/>
      <c r="E22" s="404"/>
      <c r="F22" s="404"/>
      <c r="G22" s="404"/>
      <c r="H22" s="405"/>
      <c r="I22" s="113">
        <f>SUM(I19:I21)</f>
        <v>0</v>
      </c>
    </row>
    <row r="23" spans="1:11" x14ac:dyDescent="0.45">
      <c r="A23" s="414" t="s">
        <v>97</v>
      </c>
      <c r="B23" s="415"/>
      <c r="C23" s="415"/>
      <c r="D23" s="415"/>
      <c r="E23" s="415"/>
      <c r="F23" s="415"/>
      <c r="G23" s="415"/>
      <c r="H23" s="415"/>
      <c r="I23" s="416"/>
    </row>
    <row r="24" spans="1:11" x14ac:dyDescent="0.45">
      <c r="A24" s="120" t="s">
        <v>98</v>
      </c>
      <c r="B24" s="412" t="s">
        <v>176</v>
      </c>
      <c r="C24" s="458"/>
      <c r="D24" s="458"/>
      <c r="E24" s="458"/>
      <c r="F24" s="413"/>
      <c r="G24" s="180" t="s">
        <v>93</v>
      </c>
      <c r="H24" s="136" t="s">
        <v>94</v>
      </c>
      <c r="I24" s="137" t="s">
        <v>95</v>
      </c>
      <c r="K24" s="142"/>
    </row>
    <row r="25" spans="1:11" x14ac:dyDescent="0.45">
      <c r="A25" s="125">
        <v>1</v>
      </c>
      <c r="B25" s="417" t="s">
        <v>410</v>
      </c>
      <c r="C25" s="418"/>
      <c r="D25" s="418"/>
      <c r="E25" s="418"/>
      <c r="F25" s="419"/>
      <c r="G25" s="191">
        <v>1</v>
      </c>
      <c r="H25" s="219">
        <v>963.9</v>
      </c>
      <c r="I25" s="129">
        <f>H25*G25</f>
        <v>963.9</v>
      </c>
    </row>
    <row r="26" spans="1:11" x14ac:dyDescent="0.45">
      <c r="A26" s="125"/>
      <c r="B26" s="420"/>
      <c r="C26" s="421"/>
      <c r="D26" s="421"/>
      <c r="E26" s="421"/>
      <c r="F26" s="421"/>
      <c r="G26" s="191"/>
      <c r="H26" s="220"/>
      <c r="I26" s="129"/>
    </row>
    <row r="27" spans="1:11" x14ac:dyDescent="0.45">
      <c r="A27" s="125"/>
      <c r="B27" s="420"/>
      <c r="C27" s="421"/>
      <c r="D27" s="421"/>
      <c r="E27" s="421"/>
      <c r="F27" s="421"/>
      <c r="G27" s="191"/>
      <c r="H27" s="220"/>
      <c r="I27" s="129"/>
    </row>
    <row r="28" spans="1:11" x14ac:dyDescent="0.45">
      <c r="A28" s="125"/>
      <c r="B28" s="480"/>
      <c r="C28" s="481"/>
      <c r="D28" s="481"/>
      <c r="E28" s="481"/>
      <c r="F28" s="482"/>
      <c r="G28" s="191"/>
      <c r="H28" s="220"/>
      <c r="I28" s="129"/>
    </row>
    <row r="29" spans="1:11" x14ac:dyDescent="0.45">
      <c r="A29" s="125"/>
      <c r="B29" s="420"/>
      <c r="C29" s="421"/>
      <c r="D29" s="421"/>
      <c r="E29" s="421"/>
      <c r="F29" s="422"/>
      <c r="G29" s="191"/>
      <c r="H29" s="217"/>
      <c r="I29" s="129"/>
    </row>
    <row r="30" spans="1:11" x14ac:dyDescent="0.45">
      <c r="A30" s="125"/>
      <c r="B30" s="470"/>
      <c r="C30" s="471"/>
      <c r="D30" s="471"/>
      <c r="E30" s="471"/>
      <c r="F30" s="471"/>
      <c r="G30" s="191"/>
      <c r="H30" s="217"/>
      <c r="I30" s="129"/>
    </row>
    <row r="31" spans="1:11" x14ac:dyDescent="0.45">
      <c r="A31" s="125"/>
      <c r="B31" s="470"/>
      <c r="C31" s="471"/>
      <c r="D31" s="471"/>
      <c r="E31" s="471"/>
      <c r="F31" s="471"/>
      <c r="G31" s="191"/>
      <c r="H31" s="217"/>
      <c r="I31" s="129"/>
    </row>
    <row r="32" spans="1:11" x14ac:dyDescent="0.45">
      <c r="A32" s="125"/>
      <c r="B32" s="470"/>
      <c r="C32" s="471"/>
      <c r="D32" s="471"/>
      <c r="E32" s="471"/>
      <c r="F32" s="471"/>
      <c r="G32" s="191"/>
      <c r="H32" s="217"/>
      <c r="I32" s="129"/>
    </row>
    <row r="33" spans="1:12" x14ac:dyDescent="0.45">
      <c r="A33" s="125"/>
      <c r="B33" s="470"/>
      <c r="C33" s="471"/>
      <c r="D33" s="471"/>
      <c r="E33" s="471"/>
      <c r="F33" s="471"/>
      <c r="G33" s="191"/>
      <c r="H33" s="217"/>
      <c r="I33" s="129"/>
    </row>
    <row r="34" spans="1:12" x14ac:dyDescent="0.45">
      <c r="A34" s="125"/>
      <c r="B34" s="470"/>
      <c r="C34" s="471"/>
      <c r="D34" s="471"/>
      <c r="E34" s="471"/>
      <c r="F34" s="471"/>
      <c r="G34" s="191"/>
      <c r="H34" s="217"/>
      <c r="I34" s="129"/>
    </row>
    <row r="35" spans="1:12" x14ac:dyDescent="0.45">
      <c r="A35" s="125"/>
      <c r="B35" s="470"/>
      <c r="C35" s="471"/>
      <c r="D35" s="471"/>
      <c r="E35" s="471"/>
      <c r="F35" s="471"/>
      <c r="G35" s="191"/>
      <c r="H35" s="192"/>
      <c r="I35" s="129"/>
    </row>
    <row r="36" spans="1:12" x14ac:dyDescent="0.45">
      <c r="A36" s="125"/>
      <c r="B36" s="470"/>
      <c r="C36" s="471"/>
      <c r="D36" s="471"/>
      <c r="E36" s="471"/>
      <c r="F36" s="471"/>
      <c r="G36" s="191"/>
      <c r="H36" s="192"/>
      <c r="I36" s="129"/>
    </row>
    <row r="37" spans="1:12" x14ac:dyDescent="0.45">
      <c r="A37" s="125"/>
      <c r="B37" s="470"/>
      <c r="C37" s="471"/>
      <c r="D37" s="471"/>
      <c r="E37" s="471"/>
      <c r="F37" s="471"/>
      <c r="G37" s="191"/>
      <c r="H37" s="192"/>
      <c r="I37" s="129"/>
    </row>
    <row r="38" spans="1:12" x14ac:dyDescent="0.45">
      <c r="A38" s="125"/>
      <c r="B38" s="470"/>
      <c r="C38" s="471"/>
      <c r="D38" s="471"/>
      <c r="E38" s="471"/>
      <c r="F38" s="471"/>
      <c r="G38" s="191"/>
      <c r="H38" s="192"/>
      <c r="I38" s="129"/>
      <c r="L38" s="130"/>
    </row>
    <row r="39" spans="1:12" x14ac:dyDescent="0.45">
      <c r="A39" s="467" t="s">
        <v>177</v>
      </c>
      <c r="B39" s="404"/>
      <c r="C39" s="404"/>
      <c r="D39" s="404"/>
      <c r="E39" s="404"/>
      <c r="F39" s="404"/>
      <c r="G39" s="404"/>
      <c r="H39" s="405"/>
      <c r="I39" s="185">
        <f>SUM(I25:I38)</f>
        <v>963.9</v>
      </c>
      <c r="L39" s="130"/>
    </row>
    <row r="40" spans="1:12" x14ac:dyDescent="0.45">
      <c r="A40" s="408" t="s">
        <v>178</v>
      </c>
      <c r="B40" s="404"/>
      <c r="C40" s="404"/>
      <c r="D40" s="404"/>
      <c r="E40" s="404"/>
      <c r="F40" s="404"/>
      <c r="G40" s="404"/>
      <c r="H40" s="405"/>
      <c r="I40" s="186">
        <f>ROUND((I39*0.15),2)</f>
        <v>144.59</v>
      </c>
      <c r="L40" s="130"/>
    </row>
    <row r="41" spans="1:12" x14ac:dyDescent="0.45">
      <c r="A41" s="408" t="s">
        <v>179</v>
      </c>
      <c r="B41" s="404"/>
      <c r="C41" s="404"/>
      <c r="D41" s="404"/>
      <c r="E41" s="404"/>
      <c r="F41" s="404"/>
      <c r="G41" s="404"/>
      <c r="H41" s="405"/>
      <c r="I41" s="172">
        <f>I39+I40</f>
        <v>1108.49</v>
      </c>
    </row>
    <row r="42" spans="1:12" x14ac:dyDescent="0.45">
      <c r="A42" s="414" t="s">
        <v>101</v>
      </c>
      <c r="B42" s="415"/>
      <c r="C42" s="415"/>
      <c r="D42" s="415"/>
      <c r="E42" s="415"/>
      <c r="F42" s="415"/>
      <c r="G42" s="415"/>
      <c r="H42" s="415"/>
      <c r="I42" s="416"/>
    </row>
    <row r="43" spans="1:12" x14ac:dyDescent="0.45">
      <c r="A43" s="120" t="s">
        <v>102</v>
      </c>
      <c r="B43" s="412" t="s">
        <v>103</v>
      </c>
      <c r="C43" s="458"/>
      <c r="D43" s="413"/>
      <c r="E43" s="412" t="s">
        <v>91</v>
      </c>
      <c r="F43" s="413"/>
      <c r="G43" s="122" t="s">
        <v>93</v>
      </c>
      <c r="H43" s="123" t="s">
        <v>94</v>
      </c>
      <c r="I43" s="124" t="s">
        <v>95</v>
      </c>
    </row>
    <row r="44" spans="1:12" x14ac:dyDescent="0.45">
      <c r="A44" s="125">
        <v>1</v>
      </c>
      <c r="B44" s="449" t="s">
        <v>104</v>
      </c>
      <c r="C44" s="450"/>
      <c r="D44" s="451"/>
      <c r="E44" s="437" t="s">
        <v>105</v>
      </c>
      <c r="F44" s="439"/>
      <c r="G44" s="157"/>
      <c r="H44" s="155">
        <v>450</v>
      </c>
      <c r="I44" s="132">
        <f>SUM(G44*H44)</f>
        <v>0</v>
      </c>
    </row>
    <row r="45" spans="1:12" x14ac:dyDescent="0.45">
      <c r="A45" s="125">
        <v>2</v>
      </c>
      <c r="B45" s="426" t="s">
        <v>106</v>
      </c>
      <c r="C45" s="427"/>
      <c r="D45" s="428"/>
      <c r="E45" s="406" t="s">
        <v>105</v>
      </c>
      <c r="F45" s="407"/>
      <c r="G45" s="126"/>
      <c r="H45" s="156">
        <v>350</v>
      </c>
      <c r="I45" s="129">
        <f t="shared" ref="I45:I49" si="1">SUM(G45*H45)</f>
        <v>0</v>
      </c>
    </row>
    <row r="46" spans="1:12" x14ac:dyDescent="0.45">
      <c r="A46" s="125">
        <v>3</v>
      </c>
      <c r="B46" s="426" t="s">
        <v>107</v>
      </c>
      <c r="C46" s="427"/>
      <c r="D46" s="428"/>
      <c r="E46" s="406" t="s">
        <v>105</v>
      </c>
      <c r="F46" s="407"/>
      <c r="G46" s="126">
        <v>1</v>
      </c>
      <c r="H46" s="156">
        <v>300</v>
      </c>
      <c r="I46" s="129">
        <f t="shared" si="1"/>
        <v>300</v>
      </c>
    </row>
    <row r="47" spans="1:12" x14ac:dyDescent="0.45">
      <c r="A47" s="125">
        <v>4</v>
      </c>
      <c r="B47" s="426" t="s">
        <v>108</v>
      </c>
      <c r="C47" s="427"/>
      <c r="D47" s="428"/>
      <c r="E47" s="406" t="s">
        <v>105</v>
      </c>
      <c r="F47" s="407"/>
      <c r="G47" s="126"/>
      <c r="H47" s="156">
        <v>200</v>
      </c>
      <c r="I47" s="129">
        <f t="shared" si="1"/>
        <v>0</v>
      </c>
    </row>
    <row r="48" spans="1:12" x14ac:dyDescent="0.45">
      <c r="A48" s="125">
        <v>5</v>
      </c>
      <c r="B48" s="426" t="s">
        <v>109</v>
      </c>
      <c r="C48" s="427"/>
      <c r="D48" s="428"/>
      <c r="E48" s="406" t="s">
        <v>105</v>
      </c>
      <c r="F48" s="407"/>
      <c r="G48" s="126">
        <v>1</v>
      </c>
      <c r="H48" s="158">
        <v>200</v>
      </c>
      <c r="I48" s="129">
        <f t="shared" si="1"/>
        <v>200</v>
      </c>
    </row>
    <row r="49" spans="1:12" x14ac:dyDescent="0.45">
      <c r="A49" s="125">
        <v>6</v>
      </c>
      <c r="B49" s="426" t="s">
        <v>339</v>
      </c>
      <c r="C49" s="427"/>
      <c r="D49" s="428"/>
      <c r="E49" s="406" t="s">
        <v>105</v>
      </c>
      <c r="F49" s="407"/>
      <c r="G49" s="126"/>
      <c r="H49" s="158">
        <v>140</v>
      </c>
      <c r="I49" s="129">
        <f t="shared" si="1"/>
        <v>0</v>
      </c>
    </row>
    <row r="50" spans="1:12" x14ac:dyDescent="0.45">
      <c r="A50" s="125"/>
      <c r="B50" s="426"/>
      <c r="C50" s="427"/>
      <c r="D50" s="428"/>
      <c r="E50" s="133"/>
      <c r="F50" s="100"/>
      <c r="G50" s="100"/>
      <c r="H50" s="116"/>
      <c r="I50" s="129"/>
    </row>
    <row r="51" spans="1:12" x14ac:dyDescent="0.45">
      <c r="A51" s="114"/>
      <c r="B51" s="426"/>
      <c r="C51" s="427"/>
      <c r="D51" s="428"/>
      <c r="F51" s="100"/>
      <c r="G51" s="100"/>
      <c r="H51" s="116"/>
      <c r="I51" s="129"/>
    </row>
    <row r="52" spans="1:12" x14ac:dyDescent="0.45">
      <c r="A52" s="134"/>
      <c r="B52" s="455"/>
      <c r="C52" s="456"/>
      <c r="D52" s="457"/>
      <c r="E52" s="102"/>
      <c r="F52" s="103"/>
      <c r="G52" s="100"/>
      <c r="H52" s="118"/>
      <c r="I52" s="129"/>
    </row>
    <row r="53" spans="1:12" x14ac:dyDescent="0.45">
      <c r="A53" s="408" t="s">
        <v>110</v>
      </c>
      <c r="B53" s="404"/>
      <c r="C53" s="404"/>
      <c r="D53" s="404"/>
      <c r="E53" s="404"/>
      <c r="F53" s="404"/>
      <c r="G53" s="404"/>
      <c r="H53" s="405"/>
      <c r="I53" s="140">
        <f>SUM(I44:I52)</f>
        <v>500</v>
      </c>
    </row>
    <row r="54" spans="1:12" x14ac:dyDescent="0.45">
      <c r="A54" s="414" t="s">
        <v>111</v>
      </c>
      <c r="B54" s="415"/>
      <c r="C54" s="415"/>
      <c r="D54" s="415"/>
      <c r="E54" s="415"/>
      <c r="F54" s="415"/>
      <c r="G54" s="415"/>
      <c r="H54" s="415"/>
      <c r="I54" s="416"/>
    </row>
    <row r="55" spans="1:12" x14ac:dyDescent="0.45">
      <c r="A55" s="120" t="s">
        <v>112</v>
      </c>
      <c r="B55" s="412" t="s">
        <v>113</v>
      </c>
      <c r="C55" s="458"/>
      <c r="D55" s="413"/>
      <c r="E55" s="412" t="s">
        <v>114</v>
      </c>
      <c r="F55" s="413"/>
      <c r="G55" s="136" t="s">
        <v>115</v>
      </c>
      <c r="H55" s="136" t="s">
        <v>94</v>
      </c>
      <c r="I55" s="137" t="s">
        <v>95</v>
      </c>
    </row>
    <row r="56" spans="1:12" x14ac:dyDescent="0.45">
      <c r="A56" s="125">
        <v>1</v>
      </c>
      <c r="B56" s="417" t="s">
        <v>411</v>
      </c>
      <c r="C56" s="418"/>
      <c r="D56" s="419"/>
      <c r="E56" s="406">
        <v>1</v>
      </c>
      <c r="F56" s="407"/>
      <c r="G56" s="126">
        <v>84.2</v>
      </c>
      <c r="H56" s="138">
        <v>5</v>
      </c>
      <c r="I56" s="129">
        <f>H56*G56</f>
        <v>421</v>
      </c>
    </row>
    <row r="57" spans="1:12" x14ac:dyDescent="0.45">
      <c r="A57" s="139"/>
      <c r="B57" s="423"/>
      <c r="C57" s="424"/>
      <c r="D57" s="425"/>
      <c r="E57" s="440"/>
      <c r="F57" s="442"/>
      <c r="G57" s="126"/>
      <c r="H57" s="138"/>
      <c r="I57" s="129"/>
    </row>
    <row r="58" spans="1:12" x14ac:dyDescent="0.45">
      <c r="A58" s="408" t="s">
        <v>116</v>
      </c>
      <c r="B58" s="404"/>
      <c r="C58" s="404"/>
      <c r="D58" s="404"/>
      <c r="E58" s="404"/>
      <c r="F58" s="404"/>
      <c r="G58" s="404"/>
      <c r="H58" s="405"/>
      <c r="I58" s="140">
        <f>SUM(I56:I57)</f>
        <v>421</v>
      </c>
    </row>
    <row r="59" spans="1:12" x14ac:dyDescent="0.45">
      <c r="A59" s="141"/>
      <c r="B59" s="142"/>
      <c r="C59" s="142"/>
      <c r="D59" s="142"/>
      <c r="E59" s="142"/>
      <c r="F59" s="143"/>
      <c r="G59" s="144"/>
      <c r="H59" s="144"/>
      <c r="I59" s="145"/>
      <c r="L59" s="97"/>
    </row>
    <row r="60" spans="1:12" x14ac:dyDescent="0.45">
      <c r="A60" s="452"/>
      <c r="B60" s="453"/>
      <c r="C60" s="453"/>
      <c r="D60" s="453"/>
      <c r="E60" s="453"/>
      <c r="F60" s="146"/>
      <c r="G60" s="454" t="s">
        <v>117</v>
      </c>
      <c r="H60" s="453"/>
      <c r="I60" s="147">
        <f>I58+I53+I41</f>
        <v>2029.49</v>
      </c>
    </row>
    <row r="61" spans="1:12" x14ac:dyDescent="0.45">
      <c r="A61" s="452"/>
      <c r="B61" s="453"/>
      <c r="C61" s="453"/>
      <c r="D61" s="453"/>
      <c r="E61" s="453"/>
      <c r="F61" s="100"/>
      <c r="G61" s="148"/>
      <c r="H61" s="149"/>
      <c r="I61" s="150"/>
    </row>
    <row r="62" spans="1:12" ht="14.65" thickBot="1" x14ac:dyDescent="0.5">
      <c r="A62" s="452"/>
      <c r="B62" s="453"/>
      <c r="C62" s="453"/>
      <c r="D62" s="453"/>
      <c r="E62" s="453"/>
      <c r="F62" s="100"/>
      <c r="G62" s="402" t="s">
        <v>160</v>
      </c>
      <c r="H62" s="403"/>
      <c r="I62" s="159">
        <f>I60+I61</f>
        <v>2029.49</v>
      </c>
    </row>
    <row r="63" spans="1:12" ht="15" thickTop="1" thickBot="1" x14ac:dyDescent="0.5">
      <c r="A63" s="151"/>
      <c r="B63" s="152"/>
      <c r="C63" s="459"/>
      <c r="D63" s="460"/>
      <c r="E63" s="460"/>
      <c r="F63" s="460"/>
      <c r="G63" s="153"/>
      <c r="H63" s="153"/>
      <c r="I63" s="154"/>
    </row>
    <row r="65" spans="1:2" x14ac:dyDescent="0.45">
      <c r="A65" s="97"/>
      <c r="B65" s="97"/>
    </row>
  </sheetData>
  <mergeCells count="76">
    <mergeCell ref="C63:F63"/>
    <mergeCell ref="B57:D57"/>
    <mergeCell ref="E57:F57"/>
    <mergeCell ref="A58:H58"/>
    <mergeCell ref="A60:B60"/>
    <mergeCell ref="C60:E60"/>
    <mergeCell ref="G60:H60"/>
    <mergeCell ref="A61:B61"/>
    <mergeCell ref="C61:E61"/>
    <mergeCell ref="A62:B62"/>
    <mergeCell ref="C62:E62"/>
    <mergeCell ref="G62:H62"/>
    <mergeCell ref="B56:D56"/>
    <mergeCell ref="E56:F56"/>
    <mergeCell ref="B48:D48"/>
    <mergeCell ref="E48:F48"/>
    <mergeCell ref="B49:D49"/>
    <mergeCell ref="E49:F49"/>
    <mergeCell ref="B50:D50"/>
    <mergeCell ref="B51:D51"/>
    <mergeCell ref="B52:D52"/>
    <mergeCell ref="A53:H53"/>
    <mergeCell ref="A54:I54"/>
    <mergeCell ref="B55:D55"/>
    <mergeCell ref="E55:F55"/>
    <mergeCell ref="B45:D45"/>
    <mergeCell ref="E45:F45"/>
    <mergeCell ref="B46:D46"/>
    <mergeCell ref="E46:F46"/>
    <mergeCell ref="B47:D47"/>
    <mergeCell ref="E47:F47"/>
    <mergeCell ref="B44:D44"/>
    <mergeCell ref="E44:F44"/>
    <mergeCell ref="B34:F34"/>
    <mergeCell ref="B35:F35"/>
    <mergeCell ref="B36:F36"/>
    <mergeCell ref="B37:F37"/>
    <mergeCell ref="B38:F38"/>
    <mergeCell ref="A39:H39"/>
    <mergeCell ref="A40:H40"/>
    <mergeCell ref="A41:H41"/>
    <mergeCell ref="A42:I42"/>
    <mergeCell ref="B43:D43"/>
    <mergeCell ref="E43:F43"/>
    <mergeCell ref="B33:F33"/>
    <mergeCell ref="A22:H22"/>
    <mergeCell ref="A23:I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21:D21"/>
    <mergeCell ref="F12:G12"/>
    <mergeCell ref="H12:I12"/>
    <mergeCell ref="H13:I13"/>
    <mergeCell ref="F14:G14"/>
    <mergeCell ref="H14:I14"/>
    <mergeCell ref="F15:G15"/>
    <mergeCell ref="H15:I15"/>
    <mergeCell ref="A16:I16"/>
    <mergeCell ref="A17:I17"/>
    <mergeCell ref="B18:D18"/>
    <mergeCell ref="B19:D19"/>
    <mergeCell ref="B20:D20"/>
    <mergeCell ref="F11:G11"/>
    <mergeCell ref="H11:I11"/>
    <mergeCell ref="A9:E9"/>
    <mergeCell ref="F9:G9"/>
    <mergeCell ref="H9:I9"/>
    <mergeCell ref="F10:G10"/>
    <mergeCell ref="H10:I10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>
    <tabColor rgb="FF92D050"/>
  </sheetPr>
  <dimension ref="A1:M65"/>
  <sheetViews>
    <sheetView view="pageBreakPreview" topLeftCell="A6" zoomScale="60" zoomScaleNormal="100" workbookViewId="0">
      <selection activeCell="A25" sqref="A25:I39"/>
    </sheetView>
  </sheetViews>
  <sheetFormatPr defaultRowHeight="14.25" x14ac:dyDescent="0.45"/>
  <cols>
    <col min="1" max="1" width="12" bestFit="1" customWidth="1"/>
    <col min="4" max="4" width="26.86328125" customWidth="1"/>
    <col min="6" max="6" width="8.86328125" customWidth="1"/>
    <col min="7" max="7" width="11" customWidth="1"/>
    <col min="8" max="8" width="14.1328125" customWidth="1"/>
    <col min="9" max="9" width="18.33203125" customWidth="1"/>
    <col min="10" max="12" width="9.1328125" customWidth="1"/>
    <col min="13" max="13" width="5.1328125" customWidth="1"/>
  </cols>
  <sheetData>
    <row r="1" spans="1:13" x14ac:dyDescent="0.45">
      <c r="A1" s="92"/>
      <c r="B1" s="93"/>
      <c r="C1" s="93"/>
      <c r="D1" s="93"/>
      <c r="E1" s="93"/>
      <c r="F1" s="93"/>
      <c r="G1" s="93"/>
      <c r="H1" s="93"/>
      <c r="I1" s="94"/>
    </row>
    <row r="2" spans="1:13" x14ac:dyDescent="0.45">
      <c r="A2" s="95"/>
      <c r="I2" s="96"/>
    </row>
    <row r="3" spans="1:13" x14ac:dyDescent="0.45">
      <c r="A3" s="95"/>
      <c r="I3" s="96"/>
    </row>
    <row r="4" spans="1:13" x14ac:dyDescent="0.45">
      <c r="A4" s="95"/>
      <c r="I4" s="96"/>
    </row>
    <row r="5" spans="1:13" x14ac:dyDescent="0.45">
      <c r="A5" s="95"/>
      <c r="I5" s="96"/>
    </row>
    <row r="6" spans="1:13" x14ac:dyDescent="0.45">
      <c r="A6" s="95"/>
      <c r="I6" s="96"/>
    </row>
    <row r="7" spans="1:13" x14ac:dyDescent="0.45">
      <c r="A7" s="95"/>
      <c r="I7" s="96"/>
    </row>
    <row r="8" spans="1:13" x14ac:dyDescent="0.45">
      <c r="A8" s="95"/>
      <c r="H8" s="97"/>
      <c r="I8" s="98"/>
    </row>
    <row r="9" spans="1:13" x14ac:dyDescent="0.45">
      <c r="A9" s="414" t="s">
        <v>167</v>
      </c>
      <c r="B9" s="415"/>
      <c r="C9" s="415"/>
      <c r="D9" s="415"/>
      <c r="E9" s="429"/>
      <c r="F9" s="430" t="s">
        <v>166</v>
      </c>
      <c r="G9" s="431"/>
      <c r="H9" s="432" t="e">
        <f>#REF!</f>
        <v>#REF!</v>
      </c>
      <c r="I9" s="433"/>
    </row>
    <row r="10" spans="1:13" x14ac:dyDescent="0.45">
      <c r="A10" s="99" t="s">
        <v>77</v>
      </c>
      <c r="B10" s="97"/>
      <c r="F10" s="430" t="s">
        <v>78</v>
      </c>
      <c r="G10" s="431"/>
      <c r="H10" s="434" t="e">
        <f>#REF!</f>
        <v>#REF!</v>
      </c>
      <c r="I10" s="435"/>
    </row>
    <row r="11" spans="1:13" x14ac:dyDescent="0.45">
      <c r="A11" s="99" t="s">
        <v>79</v>
      </c>
      <c r="B11" s="97"/>
      <c r="F11" s="430" t="s">
        <v>80</v>
      </c>
      <c r="G11" s="431"/>
      <c r="H11" s="436" t="e">
        <f>#REF!</f>
        <v>#REF!</v>
      </c>
      <c r="I11" s="435"/>
    </row>
    <row r="12" spans="1:13" x14ac:dyDescent="0.45">
      <c r="A12" s="99" t="s">
        <v>81</v>
      </c>
      <c r="B12" s="97"/>
      <c r="F12" s="430" t="s">
        <v>82</v>
      </c>
      <c r="G12" s="431"/>
      <c r="H12" s="436" t="e">
        <f>#REF!</f>
        <v>#REF!</v>
      </c>
      <c r="I12" s="435"/>
    </row>
    <row r="13" spans="1:13" x14ac:dyDescent="0.45">
      <c r="A13" s="99" t="s">
        <v>83</v>
      </c>
      <c r="B13" s="97"/>
      <c r="F13" s="181" t="s">
        <v>84</v>
      </c>
      <c r="G13" s="182"/>
      <c r="H13" s="468" t="s">
        <v>118</v>
      </c>
      <c r="I13" s="469"/>
    </row>
    <row r="14" spans="1:13" x14ac:dyDescent="0.45">
      <c r="A14" s="99"/>
      <c r="B14" s="97"/>
      <c r="F14" s="430" t="s">
        <v>86</v>
      </c>
      <c r="G14" s="431"/>
      <c r="H14" s="436" t="s">
        <v>87</v>
      </c>
      <c r="I14" s="435"/>
      <c r="M14" t="s">
        <v>85</v>
      </c>
    </row>
    <row r="15" spans="1:13" x14ac:dyDescent="0.45">
      <c r="A15" s="99"/>
      <c r="B15" s="97"/>
      <c r="D15" s="187"/>
      <c r="F15" s="472" t="s">
        <v>404</v>
      </c>
      <c r="G15" s="472"/>
      <c r="H15" s="473" t="s">
        <v>436</v>
      </c>
      <c r="I15" s="469"/>
    </row>
    <row r="16" spans="1:13" x14ac:dyDescent="0.45">
      <c r="A16" s="443" t="s">
        <v>414</v>
      </c>
      <c r="B16" s="444"/>
      <c r="C16" s="444"/>
      <c r="D16" s="444"/>
      <c r="E16" s="444"/>
      <c r="F16" s="444"/>
      <c r="G16" s="444"/>
      <c r="H16" s="444"/>
      <c r="I16" s="445"/>
    </row>
    <row r="17" spans="1:11" ht="14.65" thickBot="1" x14ac:dyDescent="0.5">
      <c r="A17" s="446" t="s">
        <v>88</v>
      </c>
      <c r="B17" s="447"/>
      <c r="C17" s="447"/>
      <c r="D17" s="447"/>
      <c r="E17" s="447"/>
      <c r="F17" s="447"/>
      <c r="G17" s="447"/>
      <c r="H17" s="447"/>
      <c r="I17" s="448"/>
    </row>
    <row r="18" spans="1:11" x14ac:dyDescent="0.45">
      <c r="A18" s="104" t="s">
        <v>89</v>
      </c>
      <c r="B18" s="464" t="s">
        <v>176</v>
      </c>
      <c r="C18" s="465"/>
      <c r="D18" s="466"/>
      <c r="E18" s="170" t="s">
        <v>91</v>
      </c>
      <c r="F18" s="170" t="s">
        <v>92</v>
      </c>
      <c r="G18" s="170" t="s">
        <v>93</v>
      </c>
      <c r="H18" s="170" t="s">
        <v>94</v>
      </c>
      <c r="I18" s="171" t="s">
        <v>95</v>
      </c>
    </row>
    <row r="19" spans="1:11" x14ac:dyDescent="0.45">
      <c r="A19" s="109"/>
      <c r="B19" s="437"/>
      <c r="C19" s="438"/>
      <c r="D19" s="439"/>
      <c r="E19" s="110"/>
      <c r="F19" s="111"/>
      <c r="G19" s="110"/>
      <c r="H19" s="112"/>
      <c r="I19" s="113">
        <f>SUM(G19*H19)</f>
        <v>0</v>
      </c>
    </row>
    <row r="20" spans="1:11" x14ac:dyDescent="0.45">
      <c r="A20" s="114"/>
      <c r="B20" s="406"/>
      <c r="C20" s="395"/>
      <c r="D20" s="407"/>
      <c r="E20" s="115"/>
      <c r="F20" s="100"/>
      <c r="G20" s="115"/>
      <c r="H20" s="116"/>
      <c r="I20" s="113">
        <f t="shared" ref="I20:I21" si="0">SUM(G20*H20)</f>
        <v>0</v>
      </c>
    </row>
    <row r="21" spans="1:11" x14ac:dyDescent="0.45">
      <c r="A21" s="114"/>
      <c r="B21" s="440"/>
      <c r="C21" s="441"/>
      <c r="D21" s="442"/>
      <c r="E21" s="115"/>
      <c r="F21" s="100"/>
      <c r="G21" s="117"/>
      <c r="H21" s="118"/>
      <c r="I21" s="119">
        <f t="shared" si="0"/>
        <v>0</v>
      </c>
    </row>
    <row r="22" spans="1:11" x14ac:dyDescent="0.45">
      <c r="A22" s="408" t="s">
        <v>96</v>
      </c>
      <c r="B22" s="404"/>
      <c r="C22" s="404"/>
      <c r="D22" s="404"/>
      <c r="E22" s="404"/>
      <c r="F22" s="404"/>
      <c r="G22" s="404"/>
      <c r="H22" s="405"/>
      <c r="I22" s="113">
        <f>SUM(I19:I21)</f>
        <v>0</v>
      </c>
    </row>
    <row r="23" spans="1:11" x14ac:dyDescent="0.45">
      <c r="A23" s="414" t="s">
        <v>97</v>
      </c>
      <c r="B23" s="415"/>
      <c r="C23" s="415"/>
      <c r="D23" s="415"/>
      <c r="E23" s="415"/>
      <c r="F23" s="415"/>
      <c r="G23" s="415"/>
      <c r="H23" s="415"/>
      <c r="I23" s="416"/>
    </row>
    <row r="24" spans="1:11" x14ac:dyDescent="0.45">
      <c r="A24" s="120" t="s">
        <v>98</v>
      </c>
      <c r="B24" s="412" t="s">
        <v>176</v>
      </c>
      <c r="C24" s="458"/>
      <c r="D24" s="458"/>
      <c r="E24" s="458"/>
      <c r="F24" s="413"/>
      <c r="G24" s="180" t="s">
        <v>93</v>
      </c>
      <c r="H24" s="136" t="s">
        <v>94</v>
      </c>
      <c r="I24" s="137" t="s">
        <v>95</v>
      </c>
      <c r="K24" s="142"/>
    </row>
    <row r="25" spans="1:11" x14ac:dyDescent="0.45">
      <c r="A25" s="221">
        <v>1</v>
      </c>
      <c r="B25" s="485" t="s">
        <v>415</v>
      </c>
      <c r="C25" s="486"/>
      <c r="D25" s="486"/>
      <c r="E25" s="486"/>
      <c r="F25" s="487"/>
      <c r="G25" s="222">
        <v>2</v>
      </c>
      <c r="H25" s="223">
        <v>3728.09</v>
      </c>
      <c r="I25" s="224">
        <f>H25*G25</f>
        <v>7456.18</v>
      </c>
    </row>
    <row r="26" spans="1:11" x14ac:dyDescent="0.45">
      <c r="A26" s="221">
        <v>2</v>
      </c>
      <c r="B26" s="488" t="s">
        <v>416</v>
      </c>
      <c r="C26" s="489"/>
      <c r="D26" s="489"/>
      <c r="E26" s="489"/>
      <c r="F26" s="490"/>
      <c r="G26" s="222">
        <v>2</v>
      </c>
      <c r="H26" s="225">
        <v>2439.13</v>
      </c>
      <c r="I26" s="224">
        <f>H26*G26</f>
        <v>4878.26</v>
      </c>
    </row>
    <row r="27" spans="1:11" x14ac:dyDescent="0.45">
      <c r="A27" s="221">
        <v>3</v>
      </c>
      <c r="B27" s="488" t="s">
        <v>416</v>
      </c>
      <c r="C27" s="489"/>
      <c r="D27" s="489"/>
      <c r="E27" s="489"/>
      <c r="F27" s="490"/>
      <c r="G27" s="222">
        <v>2</v>
      </c>
      <c r="H27" s="225">
        <v>2439.13</v>
      </c>
      <c r="I27" s="224">
        <f>H27*G27</f>
        <v>4878.26</v>
      </c>
    </row>
    <row r="28" spans="1:11" x14ac:dyDescent="0.45">
      <c r="A28" s="221">
        <v>4</v>
      </c>
      <c r="B28" s="488" t="s">
        <v>416</v>
      </c>
      <c r="C28" s="489"/>
      <c r="D28" s="489"/>
      <c r="E28" s="489"/>
      <c r="F28" s="490"/>
      <c r="G28" s="222">
        <v>2</v>
      </c>
      <c r="H28" s="225">
        <v>2439.13</v>
      </c>
      <c r="I28" s="224">
        <f>H28*G28</f>
        <v>4878.26</v>
      </c>
    </row>
    <row r="29" spans="1:11" x14ac:dyDescent="0.45">
      <c r="A29" s="221">
        <v>5</v>
      </c>
      <c r="B29" s="488" t="s">
        <v>437</v>
      </c>
      <c r="C29" s="489"/>
      <c r="D29" s="489"/>
      <c r="E29" s="489"/>
      <c r="F29" s="490"/>
      <c r="G29" s="222">
        <v>8</v>
      </c>
      <c r="H29" s="225">
        <v>-230</v>
      </c>
      <c r="I29" s="224">
        <f>H29*G29</f>
        <v>-1840</v>
      </c>
    </row>
    <row r="30" spans="1:11" x14ac:dyDescent="0.45">
      <c r="A30" s="221"/>
      <c r="B30" s="483"/>
      <c r="C30" s="484"/>
      <c r="D30" s="484"/>
      <c r="E30" s="484"/>
      <c r="F30" s="484"/>
      <c r="G30" s="222"/>
      <c r="H30" s="225"/>
      <c r="I30" s="224"/>
    </row>
    <row r="31" spans="1:11" x14ac:dyDescent="0.45">
      <c r="A31" s="221"/>
      <c r="B31" s="483"/>
      <c r="C31" s="484"/>
      <c r="D31" s="484"/>
      <c r="E31" s="484"/>
      <c r="F31" s="484"/>
      <c r="G31" s="222"/>
      <c r="H31" s="225"/>
      <c r="I31" s="224"/>
    </row>
    <row r="32" spans="1:11" x14ac:dyDescent="0.45">
      <c r="A32" s="221"/>
      <c r="B32" s="483"/>
      <c r="C32" s="484"/>
      <c r="D32" s="484"/>
      <c r="E32" s="484"/>
      <c r="F32" s="484"/>
      <c r="G32" s="222"/>
      <c r="H32" s="226"/>
      <c r="I32" s="224"/>
    </row>
    <row r="33" spans="1:12" x14ac:dyDescent="0.45">
      <c r="A33" s="221"/>
      <c r="B33" s="483"/>
      <c r="C33" s="484"/>
      <c r="D33" s="484"/>
      <c r="E33" s="484"/>
      <c r="F33" s="484"/>
      <c r="G33" s="222"/>
      <c r="H33" s="226"/>
      <c r="I33" s="224"/>
    </row>
    <row r="34" spans="1:12" x14ac:dyDescent="0.45">
      <c r="A34" s="221"/>
      <c r="B34" s="483"/>
      <c r="C34" s="484"/>
      <c r="D34" s="484"/>
      <c r="E34" s="484"/>
      <c r="F34" s="484"/>
      <c r="G34" s="222"/>
      <c r="H34" s="226"/>
      <c r="I34" s="224"/>
    </row>
    <row r="35" spans="1:12" x14ac:dyDescent="0.45">
      <c r="A35" s="221"/>
      <c r="B35" s="483"/>
      <c r="C35" s="484"/>
      <c r="D35" s="484"/>
      <c r="E35" s="484"/>
      <c r="F35" s="484"/>
      <c r="G35" s="222"/>
      <c r="H35" s="227"/>
      <c r="I35" s="224"/>
    </row>
    <row r="36" spans="1:12" x14ac:dyDescent="0.45">
      <c r="A36" s="221"/>
      <c r="B36" s="483"/>
      <c r="C36" s="484"/>
      <c r="D36" s="484"/>
      <c r="E36" s="484"/>
      <c r="F36" s="484"/>
      <c r="G36" s="222"/>
      <c r="H36" s="227"/>
      <c r="I36" s="224"/>
    </row>
    <row r="37" spans="1:12" x14ac:dyDescent="0.45">
      <c r="A37" s="221"/>
      <c r="B37" s="483"/>
      <c r="C37" s="484"/>
      <c r="D37" s="484"/>
      <c r="E37" s="484"/>
      <c r="F37" s="484"/>
      <c r="G37" s="222"/>
      <c r="H37" s="227"/>
      <c r="I37" s="224"/>
    </row>
    <row r="38" spans="1:12" x14ac:dyDescent="0.45">
      <c r="A38" s="221"/>
      <c r="B38" s="483"/>
      <c r="C38" s="484"/>
      <c r="D38" s="484"/>
      <c r="E38" s="484"/>
      <c r="F38" s="484"/>
      <c r="G38" s="222"/>
      <c r="H38" s="227"/>
      <c r="I38" s="224"/>
      <c r="L38" s="130"/>
    </row>
    <row r="39" spans="1:12" x14ac:dyDescent="0.45">
      <c r="A39" s="491" t="s">
        <v>177</v>
      </c>
      <c r="B39" s="492"/>
      <c r="C39" s="492"/>
      <c r="D39" s="492"/>
      <c r="E39" s="492"/>
      <c r="F39" s="492"/>
      <c r="G39" s="492"/>
      <c r="H39" s="493"/>
      <c r="I39" s="228">
        <f>SUM(I25:I38)</f>
        <v>20250.96</v>
      </c>
      <c r="L39" s="130"/>
    </row>
    <row r="40" spans="1:12" x14ac:dyDescent="0.45">
      <c r="A40" s="408" t="s">
        <v>178</v>
      </c>
      <c r="B40" s="404"/>
      <c r="C40" s="404"/>
      <c r="D40" s="404"/>
      <c r="E40" s="404"/>
      <c r="F40" s="404"/>
      <c r="G40" s="404"/>
      <c r="H40" s="405"/>
      <c r="I40" s="186">
        <f>ROUND((I39*0.15),2)</f>
        <v>3037.64</v>
      </c>
      <c r="L40" s="130"/>
    </row>
    <row r="41" spans="1:12" x14ac:dyDescent="0.45">
      <c r="A41" s="408" t="s">
        <v>179</v>
      </c>
      <c r="B41" s="404"/>
      <c r="C41" s="404"/>
      <c r="D41" s="404"/>
      <c r="E41" s="404"/>
      <c r="F41" s="404"/>
      <c r="G41" s="404"/>
      <c r="H41" s="405"/>
      <c r="I41" s="172">
        <f>I39+I40</f>
        <v>23288.6</v>
      </c>
    </row>
    <row r="42" spans="1:12" x14ac:dyDescent="0.45">
      <c r="A42" s="414" t="s">
        <v>101</v>
      </c>
      <c r="B42" s="415"/>
      <c r="C42" s="415"/>
      <c r="D42" s="415"/>
      <c r="E42" s="415"/>
      <c r="F42" s="415"/>
      <c r="G42" s="415"/>
      <c r="H42" s="415"/>
      <c r="I42" s="416"/>
    </row>
    <row r="43" spans="1:12" x14ac:dyDescent="0.45">
      <c r="A43" s="120" t="s">
        <v>102</v>
      </c>
      <c r="B43" s="412" t="s">
        <v>103</v>
      </c>
      <c r="C43" s="458"/>
      <c r="D43" s="413"/>
      <c r="E43" s="412" t="s">
        <v>91</v>
      </c>
      <c r="F43" s="413"/>
      <c r="G43" s="122" t="s">
        <v>93</v>
      </c>
      <c r="H43" s="123" t="s">
        <v>94</v>
      </c>
      <c r="I43" s="124" t="s">
        <v>95</v>
      </c>
    </row>
    <row r="44" spans="1:12" x14ac:dyDescent="0.45">
      <c r="A44" s="125">
        <v>1</v>
      </c>
      <c r="B44" s="449" t="s">
        <v>104</v>
      </c>
      <c r="C44" s="450"/>
      <c r="D44" s="451"/>
      <c r="E44" s="437" t="s">
        <v>105</v>
      </c>
      <c r="F44" s="439"/>
      <c r="G44" s="157"/>
      <c r="H44" s="155">
        <v>450</v>
      </c>
      <c r="I44" s="132">
        <f>SUM(G44*H44)</f>
        <v>0</v>
      </c>
    </row>
    <row r="45" spans="1:12" x14ac:dyDescent="0.45">
      <c r="A45" s="125">
        <v>2</v>
      </c>
      <c r="B45" s="426" t="s">
        <v>106</v>
      </c>
      <c r="C45" s="427"/>
      <c r="D45" s="428"/>
      <c r="E45" s="406" t="s">
        <v>105</v>
      </c>
      <c r="F45" s="407"/>
      <c r="G45" s="126"/>
      <c r="H45" s="156">
        <v>350</v>
      </c>
      <c r="I45" s="129">
        <f t="shared" ref="I45:I49" si="1">SUM(G45*H45)</f>
        <v>0</v>
      </c>
    </row>
    <row r="46" spans="1:12" x14ac:dyDescent="0.45">
      <c r="A46" s="125">
        <v>3</v>
      </c>
      <c r="B46" s="426" t="s">
        <v>107</v>
      </c>
      <c r="C46" s="427"/>
      <c r="D46" s="428"/>
      <c r="E46" s="406" t="s">
        <v>105</v>
      </c>
      <c r="F46" s="407"/>
      <c r="G46" s="126">
        <v>1.5</v>
      </c>
      <c r="H46" s="156">
        <v>300</v>
      </c>
      <c r="I46" s="129">
        <f t="shared" si="1"/>
        <v>450</v>
      </c>
    </row>
    <row r="47" spans="1:12" x14ac:dyDescent="0.45">
      <c r="A47" s="125">
        <v>4</v>
      </c>
      <c r="B47" s="426" t="s">
        <v>108</v>
      </c>
      <c r="C47" s="427"/>
      <c r="D47" s="428"/>
      <c r="E47" s="406" t="s">
        <v>105</v>
      </c>
      <c r="F47" s="407"/>
      <c r="G47" s="126"/>
      <c r="H47" s="156">
        <v>200</v>
      </c>
      <c r="I47" s="129">
        <f t="shared" si="1"/>
        <v>0</v>
      </c>
    </row>
    <row r="48" spans="1:12" x14ac:dyDescent="0.45">
      <c r="A48" s="125">
        <v>5</v>
      </c>
      <c r="B48" s="426" t="s">
        <v>109</v>
      </c>
      <c r="C48" s="427"/>
      <c r="D48" s="428"/>
      <c r="E48" s="406" t="s">
        <v>105</v>
      </c>
      <c r="F48" s="407"/>
      <c r="G48" s="126">
        <v>1.5</v>
      </c>
      <c r="H48" s="158">
        <v>200</v>
      </c>
      <c r="I48" s="129">
        <f t="shared" si="1"/>
        <v>300</v>
      </c>
    </row>
    <row r="49" spans="1:12" x14ac:dyDescent="0.45">
      <c r="A49" s="125">
        <v>6</v>
      </c>
      <c r="B49" s="426" t="s">
        <v>348</v>
      </c>
      <c r="C49" s="427"/>
      <c r="D49" s="428"/>
      <c r="E49" s="406" t="s">
        <v>105</v>
      </c>
      <c r="F49" s="407"/>
      <c r="G49" s="126"/>
      <c r="H49" s="158">
        <v>140</v>
      </c>
      <c r="I49" s="129">
        <f t="shared" si="1"/>
        <v>0</v>
      </c>
    </row>
    <row r="50" spans="1:12" x14ac:dyDescent="0.45">
      <c r="A50" s="125"/>
      <c r="B50" s="426"/>
      <c r="C50" s="427"/>
      <c r="D50" s="428"/>
      <c r="E50" s="133"/>
      <c r="F50" s="100"/>
      <c r="G50" s="100"/>
      <c r="H50" s="116"/>
      <c r="I50" s="129"/>
    </row>
    <row r="51" spans="1:12" x14ac:dyDescent="0.45">
      <c r="A51" s="114"/>
      <c r="B51" s="426"/>
      <c r="C51" s="427"/>
      <c r="D51" s="428"/>
      <c r="F51" s="100"/>
      <c r="G51" s="100"/>
      <c r="H51" s="116"/>
      <c r="I51" s="129"/>
    </row>
    <row r="52" spans="1:12" x14ac:dyDescent="0.45">
      <c r="A52" s="134"/>
      <c r="B52" s="455"/>
      <c r="C52" s="456"/>
      <c r="D52" s="457"/>
      <c r="E52" s="102"/>
      <c r="F52" s="103"/>
      <c r="G52" s="100"/>
      <c r="H52" s="118"/>
      <c r="I52" s="129"/>
    </row>
    <row r="53" spans="1:12" x14ac:dyDescent="0.45">
      <c r="A53" s="408" t="s">
        <v>110</v>
      </c>
      <c r="B53" s="404"/>
      <c r="C53" s="404"/>
      <c r="D53" s="404"/>
      <c r="E53" s="404"/>
      <c r="F53" s="404"/>
      <c r="G53" s="404"/>
      <c r="H53" s="405"/>
      <c r="I53" s="140">
        <f>SUM(I44:I52)</f>
        <v>750</v>
      </c>
    </row>
    <row r="54" spans="1:12" x14ac:dyDescent="0.45">
      <c r="A54" s="414" t="s">
        <v>111</v>
      </c>
      <c r="B54" s="415"/>
      <c r="C54" s="415"/>
      <c r="D54" s="415"/>
      <c r="E54" s="415"/>
      <c r="F54" s="415"/>
      <c r="G54" s="415"/>
      <c r="H54" s="415"/>
      <c r="I54" s="416"/>
    </row>
    <row r="55" spans="1:12" x14ac:dyDescent="0.45">
      <c r="A55" s="120" t="s">
        <v>112</v>
      </c>
      <c r="B55" s="412" t="s">
        <v>113</v>
      </c>
      <c r="C55" s="458"/>
      <c r="D55" s="413"/>
      <c r="E55" s="412" t="s">
        <v>114</v>
      </c>
      <c r="F55" s="413"/>
      <c r="G55" s="136" t="s">
        <v>115</v>
      </c>
      <c r="H55" s="136" t="s">
        <v>94</v>
      </c>
      <c r="I55" s="137" t="s">
        <v>95</v>
      </c>
    </row>
    <row r="56" spans="1:12" x14ac:dyDescent="0.45">
      <c r="A56" s="125">
        <v>1</v>
      </c>
      <c r="B56" s="417" t="s">
        <v>417</v>
      </c>
      <c r="C56" s="418"/>
      <c r="D56" s="419"/>
      <c r="E56" s="406">
        <v>2</v>
      </c>
      <c r="F56" s="407"/>
      <c r="G56" s="126">
        <v>66.400000000000006</v>
      </c>
      <c r="H56" s="138">
        <v>5</v>
      </c>
      <c r="I56" s="129">
        <f>H56*G56</f>
        <v>332</v>
      </c>
    </row>
    <row r="57" spans="1:12" x14ac:dyDescent="0.45">
      <c r="A57" s="139"/>
      <c r="B57" s="423"/>
      <c r="C57" s="424"/>
      <c r="D57" s="425"/>
      <c r="E57" s="440"/>
      <c r="F57" s="442"/>
      <c r="G57" s="126"/>
      <c r="H57" s="138"/>
      <c r="I57" s="129"/>
    </row>
    <row r="58" spans="1:12" x14ac:dyDescent="0.45">
      <c r="A58" s="408" t="s">
        <v>116</v>
      </c>
      <c r="B58" s="404"/>
      <c r="C58" s="404"/>
      <c r="D58" s="404"/>
      <c r="E58" s="404"/>
      <c r="F58" s="404"/>
      <c r="G58" s="404"/>
      <c r="H58" s="405"/>
      <c r="I58" s="140">
        <f>SUM(I56:I57)</f>
        <v>332</v>
      </c>
    </row>
    <row r="59" spans="1:12" x14ac:dyDescent="0.45">
      <c r="A59" s="141"/>
      <c r="B59" s="142"/>
      <c r="C59" s="142"/>
      <c r="D59" s="142"/>
      <c r="E59" s="142"/>
      <c r="F59" s="143"/>
      <c r="G59" s="144"/>
      <c r="H59" s="144"/>
      <c r="I59" s="145"/>
      <c r="L59" s="97"/>
    </row>
    <row r="60" spans="1:12" x14ac:dyDescent="0.45">
      <c r="A60" s="452"/>
      <c r="B60" s="453"/>
      <c r="C60" s="453"/>
      <c r="D60" s="453"/>
      <c r="E60" s="453"/>
      <c r="F60" s="146"/>
      <c r="G60" s="454" t="s">
        <v>117</v>
      </c>
      <c r="H60" s="453"/>
      <c r="I60" s="147">
        <f>I58+I53+I41</f>
        <v>24370.6</v>
      </c>
    </row>
    <row r="61" spans="1:12" x14ac:dyDescent="0.45">
      <c r="A61" s="452"/>
      <c r="B61" s="453"/>
      <c r="C61" s="453"/>
      <c r="D61" s="453"/>
      <c r="E61" s="453"/>
      <c r="F61" s="100"/>
      <c r="G61" s="148"/>
      <c r="H61" s="149"/>
      <c r="I61" s="150"/>
    </row>
    <row r="62" spans="1:12" ht="14.65" thickBot="1" x14ac:dyDescent="0.5">
      <c r="A62" s="452"/>
      <c r="B62" s="453"/>
      <c r="C62" s="453"/>
      <c r="D62" s="453"/>
      <c r="E62" s="453"/>
      <c r="F62" s="100"/>
      <c r="G62" s="402" t="s">
        <v>160</v>
      </c>
      <c r="H62" s="403"/>
      <c r="I62" s="159">
        <f>I60+I61</f>
        <v>24370.6</v>
      </c>
    </row>
    <row r="63" spans="1:12" ht="15" thickTop="1" thickBot="1" x14ac:dyDescent="0.5">
      <c r="A63" s="151"/>
      <c r="B63" s="152"/>
      <c r="C63" s="459"/>
      <c r="D63" s="460"/>
      <c r="E63" s="460"/>
      <c r="F63" s="460"/>
      <c r="G63" s="153"/>
      <c r="H63" s="153"/>
      <c r="I63" s="154"/>
    </row>
    <row r="65" spans="1:2" x14ac:dyDescent="0.45">
      <c r="A65" s="97"/>
      <c r="B65" s="97"/>
    </row>
  </sheetData>
  <mergeCells count="76">
    <mergeCell ref="C63:F63"/>
    <mergeCell ref="B57:D57"/>
    <mergeCell ref="E57:F57"/>
    <mergeCell ref="A58:H58"/>
    <mergeCell ref="A60:B60"/>
    <mergeCell ref="C60:E60"/>
    <mergeCell ref="G60:H60"/>
    <mergeCell ref="A61:B61"/>
    <mergeCell ref="C61:E61"/>
    <mergeCell ref="A62:B62"/>
    <mergeCell ref="C62:E62"/>
    <mergeCell ref="G62:H62"/>
    <mergeCell ref="B56:D56"/>
    <mergeCell ref="E56:F56"/>
    <mergeCell ref="B48:D48"/>
    <mergeCell ref="E48:F48"/>
    <mergeCell ref="B49:D49"/>
    <mergeCell ref="E49:F49"/>
    <mergeCell ref="B50:D50"/>
    <mergeCell ref="B51:D51"/>
    <mergeCell ref="B52:D52"/>
    <mergeCell ref="A53:H53"/>
    <mergeCell ref="A54:I54"/>
    <mergeCell ref="B55:D55"/>
    <mergeCell ref="E55:F55"/>
    <mergeCell ref="B45:D45"/>
    <mergeCell ref="E45:F45"/>
    <mergeCell ref="B46:D46"/>
    <mergeCell ref="E46:F46"/>
    <mergeCell ref="B47:D47"/>
    <mergeCell ref="E47:F47"/>
    <mergeCell ref="B44:D44"/>
    <mergeCell ref="E44:F44"/>
    <mergeCell ref="B34:F34"/>
    <mergeCell ref="B35:F35"/>
    <mergeCell ref="B36:F36"/>
    <mergeCell ref="B37:F37"/>
    <mergeCell ref="B38:F38"/>
    <mergeCell ref="A39:H39"/>
    <mergeCell ref="A40:H40"/>
    <mergeCell ref="A41:H41"/>
    <mergeCell ref="A42:I42"/>
    <mergeCell ref="B43:D43"/>
    <mergeCell ref="E43:F43"/>
    <mergeCell ref="B33:F33"/>
    <mergeCell ref="A22:H22"/>
    <mergeCell ref="A23:I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21:D21"/>
    <mergeCell ref="F12:G12"/>
    <mergeCell ref="H12:I12"/>
    <mergeCell ref="H13:I13"/>
    <mergeCell ref="F14:G14"/>
    <mergeCell ref="H14:I14"/>
    <mergeCell ref="F15:G15"/>
    <mergeCell ref="H15:I15"/>
    <mergeCell ref="A16:I16"/>
    <mergeCell ref="A17:I17"/>
    <mergeCell ref="B18:D18"/>
    <mergeCell ref="B19:D19"/>
    <mergeCell ref="B20:D20"/>
    <mergeCell ref="F11:G11"/>
    <mergeCell ref="H11:I11"/>
    <mergeCell ref="A9:E9"/>
    <mergeCell ref="F9:G9"/>
    <mergeCell ref="H9:I9"/>
    <mergeCell ref="F10:G10"/>
    <mergeCell ref="H10:I10"/>
  </mergeCells>
  <pageMargins left="0.70866141732283472" right="0.70866141732283472" top="0.74803149606299213" bottom="0.74803149606299213" header="0.31496062992125984" footer="0.31496062992125984"/>
  <pageSetup paperSize="9" scale="70" fitToHeight="0" orientation="portrait" r:id="rId1"/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>
    <tabColor rgb="FF92D050"/>
  </sheetPr>
  <dimension ref="A1:M65"/>
  <sheetViews>
    <sheetView view="pageBreakPreview" topLeftCell="A7" zoomScale="60" zoomScaleNormal="100" workbookViewId="0">
      <selection activeCell="Q34" sqref="A1:XFD1048576"/>
    </sheetView>
  </sheetViews>
  <sheetFormatPr defaultRowHeight="14.25" x14ac:dyDescent="0.45"/>
  <cols>
    <col min="1" max="1" width="12" bestFit="1" customWidth="1"/>
    <col min="4" max="4" width="26.86328125" customWidth="1"/>
    <col min="6" max="6" width="8.86328125" customWidth="1"/>
    <col min="7" max="7" width="11" customWidth="1"/>
    <col min="8" max="8" width="14.1328125" customWidth="1"/>
    <col min="9" max="9" width="18.33203125" customWidth="1"/>
    <col min="13" max="13" width="5.1328125" customWidth="1"/>
  </cols>
  <sheetData>
    <row r="1" spans="1:13" x14ac:dyDescent="0.45">
      <c r="A1" s="92"/>
      <c r="B1" s="93"/>
      <c r="C1" s="93"/>
      <c r="D1" s="93"/>
      <c r="E1" s="93"/>
      <c r="F1" s="93"/>
      <c r="G1" s="93"/>
      <c r="H1" s="93"/>
      <c r="I1" s="94"/>
    </row>
    <row r="2" spans="1:13" x14ac:dyDescent="0.45">
      <c r="A2" s="95"/>
      <c r="I2" s="96"/>
    </row>
    <row r="3" spans="1:13" x14ac:dyDescent="0.45">
      <c r="A3" s="95"/>
      <c r="I3" s="96"/>
    </row>
    <row r="4" spans="1:13" x14ac:dyDescent="0.45">
      <c r="A4" s="95"/>
      <c r="I4" s="96"/>
    </row>
    <row r="5" spans="1:13" x14ac:dyDescent="0.45">
      <c r="A5" s="95"/>
      <c r="I5" s="96"/>
    </row>
    <row r="6" spans="1:13" x14ac:dyDescent="0.45">
      <c r="A6" s="95"/>
      <c r="I6" s="96"/>
    </row>
    <row r="7" spans="1:13" x14ac:dyDescent="0.45">
      <c r="A7" s="95"/>
      <c r="I7" s="96"/>
    </row>
    <row r="8" spans="1:13" x14ac:dyDescent="0.45">
      <c r="A8" s="95"/>
      <c r="H8" s="97"/>
      <c r="I8" s="98"/>
    </row>
    <row r="9" spans="1:13" x14ac:dyDescent="0.45">
      <c r="A9" s="414" t="s">
        <v>167</v>
      </c>
      <c r="B9" s="415"/>
      <c r="C9" s="415"/>
      <c r="D9" s="415"/>
      <c r="E9" s="429"/>
      <c r="F9" s="430" t="s">
        <v>166</v>
      </c>
      <c r="G9" s="431"/>
      <c r="H9" s="432">
        <v>71</v>
      </c>
      <c r="I9" s="433"/>
    </row>
    <row r="10" spans="1:13" x14ac:dyDescent="0.45">
      <c r="A10" s="99" t="s">
        <v>77</v>
      </c>
      <c r="B10" s="97"/>
      <c r="F10" s="430" t="s">
        <v>78</v>
      </c>
      <c r="G10" s="431"/>
      <c r="H10" s="434" t="e">
        <f>#REF!</f>
        <v>#REF!</v>
      </c>
      <c r="I10" s="435"/>
    </row>
    <row r="11" spans="1:13" x14ac:dyDescent="0.45">
      <c r="A11" s="99" t="s">
        <v>79</v>
      </c>
      <c r="B11" s="97"/>
      <c r="F11" s="430" t="s">
        <v>80</v>
      </c>
      <c r="G11" s="431"/>
      <c r="H11" s="436" t="e">
        <f>#REF!</f>
        <v>#REF!</v>
      </c>
      <c r="I11" s="435"/>
    </row>
    <row r="12" spans="1:13" x14ac:dyDescent="0.45">
      <c r="A12" s="99" t="s">
        <v>81</v>
      </c>
      <c r="B12" s="97"/>
      <c r="F12" s="430" t="s">
        <v>82</v>
      </c>
      <c r="G12" s="431"/>
      <c r="H12" s="436" t="e">
        <f>#REF!</f>
        <v>#REF!</v>
      </c>
      <c r="I12" s="435"/>
    </row>
    <row r="13" spans="1:13" x14ac:dyDescent="0.45">
      <c r="A13" s="99" t="s">
        <v>83</v>
      </c>
      <c r="B13" s="97"/>
      <c r="F13" s="181" t="s">
        <v>84</v>
      </c>
      <c r="G13" s="182"/>
      <c r="H13" s="468" t="s">
        <v>118</v>
      </c>
      <c r="I13" s="469"/>
    </row>
    <row r="14" spans="1:13" x14ac:dyDescent="0.45">
      <c r="A14" s="99"/>
      <c r="B14" s="97"/>
      <c r="F14" s="430" t="s">
        <v>86</v>
      </c>
      <c r="G14" s="431"/>
      <c r="H14" s="436" t="s">
        <v>87</v>
      </c>
      <c r="I14" s="435"/>
      <c r="M14" t="s">
        <v>85</v>
      </c>
    </row>
    <row r="15" spans="1:13" x14ac:dyDescent="0.45">
      <c r="A15" s="99"/>
      <c r="B15" s="97"/>
      <c r="D15" s="187"/>
      <c r="F15" s="472" t="s">
        <v>404</v>
      </c>
      <c r="G15" s="472"/>
      <c r="H15" s="473" t="s">
        <v>431</v>
      </c>
      <c r="I15" s="469"/>
    </row>
    <row r="16" spans="1:13" x14ac:dyDescent="0.45">
      <c r="A16" s="443" t="s">
        <v>419</v>
      </c>
      <c r="B16" s="444"/>
      <c r="C16" s="444"/>
      <c r="D16" s="444"/>
      <c r="E16" s="444"/>
      <c r="F16" s="444"/>
      <c r="G16" s="444"/>
      <c r="H16" s="444"/>
      <c r="I16" s="445"/>
    </row>
    <row r="17" spans="1:11" ht="14.65" thickBot="1" x14ac:dyDescent="0.5">
      <c r="A17" s="446" t="s">
        <v>88</v>
      </c>
      <c r="B17" s="447"/>
      <c r="C17" s="447"/>
      <c r="D17" s="447"/>
      <c r="E17" s="447"/>
      <c r="F17" s="447"/>
      <c r="G17" s="447"/>
      <c r="H17" s="447"/>
      <c r="I17" s="448"/>
    </row>
    <row r="18" spans="1:11" x14ac:dyDescent="0.45">
      <c r="A18" s="104" t="s">
        <v>89</v>
      </c>
      <c r="B18" s="464" t="s">
        <v>176</v>
      </c>
      <c r="C18" s="465"/>
      <c r="D18" s="466"/>
      <c r="E18" s="170" t="s">
        <v>91</v>
      </c>
      <c r="F18" s="170" t="s">
        <v>92</v>
      </c>
      <c r="G18" s="170" t="s">
        <v>93</v>
      </c>
      <c r="H18" s="170" t="s">
        <v>94</v>
      </c>
      <c r="I18" s="171" t="s">
        <v>95</v>
      </c>
    </row>
    <row r="19" spans="1:11" x14ac:dyDescent="0.45">
      <c r="A19" s="109"/>
      <c r="B19" s="437"/>
      <c r="C19" s="438"/>
      <c r="D19" s="439"/>
      <c r="E19" s="110"/>
      <c r="F19" s="111"/>
      <c r="G19" s="110"/>
      <c r="H19" s="112"/>
      <c r="I19" s="113">
        <f>SUM(G19*H19)</f>
        <v>0</v>
      </c>
    </row>
    <row r="20" spans="1:11" x14ac:dyDescent="0.45">
      <c r="A20" s="114"/>
      <c r="B20" s="406"/>
      <c r="C20" s="395"/>
      <c r="D20" s="407"/>
      <c r="E20" s="115"/>
      <c r="F20" s="100"/>
      <c r="G20" s="115"/>
      <c r="H20" s="116"/>
      <c r="I20" s="113">
        <f t="shared" ref="I20:I21" si="0">SUM(G20*H20)</f>
        <v>0</v>
      </c>
    </row>
    <row r="21" spans="1:11" x14ac:dyDescent="0.45">
      <c r="A21" s="114"/>
      <c r="B21" s="440"/>
      <c r="C21" s="441"/>
      <c r="D21" s="442"/>
      <c r="E21" s="115"/>
      <c r="F21" s="100"/>
      <c r="G21" s="117"/>
      <c r="H21" s="118"/>
      <c r="I21" s="119">
        <f t="shared" si="0"/>
        <v>0</v>
      </c>
    </row>
    <row r="22" spans="1:11" x14ac:dyDescent="0.45">
      <c r="A22" s="408" t="s">
        <v>96</v>
      </c>
      <c r="B22" s="404"/>
      <c r="C22" s="404"/>
      <c r="D22" s="404"/>
      <c r="E22" s="404"/>
      <c r="F22" s="404"/>
      <c r="G22" s="404"/>
      <c r="H22" s="405"/>
      <c r="I22" s="113">
        <f>SUM(I19:I21)</f>
        <v>0</v>
      </c>
    </row>
    <row r="23" spans="1:11" x14ac:dyDescent="0.45">
      <c r="A23" s="414" t="s">
        <v>97</v>
      </c>
      <c r="B23" s="415"/>
      <c r="C23" s="415"/>
      <c r="D23" s="415"/>
      <c r="E23" s="415"/>
      <c r="F23" s="415"/>
      <c r="G23" s="415"/>
      <c r="H23" s="415"/>
      <c r="I23" s="416"/>
    </row>
    <row r="24" spans="1:11" x14ac:dyDescent="0.45">
      <c r="A24" s="120" t="s">
        <v>98</v>
      </c>
      <c r="B24" s="412" t="s">
        <v>176</v>
      </c>
      <c r="C24" s="458"/>
      <c r="D24" s="458"/>
      <c r="E24" s="458"/>
      <c r="F24" s="413"/>
      <c r="G24" s="180" t="s">
        <v>93</v>
      </c>
      <c r="H24" s="136" t="s">
        <v>94</v>
      </c>
      <c r="I24" s="137" t="s">
        <v>95</v>
      </c>
      <c r="K24" s="142"/>
    </row>
    <row r="25" spans="1:11" x14ac:dyDescent="0.45">
      <c r="A25" s="125">
        <v>1</v>
      </c>
      <c r="B25" s="417" t="s">
        <v>420</v>
      </c>
      <c r="C25" s="418"/>
      <c r="D25" s="418"/>
      <c r="E25" s="418"/>
      <c r="F25" s="419"/>
      <c r="G25" s="191">
        <v>2</v>
      </c>
      <c r="H25" s="219">
        <v>2439.44</v>
      </c>
      <c r="I25" s="129">
        <f>H25*G25</f>
        <v>4878.88</v>
      </c>
    </row>
    <row r="26" spans="1:11" x14ac:dyDescent="0.45">
      <c r="A26" s="125">
        <v>2</v>
      </c>
      <c r="B26" s="420" t="s">
        <v>421</v>
      </c>
      <c r="C26" s="421"/>
      <c r="D26" s="421"/>
      <c r="E26" s="421"/>
      <c r="F26" s="422"/>
      <c r="G26" s="191">
        <v>1</v>
      </c>
      <c r="H26" s="220">
        <v>8510</v>
      </c>
      <c r="I26" s="129">
        <f>H26*G26</f>
        <v>8510</v>
      </c>
    </row>
    <row r="27" spans="1:11" x14ac:dyDescent="0.45">
      <c r="A27" s="125">
        <v>3</v>
      </c>
      <c r="B27" s="420" t="s">
        <v>422</v>
      </c>
      <c r="C27" s="421"/>
      <c r="D27" s="421"/>
      <c r="E27" s="421"/>
      <c r="F27" s="422"/>
      <c r="G27" s="191">
        <v>1</v>
      </c>
      <c r="H27" s="220">
        <v>2546.6799999999998</v>
      </c>
      <c r="I27" s="129">
        <f>H27*G27</f>
        <v>2546.6799999999998</v>
      </c>
    </row>
    <row r="28" spans="1:11" x14ac:dyDescent="0.45">
      <c r="A28" s="125"/>
      <c r="B28" s="420"/>
      <c r="C28" s="421"/>
      <c r="D28" s="421"/>
      <c r="E28" s="421"/>
      <c r="F28" s="422"/>
      <c r="G28" s="191"/>
      <c r="H28" s="220"/>
      <c r="I28" s="129"/>
    </row>
    <row r="29" spans="1:11" x14ac:dyDescent="0.45">
      <c r="A29" s="125"/>
      <c r="B29" s="420"/>
      <c r="C29" s="421"/>
      <c r="D29" s="421"/>
      <c r="E29" s="421"/>
      <c r="F29" s="422"/>
      <c r="G29" s="191"/>
      <c r="H29" s="220"/>
      <c r="I29" s="129"/>
    </row>
    <row r="30" spans="1:11" x14ac:dyDescent="0.45">
      <c r="A30" s="125"/>
      <c r="B30" s="470"/>
      <c r="C30" s="471"/>
      <c r="D30" s="471"/>
      <c r="E30" s="471"/>
      <c r="F30" s="471"/>
      <c r="G30" s="191"/>
      <c r="H30" s="220"/>
      <c r="I30" s="129"/>
    </row>
    <row r="31" spans="1:11" x14ac:dyDescent="0.45">
      <c r="A31" s="125"/>
      <c r="B31" s="470"/>
      <c r="C31" s="471"/>
      <c r="D31" s="471"/>
      <c r="E31" s="471"/>
      <c r="F31" s="471"/>
      <c r="G31" s="191"/>
      <c r="H31" s="220"/>
      <c r="I31" s="129"/>
    </row>
    <row r="32" spans="1:11" x14ac:dyDescent="0.45">
      <c r="A32" s="125"/>
      <c r="B32" s="470"/>
      <c r="C32" s="471"/>
      <c r="D32" s="471"/>
      <c r="E32" s="471"/>
      <c r="F32" s="471"/>
      <c r="G32" s="191"/>
      <c r="H32" s="217"/>
      <c r="I32" s="129"/>
    </row>
    <row r="33" spans="1:12" x14ac:dyDescent="0.45">
      <c r="A33" s="125"/>
      <c r="B33" s="470"/>
      <c r="C33" s="471"/>
      <c r="D33" s="471"/>
      <c r="E33" s="471"/>
      <c r="F33" s="471"/>
      <c r="G33" s="191"/>
      <c r="H33" s="217"/>
      <c r="I33" s="129"/>
    </row>
    <row r="34" spans="1:12" x14ac:dyDescent="0.45">
      <c r="A34" s="125"/>
      <c r="B34" s="470"/>
      <c r="C34" s="471"/>
      <c r="D34" s="471"/>
      <c r="E34" s="471"/>
      <c r="F34" s="471"/>
      <c r="G34" s="191"/>
      <c r="H34" s="217"/>
      <c r="I34" s="129"/>
    </row>
    <row r="35" spans="1:12" x14ac:dyDescent="0.45">
      <c r="A35" s="125"/>
      <c r="B35" s="470"/>
      <c r="C35" s="471"/>
      <c r="D35" s="471"/>
      <c r="E35" s="471"/>
      <c r="F35" s="471"/>
      <c r="G35" s="191"/>
      <c r="H35" s="192"/>
      <c r="I35" s="129"/>
    </row>
    <row r="36" spans="1:12" x14ac:dyDescent="0.45">
      <c r="A36" s="125"/>
      <c r="B36" s="470"/>
      <c r="C36" s="471"/>
      <c r="D36" s="471"/>
      <c r="E36" s="471"/>
      <c r="F36" s="471"/>
      <c r="G36" s="191"/>
      <c r="H36" s="192"/>
      <c r="I36" s="129"/>
    </row>
    <row r="37" spans="1:12" x14ac:dyDescent="0.45">
      <c r="A37" s="125"/>
      <c r="B37" s="470"/>
      <c r="C37" s="471"/>
      <c r="D37" s="471"/>
      <c r="E37" s="471"/>
      <c r="F37" s="471"/>
      <c r="G37" s="191"/>
      <c r="H37" s="192"/>
      <c r="I37" s="129"/>
    </row>
    <row r="38" spans="1:12" x14ac:dyDescent="0.45">
      <c r="A38" s="125"/>
      <c r="B38" s="470"/>
      <c r="C38" s="471"/>
      <c r="D38" s="471"/>
      <c r="E38" s="471"/>
      <c r="F38" s="471"/>
      <c r="G38" s="191"/>
      <c r="H38" s="192"/>
      <c r="I38" s="129"/>
      <c r="L38" s="130"/>
    </row>
    <row r="39" spans="1:12" x14ac:dyDescent="0.45">
      <c r="A39" s="467" t="s">
        <v>177</v>
      </c>
      <c r="B39" s="404"/>
      <c r="C39" s="404"/>
      <c r="D39" s="404"/>
      <c r="E39" s="404"/>
      <c r="F39" s="404"/>
      <c r="G39" s="404"/>
      <c r="H39" s="405"/>
      <c r="I39" s="185">
        <f>SUM(I25:I38)</f>
        <v>15935.560000000001</v>
      </c>
      <c r="L39" s="130"/>
    </row>
    <row r="40" spans="1:12" x14ac:dyDescent="0.45">
      <c r="A40" s="408" t="s">
        <v>178</v>
      </c>
      <c r="B40" s="404"/>
      <c r="C40" s="404"/>
      <c r="D40" s="404"/>
      <c r="E40" s="404"/>
      <c r="F40" s="404"/>
      <c r="G40" s="404"/>
      <c r="H40" s="405"/>
      <c r="I40" s="186">
        <f>ROUND((I39*0.15),2)</f>
        <v>2390.33</v>
      </c>
      <c r="L40" s="130"/>
    </row>
    <row r="41" spans="1:12" x14ac:dyDescent="0.45">
      <c r="A41" s="408" t="s">
        <v>179</v>
      </c>
      <c r="B41" s="404"/>
      <c r="C41" s="404"/>
      <c r="D41" s="404"/>
      <c r="E41" s="404"/>
      <c r="F41" s="404"/>
      <c r="G41" s="404"/>
      <c r="H41" s="405"/>
      <c r="I41" s="172">
        <f>I39+I40</f>
        <v>18325.89</v>
      </c>
    </row>
    <row r="42" spans="1:12" x14ac:dyDescent="0.45">
      <c r="A42" s="414" t="s">
        <v>101</v>
      </c>
      <c r="B42" s="415"/>
      <c r="C42" s="415"/>
      <c r="D42" s="415"/>
      <c r="E42" s="415"/>
      <c r="F42" s="415"/>
      <c r="G42" s="415"/>
      <c r="H42" s="415"/>
      <c r="I42" s="416"/>
    </row>
    <row r="43" spans="1:12" x14ac:dyDescent="0.45">
      <c r="A43" s="120" t="s">
        <v>102</v>
      </c>
      <c r="B43" s="412" t="s">
        <v>103</v>
      </c>
      <c r="C43" s="458"/>
      <c r="D43" s="413"/>
      <c r="E43" s="412" t="s">
        <v>91</v>
      </c>
      <c r="F43" s="413"/>
      <c r="G43" s="122" t="s">
        <v>93</v>
      </c>
      <c r="H43" s="123" t="s">
        <v>94</v>
      </c>
      <c r="I43" s="124" t="s">
        <v>95</v>
      </c>
    </row>
    <row r="44" spans="1:12" x14ac:dyDescent="0.45">
      <c r="A44" s="125">
        <v>1</v>
      </c>
      <c r="B44" s="449" t="s">
        <v>104</v>
      </c>
      <c r="C44" s="450"/>
      <c r="D44" s="451"/>
      <c r="E44" s="437" t="s">
        <v>105</v>
      </c>
      <c r="F44" s="439"/>
      <c r="G44" s="157"/>
      <c r="H44" s="155">
        <v>450</v>
      </c>
      <c r="I44" s="132">
        <f>SUM(G44*H44)</f>
        <v>0</v>
      </c>
    </row>
    <row r="45" spans="1:12" x14ac:dyDescent="0.45">
      <c r="A45" s="125">
        <v>2</v>
      </c>
      <c r="B45" s="426" t="s">
        <v>106</v>
      </c>
      <c r="C45" s="427"/>
      <c r="D45" s="428"/>
      <c r="E45" s="406" t="s">
        <v>105</v>
      </c>
      <c r="F45" s="407"/>
      <c r="G45" s="126"/>
      <c r="H45" s="156">
        <v>350</v>
      </c>
      <c r="I45" s="129">
        <f t="shared" ref="I45:I49" si="1">SUM(G45*H45)</f>
        <v>0</v>
      </c>
    </row>
    <row r="46" spans="1:12" x14ac:dyDescent="0.45">
      <c r="A46" s="125">
        <v>3</v>
      </c>
      <c r="B46" s="426" t="s">
        <v>107</v>
      </c>
      <c r="C46" s="427"/>
      <c r="D46" s="428"/>
      <c r="E46" s="406" t="s">
        <v>105</v>
      </c>
      <c r="F46" s="407"/>
      <c r="G46" s="126">
        <v>28</v>
      </c>
      <c r="H46" s="156">
        <v>300</v>
      </c>
      <c r="I46" s="129">
        <f t="shared" si="1"/>
        <v>8400</v>
      </c>
    </row>
    <row r="47" spans="1:12" x14ac:dyDescent="0.45">
      <c r="A47" s="125">
        <v>4</v>
      </c>
      <c r="B47" s="426" t="s">
        <v>108</v>
      </c>
      <c r="C47" s="427"/>
      <c r="D47" s="428"/>
      <c r="E47" s="406" t="s">
        <v>105</v>
      </c>
      <c r="F47" s="407"/>
      <c r="G47" s="126"/>
      <c r="H47" s="156">
        <v>200</v>
      </c>
      <c r="I47" s="129">
        <f t="shared" si="1"/>
        <v>0</v>
      </c>
    </row>
    <row r="48" spans="1:12" x14ac:dyDescent="0.45">
      <c r="A48" s="125">
        <v>5</v>
      </c>
      <c r="B48" s="426" t="s">
        <v>109</v>
      </c>
      <c r="C48" s="427"/>
      <c r="D48" s="428"/>
      <c r="E48" s="406" t="s">
        <v>105</v>
      </c>
      <c r="F48" s="407"/>
      <c r="G48" s="126">
        <v>28</v>
      </c>
      <c r="H48" s="158">
        <v>200</v>
      </c>
      <c r="I48" s="129">
        <f t="shared" si="1"/>
        <v>5600</v>
      </c>
    </row>
    <row r="49" spans="1:12" x14ac:dyDescent="0.45">
      <c r="A49" s="125">
        <v>6</v>
      </c>
      <c r="B49" s="426" t="s">
        <v>348</v>
      </c>
      <c r="C49" s="427"/>
      <c r="D49" s="428"/>
      <c r="E49" s="406" t="s">
        <v>105</v>
      </c>
      <c r="F49" s="407"/>
      <c r="G49" s="126"/>
      <c r="H49" s="158">
        <v>140</v>
      </c>
      <c r="I49" s="129">
        <f t="shared" si="1"/>
        <v>0</v>
      </c>
    </row>
    <row r="50" spans="1:12" x14ac:dyDescent="0.45">
      <c r="A50" s="125"/>
      <c r="B50" s="426"/>
      <c r="C50" s="427"/>
      <c r="D50" s="428"/>
      <c r="E50" s="133"/>
      <c r="F50" s="100"/>
      <c r="G50" s="100"/>
      <c r="H50" s="116"/>
      <c r="I50" s="129"/>
    </row>
    <row r="51" spans="1:12" x14ac:dyDescent="0.45">
      <c r="A51" s="114"/>
      <c r="B51" s="426"/>
      <c r="C51" s="427"/>
      <c r="D51" s="428"/>
      <c r="F51" s="100"/>
      <c r="G51" s="100"/>
      <c r="H51" s="116"/>
      <c r="I51" s="129"/>
    </row>
    <row r="52" spans="1:12" x14ac:dyDescent="0.45">
      <c r="A52" s="134"/>
      <c r="B52" s="455"/>
      <c r="C52" s="456"/>
      <c r="D52" s="457"/>
      <c r="E52" s="102"/>
      <c r="F52" s="103"/>
      <c r="G52" s="100"/>
      <c r="H52" s="118"/>
      <c r="I52" s="129"/>
    </row>
    <row r="53" spans="1:12" x14ac:dyDescent="0.45">
      <c r="A53" s="408" t="s">
        <v>110</v>
      </c>
      <c r="B53" s="404"/>
      <c r="C53" s="404"/>
      <c r="D53" s="404"/>
      <c r="E53" s="404"/>
      <c r="F53" s="404"/>
      <c r="G53" s="404"/>
      <c r="H53" s="405"/>
      <c r="I53" s="140">
        <f>SUM(I44:I52)</f>
        <v>14000</v>
      </c>
    </row>
    <row r="54" spans="1:12" x14ac:dyDescent="0.45">
      <c r="A54" s="414" t="s">
        <v>111</v>
      </c>
      <c r="B54" s="415"/>
      <c r="C54" s="415"/>
      <c r="D54" s="415"/>
      <c r="E54" s="415"/>
      <c r="F54" s="415"/>
      <c r="G54" s="415"/>
      <c r="H54" s="415"/>
      <c r="I54" s="416"/>
    </row>
    <row r="55" spans="1:12" x14ac:dyDescent="0.45">
      <c r="A55" s="120" t="s">
        <v>112</v>
      </c>
      <c r="B55" s="412" t="s">
        <v>113</v>
      </c>
      <c r="C55" s="458"/>
      <c r="D55" s="413"/>
      <c r="E55" s="412" t="s">
        <v>114</v>
      </c>
      <c r="F55" s="413"/>
      <c r="G55" s="136" t="s">
        <v>115</v>
      </c>
      <c r="H55" s="136" t="s">
        <v>94</v>
      </c>
      <c r="I55" s="137" t="s">
        <v>95</v>
      </c>
    </row>
    <row r="56" spans="1:12" x14ac:dyDescent="0.45">
      <c r="A56" s="221">
        <v>1</v>
      </c>
      <c r="B56" s="485" t="s">
        <v>418</v>
      </c>
      <c r="C56" s="486"/>
      <c r="D56" s="487"/>
      <c r="E56" s="494">
        <v>2</v>
      </c>
      <c r="F56" s="495"/>
      <c r="G56" s="211">
        <v>113.2</v>
      </c>
      <c r="H56" s="229">
        <v>5</v>
      </c>
      <c r="I56" s="224">
        <f>H56*G56</f>
        <v>566</v>
      </c>
    </row>
    <row r="57" spans="1:12" x14ac:dyDescent="0.45">
      <c r="A57" s="230"/>
      <c r="B57" s="496"/>
      <c r="C57" s="497"/>
      <c r="D57" s="498"/>
      <c r="E57" s="499"/>
      <c r="F57" s="500"/>
      <c r="G57" s="211"/>
      <c r="H57" s="229"/>
      <c r="I57" s="224"/>
    </row>
    <row r="58" spans="1:12" x14ac:dyDescent="0.45">
      <c r="A58" s="501" t="s">
        <v>116</v>
      </c>
      <c r="B58" s="492"/>
      <c r="C58" s="492"/>
      <c r="D58" s="492"/>
      <c r="E58" s="492"/>
      <c r="F58" s="492"/>
      <c r="G58" s="492"/>
      <c r="H58" s="493"/>
      <c r="I58" s="231">
        <f>SUM(I56:I57)</f>
        <v>566</v>
      </c>
    </row>
    <row r="59" spans="1:12" x14ac:dyDescent="0.45">
      <c r="A59" s="232"/>
      <c r="B59" s="215"/>
      <c r="C59" s="215"/>
      <c r="D59" s="215"/>
      <c r="E59" s="215"/>
      <c r="F59" s="233"/>
      <c r="G59" s="234"/>
      <c r="H59" s="234"/>
      <c r="I59" s="235"/>
      <c r="L59" s="97"/>
    </row>
    <row r="60" spans="1:12" x14ac:dyDescent="0.45">
      <c r="A60" s="502"/>
      <c r="B60" s="503"/>
      <c r="C60" s="503"/>
      <c r="D60" s="503"/>
      <c r="E60" s="503"/>
      <c r="F60" s="236"/>
      <c r="G60" s="504" t="s">
        <v>117</v>
      </c>
      <c r="H60" s="503"/>
      <c r="I60" s="237">
        <f>I58+I53+I41</f>
        <v>32891.89</v>
      </c>
    </row>
    <row r="61" spans="1:12" x14ac:dyDescent="0.45">
      <c r="A61" s="502"/>
      <c r="B61" s="503"/>
      <c r="C61" s="503"/>
      <c r="D61" s="503"/>
      <c r="E61" s="503"/>
      <c r="F61" s="238"/>
      <c r="G61" s="239"/>
      <c r="H61" s="240"/>
      <c r="I61" s="241"/>
    </row>
    <row r="62" spans="1:12" ht="14.65" thickBot="1" x14ac:dyDescent="0.5">
      <c r="A62" s="502"/>
      <c r="B62" s="503"/>
      <c r="C62" s="503"/>
      <c r="D62" s="503"/>
      <c r="E62" s="503"/>
      <c r="F62" s="238"/>
      <c r="G62" s="505" t="s">
        <v>160</v>
      </c>
      <c r="H62" s="506"/>
      <c r="I62" s="242">
        <f>I60+I61</f>
        <v>32891.89</v>
      </c>
    </row>
    <row r="63" spans="1:12" ht="15" thickTop="1" thickBot="1" x14ac:dyDescent="0.5">
      <c r="A63" s="151"/>
      <c r="B63" s="152"/>
      <c r="C63" s="459"/>
      <c r="D63" s="460"/>
      <c r="E63" s="460"/>
      <c r="F63" s="460"/>
      <c r="G63" s="153"/>
      <c r="H63" s="153"/>
      <c r="I63" s="154"/>
    </row>
    <row r="65" spans="1:2" x14ac:dyDescent="0.45">
      <c r="A65" s="97"/>
      <c r="B65" s="97"/>
    </row>
  </sheetData>
  <mergeCells count="76">
    <mergeCell ref="C63:F63"/>
    <mergeCell ref="B57:D57"/>
    <mergeCell ref="E57:F57"/>
    <mergeCell ref="A58:H58"/>
    <mergeCell ref="A60:B60"/>
    <mergeCell ref="C60:E60"/>
    <mergeCell ref="G60:H60"/>
    <mergeCell ref="A61:B61"/>
    <mergeCell ref="C61:E61"/>
    <mergeCell ref="A62:B62"/>
    <mergeCell ref="C62:E62"/>
    <mergeCell ref="G62:H62"/>
    <mergeCell ref="B56:D56"/>
    <mergeCell ref="E56:F56"/>
    <mergeCell ref="B48:D48"/>
    <mergeCell ref="E48:F48"/>
    <mergeCell ref="B49:D49"/>
    <mergeCell ref="E49:F49"/>
    <mergeCell ref="B50:D50"/>
    <mergeCell ref="B51:D51"/>
    <mergeCell ref="B52:D52"/>
    <mergeCell ref="A53:H53"/>
    <mergeCell ref="A54:I54"/>
    <mergeCell ref="B55:D55"/>
    <mergeCell ref="E55:F55"/>
    <mergeCell ref="B45:D45"/>
    <mergeCell ref="E45:F45"/>
    <mergeCell ref="B46:D46"/>
    <mergeCell ref="E46:F46"/>
    <mergeCell ref="B47:D47"/>
    <mergeCell ref="E47:F47"/>
    <mergeCell ref="B44:D44"/>
    <mergeCell ref="E44:F44"/>
    <mergeCell ref="B34:F34"/>
    <mergeCell ref="B35:F35"/>
    <mergeCell ref="B36:F36"/>
    <mergeCell ref="B37:F37"/>
    <mergeCell ref="B38:F38"/>
    <mergeCell ref="A39:H39"/>
    <mergeCell ref="A40:H40"/>
    <mergeCell ref="A41:H41"/>
    <mergeCell ref="A42:I42"/>
    <mergeCell ref="B43:D43"/>
    <mergeCell ref="E43:F43"/>
    <mergeCell ref="B33:F33"/>
    <mergeCell ref="A22:H22"/>
    <mergeCell ref="A23:I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21:D21"/>
    <mergeCell ref="F12:G12"/>
    <mergeCell ref="H12:I12"/>
    <mergeCell ref="H13:I13"/>
    <mergeCell ref="F14:G14"/>
    <mergeCell ref="H14:I14"/>
    <mergeCell ref="F15:G15"/>
    <mergeCell ref="H15:I15"/>
    <mergeCell ref="A16:I16"/>
    <mergeCell ref="A17:I17"/>
    <mergeCell ref="B18:D18"/>
    <mergeCell ref="B19:D19"/>
    <mergeCell ref="B20:D20"/>
    <mergeCell ref="F11:G11"/>
    <mergeCell ref="H11:I11"/>
    <mergeCell ref="A9:E9"/>
    <mergeCell ref="F9:G9"/>
    <mergeCell ref="H9:I9"/>
    <mergeCell ref="F10:G10"/>
    <mergeCell ref="H10:I10"/>
  </mergeCells>
  <pageMargins left="0.70866141732283472" right="0.70866141732283472" top="0.74803149606299213" bottom="0.74803149606299213" header="0.31496062992125984" footer="0.31496062992125984"/>
  <pageSetup paperSize="9" scale="70" fitToHeight="0" orientation="portrait" r:id="rId1"/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>
    <tabColor rgb="FF92D050"/>
  </sheetPr>
  <dimension ref="A1:M65"/>
  <sheetViews>
    <sheetView view="pageBreakPreview" topLeftCell="A4" zoomScale="60" zoomScaleNormal="100" workbookViewId="0">
      <selection activeCell="Q34" sqref="A1:XFD1048576"/>
    </sheetView>
  </sheetViews>
  <sheetFormatPr defaultRowHeight="14.25" x14ac:dyDescent="0.45"/>
  <cols>
    <col min="1" max="1" width="12" bestFit="1" customWidth="1"/>
    <col min="4" max="4" width="26.86328125" customWidth="1"/>
    <col min="6" max="6" width="8.86328125" customWidth="1"/>
    <col min="7" max="7" width="11" customWidth="1"/>
    <col min="8" max="8" width="14.1328125" customWidth="1"/>
    <col min="9" max="9" width="18.33203125" customWidth="1"/>
    <col min="13" max="13" width="5.1328125" customWidth="1"/>
  </cols>
  <sheetData>
    <row r="1" spans="1:13" x14ac:dyDescent="0.45">
      <c r="A1" s="92"/>
      <c r="B1" s="93"/>
      <c r="C1" s="93"/>
      <c r="D1" s="93"/>
      <c r="E1" s="93"/>
      <c r="F1" s="93"/>
      <c r="G1" s="93"/>
      <c r="H1" s="93"/>
      <c r="I1" s="94"/>
    </row>
    <row r="2" spans="1:13" x14ac:dyDescent="0.45">
      <c r="A2" s="95"/>
      <c r="I2" s="96"/>
    </row>
    <row r="3" spans="1:13" x14ac:dyDescent="0.45">
      <c r="A3" s="95"/>
      <c r="I3" s="96"/>
    </row>
    <row r="4" spans="1:13" x14ac:dyDescent="0.45">
      <c r="A4" s="95"/>
      <c r="I4" s="96"/>
    </row>
    <row r="5" spans="1:13" x14ac:dyDescent="0.45">
      <c r="A5" s="95"/>
      <c r="I5" s="96"/>
    </row>
    <row r="6" spans="1:13" x14ac:dyDescent="0.45">
      <c r="A6" s="95"/>
      <c r="I6" s="96"/>
    </row>
    <row r="7" spans="1:13" x14ac:dyDescent="0.45">
      <c r="A7" s="95"/>
      <c r="I7" s="96"/>
    </row>
    <row r="8" spans="1:13" x14ac:dyDescent="0.45">
      <c r="A8" s="95"/>
      <c r="H8" s="97"/>
      <c r="I8" s="98"/>
    </row>
    <row r="9" spans="1:13" x14ac:dyDescent="0.45">
      <c r="A9" s="414" t="s">
        <v>167</v>
      </c>
      <c r="B9" s="415"/>
      <c r="C9" s="415"/>
      <c r="D9" s="415"/>
      <c r="E9" s="429"/>
      <c r="F9" s="430" t="s">
        <v>166</v>
      </c>
      <c r="G9" s="431"/>
      <c r="H9" s="432">
        <v>72</v>
      </c>
      <c r="I9" s="433"/>
    </row>
    <row r="10" spans="1:13" x14ac:dyDescent="0.45">
      <c r="A10" s="99" t="s">
        <v>77</v>
      </c>
      <c r="B10" s="97"/>
      <c r="F10" s="430" t="s">
        <v>78</v>
      </c>
      <c r="G10" s="431"/>
      <c r="H10" s="434" t="e">
        <f>#REF!</f>
        <v>#REF!</v>
      </c>
      <c r="I10" s="435"/>
    </row>
    <row r="11" spans="1:13" x14ac:dyDescent="0.45">
      <c r="A11" s="99" t="s">
        <v>79</v>
      </c>
      <c r="B11" s="97"/>
      <c r="F11" s="430" t="s">
        <v>80</v>
      </c>
      <c r="G11" s="431"/>
      <c r="H11" s="436" t="e">
        <f>#REF!</f>
        <v>#REF!</v>
      </c>
      <c r="I11" s="435"/>
    </row>
    <row r="12" spans="1:13" x14ac:dyDescent="0.45">
      <c r="A12" s="99" t="s">
        <v>81</v>
      </c>
      <c r="B12" s="97"/>
      <c r="F12" s="430" t="s">
        <v>82</v>
      </c>
      <c r="G12" s="431"/>
      <c r="H12" s="436" t="e">
        <f>#REF!</f>
        <v>#REF!</v>
      </c>
      <c r="I12" s="435"/>
    </row>
    <row r="13" spans="1:13" x14ac:dyDescent="0.45">
      <c r="A13" s="99" t="s">
        <v>83</v>
      </c>
      <c r="B13" s="97"/>
      <c r="F13" s="181" t="s">
        <v>84</v>
      </c>
      <c r="G13" s="182"/>
      <c r="H13" s="468" t="s">
        <v>118</v>
      </c>
      <c r="I13" s="469"/>
    </row>
    <row r="14" spans="1:13" x14ac:dyDescent="0.45">
      <c r="A14" s="99"/>
      <c r="B14" s="97"/>
      <c r="F14" s="430" t="s">
        <v>86</v>
      </c>
      <c r="G14" s="431"/>
      <c r="H14" s="436" t="s">
        <v>87</v>
      </c>
      <c r="I14" s="435"/>
      <c r="M14" t="s">
        <v>85</v>
      </c>
    </row>
    <row r="15" spans="1:13" x14ac:dyDescent="0.45">
      <c r="A15" s="99"/>
      <c r="B15" s="97"/>
      <c r="D15" s="187"/>
      <c r="F15" s="472" t="s">
        <v>404</v>
      </c>
      <c r="G15" s="472"/>
      <c r="H15" s="473" t="s">
        <v>432</v>
      </c>
      <c r="I15" s="469"/>
    </row>
    <row r="16" spans="1:13" x14ac:dyDescent="0.45">
      <c r="A16" s="443" t="s">
        <v>324</v>
      </c>
      <c r="B16" s="444"/>
      <c r="C16" s="444"/>
      <c r="D16" s="444"/>
      <c r="E16" s="444"/>
      <c r="F16" s="444"/>
      <c r="G16" s="444"/>
      <c r="H16" s="444"/>
      <c r="I16" s="445"/>
    </row>
    <row r="17" spans="1:11" ht="14.65" thickBot="1" x14ac:dyDescent="0.5">
      <c r="A17" s="446" t="s">
        <v>88</v>
      </c>
      <c r="B17" s="447"/>
      <c r="C17" s="447"/>
      <c r="D17" s="447"/>
      <c r="E17" s="447"/>
      <c r="F17" s="447"/>
      <c r="G17" s="447"/>
      <c r="H17" s="447"/>
      <c r="I17" s="448"/>
    </row>
    <row r="18" spans="1:11" x14ac:dyDescent="0.45">
      <c r="A18" s="104" t="s">
        <v>89</v>
      </c>
      <c r="B18" s="464" t="s">
        <v>176</v>
      </c>
      <c r="C18" s="465"/>
      <c r="D18" s="466"/>
      <c r="E18" s="170" t="s">
        <v>91</v>
      </c>
      <c r="F18" s="170" t="s">
        <v>92</v>
      </c>
      <c r="G18" s="170" t="s">
        <v>93</v>
      </c>
      <c r="H18" s="170" t="s">
        <v>94</v>
      </c>
      <c r="I18" s="171" t="s">
        <v>95</v>
      </c>
    </row>
    <row r="19" spans="1:11" x14ac:dyDescent="0.45">
      <c r="A19" s="109"/>
      <c r="B19" s="437"/>
      <c r="C19" s="438"/>
      <c r="D19" s="439"/>
      <c r="E19" s="110"/>
      <c r="F19" s="111"/>
      <c r="G19" s="110"/>
      <c r="H19" s="112"/>
      <c r="I19" s="113">
        <f>SUM(G19*H19)</f>
        <v>0</v>
      </c>
    </row>
    <row r="20" spans="1:11" x14ac:dyDescent="0.45">
      <c r="A20" s="114"/>
      <c r="B20" s="406"/>
      <c r="C20" s="395"/>
      <c r="D20" s="407"/>
      <c r="E20" s="115"/>
      <c r="F20" s="100"/>
      <c r="G20" s="115"/>
      <c r="H20" s="116"/>
      <c r="I20" s="113">
        <f t="shared" ref="I20:I21" si="0">SUM(G20*H20)</f>
        <v>0</v>
      </c>
    </row>
    <row r="21" spans="1:11" x14ac:dyDescent="0.45">
      <c r="A21" s="114"/>
      <c r="B21" s="440"/>
      <c r="C21" s="441"/>
      <c r="D21" s="442"/>
      <c r="E21" s="115"/>
      <c r="F21" s="100"/>
      <c r="G21" s="117"/>
      <c r="H21" s="118"/>
      <c r="I21" s="119">
        <f t="shared" si="0"/>
        <v>0</v>
      </c>
    </row>
    <row r="22" spans="1:11" x14ac:dyDescent="0.45">
      <c r="A22" s="408" t="s">
        <v>96</v>
      </c>
      <c r="B22" s="404"/>
      <c r="C22" s="404"/>
      <c r="D22" s="404"/>
      <c r="E22" s="404"/>
      <c r="F22" s="404"/>
      <c r="G22" s="404"/>
      <c r="H22" s="405"/>
      <c r="I22" s="113">
        <f>SUM(I19:I21)</f>
        <v>0</v>
      </c>
    </row>
    <row r="23" spans="1:11" x14ac:dyDescent="0.45">
      <c r="A23" s="414" t="s">
        <v>97</v>
      </c>
      <c r="B23" s="415"/>
      <c r="C23" s="415"/>
      <c r="D23" s="415"/>
      <c r="E23" s="415"/>
      <c r="F23" s="415"/>
      <c r="G23" s="415"/>
      <c r="H23" s="415"/>
      <c r="I23" s="416"/>
    </row>
    <row r="24" spans="1:11" x14ac:dyDescent="0.45">
      <c r="A24" s="120" t="s">
        <v>98</v>
      </c>
      <c r="B24" s="412" t="s">
        <v>176</v>
      </c>
      <c r="C24" s="458"/>
      <c r="D24" s="458"/>
      <c r="E24" s="458"/>
      <c r="F24" s="413"/>
      <c r="G24" s="180" t="s">
        <v>93</v>
      </c>
      <c r="H24" s="136" t="s">
        <v>94</v>
      </c>
      <c r="I24" s="137" t="s">
        <v>95</v>
      </c>
      <c r="K24" s="142"/>
    </row>
    <row r="25" spans="1:11" x14ac:dyDescent="0.45">
      <c r="A25" s="125"/>
      <c r="B25" s="417"/>
      <c r="C25" s="418"/>
      <c r="D25" s="418"/>
      <c r="E25" s="418"/>
      <c r="F25" s="419"/>
      <c r="G25" s="191"/>
      <c r="H25" s="219"/>
      <c r="I25" s="129"/>
    </row>
    <row r="26" spans="1:11" x14ac:dyDescent="0.45">
      <c r="A26" s="125"/>
      <c r="B26" s="420"/>
      <c r="C26" s="421"/>
      <c r="D26" s="421"/>
      <c r="E26" s="421"/>
      <c r="F26" s="422"/>
      <c r="G26" s="191"/>
      <c r="H26" s="220"/>
      <c r="I26" s="129"/>
    </row>
    <row r="27" spans="1:11" x14ac:dyDescent="0.45">
      <c r="A27" s="125"/>
      <c r="B27" s="420"/>
      <c r="C27" s="421"/>
      <c r="D27" s="421"/>
      <c r="E27" s="421"/>
      <c r="F27" s="422"/>
      <c r="G27" s="191"/>
      <c r="H27" s="220"/>
      <c r="I27" s="129"/>
    </row>
    <row r="28" spans="1:11" x14ac:dyDescent="0.45">
      <c r="A28" s="125"/>
      <c r="B28" s="420"/>
      <c r="C28" s="421"/>
      <c r="D28" s="421"/>
      <c r="E28" s="421"/>
      <c r="F28" s="422"/>
      <c r="G28" s="191"/>
      <c r="H28" s="220"/>
      <c r="I28" s="129"/>
    </row>
    <row r="29" spans="1:11" x14ac:dyDescent="0.45">
      <c r="A29" s="125"/>
      <c r="B29" s="420"/>
      <c r="C29" s="421"/>
      <c r="D29" s="421"/>
      <c r="E29" s="421"/>
      <c r="F29" s="422"/>
      <c r="G29" s="191"/>
      <c r="H29" s="220"/>
      <c r="I29" s="129"/>
    </row>
    <row r="30" spans="1:11" x14ac:dyDescent="0.45">
      <c r="A30" s="125"/>
      <c r="B30" s="470"/>
      <c r="C30" s="471"/>
      <c r="D30" s="471"/>
      <c r="E30" s="471"/>
      <c r="F30" s="471"/>
      <c r="G30" s="191"/>
      <c r="H30" s="220"/>
      <c r="I30" s="129"/>
    </row>
    <row r="31" spans="1:11" x14ac:dyDescent="0.45">
      <c r="A31" s="125"/>
      <c r="B31" s="470"/>
      <c r="C31" s="471"/>
      <c r="D31" s="471"/>
      <c r="E31" s="471"/>
      <c r="F31" s="471"/>
      <c r="G31" s="191"/>
      <c r="H31" s="220"/>
      <c r="I31" s="129"/>
    </row>
    <row r="32" spans="1:11" x14ac:dyDescent="0.45">
      <c r="A32" s="125"/>
      <c r="B32" s="470"/>
      <c r="C32" s="471"/>
      <c r="D32" s="471"/>
      <c r="E32" s="471"/>
      <c r="F32" s="471"/>
      <c r="G32" s="191"/>
      <c r="H32" s="217"/>
      <c r="I32" s="129"/>
    </row>
    <row r="33" spans="1:12" x14ac:dyDescent="0.45">
      <c r="A33" s="125"/>
      <c r="B33" s="470"/>
      <c r="C33" s="471"/>
      <c r="D33" s="471"/>
      <c r="E33" s="471"/>
      <c r="F33" s="471"/>
      <c r="G33" s="191"/>
      <c r="H33" s="217"/>
      <c r="I33" s="129"/>
    </row>
    <row r="34" spans="1:12" x14ac:dyDescent="0.45">
      <c r="A34" s="125"/>
      <c r="B34" s="470"/>
      <c r="C34" s="471"/>
      <c r="D34" s="471"/>
      <c r="E34" s="471"/>
      <c r="F34" s="471"/>
      <c r="G34" s="191"/>
      <c r="H34" s="217"/>
      <c r="I34" s="129"/>
    </row>
    <row r="35" spans="1:12" x14ac:dyDescent="0.45">
      <c r="A35" s="125"/>
      <c r="B35" s="470"/>
      <c r="C35" s="471"/>
      <c r="D35" s="471"/>
      <c r="E35" s="471"/>
      <c r="F35" s="471"/>
      <c r="G35" s="191"/>
      <c r="H35" s="192"/>
      <c r="I35" s="129"/>
    </row>
    <row r="36" spans="1:12" x14ac:dyDescent="0.45">
      <c r="A36" s="125"/>
      <c r="B36" s="470"/>
      <c r="C36" s="471"/>
      <c r="D36" s="471"/>
      <c r="E36" s="471"/>
      <c r="F36" s="471"/>
      <c r="G36" s="191"/>
      <c r="H36" s="192"/>
      <c r="I36" s="129"/>
    </row>
    <row r="37" spans="1:12" x14ac:dyDescent="0.45">
      <c r="A37" s="125"/>
      <c r="B37" s="470"/>
      <c r="C37" s="471"/>
      <c r="D37" s="471"/>
      <c r="E37" s="471"/>
      <c r="F37" s="471"/>
      <c r="G37" s="191"/>
      <c r="H37" s="192"/>
      <c r="I37" s="129"/>
    </row>
    <row r="38" spans="1:12" x14ac:dyDescent="0.45">
      <c r="A38" s="125"/>
      <c r="B38" s="470"/>
      <c r="C38" s="471"/>
      <c r="D38" s="471"/>
      <c r="E38" s="471"/>
      <c r="F38" s="471"/>
      <c r="G38" s="191"/>
      <c r="H38" s="192"/>
      <c r="I38" s="129"/>
      <c r="L38" s="130"/>
    </row>
    <row r="39" spans="1:12" x14ac:dyDescent="0.45">
      <c r="A39" s="467" t="s">
        <v>177</v>
      </c>
      <c r="B39" s="404"/>
      <c r="C39" s="404"/>
      <c r="D39" s="404"/>
      <c r="E39" s="404"/>
      <c r="F39" s="404"/>
      <c r="G39" s="404"/>
      <c r="H39" s="405"/>
      <c r="I39" s="185">
        <f>SUM(I25:I38)</f>
        <v>0</v>
      </c>
      <c r="L39" s="130"/>
    </row>
    <row r="40" spans="1:12" x14ac:dyDescent="0.45">
      <c r="A40" s="408" t="s">
        <v>178</v>
      </c>
      <c r="B40" s="404"/>
      <c r="C40" s="404"/>
      <c r="D40" s="404"/>
      <c r="E40" s="404"/>
      <c r="F40" s="404"/>
      <c r="G40" s="404"/>
      <c r="H40" s="405"/>
      <c r="I40" s="186">
        <f>ROUND((I39*0.15),2)</f>
        <v>0</v>
      </c>
      <c r="L40" s="130"/>
    </row>
    <row r="41" spans="1:12" x14ac:dyDescent="0.45">
      <c r="A41" s="408" t="s">
        <v>179</v>
      </c>
      <c r="B41" s="404"/>
      <c r="C41" s="404"/>
      <c r="D41" s="404"/>
      <c r="E41" s="404"/>
      <c r="F41" s="404"/>
      <c r="G41" s="404"/>
      <c r="H41" s="405"/>
      <c r="I41" s="172">
        <f>I39+I40</f>
        <v>0</v>
      </c>
    </row>
    <row r="42" spans="1:12" x14ac:dyDescent="0.45">
      <c r="A42" s="414" t="s">
        <v>101</v>
      </c>
      <c r="B42" s="415"/>
      <c r="C42" s="415"/>
      <c r="D42" s="415"/>
      <c r="E42" s="415"/>
      <c r="F42" s="415"/>
      <c r="G42" s="415"/>
      <c r="H42" s="415"/>
      <c r="I42" s="416"/>
    </row>
    <row r="43" spans="1:12" x14ac:dyDescent="0.45">
      <c r="A43" s="120" t="s">
        <v>102</v>
      </c>
      <c r="B43" s="412" t="s">
        <v>103</v>
      </c>
      <c r="C43" s="458"/>
      <c r="D43" s="413"/>
      <c r="E43" s="412" t="s">
        <v>91</v>
      </c>
      <c r="F43" s="413"/>
      <c r="G43" s="122" t="s">
        <v>93</v>
      </c>
      <c r="H43" s="123" t="s">
        <v>94</v>
      </c>
      <c r="I43" s="124" t="s">
        <v>95</v>
      </c>
    </row>
    <row r="44" spans="1:12" x14ac:dyDescent="0.45">
      <c r="A44" s="125">
        <v>1</v>
      </c>
      <c r="B44" s="449" t="s">
        <v>104</v>
      </c>
      <c r="C44" s="450"/>
      <c r="D44" s="451"/>
      <c r="E44" s="437" t="s">
        <v>105</v>
      </c>
      <c r="F44" s="439"/>
      <c r="G44" s="157"/>
      <c r="H44" s="155">
        <v>450</v>
      </c>
      <c r="I44" s="132">
        <f>SUM(G44*H44)</f>
        <v>0</v>
      </c>
    </row>
    <row r="45" spans="1:12" x14ac:dyDescent="0.45">
      <c r="A45" s="125">
        <v>2</v>
      </c>
      <c r="B45" s="426" t="s">
        <v>106</v>
      </c>
      <c r="C45" s="427"/>
      <c r="D45" s="428"/>
      <c r="E45" s="406" t="s">
        <v>105</v>
      </c>
      <c r="F45" s="407"/>
      <c r="G45" s="126"/>
      <c r="H45" s="156">
        <v>350</v>
      </c>
      <c r="I45" s="129">
        <f t="shared" ref="I45:I49" si="1">SUM(G45*H45)</f>
        <v>0</v>
      </c>
    </row>
    <row r="46" spans="1:12" x14ac:dyDescent="0.45">
      <c r="A46" s="125">
        <v>3</v>
      </c>
      <c r="B46" s="426" t="s">
        <v>107</v>
      </c>
      <c r="C46" s="427"/>
      <c r="D46" s="428"/>
      <c r="E46" s="406" t="s">
        <v>105</v>
      </c>
      <c r="F46" s="407"/>
      <c r="G46" s="126">
        <v>2</v>
      </c>
      <c r="H46" s="156">
        <v>300</v>
      </c>
      <c r="I46" s="129">
        <f t="shared" si="1"/>
        <v>600</v>
      </c>
    </row>
    <row r="47" spans="1:12" x14ac:dyDescent="0.45">
      <c r="A47" s="125">
        <v>4</v>
      </c>
      <c r="B47" s="426" t="s">
        <v>108</v>
      </c>
      <c r="C47" s="427"/>
      <c r="D47" s="428"/>
      <c r="E47" s="406" t="s">
        <v>105</v>
      </c>
      <c r="F47" s="407"/>
      <c r="G47" s="126"/>
      <c r="H47" s="156">
        <v>200</v>
      </c>
      <c r="I47" s="129">
        <f t="shared" si="1"/>
        <v>0</v>
      </c>
    </row>
    <row r="48" spans="1:12" x14ac:dyDescent="0.45">
      <c r="A48" s="125">
        <v>5</v>
      </c>
      <c r="B48" s="426" t="s">
        <v>109</v>
      </c>
      <c r="C48" s="427"/>
      <c r="D48" s="428"/>
      <c r="E48" s="406" t="s">
        <v>105</v>
      </c>
      <c r="F48" s="407"/>
      <c r="G48" s="126">
        <v>2</v>
      </c>
      <c r="H48" s="158">
        <v>200</v>
      </c>
      <c r="I48" s="129">
        <f t="shared" si="1"/>
        <v>400</v>
      </c>
    </row>
    <row r="49" spans="1:12" x14ac:dyDescent="0.45">
      <c r="A49" s="125">
        <v>6</v>
      </c>
      <c r="B49" s="426" t="s">
        <v>348</v>
      </c>
      <c r="C49" s="427"/>
      <c r="D49" s="428"/>
      <c r="E49" s="406" t="s">
        <v>105</v>
      </c>
      <c r="F49" s="407"/>
      <c r="G49" s="126"/>
      <c r="H49" s="158">
        <v>140</v>
      </c>
      <c r="I49" s="129">
        <f t="shared" si="1"/>
        <v>0</v>
      </c>
    </row>
    <row r="50" spans="1:12" x14ac:dyDescent="0.45">
      <c r="A50" s="125"/>
      <c r="B50" s="426"/>
      <c r="C50" s="427"/>
      <c r="D50" s="428"/>
      <c r="E50" s="133"/>
      <c r="F50" s="100"/>
      <c r="G50" s="100"/>
      <c r="H50" s="116"/>
      <c r="I50" s="129"/>
    </row>
    <row r="51" spans="1:12" x14ac:dyDescent="0.45">
      <c r="A51" s="114"/>
      <c r="B51" s="426"/>
      <c r="C51" s="427"/>
      <c r="D51" s="428"/>
      <c r="F51" s="100"/>
      <c r="G51" s="100"/>
      <c r="H51" s="116"/>
      <c r="I51" s="129"/>
    </row>
    <row r="52" spans="1:12" x14ac:dyDescent="0.45">
      <c r="A52" s="134"/>
      <c r="B52" s="455"/>
      <c r="C52" s="456"/>
      <c r="D52" s="457"/>
      <c r="E52" s="102"/>
      <c r="F52" s="103"/>
      <c r="G52" s="100"/>
      <c r="H52" s="118"/>
      <c r="I52" s="129"/>
    </row>
    <row r="53" spans="1:12" x14ac:dyDescent="0.45">
      <c r="A53" s="408" t="s">
        <v>110</v>
      </c>
      <c r="B53" s="404"/>
      <c r="C53" s="404"/>
      <c r="D53" s="404"/>
      <c r="E53" s="404"/>
      <c r="F53" s="404"/>
      <c r="G53" s="404"/>
      <c r="H53" s="405"/>
      <c r="I53" s="140">
        <f>SUM(I44:I52)</f>
        <v>1000</v>
      </c>
    </row>
    <row r="54" spans="1:12" x14ac:dyDescent="0.45">
      <c r="A54" s="414" t="s">
        <v>111</v>
      </c>
      <c r="B54" s="415"/>
      <c r="C54" s="415"/>
      <c r="D54" s="415"/>
      <c r="E54" s="415"/>
      <c r="F54" s="415"/>
      <c r="G54" s="415"/>
      <c r="H54" s="415"/>
      <c r="I54" s="416"/>
    </row>
    <row r="55" spans="1:12" x14ac:dyDescent="0.45">
      <c r="A55" s="120" t="s">
        <v>112</v>
      </c>
      <c r="B55" s="412" t="s">
        <v>113</v>
      </c>
      <c r="C55" s="458"/>
      <c r="D55" s="413"/>
      <c r="E55" s="412" t="s">
        <v>114</v>
      </c>
      <c r="F55" s="413"/>
      <c r="G55" s="136" t="s">
        <v>115</v>
      </c>
      <c r="H55" s="136" t="s">
        <v>94</v>
      </c>
      <c r="I55" s="137" t="s">
        <v>95</v>
      </c>
    </row>
    <row r="56" spans="1:12" x14ac:dyDescent="0.45">
      <c r="A56" s="125">
        <v>1</v>
      </c>
      <c r="B56" s="417" t="s">
        <v>423</v>
      </c>
      <c r="C56" s="418"/>
      <c r="D56" s="419"/>
      <c r="E56" s="406">
        <v>1</v>
      </c>
      <c r="F56" s="407"/>
      <c r="G56" s="126">
        <v>10.4</v>
      </c>
      <c r="H56" s="138">
        <v>5</v>
      </c>
      <c r="I56" s="129">
        <f>H56*G56</f>
        <v>52</v>
      </c>
    </row>
    <row r="57" spans="1:12" x14ac:dyDescent="0.45">
      <c r="A57" s="139"/>
      <c r="B57" s="423"/>
      <c r="C57" s="424"/>
      <c r="D57" s="425"/>
      <c r="E57" s="440"/>
      <c r="F57" s="442"/>
      <c r="G57" s="126"/>
      <c r="H57" s="138"/>
      <c r="I57" s="129"/>
    </row>
    <row r="58" spans="1:12" x14ac:dyDescent="0.45">
      <c r="A58" s="408" t="s">
        <v>116</v>
      </c>
      <c r="B58" s="404"/>
      <c r="C58" s="404"/>
      <c r="D58" s="404"/>
      <c r="E58" s="404"/>
      <c r="F58" s="404"/>
      <c r="G58" s="404"/>
      <c r="H58" s="405"/>
      <c r="I58" s="140">
        <f>SUM(I56:I57)</f>
        <v>52</v>
      </c>
    </row>
    <row r="59" spans="1:12" x14ac:dyDescent="0.45">
      <c r="A59" s="141"/>
      <c r="B59" s="142"/>
      <c r="C59" s="142"/>
      <c r="D59" s="142"/>
      <c r="E59" s="142"/>
      <c r="F59" s="143"/>
      <c r="G59" s="144"/>
      <c r="H59" s="144"/>
      <c r="I59" s="145"/>
      <c r="L59" s="97"/>
    </row>
    <row r="60" spans="1:12" x14ac:dyDescent="0.45">
      <c r="A60" s="452"/>
      <c r="B60" s="453"/>
      <c r="C60" s="453"/>
      <c r="D60" s="453"/>
      <c r="E60" s="453"/>
      <c r="F60" s="146"/>
      <c r="G60" s="454" t="s">
        <v>117</v>
      </c>
      <c r="H60" s="453"/>
      <c r="I60" s="147">
        <f>I58+I53+I41</f>
        <v>1052</v>
      </c>
    </row>
    <row r="61" spans="1:12" x14ac:dyDescent="0.45">
      <c r="A61" s="452"/>
      <c r="B61" s="453"/>
      <c r="C61" s="453"/>
      <c r="D61" s="453"/>
      <c r="E61" s="453"/>
      <c r="F61" s="100"/>
      <c r="G61" s="148"/>
      <c r="H61" s="149"/>
      <c r="I61" s="150"/>
    </row>
    <row r="62" spans="1:12" ht="14.65" thickBot="1" x14ac:dyDescent="0.5">
      <c r="A62" s="452"/>
      <c r="B62" s="453"/>
      <c r="C62" s="453"/>
      <c r="D62" s="453"/>
      <c r="E62" s="453"/>
      <c r="F62" s="100"/>
      <c r="G62" s="402" t="s">
        <v>160</v>
      </c>
      <c r="H62" s="403"/>
      <c r="I62" s="159">
        <f>I60+I61</f>
        <v>1052</v>
      </c>
    </row>
    <row r="63" spans="1:12" ht="15" thickTop="1" thickBot="1" x14ac:dyDescent="0.5">
      <c r="A63" s="151"/>
      <c r="B63" s="152"/>
      <c r="C63" s="459"/>
      <c r="D63" s="460"/>
      <c r="E63" s="460"/>
      <c r="F63" s="460"/>
      <c r="G63" s="153"/>
      <c r="H63" s="153"/>
      <c r="I63" s="154"/>
    </row>
    <row r="65" spans="1:2" x14ac:dyDescent="0.45">
      <c r="A65" s="97"/>
      <c r="B65" s="97"/>
    </row>
  </sheetData>
  <mergeCells count="76">
    <mergeCell ref="C63:F63"/>
    <mergeCell ref="B57:D57"/>
    <mergeCell ref="E57:F57"/>
    <mergeCell ref="A58:H58"/>
    <mergeCell ref="A60:B60"/>
    <mergeCell ref="C60:E60"/>
    <mergeCell ref="G60:H60"/>
    <mergeCell ref="A61:B61"/>
    <mergeCell ref="C61:E61"/>
    <mergeCell ref="A62:B62"/>
    <mergeCell ref="C62:E62"/>
    <mergeCell ref="G62:H62"/>
    <mergeCell ref="B56:D56"/>
    <mergeCell ref="E56:F56"/>
    <mergeCell ref="B48:D48"/>
    <mergeCell ref="E48:F48"/>
    <mergeCell ref="B49:D49"/>
    <mergeCell ref="E49:F49"/>
    <mergeCell ref="B50:D50"/>
    <mergeCell ref="B51:D51"/>
    <mergeCell ref="B52:D52"/>
    <mergeCell ref="A53:H53"/>
    <mergeCell ref="A54:I54"/>
    <mergeCell ref="B55:D55"/>
    <mergeCell ref="E55:F55"/>
    <mergeCell ref="B45:D45"/>
    <mergeCell ref="E45:F45"/>
    <mergeCell ref="B46:D46"/>
    <mergeCell ref="E46:F46"/>
    <mergeCell ref="B47:D47"/>
    <mergeCell ref="E47:F47"/>
    <mergeCell ref="B44:D44"/>
    <mergeCell ref="E44:F44"/>
    <mergeCell ref="B34:F34"/>
    <mergeCell ref="B35:F35"/>
    <mergeCell ref="B36:F36"/>
    <mergeCell ref="B37:F37"/>
    <mergeCell ref="B38:F38"/>
    <mergeCell ref="A39:H39"/>
    <mergeCell ref="A40:H40"/>
    <mergeCell ref="A41:H41"/>
    <mergeCell ref="A42:I42"/>
    <mergeCell ref="B43:D43"/>
    <mergeCell ref="E43:F43"/>
    <mergeCell ref="B33:F33"/>
    <mergeCell ref="A22:H22"/>
    <mergeCell ref="A23:I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21:D21"/>
    <mergeCell ref="F12:G12"/>
    <mergeCell ref="H12:I12"/>
    <mergeCell ref="H13:I13"/>
    <mergeCell ref="F14:G14"/>
    <mergeCell ref="H14:I14"/>
    <mergeCell ref="F15:G15"/>
    <mergeCell ref="H15:I15"/>
    <mergeCell ref="A16:I16"/>
    <mergeCell ref="A17:I17"/>
    <mergeCell ref="B18:D18"/>
    <mergeCell ref="B19:D19"/>
    <mergeCell ref="B20:D20"/>
    <mergeCell ref="F11:G11"/>
    <mergeCell ref="H11:I11"/>
    <mergeCell ref="A9:E9"/>
    <mergeCell ref="F9:G9"/>
    <mergeCell ref="H9:I9"/>
    <mergeCell ref="F10:G10"/>
    <mergeCell ref="H10:I10"/>
  </mergeCells>
  <pageMargins left="0.70866141732283472" right="0.70866141732283472" top="0.74803149606299213" bottom="0.74803149606299213" header="0.31496062992125984" footer="0.31496062992125984"/>
  <pageSetup paperSize="9" scale="70" fitToHeight="0" orientation="portrait" r:id="rId1"/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>
    <tabColor rgb="FF92D050"/>
  </sheetPr>
  <dimension ref="A1:M65"/>
  <sheetViews>
    <sheetView view="pageBreakPreview" topLeftCell="A10" zoomScale="60" zoomScaleNormal="100" workbookViewId="0">
      <selection activeCell="Q34" sqref="A1:XFD1048576"/>
    </sheetView>
  </sheetViews>
  <sheetFormatPr defaultRowHeight="14.25" x14ac:dyDescent="0.45"/>
  <cols>
    <col min="1" max="1" width="12" bestFit="1" customWidth="1"/>
    <col min="4" max="4" width="26.86328125" customWidth="1"/>
    <col min="6" max="6" width="8.86328125" customWidth="1"/>
    <col min="7" max="7" width="11" customWidth="1"/>
    <col min="8" max="8" width="14.1328125" customWidth="1"/>
    <col min="9" max="9" width="18.33203125" customWidth="1"/>
    <col min="13" max="13" width="5.1328125" customWidth="1"/>
  </cols>
  <sheetData>
    <row r="1" spans="1:13" x14ac:dyDescent="0.45">
      <c r="A1" s="92"/>
      <c r="B1" s="93"/>
      <c r="C1" s="93"/>
      <c r="D1" s="93"/>
      <c r="E1" s="93"/>
      <c r="F1" s="93"/>
      <c r="G1" s="93"/>
      <c r="H1" s="93"/>
      <c r="I1" s="94"/>
    </row>
    <row r="2" spans="1:13" x14ac:dyDescent="0.45">
      <c r="A2" s="95"/>
      <c r="I2" s="96"/>
    </row>
    <row r="3" spans="1:13" x14ac:dyDescent="0.45">
      <c r="A3" s="95"/>
      <c r="I3" s="96"/>
    </row>
    <row r="4" spans="1:13" x14ac:dyDescent="0.45">
      <c r="A4" s="95"/>
      <c r="I4" s="96"/>
    </row>
    <row r="5" spans="1:13" x14ac:dyDescent="0.45">
      <c r="A5" s="95"/>
      <c r="I5" s="96"/>
    </row>
    <row r="6" spans="1:13" x14ac:dyDescent="0.45">
      <c r="A6" s="95"/>
      <c r="I6" s="96"/>
    </row>
    <row r="7" spans="1:13" x14ac:dyDescent="0.45">
      <c r="A7" s="95"/>
      <c r="I7" s="96"/>
    </row>
    <row r="8" spans="1:13" x14ac:dyDescent="0.45">
      <c r="A8" s="95"/>
      <c r="H8" s="97"/>
      <c r="I8" s="98"/>
    </row>
    <row r="9" spans="1:13" x14ac:dyDescent="0.45">
      <c r="A9" s="414" t="s">
        <v>167</v>
      </c>
      <c r="B9" s="415"/>
      <c r="C9" s="415"/>
      <c r="D9" s="415"/>
      <c r="E9" s="429"/>
      <c r="F9" s="430" t="s">
        <v>166</v>
      </c>
      <c r="G9" s="431"/>
      <c r="H9" s="432">
        <v>73</v>
      </c>
      <c r="I9" s="433"/>
    </row>
    <row r="10" spans="1:13" x14ac:dyDescent="0.45">
      <c r="A10" s="99" t="s">
        <v>77</v>
      </c>
      <c r="B10" s="97"/>
      <c r="F10" s="430" t="s">
        <v>78</v>
      </c>
      <c r="G10" s="431"/>
      <c r="H10" s="434" t="e">
        <f>#REF!</f>
        <v>#REF!</v>
      </c>
      <c r="I10" s="435"/>
    </row>
    <row r="11" spans="1:13" x14ac:dyDescent="0.45">
      <c r="A11" s="99" t="s">
        <v>79</v>
      </c>
      <c r="B11" s="97"/>
      <c r="F11" s="430" t="s">
        <v>80</v>
      </c>
      <c r="G11" s="431"/>
      <c r="H11" s="436" t="e">
        <f>#REF!</f>
        <v>#REF!</v>
      </c>
      <c r="I11" s="435"/>
    </row>
    <row r="12" spans="1:13" x14ac:dyDescent="0.45">
      <c r="A12" s="99" t="s">
        <v>81</v>
      </c>
      <c r="B12" s="97"/>
      <c r="F12" s="430" t="s">
        <v>82</v>
      </c>
      <c r="G12" s="431"/>
      <c r="H12" s="436" t="e">
        <f>#REF!</f>
        <v>#REF!</v>
      </c>
      <c r="I12" s="435"/>
    </row>
    <row r="13" spans="1:13" x14ac:dyDescent="0.45">
      <c r="A13" s="99" t="s">
        <v>83</v>
      </c>
      <c r="B13" s="97"/>
      <c r="F13" s="181" t="s">
        <v>84</v>
      </c>
      <c r="G13" s="182"/>
      <c r="H13" s="468" t="s">
        <v>118</v>
      </c>
      <c r="I13" s="469"/>
    </row>
    <row r="14" spans="1:13" x14ac:dyDescent="0.45">
      <c r="A14" s="99"/>
      <c r="B14" s="97"/>
      <c r="F14" s="430" t="s">
        <v>86</v>
      </c>
      <c r="G14" s="431"/>
      <c r="H14" s="436" t="s">
        <v>87</v>
      </c>
      <c r="I14" s="435"/>
      <c r="M14" t="s">
        <v>85</v>
      </c>
    </row>
    <row r="15" spans="1:13" x14ac:dyDescent="0.45">
      <c r="A15" s="99"/>
      <c r="B15" s="97"/>
      <c r="D15" s="187"/>
      <c r="F15" s="472" t="s">
        <v>404</v>
      </c>
      <c r="G15" s="472"/>
      <c r="H15" s="473" t="s">
        <v>433</v>
      </c>
      <c r="I15" s="469"/>
    </row>
    <row r="16" spans="1:13" x14ac:dyDescent="0.45">
      <c r="A16" s="443" t="s">
        <v>424</v>
      </c>
      <c r="B16" s="444"/>
      <c r="C16" s="444"/>
      <c r="D16" s="444"/>
      <c r="E16" s="444"/>
      <c r="F16" s="444"/>
      <c r="G16" s="444"/>
      <c r="H16" s="444"/>
      <c r="I16" s="445"/>
    </row>
    <row r="17" spans="1:11" ht="14.65" thickBot="1" x14ac:dyDescent="0.5">
      <c r="A17" s="446" t="s">
        <v>88</v>
      </c>
      <c r="B17" s="447"/>
      <c r="C17" s="447"/>
      <c r="D17" s="447"/>
      <c r="E17" s="447"/>
      <c r="F17" s="447"/>
      <c r="G17" s="447"/>
      <c r="H17" s="447"/>
      <c r="I17" s="448"/>
    </row>
    <row r="18" spans="1:11" x14ac:dyDescent="0.45">
      <c r="A18" s="104" t="s">
        <v>89</v>
      </c>
      <c r="B18" s="464" t="s">
        <v>176</v>
      </c>
      <c r="C18" s="465"/>
      <c r="D18" s="466"/>
      <c r="E18" s="170" t="s">
        <v>91</v>
      </c>
      <c r="F18" s="170" t="s">
        <v>92</v>
      </c>
      <c r="G18" s="170" t="s">
        <v>93</v>
      </c>
      <c r="H18" s="170" t="s">
        <v>94</v>
      </c>
      <c r="I18" s="171" t="s">
        <v>95</v>
      </c>
    </row>
    <row r="19" spans="1:11" x14ac:dyDescent="0.45">
      <c r="A19" s="109"/>
      <c r="B19" s="437"/>
      <c r="C19" s="438"/>
      <c r="D19" s="439"/>
      <c r="E19" s="110"/>
      <c r="F19" s="111"/>
      <c r="G19" s="110"/>
      <c r="H19" s="112"/>
      <c r="I19" s="113">
        <f>SUM(G19*H19)</f>
        <v>0</v>
      </c>
    </row>
    <row r="20" spans="1:11" x14ac:dyDescent="0.45">
      <c r="A20" s="114"/>
      <c r="B20" s="406"/>
      <c r="C20" s="395"/>
      <c r="D20" s="407"/>
      <c r="E20" s="115"/>
      <c r="F20" s="100"/>
      <c r="G20" s="115"/>
      <c r="H20" s="116"/>
      <c r="I20" s="113">
        <f t="shared" ref="I20:I21" si="0">SUM(G20*H20)</f>
        <v>0</v>
      </c>
    </row>
    <row r="21" spans="1:11" x14ac:dyDescent="0.45">
      <c r="A21" s="114"/>
      <c r="B21" s="440"/>
      <c r="C21" s="441"/>
      <c r="D21" s="442"/>
      <c r="E21" s="115"/>
      <c r="F21" s="100"/>
      <c r="G21" s="117"/>
      <c r="H21" s="118"/>
      <c r="I21" s="119">
        <f t="shared" si="0"/>
        <v>0</v>
      </c>
    </row>
    <row r="22" spans="1:11" x14ac:dyDescent="0.45">
      <c r="A22" s="408" t="s">
        <v>96</v>
      </c>
      <c r="B22" s="404"/>
      <c r="C22" s="404"/>
      <c r="D22" s="404"/>
      <c r="E22" s="404"/>
      <c r="F22" s="404"/>
      <c r="G22" s="404"/>
      <c r="H22" s="405"/>
      <c r="I22" s="113">
        <f>SUM(I19:I21)</f>
        <v>0</v>
      </c>
    </row>
    <row r="23" spans="1:11" x14ac:dyDescent="0.45">
      <c r="A23" s="414" t="s">
        <v>97</v>
      </c>
      <c r="B23" s="415"/>
      <c r="C23" s="415"/>
      <c r="D23" s="415"/>
      <c r="E23" s="415"/>
      <c r="F23" s="415"/>
      <c r="G23" s="415"/>
      <c r="H23" s="415"/>
      <c r="I23" s="416"/>
    </row>
    <row r="24" spans="1:11" x14ac:dyDescent="0.45">
      <c r="A24" s="120" t="s">
        <v>98</v>
      </c>
      <c r="B24" s="412" t="s">
        <v>176</v>
      </c>
      <c r="C24" s="458"/>
      <c r="D24" s="458"/>
      <c r="E24" s="458"/>
      <c r="F24" s="413"/>
      <c r="G24" s="180" t="s">
        <v>93</v>
      </c>
      <c r="H24" s="136" t="s">
        <v>94</v>
      </c>
      <c r="I24" s="137" t="s">
        <v>95</v>
      </c>
      <c r="K24" s="142"/>
    </row>
    <row r="25" spans="1:11" x14ac:dyDescent="0.45">
      <c r="A25" s="125"/>
      <c r="B25" s="417"/>
      <c r="C25" s="418"/>
      <c r="D25" s="418"/>
      <c r="E25" s="418"/>
      <c r="F25" s="419"/>
      <c r="G25" s="191"/>
      <c r="H25" s="219"/>
      <c r="I25" s="129"/>
    </row>
    <row r="26" spans="1:11" x14ac:dyDescent="0.45">
      <c r="A26" s="125"/>
      <c r="B26" s="420"/>
      <c r="C26" s="421"/>
      <c r="D26" s="421"/>
      <c r="E26" s="421"/>
      <c r="F26" s="422"/>
      <c r="G26" s="191"/>
      <c r="H26" s="220"/>
      <c r="I26" s="129"/>
    </row>
    <row r="27" spans="1:11" x14ac:dyDescent="0.45">
      <c r="A27" s="125"/>
      <c r="B27" s="420"/>
      <c r="C27" s="421"/>
      <c r="D27" s="421"/>
      <c r="E27" s="421"/>
      <c r="F27" s="422"/>
      <c r="G27" s="191"/>
      <c r="H27" s="220"/>
      <c r="I27" s="129"/>
    </row>
    <row r="28" spans="1:11" x14ac:dyDescent="0.45">
      <c r="A28" s="125"/>
      <c r="B28" s="420"/>
      <c r="C28" s="421"/>
      <c r="D28" s="421"/>
      <c r="E28" s="421"/>
      <c r="F28" s="422"/>
      <c r="G28" s="191"/>
      <c r="H28" s="220"/>
      <c r="I28" s="129"/>
    </row>
    <row r="29" spans="1:11" x14ac:dyDescent="0.45">
      <c r="A29" s="125"/>
      <c r="B29" s="420"/>
      <c r="C29" s="421"/>
      <c r="D29" s="421"/>
      <c r="E29" s="421"/>
      <c r="F29" s="422"/>
      <c r="G29" s="191"/>
      <c r="H29" s="220"/>
      <c r="I29" s="129"/>
    </row>
    <row r="30" spans="1:11" x14ac:dyDescent="0.45">
      <c r="A30" s="125"/>
      <c r="B30" s="470"/>
      <c r="C30" s="471"/>
      <c r="D30" s="471"/>
      <c r="E30" s="471"/>
      <c r="F30" s="471"/>
      <c r="G30" s="191"/>
      <c r="H30" s="220"/>
      <c r="I30" s="129"/>
    </row>
    <row r="31" spans="1:11" x14ac:dyDescent="0.45">
      <c r="A31" s="125"/>
      <c r="B31" s="470"/>
      <c r="C31" s="471"/>
      <c r="D31" s="471"/>
      <c r="E31" s="471"/>
      <c r="F31" s="471"/>
      <c r="G31" s="191"/>
      <c r="H31" s="220"/>
      <c r="I31" s="129"/>
    </row>
    <row r="32" spans="1:11" x14ac:dyDescent="0.45">
      <c r="A32" s="125"/>
      <c r="B32" s="470"/>
      <c r="C32" s="471"/>
      <c r="D32" s="471"/>
      <c r="E32" s="471"/>
      <c r="F32" s="471"/>
      <c r="G32" s="191"/>
      <c r="H32" s="217"/>
      <c r="I32" s="129"/>
    </row>
    <row r="33" spans="1:12" x14ac:dyDescent="0.45">
      <c r="A33" s="125"/>
      <c r="B33" s="470"/>
      <c r="C33" s="471"/>
      <c r="D33" s="471"/>
      <c r="E33" s="471"/>
      <c r="F33" s="471"/>
      <c r="G33" s="191"/>
      <c r="H33" s="217"/>
      <c r="I33" s="129"/>
    </row>
    <row r="34" spans="1:12" x14ac:dyDescent="0.45">
      <c r="A34" s="125"/>
      <c r="B34" s="470"/>
      <c r="C34" s="471"/>
      <c r="D34" s="471"/>
      <c r="E34" s="471"/>
      <c r="F34" s="471"/>
      <c r="G34" s="191"/>
      <c r="H34" s="217"/>
      <c r="I34" s="129"/>
    </row>
    <row r="35" spans="1:12" x14ac:dyDescent="0.45">
      <c r="A35" s="125"/>
      <c r="B35" s="470"/>
      <c r="C35" s="471"/>
      <c r="D35" s="471"/>
      <c r="E35" s="471"/>
      <c r="F35" s="471"/>
      <c r="G35" s="191"/>
      <c r="H35" s="192"/>
      <c r="I35" s="129"/>
    </row>
    <row r="36" spans="1:12" x14ac:dyDescent="0.45">
      <c r="A36" s="125"/>
      <c r="B36" s="470"/>
      <c r="C36" s="471"/>
      <c r="D36" s="471"/>
      <c r="E36" s="471"/>
      <c r="F36" s="471"/>
      <c r="G36" s="191"/>
      <c r="H36" s="192"/>
      <c r="I36" s="129"/>
    </row>
    <row r="37" spans="1:12" x14ac:dyDescent="0.45">
      <c r="A37" s="125"/>
      <c r="B37" s="470"/>
      <c r="C37" s="471"/>
      <c r="D37" s="471"/>
      <c r="E37" s="471"/>
      <c r="F37" s="471"/>
      <c r="G37" s="191"/>
      <c r="H37" s="192"/>
      <c r="I37" s="129"/>
    </row>
    <row r="38" spans="1:12" x14ac:dyDescent="0.45">
      <c r="A38" s="125"/>
      <c r="B38" s="470"/>
      <c r="C38" s="471"/>
      <c r="D38" s="471"/>
      <c r="E38" s="471"/>
      <c r="F38" s="471"/>
      <c r="G38" s="191"/>
      <c r="H38" s="192"/>
      <c r="I38" s="129"/>
      <c r="L38" s="130"/>
    </row>
    <row r="39" spans="1:12" x14ac:dyDescent="0.45">
      <c r="A39" s="467" t="s">
        <v>177</v>
      </c>
      <c r="B39" s="404"/>
      <c r="C39" s="404"/>
      <c r="D39" s="404"/>
      <c r="E39" s="404"/>
      <c r="F39" s="404"/>
      <c r="G39" s="404"/>
      <c r="H39" s="405"/>
      <c r="I39" s="185">
        <f>SUM(I25:I38)</f>
        <v>0</v>
      </c>
      <c r="L39" s="130"/>
    </row>
    <row r="40" spans="1:12" x14ac:dyDescent="0.45">
      <c r="A40" s="408" t="s">
        <v>178</v>
      </c>
      <c r="B40" s="404"/>
      <c r="C40" s="404"/>
      <c r="D40" s="404"/>
      <c r="E40" s="404"/>
      <c r="F40" s="404"/>
      <c r="G40" s="404"/>
      <c r="H40" s="405"/>
      <c r="I40" s="186">
        <f>ROUND((I39*0.15),2)</f>
        <v>0</v>
      </c>
      <c r="L40" s="130"/>
    </row>
    <row r="41" spans="1:12" x14ac:dyDescent="0.45">
      <c r="A41" s="408" t="s">
        <v>179</v>
      </c>
      <c r="B41" s="404"/>
      <c r="C41" s="404"/>
      <c r="D41" s="404"/>
      <c r="E41" s="404"/>
      <c r="F41" s="404"/>
      <c r="G41" s="404"/>
      <c r="H41" s="405"/>
      <c r="I41" s="172">
        <f>I39+I40</f>
        <v>0</v>
      </c>
    </row>
    <row r="42" spans="1:12" x14ac:dyDescent="0.45">
      <c r="A42" s="414" t="s">
        <v>101</v>
      </c>
      <c r="B42" s="415"/>
      <c r="C42" s="415"/>
      <c r="D42" s="415"/>
      <c r="E42" s="415"/>
      <c r="F42" s="415"/>
      <c r="G42" s="415"/>
      <c r="H42" s="415"/>
      <c r="I42" s="416"/>
    </row>
    <row r="43" spans="1:12" x14ac:dyDescent="0.45">
      <c r="A43" s="120" t="s">
        <v>102</v>
      </c>
      <c r="B43" s="412" t="s">
        <v>103</v>
      </c>
      <c r="C43" s="458"/>
      <c r="D43" s="413"/>
      <c r="E43" s="412" t="s">
        <v>91</v>
      </c>
      <c r="F43" s="413"/>
      <c r="G43" s="122" t="s">
        <v>93</v>
      </c>
      <c r="H43" s="123" t="s">
        <v>94</v>
      </c>
      <c r="I43" s="124" t="s">
        <v>95</v>
      </c>
    </row>
    <row r="44" spans="1:12" x14ac:dyDescent="0.45">
      <c r="A44" s="125">
        <v>1</v>
      </c>
      <c r="B44" s="449" t="s">
        <v>104</v>
      </c>
      <c r="C44" s="450"/>
      <c r="D44" s="451"/>
      <c r="E44" s="437" t="s">
        <v>105</v>
      </c>
      <c r="F44" s="439"/>
      <c r="G44" s="157"/>
      <c r="H44" s="155">
        <v>450</v>
      </c>
      <c r="I44" s="132">
        <f>SUM(G44*H44)</f>
        <v>0</v>
      </c>
    </row>
    <row r="45" spans="1:12" x14ac:dyDescent="0.45">
      <c r="A45" s="125">
        <v>2</v>
      </c>
      <c r="B45" s="426" t="s">
        <v>106</v>
      </c>
      <c r="C45" s="427"/>
      <c r="D45" s="428"/>
      <c r="E45" s="406" t="s">
        <v>105</v>
      </c>
      <c r="F45" s="407"/>
      <c r="G45" s="126"/>
      <c r="H45" s="156">
        <v>350</v>
      </c>
      <c r="I45" s="129">
        <f t="shared" ref="I45:I49" si="1">SUM(G45*H45)</f>
        <v>0</v>
      </c>
    </row>
    <row r="46" spans="1:12" x14ac:dyDescent="0.45">
      <c r="A46" s="125">
        <v>3</v>
      </c>
      <c r="B46" s="426" t="s">
        <v>107</v>
      </c>
      <c r="C46" s="427"/>
      <c r="D46" s="428"/>
      <c r="E46" s="406" t="s">
        <v>105</v>
      </c>
      <c r="F46" s="407"/>
      <c r="G46" s="126">
        <v>2.5</v>
      </c>
      <c r="H46" s="156">
        <v>300</v>
      </c>
      <c r="I46" s="129">
        <f t="shared" si="1"/>
        <v>750</v>
      </c>
    </row>
    <row r="47" spans="1:12" x14ac:dyDescent="0.45">
      <c r="A47" s="125">
        <v>4</v>
      </c>
      <c r="B47" s="426" t="s">
        <v>108</v>
      </c>
      <c r="C47" s="427"/>
      <c r="D47" s="428"/>
      <c r="E47" s="406" t="s">
        <v>105</v>
      </c>
      <c r="F47" s="407"/>
      <c r="G47" s="126"/>
      <c r="H47" s="156">
        <v>200</v>
      </c>
      <c r="I47" s="129">
        <f t="shared" si="1"/>
        <v>0</v>
      </c>
    </row>
    <row r="48" spans="1:12" x14ac:dyDescent="0.45">
      <c r="A48" s="125">
        <v>5</v>
      </c>
      <c r="B48" s="426" t="s">
        <v>109</v>
      </c>
      <c r="C48" s="427"/>
      <c r="D48" s="428"/>
      <c r="E48" s="406" t="s">
        <v>105</v>
      </c>
      <c r="F48" s="407"/>
      <c r="G48" s="126">
        <v>2.5</v>
      </c>
      <c r="H48" s="158">
        <v>200</v>
      </c>
      <c r="I48" s="129">
        <f t="shared" si="1"/>
        <v>500</v>
      </c>
    </row>
    <row r="49" spans="1:12" x14ac:dyDescent="0.45">
      <c r="A49" s="125">
        <v>6</v>
      </c>
      <c r="B49" s="426" t="s">
        <v>348</v>
      </c>
      <c r="C49" s="427"/>
      <c r="D49" s="428"/>
      <c r="E49" s="406" t="s">
        <v>105</v>
      </c>
      <c r="F49" s="407"/>
      <c r="G49" s="126"/>
      <c r="H49" s="158">
        <v>140</v>
      </c>
      <c r="I49" s="129">
        <f t="shared" si="1"/>
        <v>0</v>
      </c>
    </row>
    <row r="50" spans="1:12" x14ac:dyDescent="0.45">
      <c r="A50" s="125"/>
      <c r="B50" s="426"/>
      <c r="C50" s="427"/>
      <c r="D50" s="428"/>
      <c r="E50" s="133"/>
      <c r="F50" s="100"/>
      <c r="G50" s="100"/>
      <c r="H50" s="116"/>
      <c r="I50" s="129"/>
    </row>
    <row r="51" spans="1:12" x14ac:dyDescent="0.45">
      <c r="A51" s="114"/>
      <c r="B51" s="426"/>
      <c r="C51" s="427"/>
      <c r="D51" s="428"/>
      <c r="F51" s="100"/>
      <c r="G51" s="100"/>
      <c r="H51" s="116"/>
      <c r="I51" s="129"/>
    </row>
    <row r="52" spans="1:12" x14ac:dyDescent="0.45">
      <c r="A52" s="134"/>
      <c r="B52" s="455"/>
      <c r="C52" s="456"/>
      <c r="D52" s="457"/>
      <c r="E52" s="102"/>
      <c r="F52" s="103"/>
      <c r="G52" s="100"/>
      <c r="H52" s="118"/>
      <c r="I52" s="129"/>
    </row>
    <row r="53" spans="1:12" x14ac:dyDescent="0.45">
      <c r="A53" s="408" t="s">
        <v>110</v>
      </c>
      <c r="B53" s="404"/>
      <c r="C53" s="404"/>
      <c r="D53" s="404"/>
      <c r="E53" s="404"/>
      <c r="F53" s="404"/>
      <c r="G53" s="404"/>
      <c r="H53" s="405"/>
      <c r="I53" s="140">
        <f>SUM(I44:I52)</f>
        <v>1250</v>
      </c>
    </row>
    <row r="54" spans="1:12" x14ac:dyDescent="0.45">
      <c r="A54" s="414" t="s">
        <v>111</v>
      </c>
      <c r="B54" s="415"/>
      <c r="C54" s="415"/>
      <c r="D54" s="415"/>
      <c r="E54" s="415"/>
      <c r="F54" s="415"/>
      <c r="G54" s="415"/>
      <c r="H54" s="415"/>
      <c r="I54" s="416"/>
    </row>
    <row r="55" spans="1:12" x14ac:dyDescent="0.45">
      <c r="A55" s="120" t="s">
        <v>112</v>
      </c>
      <c r="B55" s="412" t="s">
        <v>113</v>
      </c>
      <c r="C55" s="458"/>
      <c r="D55" s="413"/>
      <c r="E55" s="412" t="s">
        <v>114</v>
      </c>
      <c r="F55" s="413"/>
      <c r="G55" s="136" t="s">
        <v>115</v>
      </c>
      <c r="H55" s="136" t="s">
        <v>94</v>
      </c>
      <c r="I55" s="137" t="s">
        <v>95</v>
      </c>
    </row>
    <row r="56" spans="1:12" x14ac:dyDescent="0.45">
      <c r="A56" s="125">
        <v>1</v>
      </c>
      <c r="B56" s="417" t="s">
        <v>417</v>
      </c>
      <c r="C56" s="418"/>
      <c r="D56" s="419"/>
      <c r="E56" s="406">
        <v>1</v>
      </c>
      <c r="F56" s="407"/>
      <c r="G56" s="126">
        <v>33.200000000000003</v>
      </c>
      <c r="H56" s="138">
        <v>5</v>
      </c>
      <c r="I56" s="129">
        <f>H56*G56</f>
        <v>166</v>
      </c>
    </row>
    <row r="57" spans="1:12" x14ac:dyDescent="0.45">
      <c r="A57" s="139"/>
      <c r="B57" s="423"/>
      <c r="C57" s="424"/>
      <c r="D57" s="425"/>
      <c r="E57" s="440"/>
      <c r="F57" s="442"/>
      <c r="G57" s="126"/>
      <c r="H57" s="138"/>
      <c r="I57" s="129"/>
    </row>
    <row r="58" spans="1:12" x14ac:dyDescent="0.45">
      <c r="A58" s="408" t="s">
        <v>116</v>
      </c>
      <c r="B58" s="404"/>
      <c r="C58" s="404"/>
      <c r="D58" s="404"/>
      <c r="E58" s="404"/>
      <c r="F58" s="404"/>
      <c r="G58" s="404"/>
      <c r="H58" s="405"/>
      <c r="I58" s="140">
        <f>SUM(I56:I57)</f>
        <v>166</v>
      </c>
    </row>
    <row r="59" spans="1:12" x14ac:dyDescent="0.45">
      <c r="A59" s="141"/>
      <c r="B59" s="142"/>
      <c r="C59" s="142"/>
      <c r="D59" s="142"/>
      <c r="E59" s="142"/>
      <c r="F59" s="143"/>
      <c r="G59" s="144"/>
      <c r="H59" s="144"/>
      <c r="I59" s="145"/>
      <c r="L59" s="97"/>
    </row>
    <row r="60" spans="1:12" x14ac:dyDescent="0.45">
      <c r="A60" s="452"/>
      <c r="B60" s="453"/>
      <c r="C60" s="453"/>
      <c r="D60" s="453"/>
      <c r="E60" s="453"/>
      <c r="F60" s="146"/>
      <c r="G60" s="454" t="s">
        <v>117</v>
      </c>
      <c r="H60" s="453"/>
      <c r="I60" s="147">
        <f>I58+I53+I41</f>
        <v>1416</v>
      </c>
    </row>
    <row r="61" spans="1:12" x14ac:dyDescent="0.45">
      <c r="A61" s="452"/>
      <c r="B61" s="453"/>
      <c r="C61" s="453"/>
      <c r="D61" s="453"/>
      <c r="E61" s="453"/>
      <c r="F61" s="100"/>
      <c r="G61" s="148"/>
      <c r="H61" s="149"/>
      <c r="I61" s="150"/>
    </row>
    <row r="62" spans="1:12" ht="14.65" thickBot="1" x14ac:dyDescent="0.5">
      <c r="A62" s="452"/>
      <c r="B62" s="453"/>
      <c r="C62" s="453"/>
      <c r="D62" s="453"/>
      <c r="E62" s="453"/>
      <c r="F62" s="100"/>
      <c r="G62" s="402" t="s">
        <v>160</v>
      </c>
      <c r="H62" s="403"/>
      <c r="I62" s="159">
        <f>I60+I61</f>
        <v>1416</v>
      </c>
    </row>
    <row r="63" spans="1:12" ht="15" thickTop="1" thickBot="1" x14ac:dyDescent="0.5">
      <c r="A63" s="151"/>
      <c r="B63" s="152"/>
      <c r="C63" s="459"/>
      <c r="D63" s="460"/>
      <c r="E63" s="460"/>
      <c r="F63" s="460"/>
      <c r="G63" s="153"/>
      <c r="H63" s="153"/>
      <c r="I63" s="154"/>
    </row>
    <row r="65" spans="1:2" x14ac:dyDescent="0.45">
      <c r="A65" s="97"/>
      <c r="B65" s="97"/>
    </row>
  </sheetData>
  <mergeCells count="76">
    <mergeCell ref="C63:F63"/>
    <mergeCell ref="B57:D57"/>
    <mergeCell ref="E57:F57"/>
    <mergeCell ref="A58:H58"/>
    <mergeCell ref="A60:B60"/>
    <mergeCell ref="C60:E60"/>
    <mergeCell ref="G60:H60"/>
    <mergeCell ref="A61:B61"/>
    <mergeCell ref="C61:E61"/>
    <mergeCell ref="A62:B62"/>
    <mergeCell ref="C62:E62"/>
    <mergeCell ref="G62:H62"/>
    <mergeCell ref="B56:D56"/>
    <mergeCell ref="E56:F56"/>
    <mergeCell ref="B48:D48"/>
    <mergeCell ref="E48:F48"/>
    <mergeCell ref="B49:D49"/>
    <mergeCell ref="E49:F49"/>
    <mergeCell ref="B50:D50"/>
    <mergeCell ref="B51:D51"/>
    <mergeCell ref="B52:D52"/>
    <mergeCell ref="A53:H53"/>
    <mergeCell ref="A54:I54"/>
    <mergeCell ref="B55:D55"/>
    <mergeCell ref="E55:F55"/>
    <mergeCell ref="B45:D45"/>
    <mergeCell ref="E45:F45"/>
    <mergeCell ref="B46:D46"/>
    <mergeCell ref="E46:F46"/>
    <mergeCell ref="B47:D47"/>
    <mergeCell ref="E47:F47"/>
    <mergeCell ref="B44:D44"/>
    <mergeCell ref="E44:F44"/>
    <mergeCell ref="B34:F34"/>
    <mergeCell ref="B35:F35"/>
    <mergeCell ref="B36:F36"/>
    <mergeCell ref="B37:F37"/>
    <mergeCell ref="B38:F38"/>
    <mergeCell ref="A39:H39"/>
    <mergeCell ref="A40:H40"/>
    <mergeCell ref="A41:H41"/>
    <mergeCell ref="A42:I42"/>
    <mergeCell ref="B43:D43"/>
    <mergeCell ref="E43:F43"/>
    <mergeCell ref="B33:F33"/>
    <mergeCell ref="A22:H22"/>
    <mergeCell ref="A23:I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21:D21"/>
    <mergeCell ref="F12:G12"/>
    <mergeCell ref="H12:I12"/>
    <mergeCell ref="H13:I13"/>
    <mergeCell ref="F14:G14"/>
    <mergeCell ref="H14:I14"/>
    <mergeCell ref="F15:G15"/>
    <mergeCell ref="H15:I15"/>
    <mergeCell ref="A16:I16"/>
    <mergeCell ref="A17:I17"/>
    <mergeCell ref="B18:D18"/>
    <mergeCell ref="B19:D19"/>
    <mergeCell ref="B20:D20"/>
    <mergeCell ref="F11:G11"/>
    <mergeCell ref="H11:I11"/>
    <mergeCell ref="A9:E9"/>
    <mergeCell ref="F9:G9"/>
    <mergeCell ref="H9:I9"/>
    <mergeCell ref="F10:G10"/>
    <mergeCell ref="H10:I10"/>
  </mergeCells>
  <pageMargins left="0.70866141732283472" right="0.70866141732283472" top="0.74803149606299213" bottom="0.74803149606299213" header="0.31496062992125984" footer="0.31496062992125984"/>
  <pageSetup paperSize="9" scale="70" fitToHeight="0" orientation="portrait" r:id="rId1"/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>
    <tabColor rgb="FF92D050"/>
  </sheetPr>
  <dimension ref="A1:M65"/>
  <sheetViews>
    <sheetView view="pageBreakPreview" topLeftCell="A10" zoomScale="60" zoomScaleNormal="100" workbookViewId="0">
      <selection activeCell="Q34" sqref="A1:XFD1048576"/>
    </sheetView>
  </sheetViews>
  <sheetFormatPr defaultRowHeight="14.25" x14ac:dyDescent="0.45"/>
  <cols>
    <col min="1" max="1" width="12" bestFit="1" customWidth="1"/>
    <col min="4" max="4" width="26.86328125" customWidth="1"/>
    <col min="6" max="6" width="8.86328125" customWidth="1"/>
    <col min="7" max="7" width="11" customWidth="1"/>
    <col min="8" max="8" width="14.1328125" customWidth="1"/>
    <col min="9" max="9" width="18.33203125" customWidth="1"/>
    <col min="13" max="13" width="5.1328125" customWidth="1"/>
  </cols>
  <sheetData>
    <row r="1" spans="1:13" x14ac:dyDescent="0.45">
      <c r="A1" s="92"/>
      <c r="B1" s="93"/>
      <c r="C1" s="93"/>
      <c r="D1" s="93"/>
      <c r="E1" s="93"/>
      <c r="F1" s="93"/>
      <c r="G1" s="93"/>
      <c r="H1" s="93"/>
      <c r="I1" s="94"/>
    </row>
    <row r="2" spans="1:13" x14ac:dyDescent="0.45">
      <c r="A2" s="95"/>
      <c r="I2" s="96"/>
    </row>
    <row r="3" spans="1:13" x14ac:dyDescent="0.45">
      <c r="A3" s="95"/>
      <c r="I3" s="96"/>
    </row>
    <row r="4" spans="1:13" x14ac:dyDescent="0.45">
      <c r="A4" s="95"/>
      <c r="I4" s="96"/>
    </row>
    <row r="5" spans="1:13" x14ac:dyDescent="0.45">
      <c r="A5" s="95"/>
      <c r="I5" s="96"/>
    </row>
    <row r="6" spans="1:13" x14ac:dyDescent="0.45">
      <c r="A6" s="95"/>
      <c r="I6" s="96"/>
    </row>
    <row r="7" spans="1:13" x14ac:dyDescent="0.45">
      <c r="A7" s="95"/>
      <c r="I7" s="96"/>
    </row>
    <row r="8" spans="1:13" x14ac:dyDescent="0.45">
      <c r="A8" s="95"/>
      <c r="H8" s="97"/>
      <c r="I8" s="98"/>
    </row>
    <row r="9" spans="1:13" x14ac:dyDescent="0.45">
      <c r="A9" s="414" t="s">
        <v>167</v>
      </c>
      <c r="B9" s="415"/>
      <c r="C9" s="415"/>
      <c r="D9" s="415"/>
      <c r="E9" s="429"/>
      <c r="F9" s="430" t="s">
        <v>166</v>
      </c>
      <c r="G9" s="431"/>
      <c r="H9" s="432">
        <v>74</v>
      </c>
      <c r="I9" s="433"/>
    </row>
    <row r="10" spans="1:13" x14ac:dyDescent="0.45">
      <c r="A10" s="99" t="s">
        <v>77</v>
      </c>
      <c r="B10" s="97"/>
      <c r="F10" s="430" t="s">
        <v>78</v>
      </c>
      <c r="G10" s="431"/>
      <c r="H10" s="434" t="e">
        <f>#REF!</f>
        <v>#REF!</v>
      </c>
      <c r="I10" s="435"/>
    </row>
    <row r="11" spans="1:13" x14ac:dyDescent="0.45">
      <c r="A11" s="99" t="s">
        <v>79</v>
      </c>
      <c r="B11" s="97"/>
      <c r="F11" s="430" t="s">
        <v>80</v>
      </c>
      <c r="G11" s="431"/>
      <c r="H11" s="436" t="e">
        <f>#REF!</f>
        <v>#REF!</v>
      </c>
      <c r="I11" s="435"/>
    </row>
    <row r="12" spans="1:13" x14ac:dyDescent="0.45">
      <c r="A12" s="99" t="s">
        <v>81</v>
      </c>
      <c r="B12" s="97"/>
      <c r="F12" s="430" t="s">
        <v>82</v>
      </c>
      <c r="G12" s="431"/>
      <c r="H12" s="436" t="e">
        <f>#REF!</f>
        <v>#REF!</v>
      </c>
      <c r="I12" s="435"/>
    </row>
    <row r="13" spans="1:13" x14ac:dyDescent="0.45">
      <c r="A13" s="99" t="s">
        <v>83</v>
      </c>
      <c r="B13" s="97"/>
      <c r="F13" s="181" t="s">
        <v>84</v>
      </c>
      <c r="G13" s="182"/>
      <c r="H13" s="468" t="s">
        <v>118</v>
      </c>
      <c r="I13" s="469"/>
    </row>
    <row r="14" spans="1:13" x14ac:dyDescent="0.45">
      <c r="A14" s="99"/>
      <c r="B14" s="97"/>
      <c r="F14" s="430" t="s">
        <v>86</v>
      </c>
      <c r="G14" s="431"/>
      <c r="H14" s="436" t="s">
        <v>87</v>
      </c>
      <c r="I14" s="435"/>
      <c r="M14" t="s">
        <v>85</v>
      </c>
    </row>
    <row r="15" spans="1:13" x14ac:dyDescent="0.45">
      <c r="A15" s="99"/>
      <c r="B15" s="97"/>
      <c r="D15" s="187"/>
      <c r="F15" s="472" t="s">
        <v>404</v>
      </c>
      <c r="G15" s="472"/>
      <c r="H15" s="473" t="s">
        <v>327</v>
      </c>
      <c r="I15" s="469"/>
    </row>
    <row r="16" spans="1:13" x14ac:dyDescent="0.45">
      <c r="A16" s="443" t="s">
        <v>289</v>
      </c>
      <c r="B16" s="444"/>
      <c r="C16" s="444"/>
      <c r="D16" s="444"/>
      <c r="E16" s="444"/>
      <c r="F16" s="444"/>
      <c r="G16" s="444"/>
      <c r="H16" s="444"/>
      <c r="I16" s="445"/>
    </row>
    <row r="17" spans="1:11" ht="14.65" thickBot="1" x14ac:dyDescent="0.5">
      <c r="A17" s="446" t="s">
        <v>88</v>
      </c>
      <c r="B17" s="447"/>
      <c r="C17" s="447"/>
      <c r="D17" s="447"/>
      <c r="E17" s="447"/>
      <c r="F17" s="447"/>
      <c r="G17" s="447"/>
      <c r="H17" s="447"/>
      <c r="I17" s="448"/>
    </row>
    <row r="18" spans="1:11" x14ac:dyDescent="0.45">
      <c r="A18" s="104" t="s">
        <v>89</v>
      </c>
      <c r="B18" s="464" t="s">
        <v>176</v>
      </c>
      <c r="C18" s="465"/>
      <c r="D18" s="466"/>
      <c r="E18" s="170" t="s">
        <v>91</v>
      </c>
      <c r="F18" s="170" t="s">
        <v>92</v>
      </c>
      <c r="G18" s="170" t="s">
        <v>93</v>
      </c>
      <c r="H18" s="170" t="s">
        <v>94</v>
      </c>
      <c r="I18" s="171" t="s">
        <v>95</v>
      </c>
    </row>
    <row r="19" spans="1:11" x14ac:dyDescent="0.45">
      <c r="A19" s="109"/>
      <c r="B19" s="437"/>
      <c r="C19" s="438"/>
      <c r="D19" s="439"/>
      <c r="E19" s="110"/>
      <c r="F19" s="111"/>
      <c r="G19" s="110"/>
      <c r="H19" s="112"/>
      <c r="I19" s="113">
        <f>SUM(G19*H19)</f>
        <v>0</v>
      </c>
    </row>
    <row r="20" spans="1:11" x14ac:dyDescent="0.45">
      <c r="A20" s="114"/>
      <c r="B20" s="406"/>
      <c r="C20" s="395"/>
      <c r="D20" s="407"/>
      <c r="E20" s="115"/>
      <c r="F20" s="100"/>
      <c r="G20" s="115"/>
      <c r="H20" s="116"/>
      <c r="I20" s="113">
        <f t="shared" ref="I20:I21" si="0">SUM(G20*H20)</f>
        <v>0</v>
      </c>
    </row>
    <row r="21" spans="1:11" x14ac:dyDescent="0.45">
      <c r="A21" s="114"/>
      <c r="B21" s="440"/>
      <c r="C21" s="441"/>
      <c r="D21" s="442"/>
      <c r="E21" s="115"/>
      <c r="F21" s="100"/>
      <c r="G21" s="117"/>
      <c r="H21" s="118"/>
      <c r="I21" s="119">
        <f t="shared" si="0"/>
        <v>0</v>
      </c>
    </row>
    <row r="22" spans="1:11" x14ac:dyDescent="0.45">
      <c r="A22" s="408" t="s">
        <v>96</v>
      </c>
      <c r="B22" s="404"/>
      <c r="C22" s="404"/>
      <c r="D22" s="404"/>
      <c r="E22" s="404"/>
      <c r="F22" s="404"/>
      <c r="G22" s="404"/>
      <c r="H22" s="405"/>
      <c r="I22" s="113">
        <f>SUM(I19:I21)</f>
        <v>0</v>
      </c>
    </row>
    <row r="23" spans="1:11" x14ac:dyDescent="0.45">
      <c r="A23" s="414" t="s">
        <v>97</v>
      </c>
      <c r="B23" s="415"/>
      <c r="C23" s="415"/>
      <c r="D23" s="415"/>
      <c r="E23" s="415"/>
      <c r="F23" s="415"/>
      <c r="G23" s="415"/>
      <c r="H23" s="415"/>
      <c r="I23" s="416"/>
    </row>
    <row r="24" spans="1:11" x14ac:dyDescent="0.45">
      <c r="A24" s="120" t="s">
        <v>98</v>
      </c>
      <c r="B24" s="412" t="s">
        <v>176</v>
      </c>
      <c r="C24" s="458"/>
      <c r="D24" s="458"/>
      <c r="E24" s="458"/>
      <c r="F24" s="413"/>
      <c r="G24" s="180" t="s">
        <v>93</v>
      </c>
      <c r="H24" s="136" t="s">
        <v>94</v>
      </c>
      <c r="I24" s="137" t="s">
        <v>95</v>
      </c>
      <c r="K24" s="142"/>
    </row>
    <row r="25" spans="1:11" x14ac:dyDescent="0.45">
      <c r="A25" s="125"/>
      <c r="B25" s="417"/>
      <c r="C25" s="418"/>
      <c r="D25" s="418"/>
      <c r="E25" s="418"/>
      <c r="F25" s="419"/>
      <c r="G25" s="191"/>
      <c r="H25" s="219"/>
      <c r="I25" s="129"/>
    </row>
    <row r="26" spans="1:11" x14ac:dyDescent="0.45">
      <c r="A26" s="125"/>
      <c r="B26" s="420"/>
      <c r="C26" s="421"/>
      <c r="D26" s="421"/>
      <c r="E26" s="421"/>
      <c r="F26" s="422"/>
      <c r="G26" s="191"/>
      <c r="H26" s="220"/>
      <c r="I26" s="129"/>
    </row>
    <row r="27" spans="1:11" x14ac:dyDescent="0.45">
      <c r="A27" s="125"/>
      <c r="B27" s="420"/>
      <c r="C27" s="421"/>
      <c r="D27" s="421"/>
      <c r="E27" s="421"/>
      <c r="F27" s="422"/>
      <c r="G27" s="191"/>
      <c r="H27" s="220"/>
      <c r="I27" s="129"/>
    </row>
    <row r="28" spans="1:11" x14ac:dyDescent="0.45">
      <c r="A28" s="125"/>
      <c r="B28" s="420"/>
      <c r="C28" s="421"/>
      <c r="D28" s="421"/>
      <c r="E28" s="421"/>
      <c r="F28" s="422"/>
      <c r="G28" s="191"/>
      <c r="H28" s="220"/>
      <c r="I28" s="129"/>
    </row>
    <row r="29" spans="1:11" x14ac:dyDescent="0.45">
      <c r="A29" s="125"/>
      <c r="B29" s="420"/>
      <c r="C29" s="421"/>
      <c r="D29" s="421"/>
      <c r="E29" s="421"/>
      <c r="F29" s="422"/>
      <c r="G29" s="191"/>
      <c r="H29" s="220"/>
      <c r="I29" s="129"/>
    </row>
    <row r="30" spans="1:11" x14ac:dyDescent="0.45">
      <c r="A30" s="125"/>
      <c r="B30" s="470"/>
      <c r="C30" s="471"/>
      <c r="D30" s="471"/>
      <c r="E30" s="471"/>
      <c r="F30" s="471"/>
      <c r="G30" s="191"/>
      <c r="H30" s="220"/>
      <c r="I30" s="129"/>
    </row>
    <row r="31" spans="1:11" x14ac:dyDescent="0.45">
      <c r="A31" s="125"/>
      <c r="B31" s="470"/>
      <c r="C31" s="471"/>
      <c r="D31" s="471"/>
      <c r="E31" s="471"/>
      <c r="F31" s="471"/>
      <c r="G31" s="191"/>
      <c r="H31" s="220"/>
      <c r="I31" s="129"/>
    </row>
    <row r="32" spans="1:11" x14ac:dyDescent="0.45">
      <c r="A32" s="125"/>
      <c r="B32" s="470"/>
      <c r="C32" s="471"/>
      <c r="D32" s="471"/>
      <c r="E32" s="471"/>
      <c r="F32" s="471"/>
      <c r="G32" s="191"/>
      <c r="H32" s="217"/>
      <c r="I32" s="129"/>
    </row>
    <row r="33" spans="1:12" x14ac:dyDescent="0.45">
      <c r="A33" s="125"/>
      <c r="B33" s="470"/>
      <c r="C33" s="471"/>
      <c r="D33" s="471"/>
      <c r="E33" s="471"/>
      <c r="F33" s="471"/>
      <c r="G33" s="191"/>
      <c r="H33" s="217"/>
      <c r="I33" s="129"/>
    </row>
    <row r="34" spans="1:12" x14ac:dyDescent="0.45">
      <c r="A34" s="125"/>
      <c r="B34" s="470"/>
      <c r="C34" s="471"/>
      <c r="D34" s="471"/>
      <c r="E34" s="471"/>
      <c r="F34" s="471"/>
      <c r="G34" s="191"/>
      <c r="H34" s="217"/>
      <c r="I34" s="129"/>
    </row>
    <row r="35" spans="1:12" x14ac:dyDescent="0.45">
      <c r="A35" s="125"/>
      <c r="B35" s="470"/>
      <c r="C35" s="471"/>
      <c r="D35" s="471"/>
      <c r="E35" s="471"/>
      <c r="F35" s="471"/>
      <c r="G35" s="191"/>
      <c r="H35" s="192"/>
      <c r="I35" s="129"/>
    </row>
    <row r="36" spans="1:12" x14ac:dyDescent="0.45">
      <c r="A36" s="125"/>
      <c r="B36" s="470"/>
      <c r="C36" s="471"/>
      <c r="D36" s="471"/>
      <c r="E36" s="471"/>
      <c r="F36" s="471"/>
      <c r="G36" s="191"/>
      <c r="H36" s="192"/>
      <c r="I36" s="129"/>
    </row>
    <row r="37" spans="1:12" x14ac:dyDescent="0.45">
      <c r="A37" s="125"/>
      <c r="B37" s="470"/>
      <c r="C37" s="471"/>
      <c r="D37" s="471"/>
      <c r="E37" s="471"/>
      <c r="F37" s="471"/>
      <c r="G37" s="191"/>
      <c r="H37" s="192"/>
      <c r="I37" s="129"/>
    </row>
    <row r="38" spans="1:12" x14ac:dyDescent="0.45">
      <c r="A38" s="125"/>
      <c r="B38" s="470"/>
      <c r="C38" s="471"/>
      <c r="D38" s="471"/>
      <c r="E38" s="471"/>
      <c r="F38" s="471"/>
      <c r="G38" s="191"/>
      <c r="H38" s="192"/>
      <c r="I38" s="129"/>
      <c r="L38" s="130"/>
    </row>
    <row r="39" spans="1:12" x14ac:dyDescent="0.45">
      <c r="A39" s="467" t="s">
        <v>177</v>
      </c>
      <c r="B39" s="404"/>
      <c r="C39" s="404"/>
      <c r="D39" s="404"/>
      <c r="E39" s="404"/>
      <c r="F39" s="404"/>
      <c r="G39" s="404"/>
      <c r="H39" s="405"/>
      <c r="I39" s="185">
        <f>SUM(I25:I38)</f>
        <v>0</v>
      </c>
      <c r="L39" s="130"/>
    </row>
    <row r="40" spans="1:12" x14ac:dyDescent="0.45">
      <c r="A40" s="408" t="s">
        <v>178</v>
      </c>
      <c r="B40" s="404"/>
      <c r="C40" s="404"/>
      <c r="D40" s="404"/>
      <c r="E40" s="404"/>
      <c r="F40" s="404"/>
      <c r="G40" s="404"/>
      <c r="H40" s="405"/>
      <c r="I40" s="186">
        <f>ROUND((I39*0.15),2)</f>
        <v>0</v>
      </c>
      <c r="L40" s="130"/>
    </row>
    <row r="41" spans="1:12" x14ac:dyDescent="0.45">
      <c r="A41" s="408" t="s">
        <v>179</v>
      </c>
      <c r="B41" s="404"/>
      <c r="C41" s="404"/>
      <c r="D41" s="404"/>
      <c r="E41" s="404"/>
      <c r="F41" s="404"/>
      <c r="G41" s="404"/>
      <c r="H41" s="405"/>
      <c r="I41" s="172">
        <f>I39+I40</f>
        <v>0</v>
      </c>
    </row>
    <row r="42" spans="1:12" x14ac:dyDescent="0.45">
      <c r="A42" s="414" t="s">
        <v>101</v>
      </c>
      <c r="B42" s="415"/>
      <c r="C42" s="415"/>
      <c r="D42" s="415"/>
      <c r="E42" s="415"/>
      <c r="F42" s="415"/>
      <c r="G42" s="415"/>
      <c r="H42" s="415"/>
      <c r="I42" s="416"/>
    </row>
    <row r="43" spans="1:12" x14ac:dyDescent="0.45">
      <c r="A43" s="120" t="s">
        <v>102</v>
      </c>
      <c r="B43" s="412" t="s">
        <v>103</v>
      </c>
      <c r="C43" s="458"/>
      <c r="D43" s="413"/>
      <c r="E43" s="412" t="s">
        <v>91</v>
      </c>
      <c r="F43" s="413"/>
      <c r="G43" s="122" t="s">
        <v>93</v>
      </c>
      <c r="H43" s="123" t="s">
        <v>94</v>
      </c>
      <c r="I43" s="124" t="s">
        <v>95</v>
      </c>
    </row>
    <row r="44" spans="1:12" x14ac:dyDescent="0.45">
      <c r="A44" s="125">
        <v>1</v>
      </c>
      <c r="B44" s="449" t="s">
        <v>104</v>
      </c>
      <c r="C44" s="450"/>
      <c r="D44" s="451"/>
      <c r="E44" s="437" t="s">
        <v>105</v>
      </c>
      <c r="F44" s="439"/>
      <c r="G44" s="157"/>
      <c r="H44" s="155">
        <v>450</v>
      </c>
      <c r="I44" s="132">
        <f>SUM(G44*H44)</f>
        <v>0</v>
      </c>
    </row>
    <row r="45" spans="1:12" x14ac:dyDescent="0.45">
      <c r="A45" s="125">
        <v>2</v>
      </c>
      <c r="B45" s="426" t="s">
        <v>106</v>
      </c>
      <c r="C45" s="427"/>
      <c r="D45" s="428"/>
      <c r="E45" s="406" t="s">
        <v>105</v>
      </c>
      <c r="F45" s="407"/>
      <c r="G45" s="126"/>
      <c r="H45" s="156">
        <v>350</v>
      </c>
      <c r="I45" s="129">
        <f t="shared" ref="I45:I49" si="1">SUM(G45*H45)</f>
        <v>0</v>
      </c>
    </row>
    <row r="46" spans="1:12" x14ac:dyDescent="0.45">
      <c r="A46" s="125">
        <v>3</v>
      </c>
      <c r="B46" s="426" t="s">
        <v>107</v>
      </c>
      <c r="C46" s="427"/>
      <c r="D46" s="428"/>
      <c r="E46" s="406" t="s">
        <v>105</v>
      </c>
      <c r="F46" s="407"/>
      <c r="G46" s="126">
        <v>2</v>
      </c>
      <c r="H46" s="156">
        <v>300</v>
      </c>
      <c r="I46" s="129">
        <f t="shared" si="1"/>
        <v>600</v>
      </c>
    </row>
    <row r="47" spans="1:12" x14ac:dyDescent="0.45">
      <c r="A47" s="125">
        <v>4</v>
      </c>
      <c r="B47" s="426" t="s">
        <v>108</v>
      </c>
      <c r="C47" s="427"/>
      <c r="D47" s="428"/>
      <c r="E47" s="406" t="s">
        <v>105</v>
      </c>
      <c r="F47" s="407"/>
      <c r="G47" s="126"/>
      <c r="H47" s="156">
        <v>200</v>
      </c>
      <c r="I47" s="129">
        <f t="shared" si="1"/>
        <v>0</v>
      </c>
    </row>
    <row r="48" spans="1:12" x14ac:dyDescent="0.45">
      <c r="A48" s="125">
        <v>5</v>
      </c>
      <c r="B48" s="426" t="s">
        <v>109</v>
      </c>
      <c r="C48" s="427"/>
      <c r="D48" s="428"/>
      <c r="E48" s="406" t="s">
        <v>105</v>
      </c>
      <c r="F48" s="407"/>
      <c r="G48" s="126">
        <v>2</v>
      </c>
      <c r="H48" s="158">
        <v>200</v>
      </c>
      <c r="I48" s="129">
        <f t="shared" si="1"/>
        <v>400</v>
      </c>
    </row>
    <row r="49" spans="1:12" x14ac:dyDescent="0.45">
      <c r="A49" s="125">
        <v>6</v>
      </c>
      <c r="B49" s="426" t="s">
        <v>429</v>
      </c>
      <c r="C49" s="427"/>
      <c r="D49" s="428"/>
      <c r="E49" s="406" t="s">
        <v>105</v>
      </c>
      <c r="F49" s="407"/>
      <c r="G49" s="126"/>
      <c r="H49" s="158">
        <v>140</v>
      </c>
      <c r="I49" s="129">
        <f t="shared" si="1"/>
        <v>0</v>
      </c>
    </row>
    <row r="50" spans="1:12" x14ac:dyDescent="0.45">
      <c r="A50" s="125"/>
      <c r="B50" s="426"/>
      <c r="C50" s="427"/>
      <c r="D50" s="428"/>
      <c r="E50" s="133"/>
      <c r="F50" s="100"/>
      <c r="G50" s="100"/>
      <c r="H50" s="116"/>
      <c r="I50" s="129"/>
    </row>
    <row r="51" spans="1:12" x14ac:dyDescent="0.45">
      <c r="A51" s="114"/>
      <c r="B51" s="426"/>
      <c r="C51" s="427"/>
      <c r="D51" s="428"/>
      <c r="F51" s="100"/>
      <c r="G51" s="100"/>
      <c r="H51" s="116"/>
      <c r="I51" s="129"/>
    </row>
    <row r="52" spans="1:12" x14ac:dyDescent="0.45">
      <c r="A52" s="134"/>
      <c r="B52" s="455"/>
      <c r="C52" s="456"/>
      <c r="D52" s="457"/>
      <c r="E52" s="102"/>
      <c r="F52" s="103"/>
      <c r="G52" s="100"/>
      <c r="H52" s="118"/>
      <c r="I52" s="129"/>
    </row>
    <row r="53" spans="1:12" x14ac:dyDescent="0.45">
      <c r="A53" s="408" t="s">
        <v>110</v>
      </c>
      <c r="B53" s="404"/>
      <c r="C53" s="404"/>
      <c r="D53" s="404"/>
      <c r="E53" s="404"/>
      <c r="F53" s="404"/>
      <c r="G53" s="404"/>
      <c r="H53" s="405"/>
      <c r="I53" s="140">
        <f>SUM(I44:I52)</f>
        <v>1000</v>
      </c>
    </row>
    <row r="54" spans="1:12" x14ac:dyDescent="0.45">
      <c r="A54" s="414" t="s">
        <v>111</v>
      </c>
      <c r="B54" s="415"/>
      <c r="C54" s="415"/>
      <c r="D54" s="415"/>
      <c r="E54" s="415"/>
      <c r="F54" s="415"/>
      <c r="G54" s="415"/>
      <c r="H54" s="415"/>
      <c r="I54" s="416"/>
    </row>
    <row r="55" spans="1:12" x14ac:dyDescent="0.45">
      <c r="A55" s="120" t="s">
        <v>112</v>
      </c>
      <c r="B55" s="412" t="s">
        <v>113</v>
      </c>
      <c r="C55" s="458"/>
      <c r="D55" s="413"/>
      <c r="E55" s="412" t="s">
        <v>114</v>
      </c>
      <c r="F55" s="413"/>
      <c r="G55" s="136" t="s">
        <v>115</v>
      </c>
      <c r="H55" s="136" t="s">
        <v>94</v>
      </c>
      <c r="I55" s="137" t="s">
        <v>95</v>
      </c>
    </row>
    <row r="56" spans="1:12" x14ac:dyDescent="0.45">
      <c r="A56" s="125">
        <v>1</v>
      </c>
      <c r="B56" s="417" t="s">
        <v>418</v>
      </c>
      <c r="C56" s="418"/>
      <c r="D56" s="419"/>
      <c r="E56" s="406">
        <v>1</v>
      </c>
      <c r="F56" s="407"/>
      <c r="G56" s="126">
        <v>56.6</v>
      </c>
      <c r="H56" s="138">
        <v>5</v>
      </c>
      <c r="I56" s="129">
        <f>H56*G56</f>
        <v>283</v>
      </c>
    </row>
    <row r="57" spans="1:12" x14ac:dyDescent="0.45">
      <c r="A57" s="139"/>
      <c r="B57" s="423"/>
      <c r="C57" s="424"/>
      <c r="D57" s="425"/>
      <c r="E57" s="440"/>
      <c r="F57" s="442"/>
      <c r="G57" s="126"/>
      <c r="H57" s="138"/>
      <c r="I57" s="129"/>
    </row>
    <row r="58" spans="1:12" x14ac:dyDescent="0.45">
      <c r="A58" s="408" t="s">
        <v>116</v>
      </c>
      <c r="B58" s="404"/>
      <c r="C58" s="404"/>
      <c r="D58" s="404"/>
      <c r="E58" s="404"/>
      <c r="F58" s="404"/>
      <c r="G58" s="404"/>
      <c r="H58" s="405"/>
      <c r="I58" s="140">
        <f>SUM(I56:I57)</f>
        <v>283</v>
      </c>
    </row>
    <row r="59" spans="1:12" x14ac:dyDescent="0.45">
      <c r="A59" s="141"/>
      <c r="B59" s="142"/>
      <c r="C59" s="142"/>
      <c r="D59" s="142"/>
      <c r="E59" s="142"/>
      <c r="F59" s="143"/>
      <c r="G59" s="144"/>
      <c r="H59" s="144"/>
      <c r="I59" s="145"/>
      <c r="L59" s="97"/>
    </row>
    <row r="60" spans="1:12" x14ac:dyDescent="0.45">
      <c r="A60" s="452"/>
      <c r="B60" s="453"/>
      <c r="C60" s="453"/>
      <c r="D60" s="453"/>
      <c r="E60" s="453"/>
      <c r="F60" s="146"/>
      <c r="G60" s="454" t="s">
        <v>117</v>
      </c>
      <c r="H60" s="453"/>
      <c r="I60" s="147">
        <f>I58+I53+I41</f>
        <v>1283</v>
      </c>
    </row>
    <row r="61" spans="1:12" x14ac:dyDescent="0.45">
      <c r="A61" s="452"/>
      <c r="B61" s="453"/>
      <c r="C61" s="453"/>
      <c r="D61" s="453"/>
      <c r="E61" s="453"/>
      <c r="F61" s="100"/>
      <c r="G61" s="148"/>
      <c r="H61" s="149"/>
      <c r="I61" s="150"/>
    </row>
    <row r="62" spans="1:12" ht="14.65" thickBot="1" x14ac:dyDescent="0.5">
      <c r="A62" s="452"/>
      <c r="B62" s="453"/>
      <c r="C62" s="453"/>
      <c r="D62" s="453"/>
      <c r="E62" s="453"/>
      <c r="F62" s="100"/>
      <c r="G62" s="402" t="s">
        <v>160</v>
      </c>
      <c r="H62" s="403"/>
      <c r="I62" s="159">
        <f>I60+I61</f>
        <v>1283</v>
      </c>
    </row>
    <row r="63" spans="1:12" ht="15" thickTop="1" thickBot="1" x14ac:dyDescent="0.5">
      <c r="A63" s="151"/>
      <c r="B63" s="152"/>
      <c r="C63" s="459"/>
      <c r="D63" s="460"/>
      <c r="E63" s="460"/>
      <c r="F63" s="460"/>
      <c r="G63" s="153"/>
      <c r="H63" s="153"/>
      <c r="I63" s="154"/>
    </row>
    <row r="65" spans="1:2" x14ac:dyDescent="0.45">
      <c r="A65" s="97"/>
      <c r="B65" s="97"/>
    </row>
  </sheetData>
  <mergeCells count="76">
    <mergeCell ref="C63:F63"/>
    <mergeCell ref="B57:D57"/>
    <mergeCell ref="E57:F57"/>
    <mergeCell ref="A58:H58"/>
    <mergeCell ref="A60:B60"/>
    <mergeCell ref="C60:E60"/>
    <mergeCell ref="G60:H60"/>
    <mergeCell ref="A61:B61"/>
    <mergeCell ref="C61:E61"/>
    <mergeCell ref="A62:B62"/>
    <mergeCell ref="C62:E62"/>
    <mergeCell ref="G62:H62"/>
    <mergeCell ref="B56:D56"/>
    <mergeCell ref="E56:F56"/>
    <mergeCell ref="B48:D48"/>
    <mergeCell ref="E48:F48"/>
    <mergeCell ref="B49:D49"/>
    <mergeCell ref="E49:F49"/>
    <mergeCell ref="B50:D50"/>
    <mergeCell ref="B51:D51"/>
    <mergeCell ref="B52:D52"/>
    <mergeCell ref="A53:H53"/>
    <mergeCell ref="A54:I54"/>
    <mergeCell ref="B55:D55"/>
    <mergeCell ref="E55:F55"/>
    <mergeCell ref="B45:D45"/>
    <mergeCell ref="E45:F45"/>
    <mergeCell ref="B46:D46"/>
    <mergeCell ref="E46:F46"/>
    <mergeCell ref="B47:D47"/>
    <mergeCell ref="E47:F47"/>
    <mergeCell ref="B44:D44"/>
    <mergeCell ref="E44:F44"/>
    <mergeCell ref="B34:F34"/>
    <mergeCell ref="B35:F35"/>
    <mergeCell ref="B36:F36"/>
    <mergeCell ref="B37:F37"/>
    <mergeCell ref="B38:F38"/>
    <mergeCell ref="A39:H39"/>
    <mergeCell ref="A40:H40"/>
    <mergeCell ref="A41:H41"/>
    <mergeCell ref="A42:I42"/>
    <mergeCell ref="B43:D43"/>
    <mergeCell ref="E43:F43"/>
    <mergeCell ref="B33:F33"/>
    <mergeCell ref="A22:H22"/>
    <mergeCell ref="A23:I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21:D21"/>
    <mergeCell ref="F12:G12"/>
    <mergeCell ref="H12:I12"/>
    <mergeCell ref="H13:I13"/>
    <mergeCell ref="F14:G14"/>
    <mergeCell ref="H14:I14"/>
    <mergeCell ref="F15:G15"/>
    <mergeCell ref="H15:I15"/>
    <mergeCell ref="A16:I16"/>
    <mergeCell ref="A17:I17"/>
    <mergeCell ref="B18:D18"/>
    <mergeCell ref="B19:D19"/>
    <mergeCell ref="B20:D20"/>
    <mergeCell ref="F11:G11"/>
    <mergeCell ref="H11:I11"/>
    <mergeCell ref="A9:E9"/>
    <mergeCell ref="F9:G9"/>
    <mergeCell ref="H9:I9"/>
    <mergeCell ref="F10:G10"/>
    <mergeCell ref="H10:I10"/>
  </mergeCells>
  <pageMargins left="0.70866141732283472" right="0.70866141732283472" top="0.74803149606299213" bottom="0.74803149606299213" header="0.31496062992125984" footer="0.31496062992125984"/>
  <pageSetup paperSize="9" scale="70" fitToHeight="0" orientation="portrait" r:id="rId1"/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>
    <tabColor rgb="FF92D050"/>
  </sheetPr>
  <dimension ref="A1:M65"/>
  <sheetViews>
    <sheetView view="pageBreakPreview" topLeftCell="A7" zoomScale="60" zoomScaleNormal="100" workbookViewId="0">
      <selection activeCell="Q34" sqref="A1:XFD1048576"/>
    </sheetView>
  </sheetViews>
  <sheetFormatPr defaultRowHeight="14.25" x14ac:dyDescent="0.45"/>
  <cols>
    <col min="1" max="1" width="12" bestFit="1" customWidth="1"/>
    <col min="4" max="4" width="26.86328125" customWidth="1"/>
    <col min="6" max="6" width="8.86328125" customWidth="1"/>
    <col min="7" max="7" width="11" customWidth="1"/>
    <col min="8" max="8" width="14.1328125" customWidth="1"/>
    <col min="9" max="9" width="18.33203125" customWidth="1"/>
    <col min="13" max="13" width="5.1328125" customWidth="1"/>
  </cols>
  <sheetData>
    <row r="1" spans="1:13" x14ac:dyDescent="0.45">
      <c r="A1" s="92"/>
      <c r="B1" s="93"/>
      <c r="C1" s="93"/>
      <c r="D1" s="93"/>
      <c r="E1" s="93"/>
      <c r="F1" s="93"/>
      <c r="G1" s="93"/>
      <c r="H1" s="93"/>
      <c r="I1" s="94"/>
    </row>
    <row r="2" spans="1:13" x14ac:dyDescent="0.45">
      <c r="A2" s="95"/>
      <c r="I2" s="96"/>
    </row>
    <row r="3" spans="1:13" x14ac:dyDescent="0.45">
      <c r="A3" s="95"/>
      <c r="I3" s="96"/>
    </row>
    <row r="4" spans="1:13" x14ac:dyDescent="0.45">
      <c r="A4" s="95"/>
      <c r="I4" s="96"/>
    </row>
    <row r="5" spans="1:13" x14ac:dyDescent="0.45">
      <c r="A5" s="95"/>
      <c r="I5" s="96"/>
    </row>
    <row r="6" spans="1:13" x14ac:dyDescent="0.45">
      <c r="A6" s="95"/>
      <c r="I6" s="96"/>
    </row>
    <row r="7" spans="1:13" x14ac:dyDescent="0.45">
      <c r="A7" s="95"/>
      <c r="I7" s="96"/>
    </row>
    <row r="8" spans="1:13" x14ac:dyDescent="0.45">
      <c r="A8" s="95"/>
      <c r="H8" s="97"/>
      <c r="I8" s="98"/>
    </row>
    <row r="9" spans="1:13" x14ac:dyDescent="0.45">
      <c r="A9" s="414" t="s">
        <v>167</v>
      </c>
      <c r="B9" s="415"/>
      <c r="C9" s="415"/>
      <c r="D9" s="415"/>
      <c r="E9" s="429"/>
      <c r="F9" s="430" t="s">
        <v>166</v>
      </c>
      <c r="G9" s="431"/>
      <c r="H9" s="432">
        <v>75</v>
      </c>
      <c r="I9" s="433"/>
    </row>
    <row r="10" spans="1:13" x14ac:dyDescent="0.45">
      <c r="A10" s="99" t="s">
        <v>77</v>
      </c>
      <c r="B10" s="97"/>
      <c r="F10" s="430" t="s">
        <v>78</v>
      </c>
      <c r="G10" s="431"/>
      <c r="H10" s="434" t="e">
        <f>#REF!</f>
        <v>#REF!</v>
      </c>
      <c r="I10" s="435"/>
    </row>
    <row r="11" spans="1:13" x14ac:dyDescent="0.45">
      <c r="A11" s="99" t="s">
        <v>79</v>
      </c>
      <c r="B11" s="97"/>
      <c r="F11" s="430" t="s">
        <v>80</v>
      </c>
      <c r="G11" s="431"/>
      <c r="H11" s="507" t="e">
        <f>#REF!</f>
        <v>#REF!</v>
      </c>
      <c r="I11" s="435"/>
    </row>
    <row r="12" spans="1:13" x14ac:dyDescent="0.45">
      <c r="A12" s="99" t="s">
        <v>81</v>
      </c>
      <c r="B12" s="97"/>
      <c r="F12" s="430" t="s">
        <v>82</v>
      </c>
      <c r="G12" s="431"/>
      <c r="H12" s="436" t="e">
        <f>#REF!</f>
        <v>#REF!</v>
      </c>
      <c r="I12" s="435"/>
    </row>
    <row r="13" spans="1:13" x14ac:dyDescent="0.45">
      <c r="A13" s="99" t="s">
        <v>83</v>
      </c>
      <c r="B13" s="97"/>
      <c r="F13" s="181" t="s">
        <v>84</v>
      </c>
      <c r="G13" s="182"/>
      <c r="H13" s="468" t="s">
        <v>118</v>
      </c>
      <c r="I13" s="469"/>
    </row>
    <row r="14" spans="1:13" x14ac:dyDescent="0.45">
      <c r="A14" s="99"/>
      <c r="B14" s="97"/>
      <c r="F14" s="430" t="s">
        <v>86</v>
      </c>
      <c r="G14" s="431"/>
      <c r="H14" s="436" t="s">
        <v>87</v>
      </c>
      <c r="I14" s="435"/>
      <c r="M14" t="s">
        <v>85</v>
      </c>
    </row>
    <row r="15" spans="1:13" x14ac:dyDescent="0.45">
      <c r="A15" s="99"/>
      <c r="B15" s="97"/>
      <c r="D15" s="187"/>
      <c r="F15" s="472" t="s">
        <v>404</v>
      </c>
      <c r="G15" s="472"/>
      <c r="H15" s="473" t="s">
        <v>434</v>
      </c>
      <c r="I15" s="469"/>
    </row>
    <row r="16" spans="1:13" x14ac:dyDescent="0.45">
      <c r="A16" s="443" t="s">
        <v>425</v>
      </c>
      <c r="B16" s="444"/>
      <c r="C16" s="444"/>
      <c r="D16" s="444"/>
      <c r="E16" s="444"/>
      <c r="F16" s="444"/>
      <c r="G16" s="444"/>
      <c r="H16" s="444"/>
      <c r="I16" s="445"/>
    </row>
    <row r="17" spans="1:11" ht="14.65" thickBot="1" x14ac:dyDescent="0.5">
      <c r="A17" s="446" t="s">
        <v>88</v>
      </c>
      <c r="B17" s="447"/>
      <c r="C17" s="447"/>
      <c r="D17" s="447"/>
      <c r="E17" s="447"/>
      <c r="F17" s="447"/>
      <c r="G17" s="447"/>
      <c r="H17" s="447"/>
      <c r="I17" s="448"/>
    </row>
    <row r="18" spans="1:11" x14ac:dyDescent="0.45">
      <c r="A18" s="104" t="s">
        <v>89</v>
      </c>
      <c r="B18" s="464" t="s">
        <v>176</v>
      </c>
      <c r="C18" s="465"/>
      <c r="D18" s="466"/>
      <c r="E18" s="170" t="s">
        <v>91</v>
      </c>
      <c r="F18" s="170" t="s">
        <v>92</v>
      </c>
      <c r="G18" s="170" t="s">
        <v>93</v>
      </c>
      <c r="H18" s="170" t="s">
        <v>94</v>
      </c>
      <c r="I18" s="171" t="s">
        <v>95</v>
      </c>
    </row>
    <row r="19" spans="1:11" x14ac:dyDescent="0.45">
      <c r="A19" s="109"/>
      <c r="B19" s="437"/>
      <c r="C19" s="438"/>
      <c r="D19" s="439"/>
      <c r="E19" s="110"/>
      <c r="F19" s="111"/>
      <c r="G19" s="110"/>
      <c r="H19" s="112"/>
      <c r="I19" s="113"/>
    </row>
    <row r="20" spans="1:11" x14ac:dyDescent="0.45">
      <c r="A20" s="114"/>
      <c r="B20" s="406"/>
      <c r="C20" s="395"/>
      <c r="D20" s="407"/>
      <c r="E20" s="115"/>
      <c r="F20" s="100"/>
      <c r="G20" s="115"/>
      <c r="H20" s="116"/>
      <c r="I20" s="113"/>
    </row>
    <row r="21" spans="1:11" x14ac:dyDescent="0.45">
      <c r="A21" s="114"/>
      <c r="B21" s="440"/>
      <c r="C21" s="441"/>
      <c r="D21" s="442"/>
      <c r="E21" s="115"/>
      <c r="F21" s="100"/>
      <c r="G21" s="117"/>
      <c r="H21" s="118"/>
      <c r="I21" s="119"/>
    </row>
    <row r="22" spans="1:11" x14ac:dyDescent="0.45">
      <c r="A22" s="408" t="s">
        <v>96</v>
      </c>
      <c r="B22" s="404"/>
      <c r="C22" s="404"/>
      <c r="D22" s="404"/>
      <c r="E22" s="404"/>
      <c r="F22" s="404"/>
      <c r="G22" s="404"/>
      <c r="H22" s="405"/>
      <c r="I22" s="113"/>
    </row>
    <row r="23" spans="1:11" x14ac:dyDescent="0.45">
      <c r="A23" s="414" t="s">
        <v>97</v>
      </c>
      <c r="B23" s="415"/>
      <c r="C23" s="415"/>
      <c r="D23" s="415"/>
      <c r="E23" s="415"/>
      <c r="F23" s="415"/>
      <c r="G23" s="415"/>
      <c r="H23" s="415"/>
      <c r="I23" s="416"/>
    </row>
    <row r="24" spans="1:11" x14ac:dyDescent="0.45">
      <c r="A24" s="120" t="s">
        <v>98</v>
      </c>
      <c r="B24" s="412" t="s">
        <v>176</v>
      </c>
      <c r="C24" s="458"/>
      <c r="D24" s="458"/>
      <c r="E24" s="458"/>
      <c r="F24" s="413"/>
      <c r="G24" s="180" t="s">
        <v>93</v>
      </c>
      <c r="H24" s="136" t="s">
        <v>94</v>
      </c>
      <c r="I24" s="137" t="s">
        <v>95</v>
      </c>
      <c r="K24" s="142"/>
    </row>
    <row r="25" spans="1:11" x14ac:dyDescent="0.45">
      <c r="A25" s="125">
        <v>1</v>
      </c>
      <c r="B25" s="417" t="s">
        <v>426</v>
      </c>
      <c r="C25" s="418"/>
      <c r="D25" s="418"/>
      <c r="E25" s="418"/>
      <c r="F25" s="419"/>
      <c r="G25" s="191">
        <v>2</v>
      </c>
      <c r="H25" s="219">
        <v>2304.35</v>
      </c>
      <c r="I25" s="129">
        <f>H25*G25</f>
        <v>4608.7</v>
      </c>
    </row>
    <row r="26" spans="1:11" x14ac:dyDescent="0.45">
      <c r="A26" s="221">
        <v>2</v>
      </c>
      <c r="B26" s="488" t="s">
        <v>437</v>
      </c>
      <c r="C26" s="489"/>
      <c r="D26" s="489"/>
      <c r="E26" s="489"/>
      <c r="F26" s="490"/>
      <c r="G26" s="222">
        <v>2</v>
      </c>
      <c r="H26" s="225">
        <v>-230</v>
      </c>
      <c r="I26" s="224">
        <f>H26*G26</f>
        <v>-460</v>
      </c>
    </row>
    <row r="27" spans="1:11" x14ac:dyDescent="0.45">
      <c r="A27" s="221"/>
      <c r="B27" s="488"/>
      <c r="C27" s="489"/>
      <c r="D27" s="489"/>
      <c r="E27" s="489"/>
      <c r="F27" s="490"/>
      <c r="G27" s="222"/>
      <c r="H27" s="225"/>
      <c r="I27" s="224"/>
    </row>
    <row r="28" spans="1:11" x14ac:dyDescent="0.45">
      <c r="A28" s="125"/>
      <c r="B28" s="420"/>
      <c r="C28" s="421"/>
      <c r="D28" s="421"/>
      <c r="E28" s="421"/>
      <c r="F28" s="422"/>
      <c r="G28" s="191"/>
      <c r="H28" s="220"/>
      <c r="I28" s="129"/>
    </row>
    <row r="29" spans="1:11" x14ac:dyDescent="0.45">
      <c r="A29" s="125"/>
      <c r="B29" s="420"/>
      <c r="C29" s="421"/>
      <c r="D29" s="421"/>
      <c r="E29" s="421"/>
      <c r="F29" s="422"/>
      <c r="G29" s="191"/>
      <c r="H29" s="220"/>
      <c r="I29" s="129"/>
    </row>
    <row r="30" spans="1:11" x14ac:dyDescent="0.45">
      <c r="A30" s="125"/>
      <c r="B30" s="470"/>
      <c r="C30" s="471"/>
      <c r="D30" s="471"/>
      <c r="E30" s="471"/>
      <c r="F30" s="471"/>
      <c r="G30" s="191"/>
      <c r="H30" s="220"/>
      <c r="I30" s="129"/>
    </row>
    <row r="31" spans="1:11" x14ac:dyDescent="0.45">
      <c r="A31" s="125"/>
      <c r="B31" s="470"/>
      <c r="C31" s="471"/>
      <c r="D31" s="471"/>
      <c r="E31" s="471"/>
      <c r="F31" s="471"/>
      <c r="G31" s="191"/>
      <c r="H31" s="220"/>
      <c r="I31" s="129"/>
    </row>
    <row r="32" spans="1:11" x14ac:dyDescent="0.45">
      <c r="A32" s="125"/>
      <c r="B32" s="470"/>
      <c r="C32" s="471"/>
      <c r="D32" s="471"/>
      <c r="E32" s="471"/>
      <c r="F32" s="471"/>
      <c r="G32" s="191"/>
      <c r="H32" s="217"/>
      <c r="I32" s="129"/>
    </row>
    <row r="33" spans="1:12" x14ac:dyDescent="0.45">
      <c r="A33" s="125"/>
      <c r="B33" s="470"/>
      <c r="C33" s="471"/>
      <c r="D33" s="471"/>
      <c r="E33" s="471"/>
      <c r="F33" s="471"/>
      <c r="G33" s="191"/>
      <c r="H33" s="217"/>
      <c r="I33" s="129"/>
    </row>
    <row r="34" spans="1:12" x14ac:dyDescent="0.45">
      <c r="A34" s="125"/>
      <c r="B34" s="470"/>
      <c r="C34" s="471"/>
      <c r="D34" s="471"/>
      <c r="E34" s="471"/>
      <c r="F34" s="471"/>
      <c r="G34" s="191"/>
      <c r="H34" s="217"/>
      <c r="I34" s="129"/>
    </row>
    <row r="35" spans="1:12" x14ac:dyDescent="0.45">
      <c r="A35" s="125"/>
      <c r="B35" s="470"/>
      <c r="C35" s="471"/>
      <c r="D35" s="471"/>
      <c r="E35" s="471"/>
      <c r="F35" s="471"/>
      <c r="G35" s="191"/>
      <c r="H35" s="192"/>
      <c r="I35" s="129"/>
    </row>
    <row r="36" spans="1:12" x14ac:dyDescent="0.45">
      <c r="A36" s="125"/>
      <c r="B36" s="470"/>
      <c r="C36" s="471"/>
      <c r="D36" s="471"/>
      <c r="E36" s="471"/>
      <c r="F36" s="471"/>
      <c r="G36" s="191"/>
      <c r="H36" s="192"/>
      <c r="I36" s="129"/>
    </row>
    <row r="37" spans="1:12" x14ac:dyDescent="0.45">
      <c r="A37" s="125"/>
      <c r="B37" s="470"/>
      <c r="C37" s="471"/>
      <c r="D37" s="471"/>
      <c r="E37" s="471"/>
      <c r="F37" s="471"/>
      <c r="G37" s="191"/>
      <c r="H37" s="192"/>
      <c r="I37" s="129"/>
    </row>
    <row r="38" spans="1:12" x14ac:dyDescent="0.45">
      <c r="A38" s="125"/>
      <c r="B38" s="470"/>
      <c r="C38" s="471"/>
      <c r="D38" s="471"/>
      <c r="E38" s="471"/>
      <c r="F38" s="471"/>
      <c r="G38" s="191"/>
      <c r="H38" s="192"/>
      <c r="I38" s="129"/>
      <c r="L38" s="130"/>
    </row>
    <row r="39" spans="1:12" x14ac:dyDescent="0.45">
      <c r="A39" s="467" t="s">
        <v>177</v>
      </c>
      <c r="B39" s="404"/>
      <c r="C39" s="404"/>
      <c r="D39" s="404"/>
      <c r="E39" s="404"/>
      <c r="F39" s="404"/>
      <c r="G39" s="404"/>
      <c r="H39" s="405"/>
      <c r="I39" s="185">
        <f>SUM(I25:I38)</f>
        <v>4148.7</v>
      </c>
      <c r="L39" s="130"/>
    </row>
    <row r="40" spans="1:12" x14ac:dyDescent="0.45">
      <c r="A40" s="408" t="s">
        <v>178</v>
      </c>
      <c r="B40" s="404"/>
      <c r="C40" s="404"/>
      <c r="D40" s="404"/>
      <c r="E40" s="404"/>
      <c r="F40" s="404"/>
      <c r="G40" s="404"/>
      <c r="H40" s="405"/>
      <c r="I40" s="186">
        <f>ROUND((I39*0.15),2)</f>
        <v>622.30999999999995</v>
      </c>
      <c r="L40" s="130"/>
    </row>
    <row r="41" spans="1:12" x14ac:dyDescent="0.45">
      <c r="A41" s="408" t="s">
        <v>179</v>
      </c>
      <c r="B41" s="404"/>
      <c r="C41" s="404"/>
      <c r="D41" s="404"/>
      <c r="E41" s="404"/>
      <c r="F41" s="404"/>
      <c r="G41" s="404"/>
      <c r="H41" s="405"/>
      <c r="I41" s="172">
        <f>I39+I40</f>
        <v>4771.01</v>
      </c>
    </row>
    <row r="42" spans="1:12" x14ac:dyDescent="0.45">
      <c r="A42" s="414" t="s">
        <v>101</v>
      </c>
      <c r="B42" s="415"/>
      <c r="C42" s="415"/>
      <c r="D42" s="415"/>
      <c r="E42" s="415"/>
      <c r="F42" s="415"/>
      <c r="G42" s="415"/>
      <c r="H42" s="415"/>
      <c r="I42" s="416"/>
    </row>
    <row r="43" spans="1:12" x14ac:dyDescent="0.45">
      <c r="A43" s="120" t="s">
        <v>102</v>
      </c>
      <c r="B43" s="412" t="s">
        <v>103</v>
      </c>
      <c r="C43" s="458"/>
      <c r="D43" s="413"/>
      <c r="E43" s="412" t="s">
        <v>91</v>
      </c>
      <c r="F43" s="413"/>
      <c r="G43" s="122" t="s">
        <v>93</v>
      </c>
      <c r="H43" s="123" t="s">
        <v>94</v>
      </c>
      <c r="I43" s="124" t="s">
        <v>95</v>
      </c>
    </row>
    <row r="44" spans="1:12" x14ac:dyDescent="0.45">
      <c r="A44" s="125">
        <v>1</v>
      </c>
      <c r="B44" s="449" t="s">
        <v>104</v>
      </c>
      <c r="C44" s="450"/>
      <c r="D44" s="451"/>
      <c r="E44" s="437" t="s">
        <v>105</v>
      </c>
      <c r="F44" s="439"/>
      <c r="G44" s="157"/>
      <c r="H44" s="155">
        <v>450</v>
      </c>
      <c r="I44" s="132">
        <f>SUM(G44*H44)</f>
        <v>0</v>
      </c>
    </row>
    <row r="45" spans="1:12" x14ac:dyDescent="0.45">
      <c r="A45" s="125">
        <v>2</v>
      </c>
      <c r="B45" s="426" t="s">
        <v>106</v>
      </c>
      <c r="C45" s="427"/>
      <c r="D45" s="428"/>
      <c r="E45" s="406" t="s">
        <v>105</v>
      </c>
      <c r="F45" s="407"/>
      <c r="G45" s="126"/>
      <c r="H45" s="156">
        <v>350</v>
      </c>
      <c r="I45" s="129">
        <f t="shared" ref="I45:I49" si="0">SUM(G45*H45)</f>
        <v>0</v>
      </c>
    </row>
    <row r="46" spans="1:12" x14ac:dyDescent="0.45">
      <c r="A46" s="125">
        <v>3</v>
      </c>
      <c r="B46" s="426" t="s">
        <v>107</v>
      </c>
      <c r="C46" s="427"/>
      <c r="D46" s="428"/>
      <c r="E46" s="406" t="s">
        <v>105</v>
      </c>
      <c r="F46" s="407"/>
      <c r="G46" s="126">
        <v>1.5</v>
      </c>
      <c r="H46" s="156">
        <v>300</v>
      </c>
      <c r="I46" s="129">
        <f t="shared" si="0"/>
        <v>450</v>
      </c>
    </row>
    <row r="47" spans="1:12" x14ac:dyDescent="0.45">
      <c r="A47" s="125">
        <v>4</v>
      </c>
      <c r="B47" s="426" t="s">
        <v>108</v>
      </c>
      <c r="C47" s="427"/>
      <c r="D47" s="428"/>
      <c r="E47" s="406" t="s">
        <v>105</v>
      </c>
      <c r="F47" s="407"/>
      <c r="G47" s="126"/>
      <c r="H47" s="156">
        <v>200</v>
      </c>
      <c r="I47" s="129">
        <f t="shared" si="0"/>
        <v>0</v>
      </c>
    </row>
    <row r="48" spans="1:12" x14ac:dyDescent="0.45">
      <c r="A48" s="125">
        <v>5</v>
      </c>
      <c r="B48" s="426" t="s">
        <v>109</v>
      </c>
      <c r="C48" s="427"/>
      <c r="D48" s="428"/>
      <c r="E48" s="406" t="s">
        <v>105</v>
      </c>
      <c r="F48" s="407"/>
      <c r="G48" s="126">
        <v>1.5</v>
      </c>
      <c r="H48" s="158">
        <v>200</v>
      </c>
      <c r="I48" s="129">
        <f t="shared" si="0"/>
        <v>300</v>
      </c>
    </row>
    <row r="49" spans="1:12" x14ac:dyDescent="0.45">
      <c r="A49" s="125">
        <v>6</v>
      </c>
      <c r="B49" s="426" t="s">
        <v>339</v>
      </c>
      <c r="C49" s="427"/>
      <c r="D49" s="428"/>
      <c r="E49" s="406" t="s">
        <v>105</v>
      </c>
      <c r="F49" s="407"/>
      <c r="G49" s="126"/>
      <c r="H49" s="158">
        <v>140</v>
      </c>
      <c r="I49" s="129">
        <f t="shared" si="0"/>
        <v>0</v>
      </c>
    </row>
    <row r="50" spans="1:12" x14ac:dyDescent="0.45">
      <c r="A50" s="125"/>
      <c r="B50" s="426"/>
      <c r="C50" s="427"/>
      <c r="D50" s="428"/>
      <c r="E50" s="133"/>
      <c r="F50" s="100"/>
      <c r="G50" s="100"/>
      <c r="H50" s="116"/>
      <c r="I50" s="129"/>
    </row>
    <row r="51" spans="1:12" x14ac:dyDescent="0.45">
      <c r="A51" s="114"/>
      <c r="B51" s="426"/>
      <c r="C51" s="427"/>
      <c r="D51" s="428"/>
      <c r="F51" s="100"/>
      <c r="G51" s="100"/>
      <c r="H51" s="116"/>
      <c r="I51" s="129"/>
    </row>
    <row r="52" spans="1:12" x14ac:dyDescent="0.45">
      <c r="A52" s="134"/>
      <c r="B52" s="455"/>
      <c r="C52" s="456"/>
      <c r="D52" s="457"/>
      <c r="E52" s="102"/>
      <c r="F52" s="103"/>
      <c r="G52" s="100"/>
      <c r="H52" s="118"/>
      <c r="I52" s="129"/>
    </row>
    <row r="53" spans="1:12" x14ac:dyDescent="0.45">
      <c r="A53" s="408" t="s">
        <v>110</v>
      </c>
      <c r="B53" s="404"/>
      <c r="C53" s="404"/>
      <c r="D53" s="404"/>
      <c r="E53" s="404"/>
      <c r="F53" s="404"/>
      <c r="G53" s="404"/>
      <c r="H53" s="405"/>
      <c r="I53" s="140">
        <f>SUM(I44:I52)</f>
        <v>750</v>
      </c>
    </row>
    <row r="54" spans="1:12" x14ac:dyDescent="0.45">
      <c r="A54" s="414" t="s">
        <v>111</v>
      </c>
      <c r="B54" s="415"/>
      <c r="C54" s="415"/>
      <c r="D54" s="415"/>
      <c r="E54" s="415"/>
      <c r="F54" s="415"/>
      <c r="G54" s="415"/>
      <c r="H54" s="415"/>
      <c r="I54" s="416"/>
    </row>
    <row r="55" spans="1:12" x14ac:dyDescent="0.45">
      <c r="A55" s="120" t="s">
        <v>112</v>
      </c>
      <c r="B55" s="412" t="s">
        <v>113</v>
      </c>
      <c r="C55" s="458"/>
      <c r="D55" s="413"/>
      <c r="E55" s="412" t="s">
        <v>114</v>
      </c>
      <c r="F55" s="413"/>
      <c r="G55" s="136" t="s">
        <v>115</v>
      </c>
      <c r="H55" s="136" t="s">
        <v>94</v>
      </c>
      <c r="I55" s="137" t="s">
        <v>95</v>
      </c>
    </row>
    <row r="56" spans="1:12" x14ac:dyDescent="0.45">
      <c r="A56" s="125">
        <v>1</v>
      </c>
      <c r="B56" s="417" t="s">
        <v>427</v>
      </c>
      <c r="C56" s="418"/>
      <c r="D56" s="419"/>
      <c r="E56" s="406">
        <v>2</v>
      </c>
      <c r="F56" s="407"/>
      <c r="G56" s="126">
        <v>42.4</v>
      </c>
      <c r="H56" s="138">
        <v>5</v>
      </c>
      <c r="I56" s="129">
        <f>H56*G56</f>
        <v>212</v>
      </c>
    </row>
    <row r="57" spans="1:12" x14ac:dyDescent="0.45">
      <c r="A57" s="139"/>
      <c r="B57" s="423"/>
      <c r="C57" s="424"/>
      <c r="D57" s="425"/>
      <c r="E57" s="440"/>
      <c r="F57" s="442"/>
      <c r="G57" s="126"/>
      <c r="H57" s="138"/>
      <c r="I57" s="129"/>
    </row>
    <row r="58" spans="1:12" x14ac:dyDescent="0.45">
      <c r="A58" s="408" t="s">
        <v>116</v>
      </c>
      <c r="B58" s="404"/>
      <c r="C58" s="404"/>
      <c r="D58" s="404"/>
      <c r="E58" s="404"/>
      <c r="F58" s="404"/>
      <c r="G58" s="404"/>
      <c r="H58" s="405"/>
      <c r="I58" s="140">
        <f>SUM(I56:I57)</f>
        <v>212</v>
      </c>
    </row>
    <row r="59" spans="1:12" x14ac:dyDescent="0.45">
      <c r="A59" s="141"/>
      <c r="B59" s="142"/>
      <c r="C59" s="142"/>
      <c r="D59" s="142"/>
      <c r="E59" s="142"/>
      <c r="F59" s="143"/>
      <c r="G59" s="144"/>
      <c r="H59" s="144"/>
      <c r="I59" s="145"/>
      <c r="L59" s="97"/>
    </row>
    <row r="60" spans="1:12" x14ac:dyDescent="0.45">
      <c r="A60" s="452"/>
      <c r="B60" s="453"/>
      <c r="C60" s="453"/>
      <c r="D60" s="453"/>
      <c r="E60" s="453"/>
      <c r="F60" s="146"/>
      <c r="G60" s="454" t="s">
        <v>117</v>
      </c>
      <c r="H60" s="453"/>
      <c r="I60" s="147">
        <f>I58+I53+I41</f>
        <v>5733.01</v>
      </c>
    </row>
    <row r="61" spans="1:12" x14ac:dyDescent="0.45">
      <c r="A61" s="452"/>
      <c r="B61" s="453"/>
      <c r="C61" s="453"/>
      <c r="D61" s="453"/>
      <c r="E61" s="453"/>
      <c r="F61" s="100"/>
      <c r="G61" s="148"/>
      <c r="H61" s="149"/>
      <c r="I61" s="150"/>
    </row>
    <row r="62" spans="1:12" ht="14.65" thickBot="1" x14ac:dyDescent="0.5">
      <c r="A62" s="452"/>
      <c r="B62" s="453"/>
      <c r="C62" s="453"/>
      <c r="D62" s="453"/>
      <c r="E62" s="453"/>
      <c r="F62" s="100"/>
      <c r="G62" s="402" t="s">
        <v>160</v>
      </c>
      <c r="H62" s="403"/>
      <c r="I62" s="242">
        <f>I60+I61</f>
        <v>5733.01</v>
      </c>
    </row>
    <row r="63" spans="1:12" ht="15" thickTop="1" thickBot="1" x14ac:dyDescent="0.5">
      <c r="A63" s="151"/>
      <c r="B63" s="152"/>
      <c r="C63" s="459"/>
      <c r="D63" s="460"/>
      <c r="E63" s="460"/>
      <c r="F63" s="460"/>
      <c r="G63" s="153"/>
      <c r="H63" s="153"/>
      <c r="I63" s="154"/>
    </row>
    <row r="65" spans="1:2" x14ac:dyDescent="0.45">
      <c r="A65" s="97"/>
      <c r="B65" s="97"/>
    </row>
  </sheetData>
  <mergeCells count="76">
    <mergeCell ref="C63:F63"/>
    <mergeCell ref="B57:D57"/>
    <mergeCell ref="E57:F57"/>
    <mergeCell ref="A58:H58"/>
    <mergeCell ref="A60:B60"/>
    <mergeCell ref="C60:E60"/>
    <mergeCell ref="G60:H60"/>
    <mergeCell ref="A61:B61"/>
    <mergeCell ref="C61:E61"/>
    <mergeCell ref="A62:B62"/>
    <mergeCell ref="C62:E62"/>
    <mergeCell ref="G62:H62"/>
    <mergeCell ref="B56:D56"/>
    <mergeCell ref="E56:F56"/>
    <mergeCell ref="B48:D48"/>
    <mergeCell ref="E48:F48"/>
    <mergeCell ref="B49:D49"/>
    <mergeCell ref="E49:F49"/>
    <mergeCell ref="B50:D50"/>
    <mergeCell ref="B51:D51"/>
    <mergeCell ref="B52:D52"/>
    <mergeCell ref="A53:H53"/>
    <mergeCell ref="A54:I54"/>
    <mergeCell ref="B55:D55"/>
    <mergeCell ref="E55:F55"/>
    <mergeCell ref="B45:D45"/>
    <mergeCell ref="E45:F45"/>
    <mergeCell ref="B46:D46"/>
    <mergeCell ref="E46:F46"/>
    <mergeCell ref="B47:D47"/>
    <mergeCell ref="E47:F47"/>
    <mergeCell ref="B44:D44"/>
    <mergeCell ref="E44:F44"/>
    <mergeCell ref="B34:F34"/>
    <mergeCell ref="B35:F35"/>
    <mergeCell ref="B36:F36"/>
    <mergeCell ref="B37:F37"/>
    <mergeCell ref="B38:F38"/>
    <mergeCell ref="A39:H39"/>
    <mergeCell ref="A40:H40"/>
    <mergeCell ref="A41:H41"/>
    <mergeCell ref="A42:I42"/>
    <mergeCell ref="B43:D43"/>
    <mergeCell ref="E43:F43"/>
    <mergeCell ref="B33:F33"/>
    <mergeCell ref="A22:H22"/>
    <mergeCell ref="A23:I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21:D21"/>
    <mergeCell ref="F12:G12"/>
    <mergeCell ref="H12:I12"/>
    <mergeCell ref="H13:I13"/>
    <mergeCell ref="F14:G14"/>
    <mergeCell ref="H14:I14"/>
    <mergeCell ref="F15:G15"/>
    <mergeCell ref="H15:I15"/>
    <mergeCell ref="A16:I16"/>
    <mergeCell ref="A17:I17"/>
    <mergeCell ref="B18:D18"/>
    <mergeCell ref="B19:D19"/>
    <mergeCell ref="B20:D20"/>
    <mergeCell ref="F11:G11"/>
    <mergeCell ref="H11:I11"/>
    <mergeCell ref="A9:E9"/>
    <mergeCell ref="F9:G9"/>
    <mergeCell ref="H9:I9"/>
    <mergeCell ref="F10:G10"/>
    <mergeCell ref="H10:I10"/>
  </mergeCells>
  <pageMargins left="0.70866141732283472" right="0.70866141732283472" top="0.74803149606299213" bottom="0.74803149606299213" header="0.31496062992125984" footer="0.31496062992125984"/>
  <pageSetup paperSize="9" scale="70" fitToHeight="0" orientation="portrait" r:id="rId1"/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sheetPr>
    <tabColor rgb="FF92D050"/>
  </sheetPr>
  <dimension ref="A1:M65"/>
  <sheetViews>
    <sheetView view="pageBreakPreview" topLeftCell="A10" zoomScale="60" zoomScaleNormal="100" workbookViewId="0">
      <selection activeCell="Q34" sqref="A1:XFD1048576"/>
    </sheetView>
  </sheetViews>
  <sheetFormatPr defaultRowHeight="14.25" x14ac:dyDescent="0.45"/>
  <cols>
    <col min="1" max="1" width="12" bestFit="1" customWidth="1"/>
    <col min="4" max="4" width="26.86328125" customWidth="1"/>
    <col min="6" max="6" width="8.86328125" customWidth="1"/>
    <col min="7" max="7" width="11" customWidth="1"/>
    <col min="8" max="8" width="14.1328125" customWidth="1"/>
    <col min="9" max="9" width="18.33203125" customWidth="1"/>
    <col min="13" max="13" width="5.1328125" customWidth="1"/>
  </cols>
  <sheetData>
    <row r="1" spans="1:13" x14ac:dyDescent="0.45">
      <c r="A1" s="92"/>
      <c r="B1" s="93"/>
      <c r="C1" s="93"/>
      <c r="D1" s="93"/>
      <c r="E1" s="93"/>
      <c r="F1" s="93"/>
      <c r="G1" s="93"/>
      <c r="H1" s="93"/>
      <c r="I1" s="94"/>
    </row>
    <row r="2" spans="1:13" x14ac:dyDescent="0.45">
      <c r="A2" s="95"/>
      <c r="I2" s="96"/>
    </row>
    <row r="3" spans="1:13" x14ac:dyDescent="0.45">
      <c r="A3" s="95"/>
      <c r="I3" s="96"/>
    </row>
    <row r="4" spans="1:13" x14ac:dyDescent="0.45">
      <c r="A4" s="95"/>
      <c r="I4" s="96"/>
    </row>
    <row r="5" spans="1:13" x14ac:dyDescent="0.45">
      <c r="A5" s="95"/>
      <c r="I5" s="96"/>
    </row>
    <row r="6" spans="1:13" x14ac:dyDescent="0.45">
      <c r="A6" s="95"/>
      <c r="I6" s="96"/>
    </row>
    <row r="7" spans="1:13" x14ac:dyDescent="0.45">
      <c r="A7" s="95"/>
      <c r="I7" s="96"/>
    </row>
    <row r="8" spans="1:13" x14ac:dyDescent="0.45">
      <c r="A8" s="95"/>
      <c r="H8" s="97"/>
      <c r="I8" s="98"/>
    </row>
    <row r="9" spans="1:13" x14ac:dyDescent="0.45">
      <c r="A9" s="414" t="s">
        <v>167</v>
      </c>
      <c r="B9" s="415"/>
      <c r="C9" s="415"/>
      <c r="D9" s="415"/>
      <c r="E9" s="429"/>
      <c r="F9" s="430" t="s">
        <v>166</v>
      </c>
      <c r="G9" s="431"/>
      <c r="H9" s="432">
        <v>76</v>
      </c>
      <c r="I9" s="433"/>
    </row>
    <row r="10" spans="1:13" x14ac:dyDescent="0.45">
      <c r="A10" s="99" t="s">
        <v>77</v>
      </c>
      <c r="B10" s="97"/>
      <c r="F10" s="430" t="s">
        <v>78</v>
      </c>
      <c r="G10" s="431"/>
      <c r="H10" s="434" t="e">
        <f>#REF!</f>
        <v>#REF!</v>
      </c>
      <c r="I10" s="435"/>
    </row>
    <row r="11" spans="1:13" x14ac:dyDescent="0.45">
      <c r="A11" s="99" t="s">
        <v>79</v>
      </c>
      <c r="B11" s="97"/>
      <c r="F11" s="430" t="s">
        <v>80</v>
      </c>
      <c r="G11" s="431"/>
      <c r="H11" s="507" t="e">
        <f>#REF!</f>
        <v>#REF!</v>
      </c>
      <c r="I11" s="435"/>
    </row>
    <row r="12" spans="1:13" x14ac:dyDescent="0.45">
      <c r="A12" s="99" t="s">
        <v>81</v>
      </c>
      <c r="B12" s="97"/>
      <c r="F12" s="430" t="s">
        <v>82</v>
      </c>
      <c r="G12" s="431"/>
      <c r="H12" s="436" t="e">
        <f>#REF!</f>
        <v>#REF!</v>
      </c>
      <c r="I12" s="435"/>
    </row>
    <row r="13" spans="1:13" x14ac:dyDescent="0.45">
      <c r="A13" s="99" t="s">
        <v>83</v>
      </c>
      <c r="B13" s="97"/>
      <c r="F13" s="181" t="s">
        <v>84</v>
      </c>
      <c r="G13" s="182"/>
      <c r="H13" s="468" t="s">
        <v>118</v>
      </c>
      <c r="I13" s="469"/>
    </row>
    <row r="14" spans="1:13" x14ac:dyDescent="0.45">
      <c r="A14" s="99"/>
      <c r="B14" s="97"/>
      <c r="F14" s="430" t="s">
        <v>86</v>
      </c>
      <c r="G14" s="431"/>
      <c r="H14" s="436" t="s">
        <v>87</v>
      </c>
      <c r="I14" s="435"/>
      <c r="M14" t="s">
        <v>85</v>
      </c>
    </row>
    <row r="15" spans="1:13" x14ac:dyDescent="0.45">
      <c r="A15" s="99"/>
      <c r="B15" s="97"/>
      <c r="D15" s="187"/>
      <c r="F15" s="472" t="s">
        <v>404</v>
      </c>
      <c r="G15" s="472"/>
      <c r="H15" s="473" t="s">
        <v>435</v>
      </c>
      <c r="I15" s="469"/>
    </row>
    <row r="16" spans="1:13" x14ac:dyDescent="0.45">
      <c r="A16" s="443" t="s">
        <v>324</v>
      </c>
      <c r="B16" s="444"/>
      <c r="C16" s="444"/>
      <c r="D16" s="444"/>
      <c r="E16" s="444"/>
      <c r="F16" s="444"/>
      <c r="G16" s="444"/>
      <c r="H16" s="444"/>
      <c r="I16" s="445"/>
    </row>
    <row r="17" spans="1:11" ht="14.65" thickBot="1" x14ac:dyDescent="0.5">
      <c r="A17" s="446" t="s">
        <v>88</v>
      </c>
      <c r="B17" s="447"/>
      <c r="C17" s="447"/>
      <c r="D17" s="447"/>
      <c r="E17" s="447"/>
      <c r="F17" s="447"/>
      <c r="G17" s="447"/>
      <c r="H17" s="447"/>
      <c r="I17" s="448"/>
    </row>
    <row r="18" spans="1:11" x14ac:dyDescent="0.45">
      <c r="A18" s="104" t="s">
        <v>89</v>
      </c>
      <c r="B18" s="464" t="s">
        <v>176</v>
      </c>
      <c r="C18" s="465"/>
      <c r="D18" s="466"/>
      <c r="E18" s="170" t="s">
        <v>91</v>
      </c>
      <c r="F18" s="170" t="s">
        <v>92</v>
      </c>
      <c r="G18" s="170" t="s">
        <v>93</v>
      </c>
      <c r="H18" s="170" t="s">
        <v>94</v>
      </c>
      <c r="I18" s="171" t="s">
        <v>95</v>
      </c>
    </row>
    <row r="19" spans="1:11" x14ac:dyDescent="0.45">
      <c r="A19" s="109"/>
      <c r="B19" s="437"/>
      <c r="C19" s="438"/>
      <c r="D19" s="439"/>
      <c r="E19" s="110"/>
      <c r="F19" s="111"/>
      <c r="G19" s="110"/>
      <c r="H19" s="112"/>
      <c r="I19" s="113"/>
    </row>
    <row r="20" spans="1:11" x14ac:dyDescent="0.45">
      <c r="A20" s="114"/>
      <c r="B20" s="406"/>
      <c r="C20" s="395"/>
      <c r="D20" s="407"/>
      <c r="E20" s="115"/>
      <c r="F20" s="100"/>
      <c r="G20" s="115"/>
      <c r="H20" s="116"/>
      <c r="I20" s="113"/>
    </row>
    <row r="21" spans="1:11" x14ac:dyDescent="0.45">
      <c r="A21" s="114"/>
      <c r="B21" s="440"/>
      <c r="C21" s="441"/>
      <c r="D21" s="442"/>
      <c r="E21" s="115"/>
      <c r="F21" s="100"/>
      <c r="G21" s="117"/>
      <c r="H21" s="118"/>
      <c r="I21" s="119"/>
    </row>
    <row r="22" spans="1:11" x14ac:dyDescent="0.45">
      <c r="A22" s="408" t="s">
        <v>96</v>
      </c>
      <c r="B22" s="404"/>
      <c r="C22" s="404"/>
      <c r="D22" s="404"/>
      <c r="E22" s="404"/>
      <c r="F22" s="404"/>
      <c r="G22" s="404"/>
      <c r="H22" s="405"/>
      <c r="I22" s="113"/>
    </row>
    <row r="23" spans="1:11" x14ac:dyDescent="0.45">
      <c r="A23" s="414" t="s">
        <v>97</v>
      </c>
      <c r="B23" s="415"/>
      <c r="C23" s="415"/>
      <c r="D23" s="415"/>
      <c r="E23" s="415"/>
      <c r="F23" s="415"/>
      <c r="G23" s="415"/>
      <c r="H23" s="415"/>
      <c r="I23" s="416"/>
    </row>
    <row r="24" spans="1:11" x14ac:dyDescent="0.45">
      <c r="A24" s="120" t="s">
        <v>98</v>
      </c>
      <c r="B24" s="412" t="s">
        <v>176</v>
      </c>
      <c r="C24" s="458"/>
      <c r="D24" s="458"/>
      <c r="E24" s="458"/>
      <c r="F24" s="413"/>
      <c r="G24" s="180" t="s">
        <v>93</v>
      </c>
      <c r="H24" s="136" t="s">
        <v>94</v>
      </c>
      <c r="I24" s="137" t="s">
        <v>95</v>
      </c>
      <c r="K24" s="142"/>
    </row>
    <row r="25" spans="1:11" x14ac:dyDescent="0.45">
      <c r="A25" s="125">
        <v>1</v>
      </c>
      <c r="B25" s="417" t="s">
        <v>426</v>
      </c>
      <c r="C25" s="418"/>
      <c r="D25" s="418"/>
      <c r="E25" s="418"/>
      <c r="F25" s="419"/>
      <c r="G25" s="191">
        <v>1</v>
      </c>
      <c r="H25" s="219">
        <v>2304.35</v>
      </c>
      <c r="I25" s="129">
        <f>H25*G25</f>
        <v>2304.35</v>
      </c>
    </row>
    <row r="26" spans="1:11" x14ac:dyDescent="0.45">
      <c r="A26" s="221">
        <v>2</v>
      </c>
      <c r="B26" s="488" t="s">
        <v>437</v>
      </c>
      <c r="C26" s="489"/>
      <c r="D26" s="489"/>
      <c r="E26" s="489"/>
      <c r="F26" s="490"/>
      <c r="G26" s="222">
        <v>1</v>
      </c>
      <c r="H26" s="225">
        <v>-230</v>
      </c>
      <c r="I26" s="224">
        <f>H26*G26</f>
        <v>-230</v>
      </c>
    </row>
    <row r="27" spans="1:11" x14ac:dyDescent="0.45">
      <c r="A27" s="125"/>
      <c r="B27" s="420"/>
      <c r="C27" s="421"/>
      <c r="D27" s="421"/>
      <c r="E27" s="421"/>
      <c r="F27" s="422"/>
      <c r="G27" s="191"/>
      <c r="H27" s="220"/>
      <c r="I27" s="129"/>
    </row>
    <row r="28" spans="1:11" x14ac:dyDescent="0.45">
      <c r="A28" s="125"/>
      <c r="B28" s="420"/>
      <c r="C28" s="421"/>
      <c r="D28" s="421"/>
      <c r="E28" s="421"/>
      <c r="F28" s="422"/>
      <c r="G28" s="191"/>
      <c r="H28" s="220"/>
      <c r="I28" s="129"/>
    </row>
    <row r="29" spans="1:11" x14ac:dyDescent="0.45">
      <c r="A29" s="125"/>
      <c r="B29" s="420"/>
      <c r="C29" s="421"/>
      <c r="D29" s="421"/>
      <c r="E29" s="421"/>
      <c r="F29" s="422"/>
      <c r="G29" s="191"/>
      <c r="H29" s="220"/>
      <c r="I29" s="129"/>
    </row>
    <row r="30" spans="1:11" x14ac:dyDescent="0.45">
      <c r="A30" s="125"/>
      <c r="B30" s="470"/>
      <c r="C30" s="471"/>
      <c r="D30" s="471"/>
      <c r="E30" s="471"/>
      <c r="F30" s="471"/>
      <c r="G30" s="191"/>
      <c r="H30" s="220"/>
      <c r="I30" s="129"/>
    </row>
    <row r="31" spans="1:11" x14ac:dyDescent="0.45">
      <c r="A31" s="125"/>
      <c r="B31" s="470"/>
      <c r="C31" s="471"/>
      <c r="D31" s="471"/>
      <c r="E31" s="471"/>
      <c r="F31" s="471"/>
      <c r="G31" s="191"/>
      <c r="H31" s="220"/>
      <c r="I31" s="129"/>
    </row>
    <row r="32" spans="1:11" x14ac:dyDescent="0.45">
      <c r="A32" s="125"/>
      <c r="B32" s="470"/>
      <c r="C32" s="471"/>
      <c r="D32" s="471"/>
      <c r="E32" s="471"/>
      <c r="F32" s="471"/>
      <c r="G32" s="191"/>
      <c r="H32" s="217"/>
      <c r="I32" s="129"/>
    </row>
    <row r="33" spans="1:12" x14ac:dyDescent="0.45">
      <c r="A33" s="125"/>
      <c r="B33" s="470"/>
      <c r="C33" s="471"/>
      <c r="D33" s="471"/>
      <c r="E33" s="471"/>
      <c r="F33" s="471"/>
      <c r="G33" s="191"/>
      <c r="H33" s="217"/>
      <c r="I33" s="129"/>
    </row>
    <row r="34" spans="1:12" x14ac:dyDescent="0.45">
      <c r="A34" s="125"/>
      <c r="B34" s="470"/>
      <c r="C34" s="471"/>
      <c r="D34" s="471"/>
      <c r="E34" s="471"/>
      <c r="F34" s="471"/>
      <c r="G34" s="191"/>
      <c r="H34" s="217"/>
      <c r="I34" s="129"/>
    </row>
    <row r="35" spans="1:12" x14ac:dyDescent="0.45">
      <c r="A35" s="125"/>
      <c r="B35" s="470"/>
      <c r="C35" s="471"/>
      <c r="D35" s="471"/>
      <c r="E35" s="471"/>
      <c r="F35" s="471"/>
      <c r="G35" s="191"/>
      <c r="H35" s="192"/>
      <c r="I35" s="129"/>
    </row>
    <row r="36" spans="1:12" x14ac:dyDescent="0.45">
      <c r="A36" s="125"/>
      <c r="B36" s="470"/>
      <c r="C36" s="471"/>
      <c r="D36" s="471"/>
      <c r="E36" s="471"/>
      <c r="F36" s="471"/>
      <c r="G36" s="191"/>
      <c r="H36" s="192"/>
      <c r="I36" s="129"/>
    </row>
    <row r="37" spans="1:12" x14ac:dyDescent="0.45">
      <c r="A37" s="125"/>
      <c r="B37" s="470"/>
      <c r="C37" s="471"/>
      <c r="D37" s="471"/>
      <c r="E37" s="471"/>
      <c r="F37" s="471"/>
      <c r="G37" s="191"/>
      <c r="H37" s="192"/>
      <c r="I37" s="129"/>
    </row>
    <row r="38" spans="1:12" x14ac:dyDescent="0.45">
      <c r="A38" s="125"/>
      <c r="B38" s="470"/>
      <c r="C38" s="471"/>
      <c r="D38" s="471"/>
      <c r="E38" s="471"/>
      <c r="F38" s="471"/>
      <c r="G38" s="191"/>
      <c r="H38" s="192"/>
      <c r="I38" s="129"/>
      <c r="L38" s="130"/>
    </row>
    <row r="39" spans="1:12" x14ac:dyDescent="0.45">
      <c r="A39" s="467" t="s">
        <v>177</v>
      </c>
      <c r="B39" s="404"/>
      <c r="C39" s="404"/>
      <c r="D39" s="404"/>
      <c r="E39" s="404"/>
      <c r="F39" s="404"/>
      <c r="G39" s="404"/>
      <c r="H39" s="405"/>
      <c r="I39" s="185">
        <f>SUM(I25:I38)</f>
        <v>2074.35</v>
      </c>
      <c r="L39" s="130"/>
    </row>
    <row r="40" spans="1:12" x14ac:dyDescent="0.45">
      <c r="A40" s="408" t="s">
        <v>178</v>
      </c>
      <c r="B40" s="404"/>
      <c r="C40" s="404"/>
      <c r="D40" s="404"/>
      <c r="E40" s="404"/>
      <c r="F40" s="404"/>
      <c r="G40" s="404"/>
      <c r="H40" s="405"/>
      <c r="I40" s="186">
        <f>ROUND((I39*0.15),2)</f>
        <v>311.14999999999998</v>
      </c>
      <c r="L40" s="130"/>
    </row>
    <row r="41" spans="1:12" x14ac:dyDescent="0.45">
      <c r="A41" s="408" t="s">
        <v>179</v>
      </c>
      <c r="B41" s="404"/>
      <c r="C41" s="404"/>
      <c r="D41" s="404"/>
      <c r="E41" s="404"/>
      <c r="F41" s="404"/>
      <c r="G41" s="404"/>
      <c r="H41" s="405"/>
      <c r="I41" s="172">
        <f>I39+I40</f>
        <v>2385.5</v>
      </c>
    </row>
    <row r="42" spans="1:12" x14ac:dyDescent="0.45">
      <c r="A42" s="414" t="s">
        <v>101</v>
      </c>
      <c r="B42" s="415"/>
      <c r="C42" s="415"/>
      <c r="D42" s="415"/>
      <c r="E42" s="415"/>
      <c r="F42" s="415"/>
      <c r="G42" s="415"/>
      <c r="H42" s="415"/>
      <c r="I42" s="416"/>
    </row>
    <row r="43" spans="1:12" x14ac:dyDescent="0.45">
      <c r="A43" s="120" t="s">
        <v>102</v>
      </c>
      <c r="B43" s="412" t="s">
        <v>103</v>
      </c>
      <c r="C43" s="458"/>
      <c r="D43" s="413"/>
      <c r="E43" s="412" t="s">
        <v>91</v>
      </c>
      <c r="F43" s="413"/>
      <c r="G43" s="122" t="s">
        <v>93</v>
      </c>
      <c r="H43" s="123" t="s">
        <v>94</v>
      </c>
      <c r="I43" s="124" t="s">
        <v>95</v>
      </c>
    </row>
    <row r="44" spans="1:12" x14ac:dyDescent="0.45">
      <c r="A44" s="125">
        <v>1</v>
      </c>
      <c r="B44" s="449" t="s">
        <v>104</v>
      </c>
      <c r="C44" s="450"/>
      <c r="D44" s="451"/>
      <c r="E44" s="437" t="s">
        <v>105</v>
      </c>
      <c r="F44" s="439"/>
      <c r="G44" s="157"/>
      <c r="H44" s="155">
        <v>450</v>
      </c>
      <c r="I44" s="132">
        <f>SUM(G44*H44)</f>
        <v>0</v>
      </c>
    </row>
    <row r="45" spans="1:12" x14ac:dyDescent="0.45">
      <c r="A45" s="125">
        <v>2</v>
      </c>
      <c r="B45" s="426" t="s">
        <v>106</v>
      </c>
      <c r="C45" s="427"/>
      <c r="D45" s="428"/>
      <c r="E45" s="406" t="s">
        <v>105</v>
      </c>
      <c r="F45" s="407"/>
      <c r="G45" s="126"/>
      <c r="H45" s="156">
        <v>350</v>
      </c>
      <c r="I45" s="129">
        <f t="shared" ref="I45:I49" si="0">SUM(G45*H45)</f>
        <v>0</v>
      </c>
    </row>
    <row r="46" spans="1:12" x14ac:dyDescent="0.45">
      <c r="A46" s="125">
        <v>3</v>
      </c>
      <c r="B46" s="426" t="s">
        <v>107</v>
      </c>
      <c r="C46" s="427"/>
      <c r="D46" s="428"/>
      <c r="E46" s="406" t="s">
        <v>105</v>
      </c>
      <c r="F46" s="407"/>
      <c r="G46" s="126">
        <v>1.5</v>
      </c>
      <c r="H46" s="156">
        <v>300</v>
      </c>
      <c r="I46" s="129">
        <f t="shared" si="0"/>
        <v>450</v>
      </c>
    </row>
    <row r="47" spans="1:12" x14ac:dyDescent="0.45">
      <c r="A47" s="125">
        <v>4</v>
      </c>
      <c r="B47" s="426" t="s">
        <v>108</v>
      </c>
      <c r="C47" s="427"/>
      <c r="D47" s="428"/>
      <c r="E47" s="406" t="s">
        <v>105</v>
      </c>
      <c r="F47" s="407"/>
      <c r="G47" s="126"/>
      <c r="H47" s="156">
        <v>200</v>
      </c>
      <c r="I47" s="129">
        <f t="shared" si="0"/>
        <v>0</v>
      </c>
    </row>
    <row r="48" spans="1:12" x14ac:dyDescent="0.45">
      <c r="A48" s="125">
        <v>5</v>
      </c>
      <c r="B48" s="426" t="s">
        <v>109</v>
      </c>
      <c r="C48" s="427"/>
      <c r="D48" s="428"/>
      <c r="E48" s="406" t="s">
        <v>105</v>
      </c>
      <c r="F48" s="407"/>
      <c r="G48" s="126">
        <v>1.5</v>
      </c>
      <c r="H48" s="158">
        <v>200</v>
      </c>
      <c r="I48" s="129">
        <f t="shared" si="0"/>
        <v>300</v>
      </c>
    </row>
    <row r="49" spans="1:12" x14ac:dyDescent="0.45">
      <c r="A49" s="125">
        <v>6</v>
      </c>
      <c r="B49" s="426" t="s">
        <v>339</v>
      </c>
      <c r="C49" s="427"/>
      <c r="D49" s="428"/>
      <c r="E49" s="406" t="s">
        <v>105</v>
      </c>
      <c r="F49" s="407"/>
      <c r="G49" s="126"/>
      <c r="H49" s="158">
        <v>140</v>
      </c>
      <c r="I49" s="129">
        <f t="shared" si="0"/>
        <v>0</v>
      </c>
    </row>
    <row r="50" spans="1:12" x14ac:dyDescent="0.45">
      <c r="A50" s="125"/>
      <c r="B50" s="426"/>
      <c r="C50" s="427"/>
      <c r="D50" s="428"/>
      <c r="E50" s="133"/>
      <c r="F50" s="100"/>
      <c r="G50" s="100"/>
      <c r="H50" s="116"/>
      <c r="I50" s="129"/>
    </row>
    <row r="51" spans="1:12" x14ac:dyDescent="0.45">
      <c r="A51" s="114"/>
      <c r="B51" s="426"/>
      <c r="C51" s="427"/>
      <c r="D51" s="428"/>
      <c r="F51" s="100"/>
      <c r="G51" s="100"/>
      <c r="H51" s="116"/>
      <c r="I51" s="129"/>
    </row>
    <row r="52" spans="1:12" x14ac:dyDescent="0.45">
      <c r="A52" s="134"/>
      <c r="B52" s="455"/>
      <c r="C52" s="456"/>
      <c r="D52" s="457"/>
      <c r="E52" s="102"/>
      <c r="F52" s="103"/>
      <c r="G52" s="100"/>
      <c r="H52" s="118"/>
      <c r="I52" s="129"/>
    </row>
    <row r="53" spans="1:12" x14ac:dyDescent="0.45">
      <c r="A53" s="408" t="s">
        <v>110</v>
      </c>
      <c r="B53" s="404"/>
      <c r="C53" s="404"/>
      <c r="D53" s="404"/>
      <c r="E53" s="404"/>
      <c r="F53" s="404"/>
      <c r="G53" s="404"/>
      <c r="H53" s="405"/>
      <c r="I53" s="140">
        <f>SUM(I44:I52)</f>
        <v>750</v>
      </c>
    </row>
    <row r="54" spans="1:12" x14ac:dyDescent="0.45">
      <c r="A54" s="414" t="s">
        <v>111</v>
      </c>
      <c r="B54" s="415"/>
      <c r="C54" s="415"/>
      <c r="D54" s="415"/>
      <c r="E54" s="415"/>
      <c r="F54" s="415"/>
      <c r="G54" s="415"/>
      <c r="H54" s="415"/>
      <c r="I54" s="416"/>
    </row>
    <row r="55" spans="1:12" x14ac:dyDescent="0.45">
      <c r="A55" s="120" t="s">
        <v>112</v>
      </c>
      <c r="B55" s="412" t="s">
        <v>113</v>
      </c>
      <c r="C55" s="458"/>
      <c r="D55" s="413"/>
      <c r="E55" s="412" t="s">
        <v>114</v>
      </c>
      <c r="F55" s="413"/>
      <c r="G55" s="136" t="s">
        <v>115</v>
      </c>
      <c r="H55" s="136" t="s">
        <v>94</v>
      </c>
      <c r="I55" s="137" t="s">
        <v>95</v>
      </c>
    </row>
    <row r="56" spans="1:12" x14ac:dyDescent="0.45">
      <c r="A56" s="125">
        <v>1</v>
      </c>
      <c r="B56" s="417" t="s">
        <v>430</v>
      </c>
      <c r="C56" s="418"/>
      <c r="D56" s="419"/>
      <c r="E56" s="406">
        <v>2</v>
      </c>
      <c r="F56" s="407"/>
      <c r="G56" s="126">
        <v>155.6</v>
      </c>
      <c r="H56" s="138">
        <v>5</v>
      </c>
      <c r="I56" s="129">
        <f>H56*G56</f>
        <v>778</v>
      </c>
    </row>
    <row r="57" spans="1:12" x14ac:dyDescent="0.45">
      <c r="A57" s="139"/>
      <c r="B57" s="423"/>
      <c r="C57" s="424"/>
      <c r="D57" s="425"/>
      <c r="E57" s="440"/>
      <c r="F57" s="442"/>
      <c r="G57" s="126"/>
      <c r="H57" s="138"/>
      <c r="I57" s="129"/>
    </row>
    <row r="58" spans="1:12" x14ac:dyDescent="0.45">
      <c r="A58" s="408" t="s">
        <v>116</v>
      </c>
      <c r="B58" s="404"/>
      <c r="C58" s="404"/>
      <c r="D58" s="404"/>
      <c r="E58" s="404"/>
      <c r="F58" s="404"/>
      <c r="G58" s="404"/>
      <c r="H58" s="405"/>
      <c r="I58" s="140">
        <f>SUM(I56:I57)</f>
        <v>778</v>
      </c>
    </row>
    <row r="59" spans="1:12" x14ac:dyDescent="0.45">
      <c r="A59" s="141"/>
      <c r="B59" s="142"/>
      <c r="C59" s="142"/>
      <c r="D59" s="142"/>
      <c r="E59" s="142"/>
      <c r="F59" s="143"/>
      <c r="G59" s="144"/>
      <c r="H59" s="144"/>
      <c r="I59" s="145"/>
      <c r="L59" s="97"/>
    </row>
    <row r="60" spans="1:12" x14ac:dyDescent="0.45">
      <c r="A60" s="452"/>
      <c r="B60" s="453"/>
      <c r="C60" s="453"/>
      <c r="D60" s="453"/>
      <c r="E60" s="453"/>
      <c r="F60" s="146"/>
      <c r="G60" s="454" t="s">
        <v>117</v>
      </c>
      <c r="H60" s="453"/>
      <c r="I60" s="147">
        <f>I58+I53+I41</f>
        <v>3913.5</v>
      </c>
    </row>
    <row r="61" spans="1:12" x14ac:dyDescent="0.45">
      <c r="A61" s="452"/>
      <c r="B61" s="453"/>
      <c r="C61" s="453"/>
      <c r="D61" s="453"/>
      <c r="E61" s="453"/>
      <c r="F61" s="100"/>
      <c r="G61" s="148"/>
      <c r="H61" s="149"/>
      <c r="I61" s="150"/>
    </row>
    <row r="62" spans="1:12" ht="14.65" thickBot="1" x14ac:dyDescent="0.5">
      <c r="A62" s="452"/>
      <c r="B62" s="453"/>
      <c r="C62" s="453"/>
      <c r="D62" s="453"/>
      <c r="E62" s="453"/>
      <c r="F62" s="100"/>
      <c r="G62" s="402" t="s">
        <v>160</v>
      </c>
      <c r="H62" s="403"/>
      <c r="I62" s="242">
        <f>I60+I61</f>
        <v>3913.5</v>
      </c>
    </row>
    <row r="63" spans="1:12" ht="15" thickTop="1" thickBot="1" x14ac:dyDescent="0.5">
      <c r="A63" s="151"/>
      <c r="B63" s="152"/>
      <c r="C63" s="459"/>
      <c r="D63" s="460"/>
      <c r="E63" s="460"/>
      <c r="F63" s="460"/>
      <c r="G63" s="153"/>
      <c r="H63" s="153"/>
      <c r="I63" s="154"/>
    </row>
    <row r="65" spans="1:2" x14ac:dyDescent="0.45">
      <c r="A65" s="97"/>
      <c r="B65" s="97"/>
    </row>
  </sheetData>
  <mergeCells count="76">
    <mergeCell ref="C63:F63"/>
    <mergeCell ref="B57:D57"/>
    <mergeCell ref="E57:F57"/>
    <mergeCell ref="A58:H58"/>
    <mergeCell ref="A60:B60"/>
    <mergeCell ref="C60:E60"/>
    <mergeCell ref="G60:H60"/>
    <mergeCell ref="A61:B61"/>
    <mergeCell ref="C61:E61"/>
    <mergeCell ref="A62:B62"/>
    <mergeCell ref="C62:E62"/>
    <mergeCell ref="G62:H62"/>
    <mergeCell ref="B56:D56"/>
    <mergeCell ref="E56:F56"/>
    <mergeCell ref="B48:D48"/>
    <mergeCell ref="E48:F48"/>
    <mergeCell ref="B49:D49"/>
    <mergeCell ref="E49:F49"/>
    <mergeCell ref="B50:D50"/>
    <mergeCell ref="B51:D51"/>
    <mergeCell ref="B52:D52"/>
    <mergeCell ref="A53:H53"/>
    <mergeCell ref="A54:I54"/>
    <mergeCell ref="B55:D55"/>
    <mergeCell ref="E55:F55"/>
    <mergeCell ref="B45:D45"/>
    <mergeCell ref="E45:F45"/>
    <mergeCell ref="B46:D46"/>
    <mergeCell ref="E46:F46"/>
    <mergeCell ref="B47:D47"/>
    <mergeCell ref="E47:F47"/>
    <mergeCell ref="B44:D44"/>
    <mergeCell ref="E44:F44"/>
    <mergeCell ref="B34:F34"/>
    <mergeCell ref="B35:F35"/>
    <mergeCell ref="B36:F36"/>
    <mergeCell ref="B37:F37"/>
    <mergeCell ref="B38:F38"/>
    <mergeCell ref="A39:H39"/>
    <mergeCell ref="A40:H40"/>
    <mergeCell ref="A41:H41"/>
    <mergeCell ref="A42:I42"/>
    <mergeCell ref="B43:D43"/>
    <mergeCell ref="E43:F43"/>
    <mergeCell ref="B33:F33"/>
    <mergeCell ref="A22:H22"/>
    <mergeCell ref="A23:I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21:D21"/>
    <mergeCell ref="F12:G12"/>
    <mergeCell ref="H12:I12"/>
    <mergeCell ref="H13:I13"/>
    <mergeCell ref="F14:G14"/>
    <mergeCell ref="H14:I14"/>
    <mergeCell ref="F15:G15"/>
    <mergeCell ref="H15:I15"/>
    <mergeCell ref="A16:I16"/>
    <mergeCell ref="A17:I17"/>
    <mergeCell ref="B18:D18"/>
    <mergeCell ref="B19:D19"/>
    <mergeCell ref="B20:D20"/>
    <mergeCell ref="F11:G11"/>
    <mergeCell ref="H11:I11"/>
    <mergeCell ref="A9:E9"/>
    <mergeCell ref="F9:G9"/>
    <mergeCell ref="H9:I9"/>
    <mergeCell ref="F10:G10"/>
    <mergeCell ref="H10:I10"/>
  </mergeCells>
  <pageMargins left="0.70866141732283472" right="0.70866141732283472" top="0.74803149606299213" bottom="0.74803149606299213" header="0.31496062992125984" footer="0.31496062992125984"/>
  <pageSetup paperSize="9" scale="70" fitToHeight="0" orientation="portrait" r:id="rId1"/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M65"/>
  <sheetViews>
    <sheetView topLeftCell="A7" workbookViewId="0">
      <selection activeCell="P51" sqref="P51"/>
    </sheetView>
  </sheetViews>
  <sheetFormatPr defaultRowHeight="14.25" x14ac:dyDescent="0.45"/>
  <cols>
    <col min="1" max="1" width="12" bestFit="1" customWidth="1"/>
    <col min="4" max="4" width="26.86328125" customWidth="1"/>
    <col min="6" max="6" width="8.86328125" customWidth="1"/>
    <col min="7" max="7" width="11" customWidth="1"/>
    <col min="8" max="8" width="14.1328125" customWidth="1"/>
    <col min="9" max="9" width="18.33203125" customWidth="1"/>
  </cols>
  <sheetData>
    <row r="1" spans="1:13" x14ac:dyDescent="0.45">
      <c r="A1" s="92"/>
      <c r="B1" s="93"/>
      <c r="C1" s="93"/>
      <c r="D1" s="93"/>
      <c r="E1" s="93"/>
      <c r="F1" s="93"/>
      <c r="G1" s="93"/>
      <c r="H1" s="93"/>
      <c r="I1" s="94"/>
    </row>
    <row r="2" spans="1:13" x14ac:dyDescent="0.45">
      <c r="A2" s="95"/>
      <c r="I2" s="96"/>
    </row>
    <row r="3" spans="1:13" x14ac:dyDescent="0.45">
      <c r="A3" s="95"/>
      <c r="I3" s="96"/>
    </row>
    <row r="4" spans="1:13" x14ac:dyDescent="0.45">
      <c r="A4" s="95"/>
      <c r="I4" s="96"/>
    </row>
    <row r="5" spans="1:13" x14ac:dyDescent="0.45">
      <c r="A5" s="95"/>
      <c r="I5" s="96"/>
    </row>
    <row r="6" spans="1:13" x14ac:dyDescent="0.45">
      <c r="A6" s="95"/>
      <c r="I6" s="96"/>
    </row>
    <row r="7" spans="1:13" x14ac:dyDescent="0.45">
      <c r="A7" s="95"/>
      <c r="I7" s="96"/>
    </row>
    <row r="8" spans="1:13" x14ac:dyDescent="0.45">
      <c r="A8" s="95"/>
      <c r="H8" s="97"/>
      <c r="I8" s="98"/>
    </row>
    <row r="9" spans="1:13" x14ac:dyDescent="0.45">
      <c r="A9" s="414" t="s">
        <v>167</v>
      </c>
      <c r="B9" s="415"/>
      <c r="C9" s="415"/>
      <c r="D9" s="415"/>
      <c r="E9" s="429"/>
      <c r="F9" s="430" t="s">
        <v>166</v>
      </c>
      <c r="G9" s="431"/>
      <c r="H9" s="432" t="e">
        <f>#REF!</f>
        <v>#REF!</v>
      </c>
      <c r="I9" s="433"/>
    </row>
    <row r="10" spans="1:13" x14ac:dyDescent="0.45">
      <c r="A10" s="99" t="s">
        <v>77</v>
      </c>
      <c r="B10" s="97"/>
      <c r="F10" s="430" t="s">
        <v>78</v>
      </c>
      <c r="G10" s="431"/>
      <c r="H10" s="434" t="e">
        <f>#REF!</f>
        <v>#REF!</v>
      </c>
      <c r="I10" s="435"/>
    </row>
    <row r="11" spans="1:13" x14ac:dyDescent="0.45">
      <c r="A11" s="99" t="s">
        <v>79</v>
      </c>
      <c r="B11" s="97"/>
      <c r="F11" s="430" t="s">
        <v>80</v>
      </c>
      <c r="G11" s="431"/>
      <c r="H11" s="436" t="e">
        <f>#REF!</f>
        <v>#REF!</v>
      </c>
      <c r="I11" s="435"/>
    </row>
    <row r="12" spans="1:13" x14ac:dyDescent="0.45">
      <c r="A12" s="99" t="s">
        <v>81</v>
      </c>
      <c r="B12" s="97"/>
      <c r="F12" s="430" t="s">
        <v>82</v>
      </c>
      <c r="G12" s="431"/>
      <c r="H12" s="436" t="e">
        <f>#REF!</f>
        <v>#REF!</v>
      </c>
      <c r="I12" s="435"/>
    </row>
    <row r="13" spans="1:13" x14ac:dyDescent="0.45">
      <c r="A13" s="99" t="s">
        <v>83</v>
      </c>
      <c r="B13" s="97"/>
      <c r="F13" s="181" t="s">
        <v>84</v>
      </c>
      <c r="G13" s="182"/>
      <c r="H13" s="468" t="s">
        <v>118</v>
      </c>
      <c r="I13" s="469"/>
    </row>
    <row r="14" spans="1:13" x14ac:dyDescent="0.45">
      <c r="A14" s="99"/>
      <c r="B14" s="97"/>
      <c r="F14" s="430" t="s">
        <v>86</v>
      </c>
      <c r="G14" s="431"/>
      <c r="H14" s="436" t="s">
        <v>87</v>
      </c>
      <c r="I14" s="435"/>
      <c r="M14" t="s">
        <v>85</v>
      </c>
    </row>
    <row r="15" spans="1:13" x14ac:dyDescent="0.45">
      <c r="A15" s="99"/>
      <c r="B15" s="97"/>
      <c r="D15" s="187"/>
      <c r="F15" s="472" t="s">
        <v>404</v>
      </c>
      <c r="G15" s="472"/>
      <c r="H15" s="473" t="s">
        <v>412</v>
      </c>
      <c r="I15" s="469"/>
    </row>
    <row r="16" spans="1:13" x14ac:dyDescent="0.45">
      <c r="A16" s="443" t="s">
        <v>409</v>
      </c>
      <c r="B16" s="444"/>
      <c r="C16" s="444"/>
      <c r="D16" s="444"/>
      <c r="E16" s="444"/>
      <c r="F16" s="444"/>
      <c r="G16" s="444"/>
      <c r="H16" s="444"/>
      <c r="I16" s="445"/>
    </row>
    <row r="17" spans="1:11" ht="14.65" thickBot="1" x14ac:dyDescent="0.5">
      <c r="A17" s="446" t="s">
        <v>88</v>
      </c>
      <c r="B17" s="447"/>
      <c r="C17" s="447"/>
      <c r="D17" s="447"/>
      <c r="E17" s="447"/>
      <c r="F17" s="447"/>
      <c r="G17" s="447"/>
      <c r="H17" s="447"/>
      <c r="I17" s="448"/>
    </row>
    <row r="18" spans="1:11" x14ac:dyDescent="0.45">
      <c r="A18" s="104" t="s">
        <v>89</v>
      </c>
      <c r="B18" s="464" t="s">
        <v>176</v>
      </c>
      <c r="C18" s="465"/>
      <c r="D18" s="466"/>
      <c r="E18" s="170" t="s">
        <v>91</v>
      </c>
      <c r="F18" s="170" t="s">
        <v>92</v>
      </c>
      <c r="G18" s="170" t="s">
        <v>93</v>
      </c>
      <c r="H18" s="170" t="s">
        <v>94</v>
      </c>
      <c r="I18" s="171" t="s">
        <v>95</v>
      </c>
    </row>
    <row r="19" spans="1:11" x14ac:dyDescent="0.45">
      <c r="A19" s="109"/>
      <c r="B19" s="437"/>
      <c r="C19" s="438"/>
      <c r="D19" s="439"/>
      <c r="E19" s="110"/>
      <c r="F19" s="111"/>
      <c r="G19" s="110"/>
      <c r="H19" s="112"/>
      <c r="I19" s="113">
        <f>SUM(G19*H19)</f>
        <v>0</v>
      </c>
    </row>
    <row r="20" spans="1:11" x14ac:dyDescent="0.45">
      <c r="A20" s="114"/>
      <c r="B20" s="406"/>
      <c r="C20" s="395"/>
      <c r="D20" s="407"/>
      <c r="E20" s="115"/>
      <c r="F20" s="100"/>
      <c r="G20" s="115"/>
      <c r="H20" s="116"/>
      <c r="I20" s="113">
        <f t="shared" ref="I20:I21" si="0">SUM(G20*H20)</f>
        <v>0</v>
      </c>
    </row>
    <row r="21" spans="1:11" x14ac:dyDescent="0.45">
      <c r="A21" s="114"/>
      <c r="B21" s="440"/>
      <c r="C21" s="441"/>
      <c r="D21" s="442"/>
      <c r="E21" s="115"/>
      <c r="F21" s="100"/>
      <c r="G21" s="117"/>
      <c r="H21" s="118"/>
      <c r="I21" s="119">
        <f t="shared" si="0"/>
        <v>0</v>
      </c>
    </row>
    <row r="22" spans="1:11" x14ac:dyDescent="0.45">
      <c r="A22" s="408" t="s">
        <v>96</v>
      </c>
      <c r="B22" s="404"/>
      <c r="C22" s="404"/>
      <c r="D22" s="404"/>
      <c r="E22" s="404"/>
      <c r="F22" s="404"/>
      <c r="G22" s="404"/>
      <c r="H22" s="405"/>
      <c r="I22" s="113">
        <f>SUM(I19:I21)</f>
        <v>0</v>
      </c>
    </row>
    <row r="23" spans="1:11" x14ac:dyDescent="0.45">
      <c r="A23" s="414" t="s">
        <v>97</v>
      </c>
      <c r="B23" s="415"/>
      <c r="C23" s="415"/>
      <c r="D23" s="415"/>
      <c r="E23" s="415"/>
      <c r="F23" s="415"/>
      <c r="G23" s="415"/>
      <c r="H23" s="415"/>
      <c r="I23" s="416"/>
    </row>
    <row r="24" spans="1:11" x14ac:dyDescent="0.45">
      <c r="A24" s="120" t="s">
        <v>98</v>
      </c>
      <c r="B24" s="412" t="s">
        <v>176</v>
      </c>
      <c r="C24" s="458"/>
      <c r="D24" s="458"/>
      <c r="E24" s="458"/>
      <c r="F24" s="413"/>
      <c r="G24" s="180" t="s">
        <v>93</v>
      </c>
      <c r="H24" s="136" t="s">
        <v>94</v>
      </c>
      <c r="I24" s="137" t="s">
        <v>95</v>
      </c>
      <c r="K24" s="142"/>
    </row>
    <row r="25" spans="1:11" x14ac:dyDescent="0.45">
      <c r="A25" s="125">
        <v>1</v>
      </c>
      <c r="B25" s="417" t="s">
        <v>386</v>
      </c>
      <c r="C25" s="418"/>
      <c r="D25" s="418"/>
      <c r="E25" s="418"/>
      <c r="F25" s="419"/>
      <c r="G25" s="191">
        <v>2</v>
      </c>
      <c r="H25" s="219">
        <v>2682.61</v>
      </c>
      <c r="I25" s="129">
        <f>H25*G25</f>
        <v>5365.22</v>
      </c>
    </row>
    <row r="26" spans="1:11" x14ac:dyDescent="0.45">
      <c r="A26" s="125"/>
      <c r="B26" s="420"/>
      <c r="C26" s="421"/>
      <c r="D26" s="421"/>
      <c r="E26" s="421"/>
      <c r="F26" s="421"/>
      <c r="G26" s="191"/>
      <c r="H26" s="220"/>
      <c r="I26" s="129"/>
    </row>
    <row r="27" spans="1:11" x14ac:dyDescent="0.45">
      <c r="A27" s="125"/>
      <c r="B27" s="420"/>
      <c r="C27" s="421"/>
      <c r="D27" s="421"/>
      <c r="E27" s="421"/>
      <c r="F27" s="421"/>
      <c r="G27" s="191"/>
      <c r="H27" s="220"/>
      <c r="I27" s="129"/>
    </row>
    <row r="28" spans="1:11" x14ac:dyDescent="0.45">
      <c r="A28" s="125"/>
      <c r="B28" s="480"/>
      <c r="C28" s="481"/>
      <c r="D28" s="481"/>
      <c r="E28" s="481"/>
      <c r="F28" s="482"/>
      <c r="G28" s="191"/>
      <c r="H28" s="220"/>
      <c r="I28" s="129"/>
    </row>
    <row r="29" spans="1:11" x14ac:dyDescent="0.45">
      <c r="A29" s="125"/>
      <c r="B29" s="420"/>
      <c r="C29" s="421"/>
      <c r="D29" s="421"/>
      <c r="E29" s="421"/>
      <c r="F29" s="422"/>
      <c r="G29" s="191"/>
      <c r="H29" s="217"/>
      <c r="I29" s="129"/>
    </row>
    <row r="30" spans="1:11" x14ac:dyDescent="0.45">
      <c r="A30" s="125"/>
      <c r="B30" s="470"/>
      <c r="C30" s="471"/>
      <c r="D30" s="471"/>
      <c r="E30" s="471"/>
      <c r="F30" s="471"/>
      <c r="G30" s="191"/>
      <c r="H30" s="217"/>
      <c r="I30" s="129"/>
    </row>
    <row r="31" spans="1:11" x14ac:dyDescent="0.45">
      <c r="A31" s="125"/>
      <c r="B31" s="470"/>
      <c r="C31" s="471"/>
      <c r="D31" s="471"/>
      <c r="E31" s="471"/>
      <c r="F31" s="471"/>
      <c r="G31" s="191"/>
      <c r="H31" s="217"/>
      <c r="I31" s="129"/>
    </row>
    <row r="32" spans="1:11" x14ac:dyDescent="0.45">
      <c r="A32" s="125"/>
      <c r="B32" s="470"/>
      <c r="C32" s="471"/>
      <c r="D32" s="471"/>
      <c r="E32" s="471"/>
      <c r="F32" s="471"/>
      <c r="G32" s="191"/>
      <c r="H32" s="217"/>
      <c r="I32" s="129"/>
    </row>
    <row r="33" spans="1:12" x14ac:dyDescent="0.45">
      <c r="A33" s="125"/>
      <c r="B33" s="470"/>
      <c r="C33" s="471"/>
      <c r="D33" s="471"/>
      <c r="E33" s="471"/>
      <c r="F33" s="471"/>
      <c r="G33" s="191"/>
      <c r="H33" s="217"/>
      <c r="I33" s="129"/>
    </row>
    <row r="34" spans="1:12" x14ac:dyDescent="0.45">
      <c r="A34" s="125"/>
      <c r="B34" s="470"/>
      <c r="C34" s="471"/>
      <c r="D34" s="471"/>
      <c r="E34" s="471"/>
      <c r="F34" s="471"/>
      <c r="G34" s="191"/>
      <c r="H34" s="217"/>
      <c r="I34" s="129"/>
    </row>
    <row r="35" spans="1:12" x14ac:dyDescent="0.45">
      <c r="A35" s="125"/>
      <c r="B35" s="470"/>
      <c r="C35" s="471"/>
      <c r="D35" s="471"/>
      <c r="E35" s="471"/>
      <c r="F35" s="471"/>
      <c r="G35" s="191"/>
      <c r="H35" s="192"/>
      <c r="I35" s="129"/>
    </row>
    <row r="36" spans="1:12" x14ac:dyDescent="0.45">
      <c r="A36" s="125"/>
      <c r="B36" s="470"/>
      <c r="C36" s="471"/>
      <c r="D36" s="471"/>
      <c r="E36" s="471"/>
      <c r="F36" s="471"/>
      <c r="G36" s="191"/>
      <c r="H36" s="192"/>
      <c r="I36" s="129"/>
    </row>
    <row r="37" spans="1:12" x14ac:dyDescent="0.45">
      <c r="A37" s="125"/>
      <c r="B37" s="470"/>
      <c r="C37" s="471"/>
      <c r="D37" s="471"/>
      <c r="E37" s="471"/>
      <c r="F37" s="471"/>
      <c r="G37" s="191"/>
      <c r="H37" s="192"/>
      <c r="I37" s="129"/>
    </row>
    <row r="38" spans="1:12" x14ac:dyDescent="0.45">
      <c r="A38" s="125"/>
      <c r="B38" s="470"/>
      <c r="C38" s="471"/>
      <c r="D38" s="471"/>
      <c r="E38" s="471"/>
      <c r="F38" s="471"/>
      <c r="G38" s="191"/>
      <c r="H38" s="192"/>
      <c r="I38" s="129"/>
      <c r="L38" s="130"/>
    </row>
    <row r="39" spans="1:12" x14ac:dyDescent="0.45">
      <c r="A39" s="467" t="s">
        <v>177</v>
      </c>
      <c r="B39" s="404"/>
      <c r="C39" s="404"/>
      <c r="D39" s="404"/>
      <c r="E39" s="404"/>
      <c r="F39" s="404"/>
      <c r="G39" s="404"/>
      <c r="H39" s="405"/>
      <c r="I39" s="185">
        <f>SUM(I25:I38)</f>
        <v>5365.22</v>
      </c>
      <c r="L39" s="130"/>
    </row>
    <row r="40" spans="1:12" x14ac:dyDescent="0.45">
      <c r="A40" s="408" t="s">
        <v>178</v>
      </c>
      <c r="B40" s="404"/>
      <c r="C40" s="404"/>
      <c r="D40" s="404"/>
      <c r="E40" s="404"/>
      <c r="F40" s="404"/>
      <c r="G40" s="404"/>
      <c r="H40" s="405"/>
      <c r="I40" s="186">
        <f>ROUND((I39*0.15),2)</f>
        <v>804.78</v>
      </c>
      <c r="L40" s="130"/>
    </row>
    <row r="41" spans="1:12" x14ac:dyDescent="0.45">
      <c r="A41" s="408" t="s">
        <v>179</v>
      </c>
      <c r="B41" s="404"/>
      <c r="C41" s="404"/>
      <c r="D41" s="404"/>
      <c r="E41" s="404"/>
      <c r="F41" s="404"/>
      <c r="G41" s="404"/>
      <c r="H41" s="405"/>
      <c r="I41" s="172">
        <f>I39+I40</f>
        <v>6170</v>
      </c>
    </row>
    <row r="42" spans="1:12" x14ac:dyDescent="0.45">
      <c r="A42" s="414" t="s">
        <v>101</v>
      </c>
      <c r="B42" s="415"/>
      <c r="C42" s="415"/>
      <c r="D42" s="415"/>
      <c r="E42" s="415"/>
      <c r="F42" s="415"/>
      <c r="G42" s="415"/>
      <c r="H42" s="415"/>
      <c r="I42" s="416"/>
    </row>
    <row r="43" spans="1:12" x14ac:dyDescent="0.45">
      <c r="A43" s="120" t="s">
        <v>102</v>
      </c>
      <c r="B43" s="412" t="s">
        <v>103</v>
      </c>
      <c r="C43" s="458"/>
      <c r="D43" s="413"/>
      <c r="E43" s="412" t="s">
        <v>91</v>
      </c>
      <c r="F43" s="413"/>
      <c r="G43" s="122" t="s">
        <v>93</v>
      </c>
      <c r="H43" s="123" t="s">
        <v>94</v>
      </c>
      <c r="I43" s="124" t="s">
        <v>95</v>
      </c>
    </row>
    <row r="44" spans="1:12" x14ac:dyDescent="0.45">
      <c r="A44" s="125">
        <v>1</v>
      </c>
      <c r="B44" s="449" t="s">
        <v>104</v>
      </c>
      <c r="C44" s="450"/>
      <c r="D44" s="451"/>
      <c r="E44" s="437" t="s">
        <v>105</v>
      </c>
      <c r="F44" s="439"/>
      <c r="G44" s="157"/>
      <c r="H44" s="155">
        <v>450</v>
      </c>
      <c r="I44" s="132">
        <f>SUM(G44*H44)</f>
        <v>0</v>
      </c>
    </row>
    <row r="45" spans="1:12" x14ac:dyDescent="0.45">
      <c r="A45" s="125">
        <v>2</v>
      </c>
      <c r="B45" s="426" t="s">
        <v>106</v>
      </c>
      <c r="C45" s="427"/>
      <c r="D45" s="428"/>
      <c r="E45" s="406" t="s">
        <v>105</v>
      </c>
      <c r="F45" s="407"/>
      <c r="G45" s="126"/>
      <c r="H45" s="156">
        <v>350</v>
      </c>
      <c r="I45" s="129">
        <f t="shared" ref="I45:I49" si="1">SUM(G45*H45)</f>
        <v>0</v>
      </c>
    </row>
    <row r="46" spans="1:12" x14ac:dyDescent="0.45">
      <c r="A46" s="125">
        <v>3</v>
      </c>
      <c r="B46" s="426" t="s">
        <v>107</v>
      </c>
      <c r="C46" s="427"/>
      <c r="D46" s="428"/>
      <c r="E46" s="406" t="s">
        <v>105</v>
      </c>
      <c r="F46" s="407"/>
      <c r="G46" s="126">
        <v>1</v>
      </c>
      <c r="H46" s="156">
        <v>300</v>
      </c>
      <c r="I46" s="129">
        <f t="shared" si="1"/>
        <v>300</v>
      </c>
    </row>
    <row r="47" spans="1:12" x14ac:dyDescent="0.45">
      <c r="A47" s="125">
        <v>4</v>
      </c>
      <c r="B47" s="426" t="s">
        <v>108</v>
      </c>
      <c r="C47" s="427"/>
      <c r="D47" s="428"/>
      <c r="E47" s="406" t="s">
        <v>105</v>
      </c>
      <c r="F47" s="407"/>
      <c r="G47" s="126"/>
      <c r="H47" s="156">
        <v>200</v>
      </c>
      <c r="I47" s="129">
        <f t="shared" si="1"/>
        <v>0</v>
      </c>
    </row>
    <row r="48" spans="1:12" x14ac:dyDescent="0.45">
      <c r="A48" s="125">
        <v>5</v>
      </c>
      <c r="B48" s="426" t="s">
        <v>109</v>
      </c>
      <c r="C48" s="427"/>
      <c r="D48" s="428"/>
      <c r="E48" s="406" t="s">
        <v>105</v>
      </c>
      <c r="F48" s="407"/>
      <c r="G48" s="126">
        <v>1</v>
      </c>
      <c r="H48" s="158">
        <v>200</v>
      </c>
      <c r="I48" s="129">
        <f t="shared" si="1"/>
        <v>200</v>
      </c>
    </row>
    <row r="49" spans="1:12" x14ac:dyDescent="0.45">
      <c r="A49" s="125">
        <v>6</v>
      </c>
      <c r="B49" s="426" t="s">
        <v>339</v>
      </c>
      <c r="C49" s="427"/>
      <c r="D49" s="428"/>
      <c r="E49" s="406" t="s">
        <v>105</v>
      </c>
      <c r="F49" s="407"/>
      <c r="G49" s="126"/>
      <c r="H49" s="158">
        <v>140</v>
      </c>
      <c r="I49" s="129">
        <f t="shared" si="1"/>
        <v>0</v>
      </c>
    </row>
    <row r="50" spans="1:12" x14ac:dyDescent="0.45">
      <c r="A50" s="125"/>
      <c r="B50" s="426"/>
      <c r="C50" s="427"/>
      <c r="D50" s="428"/>
      <c r="E50" s="133"/>
      <c r="F50" s="100"/>
      <c r="G50" s="100"/>
      <c r="H50" s="116"/>
      <c r="I50" s="129"/>
    </row>
    <row r="51" spans="1:12" x14ac:dyDescent="0.45">
      <c r="A51" s="114"/>
      <c r="B51" s="426"/>
      <c r="C51" s="427"/>
      <c r="D51" s="428"/>
      <c r="F51" s="100"/>
      <c r="G51" s="100"/>
      <c r="H51" s="116"/>
      <c r="I51" s="129"/>
    </row>
    <row r="52" spans="1:12" x14ac:dyDescent="0.45">
      <c r="A52" s="134"/>
      <c r="B52" s="455"/>
      <c r="C52" s="456"/>
      <c r="D52" s="457"/>
      <c r="E52" s="102"/>
      <c r="F52" s="103"/>
      <c r="G52" s="100"/>
      <c r="H52" s="118"/>
      <c r="I52" s="129"/>
    </row>
    <row r="53" spans="1:12" x14ac:dyDescent="0.45">
      <c r="A53" s="408" t="s">
        <v>110</v>
      </c>
      <c r="B53" s="404"/>
      <c r="C53" s="404"/>
      <c r="D53" s="404"/>
      <c r="E53" s="404"/>
      <c r="F53" s="404"/>
      <c r="G53" s="404"/>
      <c r="H53" s="405"/>
      <c r="I53" s="140">
        <f>SUM(I44:I52)</f>
        <v>500</v>
      </c>
    </row>
    <row r="54" spans="1:12" x14ac:dyDescent="0.45">
      <c r="A54" s="414" t="s">
        <v>111</v>
      </c>
      <c r="B54" s="415"/>
      <c r="C54" s="415"/>
      <c r="D54" s="415"/>
      <c r="E54" s="415"/>
      <c r="F54" s="415"/>
      <c r="G54" s="415"/>
      <c r="H54" s="415"/>
      <c r="I54" s="416"/>
    </row>
    <row r="55" spans="1:12" x14ac:dyDescent="0.45">
      <c r="A55" s="120" t="s">
        <v>112</v>
      </c>
      <c r="B55" s="412" t="s">
        <v>113</v>
      </c>
      <c r="C55" s="458"/>
      <c r="D55" s="413"/>
      <c r="E55" s="412" t="s">
        <v>114</v>
      </c>
      <c r="F55" s="413"/>
      <c r="G55" s="136" t="s">
        <v>115</v>
      </c>
      <c r="H55" s="136" t="s">
        <v>94</v>
      </c>
      <c r="I55" s="137" t="s">
        <v>95</v>
      </c>
    </row>
    <row r="56" spans="1:12" x14ac:dyDescent="0.45">
      <c r="A56" s="125">
        <v>1</v>
      </c>
      <c r="B56" s="417" t="s">
        <v>413</v>
      </c>
      <c r="C56" s="418"/>
      <c r="D56" s="419"/>
      <c r="E56" s="406">
        <v>1</v>
      </c>
      <c r="F56" s="407"/>
      <c r="G56" s="126">
        <v>84.2</v>
      </c>
      <c r="H56" s="138">
        <v>5</v>
      </c>
      <c r="I56" s="129">
        <f>H56*G56</f>
        <v>421</v>
      </c>
    </row>
    <row r="57" spans="1:12" x14ac:dyDescent="0.45">
      <c r="A57" s="139"/>
      <c r="B57" s="423"/>
      <c r="C57" s="424"/>
      <c r="D57" s="425"/>
      <c r="E57" s="440"/>
      <c r="F57" s="442"/>
      <c r="G57" s="126"/>
      <c r="H57" s="138"/>
      <c r="I57" s="129"/>
    </row>
    <row r="58" spans="1:12" x14ac:dyDescent="0.45">
      <c r="A58" s="408" t="s">
        <v>116</v>
      </c>
      <c r="B58" s="404"/>
      <c r="C58" s="404"/>
      <c r="D58" s="404"/>
      <c r="E58" s="404"/>
      <c r="F58" s="404"/>
      <c r="G58" s="404"/>
      <c r="H58" s="405"/>
      <c r="I58" s="140">
        <f>SUM(I56:I57)</f>
        <v>421</v>
      </c>
    </row>
    <row r="59" spans="1:12" x14ac:dyDescent="0.45">
      <c r="A59" s="141"/>
      <c r="B59" s="142"/>
      <c r="C59" s="142"/>
      <c r="D59" s="142"/>
      <c r="E59" s="142"/>
      <c r="F59" s="143"/>
      <c r="G59" s="144"/>
      <c r="H59" s="144"/>
      <c r="I59" s="145"/>
      <c r="L59" s="97"/>
    </row>
    <row r="60" spans="1:12" x14ac:dyDescent="0.45">
      <c r="A60" s="452"/>
      <c r="B60" s="453"/>
      <c r="C60" s="453"/>
      <c r="D60" s="453"/>
      <c r="E60" s="453"/>
      <c r="F60" s="146"/>
      <c r="G60" s="454" t="s">
        <v>117</v>
      </c>
      <c r="H60" s="453"/>
      <c r="I60" s="147">
        <f>I58+I53+I41</f>
        <v>7091</v>
      </c>
    </row>
    <row r="61" spans="1:12" x14ac:dyDescent="0.45">
      <c r="A61" s="452"/>
      <c r="B61" s="453"/>
      <c r="C61" s="453"/>
      <c r="D61" s="453"/>
      <c r="E61" s="453"/>
      <c r="F61" s="100"/>
      <c r="G61" s="148"/>
      <c r="H61" s="149"/>
      <c r="I61" s="150"/>
    </row>
    <row r="62" spans="1:12" ht="14.65" thickBot="1" x14ac:dyDescent="0.5">
      <c r="A62" s="452"/>
      <c r="B62" s="453"/>
      <c r="C62" s="453"/>
      <c r="D62" s="453"/>
      <c r="E62" s="453"/>
      <c r="F62" s="100"/>
      <c r="G62" s="402" t="s">
        <v>160</v>
      </c>
      <c r="H62" s="403"/>
      <c r="I62" s="159">
        <f>I60+I61</f>
        <v>7091</v>
      </c>
    </row>
    <row r="63" spans="1:12" ht="15" thickTop="1" thickBot="1" x14ac:dyDescent="0.5">
      <c r="A63" s="151"/>
      <c r="B63" s="152"/>
      <c r="C63" s="459"/>
      <c r="D63" s="460"/>
      <c r="E63" s="460"/>
      <c r="F63" s="460"/>
      <c r="G63" s="153"/>
      <c r="H63" s="153"/>
      <c r="I63" s="154"/>
    </row>
    <row r="65" spans="1:2" x14ac:dyDescent="0.45">
      <c r="A65" s="97"/>
      <c r="B65" s="97"/>
    </row>
  </sheetData>
  <mergeCells count="76">
    <mergeCell ref="C63:F63"/>
    <mergeCell ref="B57:D57"/>
    <mergeCell ref="E57:F57"/>
    <mergeCell ref="A58:H58"/>
    <mergeCell ref="A60:B60"/>
    <mergeCell ref="C60:E60"/>
    <mergeCell ref="G60:H60"/>
    <mergeCell ref="A61:B61"/>
    <mergeCell ref="C61:E61"/>
    <mergeCell ref="A62:B62"/>
    <mergeCell ref="C62:E62"/>
    <mergeCell ref="G62:H62"/>
    <mergeCell ref="B56:D56"/>
    <mergeCell ref="E56:F56"/>
    <mergeCell ref="B48:D48"/>
    <mergeCell ref="E48:F48"/>
    <mergeCell ref="B49:D49"/>
    <mergeCell ref="E49:F49"/>
    <mergeCell ref="B50:D50"/>
    <mergeCell ref="B51:D51"/>
    <mergeCell ref="B52:D52"/>
    <mergeCell ref="A53:H53"/>
    <mergeCell ref="A54:I54"/>
    <mergeCell ref="B55:D55"/>
    <mergeCell ref="E55:F55"/>
    <mergeCell ref="B45:D45"/>
    <mergeCell ref="E45:F45"/>
    <mergeCell ref="B46:D46"/>
    <mergeCell ref="E46:F46"/>
    <mergeCell ref="B47:D47"/>
    <mergeCell ref="E47:F47"/>
    <mergeCell ref="B44:D44"/>
    <mergeCell ref="E44:F44"/>
    <mergeCell ref="B34:F34"/>
    <mergeCell ref="B35:F35"/>
    <mergeCell ref="B36:F36"/>
    <mergeCell ref="B37:F37"/>
    <mergeCell ref="B38:F38"/>
    <mergeCell ref="A39:H39"/>
    <mergeCell ref="A40:H40"/>
    <mergeCell ref="A41:H41"/>
    <mergeCell ref="A42:I42"/>
    <mergeCell ref="B43:D43"/>
    <mergeCell ref="E43:F43"/>
    <mergeCell ref="B33:F33"/>
    <mergeCell ref="A22:H22"/>
    <mergeCell ref="A23:I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21:D21"/>
    <mergeCell ref="F12:G12"/>
    <mergeCell ref="H12:I12"/>
    <mergeCell ref="H13:I13"/>
    <mergeCell ref="F14:G14"/>
    <mergeCell ref="H14:I14"/>
    <mergeCell ref="F15:G15"/>
    <mergeCell ref="H15:I15"/>
    <mergeCell ref="A16:I16"/>
    <mergeCell ref="A17:I17"/>
    <mergeCell ref="B18:D18"/>
    <mergeCell ref="B19:D19"/>
    <mergeCell ref="B20:D20"/>
    <mergeCell ref="F11:G11"/>
    <mergeCell ref="H11:I11"/>
    <mergeCell ref="A9:E9"/>
    <mergeCell ref="F9:G9"/>
    <mergeCell ref="H9:I9"/>
    <mergeCell ref="F10:G10"/>
    <mergeCell ref="H10:I10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D82FC-D056-4CB0-8700-332D8C80EEF0}">
  <sheetPr>
    <tabColor theme="4" tint="0.39997558519241921"/>
  </sheetPr>
  <dimension ref="A1:V90"/>
  <sheetViews>
    <sheetView view="pageBreakPreview" zoomScale="115" zoomScaleNormal="70" zoomScaleSheetLayoutView="115" workbookViewId="0">
      <selection activeCell="B1" sqref="B1:D1"/>
    </sheetView>
  </sheetViews>
  <sheetFormatPr defaultColWidth="9.1328125" defaultRowHeight="13.5" x14ac:dyDescent="0.35"/>
  <cols>
    <col min="1" max="1" width="1.1328125" style="6" customWidth="1"/>
    <col min="2" max="2" width="9.6640625" style="6" customWidth="1"/>
    <col min="3" max="3" width="11" style="6" customWidth="1"/>
    <col min="4" max="4" width="47.6640625" style="370" customWidth="1"/>
    <col min="5" max="5" width="8.86328125" style="6" customWidth="1"/>
    <col min="6" max="6" width="7.6640625" style="6" customWidth="1"/>
    <col min="7" max="7" width="19.33203125" style="6" customWidth="1"/>
    <col min="8" max="8" width="24.6640625" style="6" customWidth="1"/>
    <col min="9" max="22" width="9.1328125" style="87"/>
    <col min="23" max="16384" width="9.1328125" style="6"/>
  </cols>
  <sheetData>
    <row r="1" spans="2:22" ht="17.649999999999999" x14ac:dyDescent="0.5">
      <c r="B1" s="552" t="s">
        <v>1290</v>
      </c>
      <c r="C1" s="552"/>
      <c r="D1" s="552" t="s">
        <v>1291</v>
      </c>
      <c r="E1" s="1"/>
      <c r="F1" s="1"/>
      <c r="G1" s="7"/>
    </row>
    <row r="2" spans="2:22" s="11" customFormat="1" ht="18" customHeight="1" x14ac:dyDescent="0.5">
      <c r="B2" s="2" t="str">
        <f>'SCHED 2A-3_JG_CH'!B2</f>
        <v>SCHEDULE MAINTENANCE OF MEDICAL GAS  EQUIPMENT AT CLUSTER TWO (2)</v>
      </c>
      <c r="D2" s="360"/>
      <c r="E2" s="3"/>
      <c r="F2" s="3"/>
      <c r="G2" s="7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</row>
    <row r="3" spans="2:22" ht="15" customHeight="1" x14ac:dyDescent="0.45">
      <c r="B3" s="2" t="str">
        <f>'SCHED 1A-1_JG_CH'!B3</f>
        <v>CONTRACT REF. NO:</v>
      </c>
      <c r="D3" s="360" t="str">
        <f>'SCHED 1A-1_JG_CH'!D3</f>
        <v>SCMU3-24/25-0662-HO</v>
      </c>
      <c r="E3" s="394" t="s">
        <v>10</v>
      </c>
      <c r="F3" s="395"/>
      <c r="G3" s="265" t="str">
        <f>'SCHED 1A-1_JG_CH'!G3</f>
        <v>JOE GQABI &amp; CHRIS HANI</v>
      </c>
    </row>
    <row r="4" spans="2:22" ht="15" customHeight="1" x14ac:dyDescent="0.4">
      <c r="B4" s="2" t="str">
        <f>'SCHED 1A-1_JG_CH'!B4</f>
        <v>ASSET TYPE:</v>
      </c>
      <c r="D4" s="360" t="str">
        <f>'SCHED 1A-1_JG_CH'!D4</f>
        <v>MEDICAL GAS</v>
      </c>
      <c r="E4" s="2"/>
      <c r="F4" s="2"/>
      <c r="G4" s="7"/>
    </row>
    <row r="5" spans="2:22" ht="13.9" x14ac:dyDescent="0.4">
      <c r="B5" s="2"/>
      <c r="C5" s="2"/>
      <c r="D5" s="360"/>
      <c r="E5" s="2"/>
      <c r="F5" s="2"/>
      <c r="G5" s="7"/>
    </row>
    <row r="6" spans="2:22" s="4" customFormat="1" ht="15" customHeight="1" x14ac:dyDescent="0.4">
      <c r="B6" s="4" t="s">
        <v>717</v>
      </c>
      <c r="D6" s="361" t="s">
        <v>715</v>
      </c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</row>
    <row r="7" spans="2:22" ht="6" customHeight="1" thickBot="1" x14ac:dyDescent="0.4">
      <c r="B7" s="5"/>
      <c r="C7" s="5"/>
      <c r="D7" s="362"/>
      <c r="E7" s="5"/>
      <c r="F7" s="5"/>
      <c r="G7" s="7"/>
    </row>
    <row r="8" spans="2:22" s="8" customFormat="1" ht="39" customHeight="1" thickBot="1" x14ac:dyDescent="0.5">
      <c r="B8" s="10" t="s">
        <v>12</v>
      </c>
      <c r="C8" s="10" t="s">
        <v>6</v>
      </c>
      <c r="D8" s="372" t="s">
        <v>0</v>
      </c>
      <c r="E8" s="10" t="s">
        <v>1</v>
      </c>
      <c r="F8" s="10" t="s">
        <v>4</v>
      </c>
      <c r="G8" s="10" t="s">
        <v>2</v>
      </c>
      <c r="H8" s="10" t="s">
        <v>5</v>
      </c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</row>
    <row r="9" spans="2:22" s="8" customFormat="1" ht="57.6" customHeight="1" x14ac:dyDescent="0.45">
      <c r="B9" s="27">
        <v>4</v>
      </c>
      <c r="C9" s="27" t="s">
        <v>718</v>
      </c>
      <c r="D9" s="363" t="s">
        <v>719</v>
      </c>
      <c r="E9" s="27"/>
      <c r="F9" s="27"/>
      <c r="G9" s="29"/>
      <c r="H9" s="29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</row>
    <row r="10" spans="2:22" s="8" customFormat="1" ht="20.25" customHeight="1" x14ac:dyDescent="0.35">
      <c r="B10" s="17">
        <v>4.0999999999999996</v>
      </c>
      <c r="C10" s="17"/>
      <c r="D10" s="364" t="s">
        <v>837</v>
      </c>
      <c r="E10" s="17" t="s">
        <v>68</v>
      </c>
      <c r="F10" s="17">
        <v>1</v>
      </c>
      <c r="G10" s="63"/>
      <c r="H10" s="21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</row>
    <row r="11" spans="2:22" s="8" customFormat="1" ht="20.25" customHeight="1" x14ac:dyDescent="0.35">
      <c r="B11" s="17">
        <f>B10+0.1</f>
        <v>4.1999999999999993</v>
      </c>
      <c r="C11" s="17"/>
      <c r="D11" s="364" t="s">
        <v>838</v>
      </c>
      <c r="E11" s="17" t="s">
        <v>68</v>
      </c>
      <c r="F11" s="17">
        <v>1</v>
      </c>
      <c r="G11" s="63"/>
      <c r="H11" s="21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</row>
    <row r="12" spans="2:22" s="8" customFormat="1" ht="20.25" customHeight="1" x14ac:dyDescent="0.35">
      <c r="B12" s="17">
        <f t="shared" ref="B12:B18" si="0">B11+0.1</f>
        <v>4.2999999999999989</v>
      </c>
      <c r="C12" s="17"/>
      <c r="D12" s="364" t="s">
        <v>839</v>
      </c>
      <c r="E12" s="17" t="s">
        <v>68</v>
      </c>
      <c r="F12" s="17">
        <v>1</v>
      </c>
      <c r="G12" s="63"/>
      <c r="H12" s="21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0"/>
    </row>
    <row r="13" spans="2:22" s="8" customFormat="1" ht="20.25" customHeight="1" x14ac:dyDescent="0.35">
      <c r="B13" s="17">
        <f t="shared" si="0"/>
        <v>4.3999999999999986</v>
      </c>
      <c r="C13" s="17"/>
      <c r="D13" s="364" t="s">
        <v>840</v>
      </c>
      <c r="E13" s="17" t="s">
        <v>68</v>
      </c>
      <c r="F13" s="17">
        <v>1</v>
      </c>
      <c r="G13" s="63"/>
      <c r="H13" s="21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</row>
    <row r="14" spans="2:22" s="8" customFormat="1" ht="20.25" customHeight="1" x14ac:dyDescent="0.35">
      <c r="B14" s="17">
        <f t="shared" si="0"/>
        <v>4.4999999999999982</v>
      </c>
      <c r="C14" s="17"/>
      <c r="D14" s="364" t="s">
        <v>841</v>
      </c>
      <c r="E14" s="17" t="s">
        <v>68</v>
      </c>
      <c r="F14" s="17">
        <v>1</v>
      </c>
      <c r="G14" s="63"/>
      <c r="H14" s="21"/>
      <c r="I14" s="90"/>
      <c r="J14" s="90"/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</row>
    <row r="15" spans="2:22" s="8" customFormat="1" ht="20.25" customHeight="1" x14ac:dyDescent="0.35">
      <c r="B15" s="17">
        <f t="shared" si="0"/>
        <v>4.5999999999999979</v>
      </c>
      <c r="C15" s="17"/>
      <c r="D15" s="364" t="s">
        <v>842</v>
      </c>
      <c r="E15" s="17" t="s">
        <v>68</v>
      </c>
      <c r="F15" s="17">
        <v>1</v>
      </c>
      <c r="G15" s="63"/>
      <c r="H15" s="21"/>
      <c r="I15" s="90"/>
      <c r="J15" s="90"/>
      <c r="K15" s="90"/>
      <c r="L15" s="90"/>
      <c r="M15" s="90"/>
      <c r="N15" s="90"/>
      <c r="O15" s="90"/>
      <c r="P15" s="90"/>
      <c r="Q15" s="90"/>
      <c r="R15" s="90"/>
      <c r="S15" s="90"/>
      <c r="T15" s="90"/>
      <c r="U15" s="90"/>
      <c r="V15" s="90"/>
    </row>
    <row r="16" spans="2:22" s="8" customFormat="1" ht="20.25" customHeight="1" x14ac:dyDescent="0.35">
      <c r="B16" s="17">
        <f t="shared" si="0"/>
        <v>4.6999999999999975</v>
      </c>
      <c r="C16" s="17"/>
      <c r="D16" s="364" t="s">
        <v>843</v>
      </c>
      <c r="E16" s="17" t="s">
        <v>68</v>
      </c>
      <c r="F16" s="17">
        <v>1</v>
      </c>
      <c r="G16" s="63"/>
      <c r="H16" s="21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</row>
    <row r="17" spans="2:22" s="8" customFormat="1" ht="20.25" customHeight="1" x14ac:dyDescent="0.35">
      <c r="B17" s="17">
        <f t="shared" si="0"/>
        <v>4.7999999999999972</v>
      </c>
      <c r="C17" s="17"/>
      <c r="D17" s="364" t="s">
        <v>844</v>
      </c>
      <c r="E17" s="17" t="s">
        <v>68</v>
      </c>
      <c r="F17" s="17">
        <v>1</v>
      </c>
      <c r="G17" s="63"/>
      <c r="H17" s="21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</row>
    <row r="18" spans="2:22" s="8" customFormat="1" ht="20.25" customHeight="1" x14ac:dyDescent="0.35">
      <c r="B18" s="17">
        <f t="shared" si="0"/>
        <v>4.8999999999999968</v>
      </c>
      <c r="C18" s="17"/>
      <c r="D18" s="364" t="s">
        <v>845</v>
      </c>
      <c r="E18" s="17" t="s">
        <v>68</v>
      </c>
      <c r="F18" s="17">
        <v>1</v>
      </c>
      <c r="G18" s="63"/>
      <c r="H18" s="21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</row>
    <row r="19" spans="2:22" s="8" customFormat="1" ht="20.25" customHeight="1" x14ac:dyDescent="0.35">
      <c r="B19" s="313">
        <v>4.0999999999999996</v>
      </c>
      <c r="C19" s="17"/>
      <c r="D19" s="364" t="s">
        <v>846</v>
      </c>
      <c r="E19" s="17" t="s">
        <v>68</v>
      </c>
      <c r="F19" s="17">
        <v>1</v>
      </c>
      <c r="G19" s="63"/>
      <c r="H19" s="21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</row>
    <row r="20" spans="2:22" s="8" customFormat="1" ht="20.25" customHeight="1" x14ac:dyDescent="0.35">
      <c r="B20" s="349">
        <f>B19+0.01</f>
        <v>4.1099999999999994</v>
      </c>
      <c r="C20" s="17"/>
      <c r="D20" s="364" t="s">
        <v>827</v>
      </c>
      <c r="E20" s="17" t="s">
        <v>68</v>
      </c>
      <c r="F20" s="17">
        <v>1</v>
      </c>
      <c r="G20" s="63"/>
      <c r="H20" s="21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</row>
    <row r="21" spans="2:22" s="8" customFormat="1" ht="20.25" customHeight="1" x14ac:dyDescent="0.35">
      <c r="B21" s="349">
        <f t="shared" ref="B21:B41" si="1">B20+0.01</f>
        <v>4.1199999999999992</v>
      </c>
      <c r="C21" s="17"/>
      <c r="D21" s="364" t="s">
        <v>847</v>
      </c>
      <c r="E21" s="17" t="s">
        <v>68</v>
      </c>
      <c r="F21" s="17">
        <v>1</v>
      </c>
      <c r="G21" s="63"/>
      <c r="H21" s="21"/>
      <c r="I21" s="90"/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</row>
    <row r="22" spans="2:22" s="8" customFormat="1" ht="20.25" customHeight="1" x14ac:dyDescent="0.35">
      <c r="B22" s="349">
        <f t="shared" si="1"/>
        <v>4.129999999999999</v>
      </c>
      <c r="C22" s="17"/>
      <c r="D22" s="364" t="s">
        <v>848</v>
      </c>
      <c r="E22" s="17" t="s">
        <v>68</v>
      </c>
      <c r="F22" s="17">
        <v>1</v>
      </c>
      <c r="G22" s="63"/>
      <c r="H22" s="21"/>
      <c r="I22" s="90"/>
      <c r="J22" s="90"/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</row>
    <row r="23" spans="2:22" s="8" customFormat="1" ht="20.25" customHeight="1" x14ac:dyDescent="0.35">
      <c r="B23" s="349">
        <f t="shared" si="1"/>
        <v>4.1399999999999988</v>
      </c>
      <c r="C23" s="17"/>
      <c r="D23" s="364" t="s">
        <v>849</v>
      </c>
      <c r="E23" s="17" t="s">
        <v>68</v>
      </c>
      <c r="F23" s="17">
        <v>1</v>
      </c>
      <c r="G23" s="63"/>
      <c r="H23" s="21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</row>
    <row r="24" spans="2:22" s="8" customFormat="1" ht="20.25" customHeight="1" x14ac:dyDescent="0.35">
      <c r="B24" s="349">
        <f t="shared" si="1"/>
        <v>4.1499999999999986</v>
      </c>
      <c r="C24" s="17"/>
      <c r="D24" s="364" t="s">
        <v>850</v>
      </c>
      <c r="E24" s="17" t="s">
        <v>68</v>
      </c>
      <c r="F24" s="17">
        <v>1</v>
      </c>
      <c r="G24" s="63"/>
      <c r="H24" s="21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</row>
    <row r="25" spans="2:22" s="8" customFormat="1" ht="20.25" customHeight="1" x14ac:dyDescent="0.35">
      <c r="B25" s="349">
        <f t="shared" si="1"/>
        <v>4.1599999999999984</v>
      </c>
      <c r="C25" s="17"/>
      <c r="D25" s="364" t="s">
        <v>851</v>
      </c>
      <c r="E25" s="17" t="s">
        <v>68</v>
      </c>
      <c r="F25" s="17">
        <v>1</v>
      </c>
      <c r="G25" s="63"/>
      <c r="H25" s="21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</row>
    <row r="26" spans="2:22" s="8" customFormat="1" ht="20.25" customHeight="1" x14ac:dyDescent="0.35">
      <c r="B26" s="349">
        <f t="shared" si="1"/>
        <v>4.1699999999999982</v>
      </c>
      <c r="C26" s="17"/>
      <c r="D26" s="364" t="s">
        <v>852</v>
      </c>
      <c r="E26" s="17" t="s">
        <v>68</v>
      </c>
      <c r="F26" s="17">
        <v>1</v>
      </c>
      <c r="G26" s="63"/>
      <c r="H26" s="21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</row>
    <row r="27" spans="2:22" s="8" customFormat="1" ht="20.25" customHeight="1" x14ac:dyDescent="0.35">
      <c r="B27" s="349">
        <f t="shared" si="1"/>
        <v>4.1799999999999979</v>
      </c>
      <c r="C27" s="17"/>
      <c r="D27" s="364" t="s">
        <v>999</v>
      </c>
      <c r="E27" s="17" t="s">
        <v>68</v>
      </c>
      <c r="F27" s="17">
        <v>1</v>
      </c>
      <c r="G27" s="63"/>
      <c r="H27" s="21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</row>
    <row r="28" spans="2:22" s="8" customFormat="1" ht="20.25" customHeight="1" x14ac:dyDescent="0.35">
      <c r="B28" s="349">
        <f t="shared" si="1"/>
        <v>4.1899999999999977</v>
      </c>
      <c r="C28" s="51"/>
      <c r="D28" s="364" t="s">
        <v>854</v>
      </c>
      <c r="E28" s="17" t="s">
        <v>68</v>
      </c>
      <c r="F28" s="51">
        <v>1</v>
      </c>
      <c r="G28" s="63"/>
      <c r="H28" s="21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</row>
    <row r="29" spans="2:22" s="8" customFormat="1" ht="20.25" customHeight="1" x14ac:dyDescent="0.35">
      <c r="B29" s="349">
        <f t="shared" si="1"/>
        <v>4.1999999999999975</v>
      </c>
      <c r="C29" s="51"/>
      <c r="D29" s="364" t="s">
        <v>855</v>
      </c>
      <c r="E29" s="17" t="s">
        <v>68</v>
      </c>
      <c r="F29" s="51">
        <v>1</v>
      </c>
      <c r="G29" s="63"/>
      <c r="H29" s="21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</row>
    <row r="30" spans="2:22" s="8" customFormat="1" ht="20.25" customHeight="1" x14ac:dyDescent="0.35">
      <c r="B30" s="349">
        <f t="shared" si="1"/>
        <v>4.2099999999999973</v>
      </c>
      <c r="C30" s="51"/>
      <c r="D30" s="364" t="s">
        <v>856</v>
      </c>
      <c r="E30" s="17" t="s">
        <v>68</v>
      </c>
      <c r="F30" s="51">
        <v>1</v>
      </c>
      <c r="G30" s="63"/>
      <c r="H30" s="21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</row>
    <row r="31" spans="2:22" s="8" customFormat="1" ht="20.25" customHeight="1" x14ac:dyDescent="0.35">
      <c r="B31" s="349">
        <f t="shared" si="1"/>
        <v>4.2199999999999971</v>
      </c>
      <c r="C31" s="51"/>
      <c r="D31" s="364" t="s">
        <v>857</v>
      </c>
      <c r="E31" s="17" t="s">
        <v>68</v>
      </c>
      <c r="F31" s="51">
        <v>1</v>
      </c>
      <c r="G31" s="63"/>
      <c r="H31" s="21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</row>
    <row r="32" spans="2:22" s="8" customFormat="1" ht="20.25" customHeight="1" x14ac:dyDescent="0.35">
      <c r="B32" s="349">
        <f t="shared" si="1"/>
        <v>4.2299999999999969</v>
      </c>
      <c r="C32" s="51"/>
      <c r="D32" s="364" t="s">
        <v>858</v>
      </c>
      <c r="E32" s="17" t="s">
        <v>68</v>
      </c>
      <c r="F32" s="51">
        <v>1</v>
      </c>
      <c r="G32" s="63"/>
      <c r="H32" s="21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</row>
    <row r="33" spans="2:22" s="8" customFormat="1" ht="20.25" customHeight="1" x14ac:dyDescent="0.35">
      <c r="B33" s="349"/>
      <c r="C33" s="51"/>
      <c r="D33" s="364"/>
      <c r="E33" s="17"/>
      <c r="F33" s="51"/>
      <c r="G33" s="63"/>
      <c r="H33" s="21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</row>
    <row r="34" spans="2:22" s="8" customFormat="1" ht="20.25" customHeight="1" x14ac:dyDescent="0.35">
      <c r="B34" s="349">
        <f>B32+0.01</f>
        <v>4.2399999999999967</v>
      </c>
      <c r="C34" s="51"/>
      <c r="D34" s="364" t="s">
        <v>828</v>
      </c>
      <c r="E34" s="17" t="s">
        <v>68</v>
      </c>
      <c r="F34" s="51">
        <v>1</v>
      </c>
      <c r="G34" s="63"/>
      <c r="H34" s="21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0"/>
    </row>
    <row r="35" spans="2:22" s="8" customFormat="1" ht="20.25" customHeight="1" x14ac:dyDescent="0.35">
      <c r="B35" s="349">
        <f t="shared" si="1"/>
        <v>4.2499999999999964</v>
      </c>
      <c r="C35" s="51"/>
      <c r="D35" s="364" t="s">
        <v>829</v>
      </c>
      <c r="E35" s="17" t="s">
        <v>68</v>
      </c>
      <c r="F35" s="51">
        <v>1</v>
      </c>
      <c r="G35" s="63"/>
      <c r="H35" s="21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</row>
    <row r="36" spans="2:22" s="8" customFormat="1" ht="20.25" customHeight="1" x14ac:dyDescent="0.35">
      <c r="B36" s="349">
        <f t="shared" si="1"/>
        <v>4.2599999999999962</v>
      </c>
      <c r="C36" s="51"/>
      <c r="D36" s="364" t="s">
        <v>1092</v>
      </c>
      <c r="E36" s="17" t="s">
        <v>68</v>
      </c>
      <c r="F36" s="51">
        <v>1</v>
      </c>
      <c r="G36" s="63"/>
      <c r="H36" s="21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</row>
    <row r="37" spans="2:22" s="8" customFormat="1" ht="20.25" customHeight="1" x14ac:dyDescent="0.35">
      <c r="B37" s="349">
        <f t="shared" si="1"/>
        <v>4.269999999999996</v>
      </c>
      <c r="C37" s="51"/>
      <c r="D37" s="364" t="s">
        <v>831</v>
      </c>
      <c r="E37" s="17" t="s">
        <v>68</v>
      </c>
      <c r="F37" s="51">
        <v>1</v>
      </c>
      <c r="G37" s="63"/>
      <c r="H37" s="21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</row>
    <row r="38" spans="2:22" s="8" customFormat="1" ht="20.25" customHeight="1" x14ac:dyDescent="0.35">
      <c r="B38" s="349">
        <f t="shared" si="1"/>
        <v>4.2799999999999958</v>
      </c>
      <c r="C38" s="17"/>
      <c r="D38" s="364" t="s">
        <v>833</v>
      </c>
      <c r="E38" s="17" t="s">
        <v>68</v>
      </c>
      <c r="F38" s="17">
        <v>1</v>
      </c>
      <c r="G38" s="63"/>
      <c r="H38" s="21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</row>
    <row r="39" spans="2:22" s="8" customFormat="1" ht="20.25" customHeight="1" x14ac:dyDescent="0.35">
      <c r="B39" s="349">
        <f t="shared" si="1"/>
        <v>4.2899999999999956</v>
      </c>
      <c r="C39" s="17"/>
      <c r="D39" s="365" t="s">
        <v>834</v>
      </c>
      <c r="E39" s="17" t="s">
        <v>68</v>
      </c>
      <c r="F39" s="17">
        <v>1</v>
      </c>
      <c r="G39" s="63"/>
      <c r="H39" s="21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</row>
    <row r="40" spans="2:22" s="8" customFormat="1" ht="20.25" customHeight="1" x14ac:dyDescent="0.35">
      <c r="B40" s="349">
        <f t="shared" si="1"/>
        <v>4.2999999999999954</v>
      </c>
      <c r="C40" s="17"/>
      <c r="D40" s="365" t="s">
        <v>835</v>
      </c>
      <c r="E40" s="17" t="s">
        <v>68</v>
      </c>
      <c r="F40" s="17">
        <v>1</v>
      </c>
      <c r="G40" s="64"/>
      <c r="H40" s="21"/>
      <c r="I40" s="90"/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</row>
    <row r="41" spans="2:22" s="8" customFormat="1" ht="20.25" customHeight="1" x14ac:dyDescent="0.35">
      <c r="B41" s="349">
        <f t="shared" si="1"/>
        <v>4.3099999999999952</v>
      </c>
      <c r="C41" s="17"/>
      <c r="D41" s="365" t="s">
        <v>836</v>
      </c>
      <c r="E41" s="17" t="s">
        <v>68</v>
      </c>
      <c r="F41" s="17">
        <v>1</v>
      </c>
      <c r="G41" s="64"/>
      <c r="H41" s="21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</row>
    <row r="42" spans="2:22" s="8" customFormat="1" ht="20.25" customHeight="1" thickBot="1" x14ac:dyDescent="0.4">
      <c r="B42" s="350"/>
      <c r="C42" s="350"/>
      <c r="D42" s="366"/>
      <c r="E42" s="350"/>
      <c r="F42" s="350"/>
      <c r="G42" s="351"/>
      <c r="H42" s="307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</row>
    <row r="43" spans="2:22" s="8" customFormat="1" ht="20.25" customHeight="1" thickBot="1" x14ac:dyDescent="0.5">
      <c r="D43" s="357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</row>
    <row r="44" spans="2:22" s="288" customFormat="1" ht="54.75" customHeight="1" x14ac:dyDescent="0.45">
      <c r="B44" s="27">
        <v>5</v>
      </c>
      <c r="C44" s="27" t="s">
        <v>720</v>
      </c>
      <c r="D44" s="28" t="s">
        <v>721</v>
      </c>
      <c r="E44" s="78" t="s">
        <v>69</v>
      </c>
      <c r="F44" s="78">
        <v>1</v>
      </c>
      <c r="G44" s="371">
        <v>105000</v>
      </c>
      <c r="H44" s="327">
        <v>105000</v>
      </c>
      <c r="I44" s="291"/>
      <c r="J44" s="291"/>
      <c r="K44" s="291"/>
      <c r="L44" s="291"/>
      <c r="M44" s="291"/>
      <c r="N44" s="291"/>
      <c r="O44" s="291"/>
      <c r="P44" s="291"/>
      <c r="Q44" s="291"/>
      <c r="R44" s="291"/>
      <c r="S44" s="291"/>
    </row>
    <row r="45" spans="2:22" s="288" customFormat="1" ht="31.8" customHeight="1" thickBot="1" x14ac:dyDescent="0.5">
      <c r="B45" s="51" t="s">
        <v>697</v>
      </c>
      <c r="C45" s="51" t="s">
        <v>695</v>
      </c>
      <c r="D45" s="367" t="s">
        <v>722</v>
      </c>
      <c r="E45" s="17" t="s">
        <v>3</v>
      </c>
      <c r="F45" s="17">
        <v>1</v>
      </c>
      <c r="G45" s="306">
        <v>0.25</v>
      </c>
      <c r="H45" s="307">
        <f>H44*G45</f>
        <v>26250</v>
      </c>
      <c r="I45" s="291"/>
      <c r="J45" s="291"/>
      <c r="K45" s="291"/>
      <c r="L45" s="291"/>
      <c r="M45" s="291"/>
      <c r="N45" s="291"/>
      <c r="O45" s="291"/>
      <c r="P45" s="291"/>
      <c r="Q45" s="291"/>
      <c r="R45" s="291"/>
      <c r="S45" s="291"/>
    </row>
    <row r="46" spans="2:22" s="288" customFormat="1" ht="74.45" customHeight="1" x14ac:dyDescent="0.45">
      <c r="B46" s="27">
        <v>6</v>
      </c>
      <c r="C46" s="27" t="s">
        <v>718</v>
      </c>
      <c r="D46" s="284" t="s">
        <v>723</v>
      </c>
      <c r="E46" s="78" t="s">
        <v>69</v>
      </c>
      <c r="F46" s="78">
        <v>1</v>
      </c>
      <c r="G46" s="371">
        <v>17500</v>
      </c>
      <c r="H46" s="327">
        <v>17500</v>
      </c>
      <c r="I46" s="291"/>
      <c r="J46" s="291"/>
      <c r="K46" s="291"/>
      <c r="L46" s="291"/>
      <c r="M46" s="291"/>
      <c r="N46" s="291"/>
      <c r="O46" s="291"/>
      <c r="P46" s="291"/>
      <c r="Q46" s="291"/>
      <c r="R46" s="291"/>
      <c r="S46" s="291"/>
    </row>
    <row r="47" spans="2:22" s="288" customFormat="1" ht="33.6" customHeight="1" thickBot="1" x14ac:dyDescent="0.5">
      <c r="B47" s="51" t="s">
        <v>698</v>
      </c>
      <c r="C47" s="51" t="s">
        <v>695</v>
      </c>
      <c r="D47" s="367" t="s">
        <v>722</v>
      </c>
      <c r="E47" s="17" t="s">
        <v>3</v>
      </c>
      <c r="F47" s="17">
        <v>1</v>
      </c>
      <c r="G47" s="306">
        <v>0.25</v>
      </c>
      <c r="H47" s="307">
        <f>H46*G47</f>
        <v>4375</v>
      </c>
      <c r="I47" s="291"/>
      <c r="J47" s="291"/>
      <c r="K47" s="291"/>
      <c r="L47" s="291"/>
      <c r="M47" s="291"/>
      <c r="N47" s="291"/>
      <c r="O47" s="291"/>
      <c r="P47" s="291"/>
      <c r="Q47" s="291"/>
      <c r="R47" s="291"/>
      <c r="S47" s="291"/>
    </row>
    <row r="48" spans="2:22" s="8" customFormat="1" ht="29.45" customHeight="1" thickBot="1" x14ac:dyDescent="0.5">
      <c r="B48" s="24" t="s">
        <v>7</v>
      </c>
      <c r="C48" s="24"/>
      <c r="D48" s="368"/>
      <c r="E48" s="24"/>
      <c r="F48" s="24"/>
      <c r="G48" s="25"/>
      <c r="H48" s="91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</row>
    <row r="49" spans="2:22" s="8" customFormat="1" x14ac:dyDescent="0.45">
      <c r="B49" s="34"/>
      <c r="C49" s="34"/>
      <c r="D49" s="369"/>
      <c r="E49" s="34"/>
      <c r="F49" s="34"/>
      <c r="G49" s="35"/>
      <c r="H49" s="35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</row>
    <row r="50" spans="2:22" s="8" customFormat="1" x14ac:dyDescent="0.45">
      <c r="B50" s="34"/>
      <c r="C50" s="34"/>
      <c r="D50" s="369"/>
      <c r="E50" s="34"/>
      <c r="F50" s="34"/>
      <c r="G50" s="35"/>
      <c r="H50" s="35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</row>
    <row r="51" spans="2:22" s="8" customFormat="1" x14ac:dyDescent="0.45">
      <c r="B51" s="34"/>
      <c r="C51" s="34"/>
      <c r="D51" s="369"/>
      <c r="E51" s="34"/>
      <c r="F51" s="34"/>
      <c r="G51" s="35"/>
      <c r="H51" s="35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</row>
    <row r="52" spans="2:22" s="8" customFormat="1" x14ac:dyDescent="0.45">
      <c r="B52" s="34"/>
      <c r="C52" s="34"/>
      <c r="D52" s="369"/>
      <c r="E52" s="34"/>
      <c r="F52" s="34"/>
      <c r="G52" s="35"/>
      <c r="H52" s="35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</row>
    <row r="53" spans="2:22" s="8" customFormat="1" x14ac:dyDescent="0.45">
      <c r="B53" s="34"/>
      <c r="C53" s="34"/>
      <c r="D53" s="369"/>
      <c r="E53" s="34"/>
      <c r="F53" s="34"/>
      <c r="G53" s="35"/>
      <c r="H53" s="35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</row>
    <row r="54" spans="2:22" s="8" customFormat="1" x14ac:dyDescent="0.45">
      <c r="B54" s="34"/>
      <c r="C54" s="34"/>
      <c r="D54" s="369"/>
      <c r="E54" s="34"/>
      <c r="F54" s="34"/>
      <c r="G54" s="35"/>
      <c r="H54" s="35"/>
      <c r="I54" s="90"/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</row>
    <row r="55" spans="2:22" s="8" customFormat="1" x14ac:dyDescent="0.45">
      <c r="B55" s="34"/>
      <c r="C55" s="34"/>
      <c r="D55" s="369"/>
      <c r="E55" s="34"/>
      <c r="F55" s="34"/>
      <c r="G55" s="35"/>
      <c r="H55" s="35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</row>
    <row r="56" spans="2:22" s="8" customFormat="1" x14ac:dyDescent="0.45">
      <c r="B56" s="34"/>
      <c r="C56" s="34"/>
      <c r="D56" s="369"/>
      <c r="E56" s="34"/>
      <c r="F56" s="34"/>
      <c r="G56" s="35"/>
      <c r="H56" s="35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</row>
    <row r="57" spans="2:22" s="8" customFormat="1" x14ac:dyDescent="0.45">
      <c r="B57" s="34"/>
      <c r="C57" s="34"/>
      <c r="D57" s="369"/>
      <c r="E57" s="34"/>
      <c r="F57" s="34"/>
      <c r="G57" s="35"/>
      <c r="H57" s="35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</row>
    <row r="58" spans="2:22" s="8" customFormat="1" x14ac:dyDescent="0.45">
      <c r="B58" s="34"/>
      <c r="C58" s="34"/>
      <c r="D58" s="369"/>
      <c r="E58" s="34"/>
      <c r="F58" s="34"/>
      <c r="G58" s="35"/>
      <c r="H58" s="35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</row>
    <row r="59" spans="2:22" s="8" customFormat="1" x14ac:dyDescent="0.45">
      <c r="B59" s="34"/>
      <c r="C59" s="34"/>
      <c r="D59" s="369"/>
      <c r="E59" s="34"/>
      <c r="F59" s="34"/>
      <c r="G59" s="35"/>
      <c r="H59" s="35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</row>
    <row r="60" spans="2:22" s="8" customFormat="1" x14ac:dyDescent="0.45">
      <c r="B60" s="34"/>
      <c r="C60" s="34"/>
      <c r="D60" s="369"/>
      <c r="E60" s="34"/>
      <c r="F60" s="34"/>
      <c r="G60" s="35"/>
      <c r="H60" s="35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</row>
    <row r="61" spans="2:22" s="8" customFormat="1" x14ac:dyDescent="0.45">
      <c r="B61" s="34"/>
      <c r="C61" s="34"/>
      <c r="D61" s="369"/>
      <c r="E61" s="34"/>
      <c r="F61" s="34"/>
      <c r="G61" s="35"/>
      <c r="H61" s="35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</row>
    <row r="62" spans="2:22" s="8" customFormat="1" x14ac:dyDescent="0.45">
      <c r="B62" s="34"/>
      <c r="C62" s="34"/>
      <c r="D62" s="369"/>
      <c r="E62" s="34"/>
      <c r="F62" s="34"/>
      <c r="G62" s="35"/>
      <c r="H62" s="35"/>
      <c r="I62" s="90"/>
      <c r="J62" s="90"/>
      <c r="K62" s="90"/>
      <c r="L62" s="90"/>
      <c r="M62" s="90"/>
      <c r="N62" s="90"/>
      <c r="O62" s="90"/>
      <c r="P62" s="90"/>
      <c r="Q62" s="90"/>
      <c r="R62" s="90"/>
      <c r="S62" s="90"/>
      <c r="T62" s="90"/>
      <c r="U62" s="90"/>
      <c r="V62" s="90"/>
    </row>
    <row r="63" spans="2:22" s="8" customFormat="1" x14ac:dyDescent="0.45">
      <c r="B63" s="34"/>
      <c r="C63" s="34"/>
      <c r="D63" s="369"/>
      <c r="E63" s="34"/>
      <c r="F63" s="34"/>
      <c r="G63" s="35"/>
      <c r="H63" s="35"/>
      <c r="I63" s="90"/>
      <c r="J63" s="90"/>
      <c r="K63" s="90"/>
      <c r="L63" s="90"/>
      <c r="M63" s="90"/>
      <c r="N63" s="90"/>
      <c r="O63" s="90"/>
      <c r="P63" s="90"/>
      <c r="Q63" s="90"/>
      <c r="R63" s="90"/>
      <c r="S63" s="90"/>
      <c r="T63" s="90"/>
      <c r="U63" s="90"/>
      <c r="V63" s="90"/>
    </row>
    <row r="64" spans="2:22" s="8" customFormat="1" x14ac:dyDescent="0.45">
      <c r="B64" s="34"/>
      <c r="C64" s="34"/>
      <c r="D64" s="369"/>
      <c r="E64" s="34"/>
      <c r="F64" s="34"/>
      <c r="G64" s="35"/>
      <c r="H64" s="35"/>
      <c r="I64" s="90"/>
      <c r="J64" s="90"/>
      <c r="K64" s="90"/>
      <c r="L64" s="90"/>
      <c r="M64" s="90"/>
      <c r="N64" s="90"/>
      <c r="O64" s="90"/>
      <c r="P64" s="90"/>
      <c r="Q64" s="90"/>
      <c r="R64" s="90"/>
      <c r="S64" s="90"/>
      <c r="T64" s="90"/>
      <c r="U64" s="90"/>
      <c r="V64" s="90"/>
    </row>
    <row r="65" spans="2:22" s="8" customFormat="1" x14ac:dyDescent="0.45">
      <c r="B65" s="34"/>
      <c r="C65" s="34"/>
      <c r="D65" s="369"/>
      <c r="E65" s="34"/>
      <c r="F65" s="34"/>
      <c r="G65" s="35"/>
      <c r="H65" s="35"/>
      <c r="I65" s="90"/>
      <c r="J65" s="90"/>
      <c r="K65" s="90"/>
      <c r="L65" s="90"/>
      <c r="M65" s="90"/>
      <c r="N65" s="90"/>
      <c r="O65" s="90"/>
      <c r="P65" s="90"/>
      <c r="Q65" s="90"/>
      <c r="R65" s="90"/>
      <c r="S65" s="90"/>
      <c r="T65" s="90"/>
      <c r="U65" s="90"/>
      <c r="V65" s="90"/>
    </row>
    <row r="66" spans="2:22" s="8" customFormat="1" x14ac:dyDescent="0.45">
      <c r="B66" s="34"/>
      <c r="C66" s="34"/>
      <c r="D66" s="369"/>
      <c r="E66" s="34"/>
      <c r="F66" s="34"/>
      <c r="G66" s="35"/>
      <c r="H66" s="35"/>
      <c r="I66" s="90"/>
      <c r="J66" s="90"/>
      <c r="K66" s="90"/>
      <c r="L66" s="90"/>
      <c r="M66" s="90"/>
      <c r="N66" s="90"/>
      <c r="O66" s="90"/>
      <c r="P66" s="90"/>
      <c r="Q66" s="90"/>
      <c r="R66" s="90"/>
      <c r="S66" s="90"/>
      <c r="T66" s="90"/>
      <c r="U66" s="90"/>
      <c r="V66" s="90"/>
    </row>
    <row r="67" spans="2:22" s="8" customFormat="1" x14ac:dyDescent="0.45">
      <c r="B67" s="34"/>
      <c r="C67" s="34"/>
      <c r="D67" s="369"/>
      <c r="E67" s="34"/>
      <c r="F67" s="34"/>
      <c r="G67" s="35"/>
      <c r="H67" s="35"/>
      <c r="I67" s="90"/>
      <c r="J67" s="90"/>
      <c r="K67" s="90"/>
      <c r="L67" s="90"/>
      <c r="M67" s="90"/>
      <c r="N67" s="90"/>
      <c r="O67" s="90"/>
      <c r="P67" s="90"/>
      <c r="Q67" s="90"/>
      <c r="R67" s="90"/>
      <c r="S67" s="90"/>
      <c r="T67" s="90"/>
      <c r="U67" s="90"/>
      <c r="V67" s="90"/>
    </row>
    <row r="68" spans="2:22" s="8" customFormat="1" x14ac:dyDescent="0.45">
      <c r="B68" s="34"/>
      <c r="C68" s="34"/>
      <c r="D68" s="369"/>
      <c r="E68" s="34"/>
      <c r="F68" s="34"/>
      <c r="G68" s="35"/>
      <c r="H68" s="35"/>
      <c r="I68" s="90"/>
      <c r="J68" s="90"/>
      <c r="K68" s="90"/>
      <c r="L68" s="90"/>
      <c r="M68" s="90"/>
      <c r="N68" s="90"/>
      <c r="O68" s="90"/>
      <c r="P68" s="90"/>
      <c r="Q68" s="90"/>
      <c r="R68" s="90"/>
      <c r="S68" s="90"/>
      <c r="T68" s="90"/>
      <c r="U68" s="90"/>
      <c r="V68" s="90"/>
    </row>
    <row r="69" spans="2:22" s="8" customFormat="1" x14ac:dyDescent="0.45">
      <c r="B69" s="34"/>
      <c r="C69" s="34"/>
      <c r="D69" s="369"/>
      <c r="E69" s="34"/>
      <c r="F69" s="34"/>
      <c r="G69" s="35"/>
      <c r="H69" s="35"/>
      <c r="I69" s="90"/>
      <c r="J69" s="90"/>
      <c r="K69" s="90"/>
      <c r="L69" s="90"/>
      <c r="M69" s="90"/>
      <c r="N69" s="90"/>
      <c r="O69" s="90"/>
      <c r="P69" s="90"/>
      <c r="Q69" s="90"/>
      <c r="R69" s="90"/>
      <c r="S69" s="90"/>
      <c r="T69" s="90"/>
      <c r="U69" s="90"/>
      <c r="V69" s="90"/>
    </row>
    <row r="70" spans="2:22" x14ac:dyDescent="0.35">
      <c r="B70" s="5"/>
      <c r="C70" s="5"/>
      <c r="D70" s="362"/>
      <c r="E70" s="5"/>
      <c r="F70" s="5"/>
      <c r="G70" s="7"/>
      <c r="H70" s="7"/>
    </row>
    <row r="71" spans="2:22" x14ac:dyDescent="0.35">
      <c r="B71" s="5"/>
      <c r="C71" s="5"/>
      <c r="D71" s="362"/>
      <c r="E71" s="5"/>
      <c r="F71" s="5"/>
      <c r="G71" s="7"/>
      <c r="H71" s="7"/>
    </row>
    <row r="72" spans="2:22" x14ac:dyDescent="0.35">
      <c r="B72" s="5"/>
      <c r="C72" s="5"/>
      <c r="D72" s="362"/>
      <c r="E72" s="5"/>
      <c r="F72" s="5"/>
      <c r="G72" s="7"/>
      <c r="H72" s="7"/>
    </row>
    <row r="73" spans="2:22" x14ac:dyDescent="0.35">
      <c r="B73" s="5"/>
      <c r="C73" s="5"/>
      <c r="D73" s="362"/>
      <c r="E73" s="5"/>
      <c r="F73" s="5"/>
      <c r="G73" s="7"/>
      <c r="H73" s="7"/>
    </row>
    <row r="74" spans="2:22" x14ac:dyDescent="0.35">
      <c r="B74" s="5"/>
      <c r="C74" s="5"/>
      <c r="D74" s="362"/>
      <c r="E74" s="5"/>
      <c r="F74" s="5"/>
      <c r="G74" s="7"/>
      <c r="H74" s="7"/>
    </row>
    <row r="75" spans="2:22" x14ac:dyDescent="0.35">
      <c r="B75" s="5"/>
      <c r="C75" s="5"/>
      <c r="D75" s="362"/>
      <c r="E75" s="5"/>
      <c r="F75" s="5"/>
      <c r="G75" s="7"/>
      <c r="H75" s="7"/>
    </row>
    <row r="76" spans="2:22" x14ac:dyDescent="0.35">
      <c r="B76" s="5"/>
      <c r="C76" s="5"/>
      <c r="D76" s="362"/>
      <c r="E76" s="5"/>
      <c r="F76" s="5"/>
      <c r="G76" s="7"/>
      <c r="H76" s="7"/>
    </row>
    <row r="77" spans="2:22" x14ac:dyDescent="0.35">
      <c r="B77" s="5"/>
      <c r="C77" s="5"/>
      <c r="D77" s="362"/>
      <c r="E77" s="5"/>
      <c r="F77" s="5"/>
      <c r="G77" s="7"/>
      <c r="H77" s="7"/>
    </row>
    <row r="78" spans="2:22" x14ac:dyDescent="0.35">
      <c r="B78" s="5"/>
      <c r="C78" s="5"/>
      <c r="D78" s="362"/>
      <c r="E78" s="5"/>
      <c r="F78" s="5"/>
      <c r="G78" s="7"/>
      <c r="H78" s="7"/>
    </row>
    <row r="79" spans="2:22" x14ac:dyDescent="0.35">
      <c r="B79" s="5"/>
      <c r="C79" s="5"/>
      <c r="D79" s="362"/>
      <c r="E79" s="5"/>
      <c r="F79" s="5"/>
      <c r="G79" s="7"/>
      <c r="H79" s="7"/>
    </row>
    <row r="80" spans="2:22" x14ac:dyDescent="0.35">
      <c r="B80" s="5"/>
      <c r="C80" s="5"/>
      <c r="D80" s="362"/>
      <c r="E80" s="5"/>
      <c r="F80" s="5"/>
      <c r="G80" s="7"/>
      <c r="H80" s="7"/>
    </row>
    <row r="81" spans="1:8" s="87" customFormat="1" x14ac:dyDescent="0.35">
      <c r="A81" s="6"/>
      <c r="B81" s="5"/>
      <c r="C81" s="5"/>
      <c r="D81" s="362"/>
      <c r="E81" s="5"/>
      <c r="F81" s="5"/>
      <c r="G81" s="7"/>
      <c r="H81" s="7"/>
    </row>
    <row r="82" spans="1:8" s="87" customFormat="1" x14ac:dyDescent="0.35">
      <c r="A82" s="6"/>
      <c r="B82" s="5"/>
      <c r="C82" s="5"/>
      <c r="D82" s="362"/>
      <c r="E82" s="5"/>
      <c r="F82" s="5"/>
      <c r="G82" s="7"/>
      <c r="H82" s="7"/>
    </row>
    <row r="83" spans="1:8" s="87" customFormat="1" x14ac:dyDescent="0.35">
      <c r="A83" s="6"/>
      <c r="B83" s="5"/>
      <c r="C83" s="5"/>
      <c r="D83" s="362"/>
      <c r="E83" s="5"/>
      <c r="F83" s="5"/>
      <c r="G83" s="7"/>
      <c r="H83" s="7"/>
    </row>
    <row r="84" spans="1:8" s="87" customFormat="1" x14ac:dyDescent="0.35">
      <c r="A84" s="6"/>
      <c r="B84" s="5"/>
      <c r="C84" s="5"/>
      <c r="D84" s="362"/>
      <c r="E84" s="5"/>
      <c r="F84" s="5"/>
      <c r="G84" s="7"/>
      <c r="H84" s="7"/>
    </row>
    <row r="85" spans="1:8" s="87" customFormat="1" x14ac:dyDescent="0.35">
      <c r="A85" s="6"/>
      <c r="B85" s="5"/>
      <c r="C85" s="5"/>
      <c r="D85" s="362"/>
      <c r="E85" s="5"/>
      <c r="F85" s="5"/>
      <c r="G85" s="7"/>
      <c r="H85" s="7"/>
    </row>
    <row r="86" spans="1:8" s="87" customFormat="1" x14ac:dyDescent="0.35">
      <c r="A86" s="6"/>
      <c r="B86" s="5"/>
      <c r="C86" s="5"/>
      <c r="D86" s="362"/>
      <c r="E86" s="5"/>
      <c r="F86" s="5"/>
      <c r="G86" s="7"/>
      <c r="H86" s="7"/>
    </row>
    <row r="87" spans="1:8" s="87" customFormat="1" x14ac:dyDescent="0.35">
      <c r="A87" s="6"/>
      <c r="B87" s="5"/>
      <c r="C87" s="5"/>
      <c r="D87" s="362"/>
      <c r="E87" s="5"/>
      <c r="F87" s="5"/>
      <c r="G87" s="7"/>
      <c r="H87" s="7"/>
    </row>
    <row r="88" spans="1:8" s="87" customFormat="1" x14ac:dyDescent="0.35">
      <c r="A88" s="6"/>
      <c r="B88" s="5"/>
      <c r="C88" s="5"/>
      <c r="D88" s="362"/>
      <c r="E88" s="5"/>
      <c r="F88" s="5"/>
      <c r="G88" s="7"/>
      <c r="H88" s="7"/>
    </row>
    <row r="89" spans="1:8" s="87" customFormat="1" x14ac:dyDescent="0.35">
      <c r="A89" s="6"/>
      <c r="B89" s="5"/>
      <c r="C89" s="5"/>
      <c r="D89" s="362"/>
      <c r="E89" s="5"/>
      <c r="F89" s="5"/>
      <c r="G89" s="7"/>
      <c r="H89" s="7"/>
    </row>
    <row r="90" spans="1:8" s="87" customFormat="1" x14ac:dyDescent="0.35">
      <c r="A90" s="6"/>
      <c r="B90" s="5"/>
      <c r="C90" s="5"/>
      <c r="D90" s="362"/>
      <c r="E90" s="5"/>
      <c r="F90" s="5"/>
      <c r="G90" s="6"/>
      <c r="H90" s="6"/>
    </row>
  </sheetData>
  <mergeCells count="1">
    <mergeCell ref="E3:F3"/>
  </mergeCells>
  <phoneticPr fontId="27" type="noConversion"/>
  <pageMargins left="0.19685039370078741" right="0.27559055118110237" top="0.43307086614173229" bottom="0.35433070866141736" header="0.31496062992125984" footer="0.31496062992125984"/>
  <pageSetup paperSize="9" scale="70" firstPageNumber="15" orientation="portrait" useFirstPageNumber="1" r:id="rId1"/>
  <headerFooter>
    <oddFooter>&amp;C&amp;"-,Bold"&amp;12PAGE &amp; 10 OF BOQ</oddFooter>
  </headerFooter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sheetPr>
    <tabColor rgb="FF92D050"/>
  </sheetPr>
  <dimension ref="A1:M65"/>
  <sheetViews>
    <sheetView view="pageBreakPreview" zoomScale="60" zoomScaleNormal="100" workbookViewId="0">
      <selection activeCell="Q34" sqref="A1:XFD1048576"/>
    </sheetView>
  </sheetViews>
  <sheetFormatPr defaultRowHeight="14.25" x14ac:dyDescent="0.45"/>
  <cols>
    <col min="1" max="1" width="12" bestFit="1" customWidth="1"/>
    <col min="4" max="4" width="26.86328125" customWidth="1"/>
    <col min="6" max="6" width="8.86328125" customWidth="1"/>
    <col min="7" max="7" width="11" customWidth="1"/>
    <col min="8" max="8" width="14.1328125" customWidth="1"/>
    <col min="9" max="9" width="18.33203125" customWidth="1"/>
    <col min="13" max="13" width="5.1328125" customWidth="1"/>
  </cols>
  <sheetData>
    <row r="1" spans="1:13" x14ac:dyDescent="0.45">
      <c r="A1" s="92"/>
      <c r="B1" s="93"/>
      <c r="C1" s="93"/>
      <c r="D1" s="93"/>
      <c r="E1" s="93"/>
      <c r="F1" s="93"/>
      <c r="G1" s="93"/>
      <c r="H1" s="93"/>
      <c r="I1" s="94"/>
    </row>
    <row r="2" spans="1:13" x14ac:dyDescent="0.45">
      <c r="A2" s="95"/>
      <c r="I2" s="96"/>
    </row>
    <row r="3" spans="1:13" x14ac:dyDescent="0.45">
      <c r="A3" s="95"/>
      <c r="I3" s="96"/>
    </row>
    <row r="4" spans="1:13" x14ac:dyDescent="0.45">
      <c r="A4" s="95"/>
      <c r="I4" s="96"/>
    </row>
    <row r="5" spans="1:13" x14ac:dyDescent="0.45">
      <c r="A5" s="95"/>
      <c r="I5" s="96"/>
    </row>
    <row r="6" spans="1:13" x14ac:dyDescent="0.45">
      <c r="A6" s="95"/>
      <c r="I6" s="96"/>
    </row>
    <row r="7" spans="1:13" x14ac:dyDescent="0.45">
      <c r="A7" s="95"/>
      <c r="I7" s="96"/>
    </row>
    <row r="8" spans="1:13" x14ac:dyDescent="0.45">
      <c r="A8" s="95"/>
      <c r="H8" s="97"/>
      <c r="I8" s="98"/>
    </row>
    <row r="9" spans="1:13" x14ac:dyDescent="0.45">
      <c r="A9" s="414" t="s">
        <v>167</v>
      </c>
      <c r="B9" s="415"/>
      <c r="C9" s="415"/>
      <c r="D9" s="415"/>
      <c r="E9" s="429"/>
      <c r="F9" s="430" t="s">
        <v>166</v>
      </c>
      <c r="G9" s="431"/>
      <c r="H9" s="432">
        <v>77</v>
      </c>
      <c r="I9" s="433"/>
    </row>
    <row r="10" spans="1:13" x14ac:dyDescent="0.45">
      <c r="A10" s="99" t="s">
        <v>77</v>
      </c>
      <c r="B10" s="97"/>
      <c r="F10" s="430" t="s">
        <v>78</v>
      </c>
      <c r="G10" s="431"/>
      <c r="H10" s="434" t="e">
        <f>#REF!</f>
        <v>#REF!</v>
      </c>
      <c r="I10" s="435"/>
    </row>
    <row r="11" spans="1:13" x14ac:dyDescent="0.45">
      <c r="A11" s="99" t="s">
        <v>79</v>
      </c>
      <c r="B11" s="97"/>
      <c r="F11" s="430" t="s">
        <v>80</v>
      </c>
      <c r="G11" s="431"/>
      <c r="H11" s="507" t="e">
        <f>#REF!</f>
        <v>#REF!</v>
      </c>
      <c r="I11" s="435"/>
    </row>
    <row r="12" spans="1:13" x14ac:dyDescent="0.45">
      <c r="A12" s="99" t="s">
        <v>81</v>
      </c>
      <c r="B12" s="97"/>
      <c r="F12" s="430" t="s">
        <v>82</v>
      </c>
      <c r="G12" s="431"/>
      <c r="H12" s="436" t="e">
        <f>#REF!</f>
        <v>#REF!</v>
      </c>
      <c r="I12" s="435"/>
    </row>
    <row r="13" spans="1:13" x14ac:dyDescent="0.45">
      <c r="A13" s="99" t="s">
        <v>83</v>
      </c>
      <c r="B13" s="97"/>
      <c r="F13" s="181" t="s">
        <v>84</v>
      </c>
      <c r="G13" s="182"/>
      <c r="H13" s="468" t="s">
        <v>118</v>
      </c>
      <c r="I13" s="469"/>
    </row>
    <row r="14" spans="1:13" x14ac:dyDescent="0.45">
      <c r="A14" s="99"/>
      <c r="B14" s="97"/>
      <c r="F14" s="430" t="s">
        <v>86</v>
      </c>
      <c r="G14" s="431"/>
      <c r="H14" s="436" t="s">
        <v>87</v>
      </c>
      <c r="I14" s="435"/>
      <c r="M14" t="s">
        <v>85</v>
      </c>
    </row>
    <row r="15" spans="1:13" x14ac:dyDescent="0.45">
      <c r="A15" s="99"/>
      <c r="B15" s="97"/>
      <c r="D15" s="187"/>
      <c r="F15" s="472" t="s">
        <v>404</v>
      </c>
      <c r="G15" s="472"/>
      <c r="H15" s="473" t="s">
        <v>432</v>
      </c>
      <c r="I15" s="469"/>
    </row>
    <row r="16" spans="1:13" x14ac:dyDescent="0.45">
      <c r="A16" s="443" t="s">
        <v>324</v>
      </c>
      <c r="B16" s="444"/>
      <c r="C16" s="444"/>
      <c r="D16" s="444"/>
      <c r="E16" s="444"/>
      <c r="F16" s="444"/>
      <c r="G16" s="444"/>
      <c r="H16" s="444"/>
      <c r="I16" s="445"/>
    </row>
    <row r="17" spans="1:11" ht="14.65" thickBot="1" x14ac:dyDescent="0.5">
      <c r="A17" s="446" t="s">
        <v>88</v>
      </c>
      <c r="B17" s="447"/>
      <c r="C17" s="447"/>
      <c r="D17" s="447"/>
      <c r="E17" s="447"/>
      <c r="F17" s="447"/>
      <c r="G17" s="447"/>
      <c r="H17" s="447"/>
      <c r="I17" s="448"/>
    </row>
    <row r="18" spans="1:11" x14ac:dyDescent="0.45">
      <c r="A18" s="104" t="s">
        <v>89</v>
      </c>
      <c r="B18" s="464" t="s">
        <v>176</v>
      </c>
      <c r="C18" s="465"/>
      <c r="D18" s="466"/>
      <c r="E18" s="170" t="s">
        <v>91</v>
      </c>
      <c r="F18" s="170" t="s">
        <v>92</v>
      </c>
      <c r="G18" s="170" t="s">
        <v>93</v>
      </c>
      <c r="H18" s="170" t="s">
        <v>94</v>
      </c>
      <c r="I18" s="171" t="s">
        <v>95</v>
      </c>
    </row>
    <row r="19" spans="1:11" x14ac:dyDescent="0.45">
      <c r="A19" s="109"/>
      <c r="B19" s="437"/>
      <c r="C19" s="438"/>
      <c r="D19" s="439"/>
      <c r="E19" s="110"/>
      <c r="F19" s="111"/>
      <c r="G19" s="110"/>
      <c r="H19" s="112"/>
      <c r="I19" s="113"/>
    </row>
    <row r="20" spans="1:11" x14ac:dyDescent="0.45">
      <c r="A20" s="114"/>
      <c r="B20" s="406"/>
      <c r="C20" s="395"/>
      <c r="D20" s="407"/>
      <c r="E20" s="115"/>
      <c r="F20" s="100"/>
      <c r="G20" s="115"/>
      <c r="H20" s="116"/>
      <c r="I20" s="113"/>
    </row>
    <row r="21" spans="1:11" x14ac:dyDescent="0.45">
      <c r="A21" s="114"/>
      <c r="B21" s="440"/>
      <c r="C21" s="441"/>
      <c r="D21" s="442"/>
      <c r="E21" s="115"/>
      <c r="F21" s="100"/>
      <c r="G21" s="117"/>
      <c r="H21" s="118"/>
      <c r="I21" s="119"/>
    </row>
    <row r="22" spans="1:11" x14ac:dyDescent="0.45">
      <c r="A22" s="408" t="s">
        <v>96</v>
      </c>
      <c r="B22" s="404"/>
      <c r="C22" s="404"/>
      <c r="D22" s="404"/>
      <c r="E22" s="404"/>
      <c r="F22" s="404"/>
      <c r="G22" s="404"/>
      <c r="H22" s="405"/>
      <c r="I22" s="113"/>
    </row>
    <row r="23" spans="1:11" x14ac:dyDescent="0.45">
      <c r="A23" s="414" t="s">
        <v>97</v>
      </c>
      <c r="B23" s="415"/>
      <c r="C23" s="415"/>
      <c r="D23" s="415"/>
      <c r="E23" s="415"/>
      <c r="F23" s="415"/>
      <c r="G23" s="415"/>
      <c r="H23" s="415"/>
      <c r="I23" s="416"/>
    </row>
    <row r="24" spans="1:11" x14ac:dyDescent="0.45">
      <c r="A24" s="120" t="s">
        <v>98</v>
      </c>
      <c r="B24" s="412" t="s">
        <v>176</v>
      </c>
      <c r="C24" s="458"/>
      <c r="D24" s="458"/>
      <c r="E24" s="458"/>
      <c r="F24" s="413"/>
      <c r="G24" s="180" t="s">
        <v>93</v>
      </c>
      <c r="H24" s="136" t="s">
        <v>94</v>
      </c>
      <c r="I24" s="137" t="s">
        <v>95</v>
      </c>
      <c r="K24" s="142"/>
    </row>
    <row r="25" spans="1:11" x14ac:dyDescent="0.45">
      <c r="A25" s="125"/>
      <c r="B25" s="417"/>
      <c r="C25" s="418"/>
      <c r="D25" s="418"/>
      <c r="E25" s="418"/>
      <c r="F25" s="419"/>
      <c r="G25" s="191"/>
      <c r="H25" s="219"/>
      <c r="I25" s="129"/>
    </row>
    <row r="26" spans="1:11" x14ac:dyDescent="0.45">
      <c r="A26" s="125"/>
      <c r="B26" s="420"/>
      <c r="C26" s="421"/>
      <c r="D26" s="421"/>
      <c r="E26" s="421"/>
      <c r="F26" s="422"/>
      <c r="G26" s="191"/>
      <c r="H26" s="220"/>
      <c r="I26" s="129"/>
    </row>
    <row r="27" spans="1:11" x14ac:dyDescent="0.45">
      <c r="A27" s="125"/>
      <c r="B27" s="420"/>
      <c r="C27" s="421"/>
      <c r="D27" s="421"/>
      <c r="E27" s="421"/>
      <c r="F27" s="422"/>
      <c r="G27" s="191"/>
      <c r="H27" s="220"/>
      <c r="I27" s="129"/>
    </row>
    <row r="28" spans="1:11" x14ac:dyDescent="0.45">
      <c r="A28" s="125"/>
      <c r="B28" s="420"/>
      <c r="C28" s="421"/>
      <c r="D28" s="421"/>
      <c r="E28" s="421"/>
      <c r="F28" s="422"/>
      <c r="G28" s="191"/>
      <c r="H28" s="220"/>
      <c r="I28" s="129"/>
    </row>
    <row r="29" spans="1:11" x14ac:dyDescent="0.45">
      <c r="A29" s="125"/>
      <c r="B29" s="420"/>
      <c r="C29" s="421"/>
      <c r="D29" s="421"/>
      <c r="E29" s="421"/>
      <c r="F29" s="422"/>
      <c r="G29" s="191"/>
      <c r="H29" s="220"/>
      <c r="I29" s="129"/>
    </row>
    <row r="30" spans="1:11" x14ac:dyDescent="0.45">
      <c r="A30" s="125"/>
      <c r="B30" s="470"/>
      <c r="C30" s="471"/>
      <c r="D30" s="471"/>
      <c r="E30" s="471"/>
      <c r="F30" s="471"/>
      <c r="G30" s="191"/>
      <c r="H30" s="220"/>
      <c r="I30" s="129"/>
    </row>
    <row r="31" spans="1:11" x14ac:dyDescent="0.45">
      <c r="A31" s="125"/>
      <c r="B31" s="470"/>
      <c r="C31" s="471"/>
      <c r="D31" s="471"/>
      <c r="E31" s="471"/>
      <c r="F31" s="471"/>
      <c r="G31" s="191"/>
      <c r="H31" s="220"/>
      <c r="I31" s="129"/>
    </row>
    <row r="32" spans="1:11" x14ac:dyDescent="0.45">
      <c r="A32" s="125"/>
      <c r="B32" s="470"/>
      <c r="C32" s="471"/>
      <c r="D32" s="471"/>
      <c r="E32" s="471"/>
      <c r="F32" s="471"/>
      <c r="G32" s="191"/>
      <c r="H32" s="217"/>
      <c r="I32" s="129"/>
    </row>
    <row r="33" spans="1:12" x14ac:dyDescent="0.45">
      <c r="A33" s="125"/>
      <c r="B33" s="470"/>
      <c r="C33" s="471"/>
      <c r="D33" s="471"/>
      <c r="E33" s="471"/>
      <c r="F33" s="471"/>
      <c r="G33" s="191"/>
      <c r="H33" s="217"/>
      <c r="I33" s="129"/>
    </row>
    <row r="34" spans="1:12" x14ac:dyDescent="0.45">
      <c r="A34" s="125"/>
      <c r="B34" s="470"/>
      <c r="C34" s="471"/>
      <c r="D34" s="471"/>
      <c r="E34" s="471"/>
      <c r="F34" s="471"/>
      <c r="G34" s="191"/>
      <c r="H34" s="217"/>
      <c r="I34" s="129"/>
    </row>
    <row r="35" spans="1:12" x14ac:dyDescent="0.45">
      <c r="A35" s="125"/>
      <c r="B35" s="470"/>
      <c r="C35" s="471"/>
      <c r="D35" s="471"/>
      <c r="E35" s="471"/>
      <c r="F35" s="471"/>
      <c r="G35" s="191"/>
      <c r="H35" s="192"/>
      <c r="I35" s="129"/>
    </row>
    <row r="36" spans="1:12" x14ac:dyDescent="0.45">
      <c r="A36" s="125"/>
      <c r="B36" s="470"/>
      <c r="C36" s="471"/>
      <c r="D36" s="471"/>
      <c r="E36" s="471"/>
      <c r="F36" s="471"/>
      <c r="G36" s="191"/>
      <c r="H36" s="192"/>
      <c r="I36" s="129"/>
    </row>
    <row r="37" spans="1:12" x14ac:dyDescent="0.45">
      <c r="A37" s="125"/>
      <c r="B37" s="470"/>
      <c r="C37" s="471"/>
      <c r="D37" s="471"/>
      <c r="E37" s="471"/>
      <c r="F37" s="471"/>
      <c r="G37" s="191"/>
      <c r="H37" s="192"/>
      <c r="I37" s="129"/>
    </row>
    <row r="38" spans="1:12" x14ac:dyDescent="0.45">
      <c r="A38" s="125"/>
      <c r="B38" s="470"/>
      <c r="C38" s="471"/>
      <c r="D38" s="471"/>
      <c r="E38" s="471"/>
      <c r="F38" s="471"/>
      <c r="G38" s="191"/>
      <c r="H38" s="192"/>
      <c r="I38" s="129"/>
      <c r="L38" s="130"/>
    </row>
    <row r="39" spans="1:12" x14ac:dyDescent="0.45">
      <c r="A39" s="467" t="s">
        <v>177</v>
      </c>
      <c r="B39" s="404"/>
      <c r="C39" s="404"/>
      <c r="D39" s="404"/>
      <c r="E39" s="404"/>
      <c r="F39" s="404"/>
      <c r="G39" s="404"/>
      <c r="H39" s="405"/>
      <c r="I39" s="185">
        <f>SUM(I25:I38)</f>
        <v>0</v>
      </c>
      <c r="L39" s="130"/>
    </row>
    <row r="40" spans="1:12" x14ac:dyDescent="0.45">
      <c r="A40" s="408" t="s">
        <v>178</v>
      </c>
      <c r="B40" s="404"/>
      <c r="C40" s="404"/>
      <c r="D40" s="404"/>
      <c r="E40" s="404"/>
      <c r="F40" s="404"/>
      <c r="G40" s="404"/>
      <c r="H40" s="405"/>
      <c r="I40" s="186">
        <f>ROUND((I39*0.15),2)</f>
        <v>0</v>
      </c>
      <c r="L40" s="130"/>
    </row>
    <row r="41" spans="1:12" x14ac:dyDescent="0.45">
      <c r="A41" s="408" t="s">
        <v>179</v>
      </c>
      <c r="B41" s="404"/>
      <c r="C41" s="404"/>
      <c r="D41" s="404"/>
      <c r="E41" s="404"/>
      <c r="F41" s="404"/>
      <c r="G41" s="404"/>
      <c r="H41" s="405"/>
      <c r="I41" s="172">
        <f>I39+I40</f>
        <v>0</v>
      </c>
    </row>
    <row r="42" spans="1:12" x14ac:dyDescent="0.45">
      <c r="A42" s="414" t="s">
        <v>101</v>
      </c>
      <c r="B42" s="415"/>
      <c r="C42" s="415"/>
      <c r="D42" s="415"/>
      <c r="E42" s="415"/>
      <c r="F42" s="415"/>
      <c r="G42" s="415"/>
      <c r="H42" s="415"/>
      <c r="I42" s="416"/>
    </row>
    <row r="43" spans="1:12" x14ac:dyDescent="0.45">
      <c r="A43" s="120" t="s">
        <v>102</v>
      </c>
      <c r="B43" s="412" t="s">
        <v>103</v>
      </c>
      <c r="C43" s="458"/>
      <c r="D43" s="413"/>
      <c r="E43" s="412" t="s">
        <v>91</v>
      </c>
      <c r="F43" s="413"/>
      <c r="G43" s="122" t="s">
        <v>93</v>
      </c>
      <c r="H43" s="123" t="s">
        <v>94</v>
      </c>
      <c r="I43" s="124" t="s">
        <v>95</v>
      </c>
    </row>
    <row r="44" spans="1:12" x14ac:dyDescent="0.45">
      <c r="A44" s="125">
        <v>1</v>
      </c>
      <c r="B44" s="449" t="s">
        <v>104</v>
      </c>
      <c r="C44" s="450"/>
      <c r="D44" s="451"/>
      <c r="E44" s="437" t="s">
        <v>105</v>
      </c>
      <c r="F44" s="439"/>
      <c r="G44" s="157"/>
      <c r="H44" s="155">
        <v>450</v>
      </c>
      <c r="I44" s="132">
        <f>SUM(G44*H44)</f>
        <v>0</v>
      </c>
    </row>
    <row r="45" spans="1:12" x14ac:dyDescent="0.45">
      <c r="A45" s="125">
        <v>2</v>
      </c>
      <c r="B45" s="426" t="s">
        <v>106</v>
      </c>
      <c r="C45" s="427"/>
      <c r="D45" s="428"/>
      <c r="E45" s="406" t="s">
        <v>105</v>
      </c>
      <c r="F45" s="407"/>
      <c r="G45" s="126"/>
      <c r="H45" s="156">
        <v>350</v>
      </c>
      <c r="I45" s="129">
        <f t="shared" ref="I45:I49" si="0">SUM(G45*H45)</f>
        <v>0</v>
      </c>
    </row>
    <row r="46" spans="1:12" x14ac:dyDescent="0.45">
      <c r="A46" s="125">
        <v>3</v>
      </c>
      <c r="B46" s="426" t="s">
        <v>107</v>
      </c>
      <c r="C46" s="427"/>
      <c r="D46" s="428"/>
      <c r="E46" s="406" t="s">
        <v>105</v>
      </c>
      <c r="F46" s="407"/>
      <c r="G46" s="126">
        <v>2</v>
      </c>
      <c r="H46" s="156">
        <v>300</v>
      </c>
      <c r="I46" s="129">
        <f t="shared" si="0"/>
        <v>600</v>
      </c>
    </row>
    <row r="47" spans="1:12" x14ac:dyDescent="0.45">
      <c r="A47" s="125">
        <v>4</v>
      </c>
      <c r="B47" s="426" t="s">
        <v>108</v>
      </c>
      <c r="C47" s="427"/>
      <c r="D47" s="428"/>
      <c r="E47" s="406" t="s">
        <v>105</v>
      </c>
      <c r="F47" s="407"/>
      <c r="G47" s="126"/>
      <c r="H47" s="156">
        <v>200</v>
      </c>
      <c r="I47" s="129">
        <f t="shared" si="0"/>
        <v>0</v>
      </c>
    </row>
    <row r="48" spans="1:12" x14ac:dyDescent="0.45">
      <c r="A48" s="125">
        <v>5</v>
      </c>
      <c r="B48" s="426" t="s">
        <v>109</v>
      </c>
      <c r="C48" s="427"/>
      <c r="D48" s="428"/>
      <c r="E48" s="406" t="s">
        <v>105</v>
      </c>
      <c r="F48" s="407"/>
      <c r="G48" s="126">
        <v>2</v>
      </c>
      <c r="H48" s="158">
        <v>200</v>
      </c>
      <c r="I48" s="129">
        <f t="shared" si="0"/>
        <v>400</v>
      </c>
    </row>
    <row r="49" spans="1:12" x14ac:dyDescent="0.45">
      <c r="A49" s="125">
        <v>6</v>
      </c>
      <c r="B49" s="426" t="s">
        <v>339</v>
      </c>
      <c r="C49" s="427"/>
      <c r="D49" s="428"/>
      <c r="E49" s="406" t="s">
        <v>105</v>
      </c>
      <c r="F49" s="407"/>
      <c r="G49" s="126"/>
      <c r="H49" s="158">
        <v>140</v>
      </c>
      <c r="I49" s="129">
        <f t="shared" si="0"/>
        <v>0</v>
      </c>
    </row>
    <row r="50" spans="1:12" x14ac:dyDescent="0.45">
      <c r="A50" s="125"/>
      <c r="B50" s="426"/>
      <c r="C50" s="427"/>
      <c r="D50" s="428"/>
      <c r="E50" s="133"/>
      <c r="F50" s="100"/>
      <c r="G50" s="100"/>
      <c r="H50" s="116"/>
      <c r="I50" s="129"/>
    </row>
    <row r="51" spans="1:12" x14ac:dyDescent="0.45">
      <c r="A51" s="114"/>
      <c r="B51" s="426"/>
      <c r="C51" s="427"/>
      <c r="D51" s="428"/>
      <c r="F51" s="100"/>
      <c r="G51" s="100"/>
      <c r="H51" s="116"/>
      <c r="I51" s="129"/>
    </row>
    <row r="52" spans="1:12" x14ac:dyDescent="0.45">
      <c r="A52" s="134"/>
      <c r="B52" s="455"/>
      <c r="C52" s="456"/>
      <c r="D52" s="457"/>
      <c r="E52" s="102"/>
      <c r="F52" s="103"/>
      <c r="G52" s="100"/>
      <c r="H52" s="118"/>
      <c r="I52" s="129"/>
    </row>
    <row r="53" spans="1:12" x14ac:dyDescent="0.45">
      <c r="A53" s="408" t="s">
        <v>110</v>
      </c>
      <c r="B53" s="404"/>
      <c r="C53" s="404"/>
      <c r="D53" s="404"/>
      <c r="E53" s="404"/>
      <c r="F53" s="404"/>
      <c r="G53" s="404"/>
      <c r="H53" s="405"/>
      <c r="I53" s="140">
        <f>SUM(I44:I52)</f>
        <v>1000</v>
      </c>
    </row>
    <row r="54" spans="1:12" x14ac:dyDescent="0.45">
      <c r="A54" s="414" t="s">
        <v>111</v>
      </c>
      <c r="B54" s="415"/>
      <c r="C54" s="415"/>
      <c r="D54" s="415"/>
      <c r="E54" s="415"/>
      <c r="F54" s="415"/>
      <c r="G54" s="415"/>
      <c r="H54" s="415"/>
      <c r="I54" s="416"/>
    </row>
    <row r="55" spans="1:12" x14ac:dyDescent="0.45">
      <c r="A55" s="120" t="s">
        <v>112</v>
      </c>
      <c r="B55" s="412" t="s">
        <v>113</v>
      </c>
      <c r="C55" s="458"/>
      <c r="D55" s="413"/>
      <c r="E55" s="412" t="s">
        <v>114</v>
      </c>
      <c r="F55" s="413"/>
      <c r="G55" s="136" t="s">
        <v>115</v>
      </c>
      <c r="H55" s="136" t="s">
        <v>94</v>
      </c>
      <c r="I55" s="137" t="s">
        <v>95</v>
      </c>
    </row>
    <row r="56" spans="1:12" x14ac:dyDescent="0.45">
      <c r="A56" s="125">
        <v>1</v>
      </c>
      <c r="B56" s="417" t="s">
        <v>428</v>
      </c>
      <c r="C56" s="418"/>
      <c r="D56" s="419"/>
      <c r="E56" s="406">
        <v>1</v>
      </c>
      <c r="F56" s="407"/>
      <c r="G56" s="126">
        <v>12.4</v>
      </c>
      <c r="H56" s="138">
        <v>5</v>
      </c>
      <c r="I56" s="129">
        <f>H56*G56</f>
        <v>62</v>
      </c>
    </row>
    <row r="57" spans="1:12" x14ac:dyDescent="0.45">
      <c r="A57" s="139"/>
      <c r="B57" s="423"/>
      <c r="C57" s="424"/>
      <c r="D57" s="425"/>
      <c r="E57" s="440"/>
      <c r="F57" s="442"/>
      <c r="G57" s="126"/>
      <c r="H57" s="138"/>
      <c r="I57" s="129"/>
    </row>
    <row r="58" spans="1:12" x14ac:dyDescent="0.45">
      <c r="A58" s="408" t="s">
        <v>116</v>
      </c>
      <c r="B58" s="404"/>
      <c r="C58" s="404"/>
      <c r="D58" s="404"/>
      <c r="E58" s="404"/>
      <c r="F58" s="404"/>
      <c r="G58" s="404"/>
      <c r="H58" s="405"/>
      <c r="I58" s="140">
        <f>SUM(I56:I57)</f>
        <v>62</v>
      </c>
    </row>
    <row r="59" spans="1:12" x14ac:dyDescent="0.45">
      <c r="A59" s="141"/>
      <c r="B59" s="142"/>
      <c r="C59" s="142"/>
      <c r="D59" s="142"/>
      <c r="E59" s="142"/>
      <c r="F59" s="143"/>
      <c r="G59" s="144"/>
      <c r="H59" s="144"/>
      <c r="I59" s="145"/>
      <c r="L59" s="97"/>
    </row>
    <row r="60" spans="1:12" x14ac:dyDescent="0.45">
      <c r="A60" s="452"/>
      <c r="B60" s="453"/>
      <c r="C60" s="453"/>
      <c r="D60" s="453"/>
      <c r="E60" s="453"/>
      <c r="F60" s="146"/>
      <c r="G60" s="454" t="s">
        <v>117</v>
      </c>
      <c r="H60" s="453"/>
      <c r="I60" s="147">
        <f>I58+I53+I41</f>
        <v>1062</v>
      </c>
    </row>
    <row r="61" spans="1:12" x14ac:dyDescent="0.45">
      <c r="A61" s="452"/>
      <c r="B61" s="453"/>
      <c r="C61" s="453"/>
      <c r="D61" s="453"/>
      <c r="E61" s="453"/>
      <c r="F61" s="100"/>
      <c r="G61" s="148"/>
      <c r="H61" s="149"/>
      <c r="I61" s="150"/>
    </row>
    <row r="62" spans="1:12" ht="14.65" thickBot="1" x14ac:dyDescent="0.5">
      <c r="A62" s="452"/>
      <c r="B62" s="453"/>
      <c r="C62" s="453"/>
      <c r="D62" s="453"/>
      <c r="E62" s="453"/>
      <c r="F62" s="100"/>
      <c r="G62" s="402" t="s">
        <v>160</v>
      </c>
      <c r="H62" s="403"/>
      <c r="I62" s="159">
        <f>I60+I61</f>
        <v>1062</v>
      </c>
    </row>
    <row r="63" spans="1:12" ht="15" thickTop="1" thickBot="1" x14ac:dyDescent="0.5">
      <c r="A63" s="151"/>
      <c r="B63" s="152"/>
      <c r="C63" s="459"/>
      <c r="D63" s="460"/>
      <c r="E63" s="460"/>
      <c r="F63" s="460"/>
      <c r="G63" s="153"/>
      <c r="H63" s="153"/>
      <c r="I63" s="154"/>
    </row>
    <row r="65" spans="1:2" x14ac:dyDescent="0.45">
      <c r="A65" s="97"/>
      <c r="B65" s="97"/>
    </row>
  </sheetData>
  <mergeCells count="76">
    <mergeCell ref="C63:F63"/>
    <mergeCell ref="B57:D57"/>
    <mergeCell ref="E57:F57"/>
    <mergeCell ref="A58:H58"/>
    <mergeCell ref="A60:B60"/>
    <mergeCell ref="C60:E60"/>
    <mergeCell ref="G60:H60"/>
    <mergeCell ref="A61:B61"/>
    <mergeCell ref="C61:E61"/>
    <mergeCell ref="A62:B62"/>
    <mergeCell ref="C62:E62"/>
    <mergeCell ref="G62:H62"/>
    <mergeCell ref="B56:D56"/>
    <mergeCell ref="E56:F56"/>
    <mergeCell ref="B48:D48"/>
    <mergeCell ref="E48:F48"/>
    <mergeCell ref="B49:D49"/>
    <mergeCell ref="E49:F49"/>
    <mergeCell ref="B50:D50"/>
    <mergeCell ref="B51:D51"/>
    <mergeCell ref="B52:D52"/>
    <mergeCell ref="A53:H53"/>
    <mergeCell ref="A54:I54"/>
    <mergeCell ref="B55:D55"/>
    <mergeCell ref="E55:F55"/>
    <mergeCell ref="B45:D45"/>
    <mergeCell ref="E45:F45"/>
    <mergeCell ref="B46:D46"/>
    <mergeCell ref="E46:F46"/>
    <mergeCell ref="B47:D47"/>
    <mergeCell ref="E47:F47"/>
    <mergeCell ref="B44:D44"/>
    <mergeCell ref="E44:F44"/>
    <mergeCell ref="B34:F34"/>
    <mergeCell ref="B35:F35"/>
    <mergeCell ref="B36:F36"/>
    <mergeCell ref="B37:F37"/>
    <mergeCell ref="B38:F38"/>
    <mergeCell ref="A39:H39"/>
    <mergeCell ref="A40:H40"/>
    <mergeCell ref="A41:H41"/>
    <mergeCell ref="A42:I42"/>
    <mergeCell ref="B43:D43"/>
    <mergeCell ref="E43:F43"/>
    <mergeCell ref="B33:F33"/>
    <mergeCell ref="A22:H22"/>
    <mergeCell ref="A23:I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21:D21"/>
    <mergeCell ref="F12:G12"/>
    <mergeCell ref="H12:I12"/>
    <mergeCell ref="H13:I13"/>
    <mergeCell ref="F14:G14"/>
    <mergeCell ref="H14:I14"/>
    <mergeCell ref="F15:G15"/>
    <mergeCell ref="H15:I15"/>
    <mergeCell ref="A16:I16"/>
    <mergeCell ref="A17:I17"/>
    <mergeCell ref="B18:D18"/>
    <mergeCell ref="B19:D19"/>
    <mergeCell ref="B20:D20"/>
    <mergeCell ref="F11:G11"/>
    <mergeCell ref="H11:I11"/>
    <mergeCell ref="A9:E9"/>
    <mergeCell ref="F9:G9"/>
    <mergeCell ref="H9:I9"/>
    <mergeCell ref="F10:G10"/>
    <mergeCell ref="H10:I10"/>
  </mergeCells>
  <pageMargins left="0.70866141732283472" right="0.70866141732283472" top="0.74803149606299213" bottom="0.74803149606299213" header="0.31496062992125984" footer="0.31496062992125984"/>
  <pageSetup paperSize="9" scale="70" fitToHeight="0" orientation="portrait" r:id="rId1"/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sheetPr>
    <tabColor rgb="FF92D050"/>
  </sheetPr>
  <dimension ref="A1:M65"/>
  <sheetViews>
    <sheetView topLeftCell="A16" workbookViewId="0">
      <selection activeCell="R37" sqref="R37"/>
    </sheetView>
  </sheetViews>
  <sheetFormatPr defaultRowHeight="14.25" x14ac:dyDescent="0.45"/>
  <cols>
    <col min="1" max="1" width="12" bestFit="1" customWidth="1"/>
    <col min="4" max="4" width="26.86328125" customWidth="1"/>
    <col min="6" max="6" width="8.86328125" customWidth="1"/>
    <col min="7" max="7" width="11" customWidth="1"/>
    <col min="8" max="8" width="14.1328125" customWidth="1"/>
    <col min="9" max="9" width="18.33203125" customWidth="1"/>
    <col min="13" max="13" width="5.1328125" customWidth="1"/>
  </cols>
  <sheetData>
    <row r="1" spans="1:13" x14ac:dyDescent="0.45">
      <c r="A1" s="92"/>
      <c r="B1" s="93"/>
      <c r="C1" s="93"/>
      <c r="D1" s="93"/>
      <c r="E1" s="93"/>
      <c r="F1" s="93"/>
      <c r="G1" s="93"/>
      <c r="H1" s="93"/>
      <c r="I1" s="94"/>
    </row>
    <row r="2" spans="1:13" x14ac:dyDescent="0.45">
      <c r="A2" s="95"/>
      <c r="I2" s="96"/>
    </row>
    <row r="3" spans="1:13" x14ac:dyDescent="0.45">
      <c r="A3" s="95"/>
      <c r="I3" s="96"/>
    </row>
    <row r="4" spans="1:13" x14ac:dyDescent="0.45">
      <c r="A4" s="95"/>
      <c r="I4" s="96"/>
    </row>
    <row r="5" spans="1:13" x14ac:dyDescent="0.45">
      <c r="A5" s="95"/>
      <c r="I5" s="96"/>
    </row>
    <row r="6" spans="1:13" x14ac:dyDescent="0.45">
      <c r="A6" s="95"/>
      <c r="I6" s="96"/>
    </row>
    <row r="7" spans="1:13" x14ac:dyDescent="0.45">
      <c r="A7" s="95"/>
      <c r="I7" s="96"/>
    </row>
    <row r="8" spans="1:13" x14ac:dyDescent="0.45">
      <c r="A8" s="95"/>
      <c r="H8" s="97"/>
      <c r="I8" s="98"/>
    </row>
    <row r="9" spans="1:13" x14ac:dyDescent="0.45">
      <c r="A9" s="414" t="s">
        <v>167</v>
      </c>
      <c r="B9" s="415"/>
      <c r="C9" s="415"/>
      <c r="D9" s="415"/>
      <c r="E9" s="429"/>
      <c r="F9" s="430" t="s">
        <v>166</v>
      </c>
      <c r="G9" s="431"/>
      <c r="H9" s="432">
        <v>78</v>
      </c>
      <c r="I9" s="433"/>
    </row>
    <row r="10" spans="1:13" x14ac:dyDescent="0.45">
      <c r="A10" s="99" t="s">
        <v>77</v>
      </c>
      <c r="B10" s="97"/>
      <c r="F10" s="430" t="s">
        <v>78</v>
      </c>
      <c r="G10" s="431"/>
      <c r="H10" s="434" t="e">
        <f>#REF!</f>
        <v>#REF!</v>
      </c>
      <c r="I10" s="435"/>
    </row>
    <row r="11" spans="1:13" x14ac:dyDescent="0.45">
      <c r="A11" s="99" t="s">
        <v>79</v>
      </c>
      <c r="B11" s="97"/>
      <c r="F11" s="430" t="s">
        <v>80</v>
      </c>
      <c r="G11" s="431"/>
      <c r="H11" s="507" t="e">
        <f>#REF!</f>
        <v>#REF!</v>
      </c>
      <c r="I11" s="435"/>
    </row>
    <row r="12" spans="1:13" x14ac:dyDescent="0.45">
      <c r="A12" s="99" t="s">
        <v>81</v>
      </c>
      <c r="B12" s="97"/>
      <c r="F12" s="430" t="s">
        <v>82</v>
      </c>
      <c r="G12" s="431"/>
      <c r="H12" s="436" t="e">
        <f>#REF!</f>
        <v>#REF!</v>
      </c>
      <c r="I12" s="435"/>
    </row>
    <row r="13" spans="1:13" x14ac:dyDescent="0.45">
      <c r="A13" s="99" t="s">
        <v>83</v>
      </c>
      <c r="B13" s="97"/>
      <c r="F13" s="181" t="s">
        <v>84</v>
      </c>
      <c r="G13" s="182"/>
      <c r="H13" s="468" t="s">
        <v>118</v>
      </c>
      <c r="I13" s="469"/>
    </row>
    <row r="14" spans="1:13" x14ac:dyDescent="0.45">
      <c r="A14" s="99"/>
      <c r="B14" s="97"/>
      <c r="F14" s="430" t="s">
        <v>86</v>
      </c>
      <c r="G14" s="431"/>
      <c r="H14" s="436" t="s">
        <v>87</v>
      </c>
      <c r="I14" s="435"/>
      <c r="M14" t="s">
        <v>85</v>
      </c>
    </row>
    <row r="15" spans="1:13" x14ac:dyDescent="0.45">
      <c r="A15" s="99"/>
      <c r="B15" s="97"/>
      <c r="D15" s="187"/>
      <c r="F15" s="472" t="s">
        <v>404</v>
      </c>
      <c r="G15" s="472"/>
      <c r="H15" s="473" t="s">
        <v>438</v>
      </c>
      <c r="I15" s="469"/>
    </row>
    <row r="16" spans="1:13" x14ac:dyDescent="0.45">
      <c r="A16" s="443" t="s">
        <v>440</v>
      </c>
      <c r="B16" s="444"/>
      <c r="C16" s="444"/>
      <c r="D16" s="444"/>
      <c r="E16" s="444"/>
      <c r="F16" s="444"/>
      <c r="G16" s="444"/>
      <c r="H16" s="444"/>
      <c r="I16" s="445"/>
    </row>
    <row r="17" spans="1:11" ht="14.65" thickBot="1" x14ac:dyDescent="0.5">
      <c r="A17" s="446" t="s">
        <v>88</v>
      </c>
      <c r="B17" s="447"/>
      <c r="C17" s="447"/>
      <c r="D17" s="447"/>
      <c r="E17" s="447"/>
      <c r="F17" s="447"/>
      <c r="G17" s="447"/>
      <c r="H17" s="447"/>
      <c r="I17" s="448"/>
    </row>
    <row r="18" spans="1:11" x14ac:dyDescent="0.45">
      <c r="A18" s="104" t="s">
        <v>89</v>
      </c>
      <c r="B18" s="464" t="s">
        <v>176</v>
      </c>
      <c r="C18" s="465"/>
      <c r="D18" s="466"/>
      <c r="E18" s="170" t="s">
        <v>91</v>
      </c>
      <c r="F18" s="170" t="s">
        <v>92</v>
      </c>
      <c r="G18" s="170" t="s">
        <v>93</v>
      </c>
      <c r="H18" s="170" t="s">
        <v>94</v>
      </c>
      <c r="I18" s="171" t="s">
        <v>95</v>
      </c>
    </row>
    <row r="19" spans="1:11" x14ac:dyDescent="0.45">
      <c r="A19" s="109"/>
      <c r="B19" s="437"/>
      <c r="C19" s="438"/>
      <c r="D19" s="439"/>
      <c r="E19" s="110"/>
      <c r="F19" s="111"/>
      <c r="G19" s="110"/>
      <c r="H19" s="112"/>
      <c r="I19" s="113"/>
    </row>
    <row r="20" spans="1:11" x14ac:dyDescent="0.45">
      <c r="A20" s="114"/>
      <c r="B20" s="406"/>
      <c r="C20" s="395"/>
      <c r="D20" s="407"/>
      <c r="E20" s="115"/>
      <c r="F20" s="100"/>
      <c r="G20" s="115"/>
      <c r="H20" s="116"/>
      <c r="I20" s="113"/>
    </row>
    <row r="21" spans="1:11" x14ac:dyDescent="0.45">
      <c r="A21" s="114"/>
      <c r="B21" s="440"/>
      <c r="C21" s="441"/>
      <c r="D21" s="442"/>
      <c r="E21" s="115"/>
      <c r="F21" s="100"/>
      <c r="G21" s="117"/>
      <c r="H21" s="118"/>
      <c r="I21" s="119"/>
    </row>
    <row r="22" spans="1:11" x14ac:dyDescent="0.45">
      <c r="A22" s="408" t="s">
        <v>96</v>
      </c>
      <c r="B22" s="404"/>
      <c r="C22" s="404"/>
      <c r="D22" s="404"/>
      <c r="E22" s="404"/>
      <c r="F22" s="404"/>
      <c r="G22" s="404"/>
      <c r="H22" s="405"/>
      <c r="I22" s="113"/>
    </row>
    <row r="23" spans="1:11" x14ac:dyDescent="0.45">
      <c r="A23" s="414" t="s">
        <v>97</v>
      </c>
      <c r="B23" s="415"/>
      <c r="C23" s="415"/>
      <c r="D23" s="415"/>
      <c r="E23" s="415"/>
      <c r="F23" s="415"/>
      <c r="G23" s="415"/>
      <c r="H23" s="415"/>
      <c r="I23" s="416"/>
    </row>
    <row r="24" spans="1:11" x14ac:dyDescent="0.45">
      <c r="A24" s="120" t="s">
        <v>98</v>
      </c>
      <c r="B24" s="412" t="s">
        <v>176</v>
      </c>
      <c r="C24" s="458"/>
      <c r="D24" s="458"/>
      <c r="E24" s="458"/>
      <c r="F24" s="413"/>
      <c r="G24" s="180" t="s">
        <v>93</v>
      </c>
      <c r="H24" s="136" t="s">
        <v>94</v>
      </c>
      <c r="I24" s="137" t="s">
        <v>95</v>
      </c>
      <c r="K24" s="142"/>
    </row>
    <row r="25" spans="1:11" x14ac:dyDescent="0.45">
      <c r="A25" s="125">
        <v>1</v>
      </c>
      <c r="B25" s="417" t="s">
        <v>395</v>
      </c>
      <c r="C25" s="418"/>
      <c r="D25" s="418"/>
      <c r="E25" s="418"/>
      <c r="F25" s="419"/>
      <c r="G25" s="191">
        <v>1</v>
      </c>
      <c r="H25" s="219">
        <v>2304.35</v>
      </c>
      <c r="I25" s="129">
        <f>H25*G25</f>
        <v>2304.35</v>
      </c>
    </row>
    <row r="26" spans="1:11" x14ac:dyDescent="0.45">
      <c r="A26" s="125"/>
      <c r="B26" s="488" t="s">
        <v>451</v>
      </c>
      <c r="C26" s="489"/>
      <c r="D26" s="489"/>
      <c r="E26" s="489"/>
      <c r="F26" s="490"/>
      <c r="G26" s="222">
        <v>1</v>
      </c>
      <c r="H26" s="225">
        <v>-230</v>
      </c>
      <c r="I26" s="129"/>
    </row>
    <row r="27" spans="1:11" x14ac:dyDescent="0.45">
      <c r="A27" s="125"/>
      <c r="B27" s="420"/>
      <c r="C27" s="421"/>
      <c r="D27" s="421"/>
      <c r="E27" s="421"/>
      <c r="F27" s="422"/>
      <c r="G27" s="191"/>
      <c r="H27" s="220"/>
      <c r="I27" s="129"/>
    </row>
    <row r="28" spans="1:11" x14ac:dyDescent="0.45">
      <c r="A28" s="125"/>
      <c r="B28" s="420"/>
      <c r="C28" s="421"/>
      <c r="D28" s="421"/>
      <c r="E28" s="421"/>
      <c r="F28" s="422"/>
      <c r="G28" s="191"/>
      <c r="H28" s="220"/>
      <c r="I28" s="129"/>
    </row>
    <row r="29" spans="1:11" x14ac:dyDescent="0.45">
      <c r="A29" s="125"/>
      <c r="B29" s="420"/>
      <c r="C29" s="421"/>
      <c r="D29" s="421"/>
      <c r="E29" s="421"/>
      <c r="F29" s="422"/>
      <c r="G29" s="191"/>
      <c r="H29" s="220"/>
      <c r="I29" s="129"/>
    </row>
    <row r="30" spans="1:11" x14ac:dyDescent="0.45">
      <c r="A30" s="125"/>
      <c r="B30" s="470"/>
      <c r="C30" s="471"/>
      <c r="D30" s="471"/>
      <c r="E30" s="471"/>
      <c r="F30" s="471"/>
      <c r="G30" s="191"/>
      <c r="H30" s="220"/>
      <c r="I30" s="129"/>
    </row>
    <row r="31" spans="1:11" x14ac:dyDescent="0.45">
      <c r="A31" s="125"/>
      <c r="B31" s="470"/>
      <c r="C31" s="471"/>
      <c r="D31" s="471"/>
      <c r="E31" s="471"/>
      <c r="F31" s="471"/>
      <c r="G31" s="191"/>
      <c r="H31" s="220"/>
      <c r="I31" s="129"/>
    </row>
    <row r="32" spans="1:11" x14ac:dyDescent="0.45">
      <c r="A32" s="125"/>
      <c r="B32" s="470"/>
      <c r="C32" s="471"/>
      <c r="D32" s="471"/>
      <c r="E32" s="471"/>
      <c r="F32" s="471"/>
      <c r="G32" s="191"/>
      <c r="H32" s="217"/>
      <c r="I32" s="129"/>
    </row>
    <row r="33" spans="1:12" x14ac:dyDescent="0.45">
      <c r="A33" s="125"/>
      <c r="B33" s="470"/>
      <c r="C33" s="471"/>
      <c r="D33" s="471"/>
      <c r="E33" s="471"/>
      <c r="F33" s="471"/>
      <c r="G33" s="191"/>
      <c r="H33" s="217"/>
      <c r="I33" s="129"/>
    </row>
    <row r="34" spans="1:12" x14ac:dyDescent="0.45">
      <c r="A34" s="125"/>
      <c r="B34" s="470"/>
      <c r="C34" s="471"/>
      <c r="D34" s="471"/>
      <c r="E34" s="471"/>
      <c r="F34" s="471"/>
      <c r="G34" s="191"/>
      <c r="H34" s="217"/>
      <c r="I34" s="129"/>
    </row>
    <row r="35" spans="1:12" x14ac:dyDescent="0.45">
      <c r="A35" s="125"/>
      <c r="B35" s="470"/>
      <c r="C35" s="471"/>
      <c r="D35" s="471"/>
      <c r="E35" s="471"/>
      <c r="F35" s="471"/>
      <c r="G35" s="191"/>
      <c r="H35" s="192"/>
      <c r="I35" s="129"/>
    </row>
    <row r="36" spans="1:12" x14ac:dyDescent="0.45">
      <c r="A36" s="125"/>
      <c r="B36" s="470"/>
      <c r="C36" s="471"/>
      <c r="D36" s="471"/>
      <c r="E36" s="471"/>
      <c r="F36" s="471"/>
      <c r="G36" s="191"/>
      <c r="H36" s="192"/>
      <c r="I36" s="129"/>
    </row>
    <row r="37" spans="1:12" x14ac:dyDescent="0.45">
      <c r="A37" s="125"/>
      <c r="B37" s="470"/>
      <c r="C37" s="471"/>
      <c r="D37" s="471"/>
      <c r="E37" s="471"/>
      <c r="F37" s="471"/>
      <c r="G37" s="191"/>
      <c r="H37" s="192"/>
      <c r="I37" s="129"/>
    </row>
    <row r="38" spans="1:12" x14ac:dyDescent="0.45">
      <c r="A38" s="125"/>
      <c r="B38" s="470"/>
      <c r="C38" s="471"/>
      <c r="D38" s="471"/>
      <c r="E38" s="471"/>
      <c r="F38" s="471"/>
      <c r="G38" s="191"/>
      <c r="H38" s="192"/>
      <c r="I38" s="129"/>
      <c r="L38" s="130"/>
    </row>
    <row r="39" spans="1:12" x14ac:dyDescent="0.45">
      <c r="A39" s="467" t="s">
        <v>177</v>
      </c>
      <c r="B39" s="404"/>
      <c r="C39" s="404"/>
      <c r="D39" s="404"/>
      <c r="E39" s="404"/>
      <c r="F39" s="404"/>
      <c r="G39" s="404"/>
      <c r="H39" s="405"/>
      <c r="I39" s="185">
        <f>SUM(I25:I38)</f>
        <v>2304.35</v>
      </c>
      <c r="L39" s="130"/>
    </row>
    <row r="40" spans="1:12" x14ac:dyDescent="0.45">
      <c r="A40" s="408" t="s">
        <v>178</v>
      </c>
      <c r="B40" s="404"/>
      <c r="C40" s="404"/>
      <c r="D40" s="404"/>
      <c r="E40" s="404"/>
      <c r="F40" s="404"/>
      <c r="G40" s="404"/>
      <c r="H40" s="405"/>
      <c r="I40" s="186">
        <f>ROUND((I39*0.15),2)</f>
        <v>345.65</v>
      </c>
      <c r="L40" s="130"/>
    </row>
    <row r="41" spans="1:12" x14ac:dyDescent="0.45">
      <c r="A41" s="408" t="s">
        <v>179</v>
      </c>
      <c r="B41" s="404"/>
      <c r="C41" s="404"/>
      <c r="D41" s="404"/>
      <c r="E41" s="404"/>
      <c r="F41" s="404"/>
      <c r="G41" s="404"/>
      <c r="H41" s="405"/>
      <c r="I41" s="243">
        <f>I39+I40-230</f>
        <v>2420</v>
      </c>
    </row>
    <row r="42" spans="1:12" x14ac:dyDescent="0.45">
      <c r="A42" s="414" t="s">
        <v>101</v>
      </c>
      <c r="B42" s="415"/>
      <c r="C42" s="415"/>
      <c r="D42" s="415"/>
      <c r="E42" s="415"/>
      <c r="F42" s="415"/>
      <c r="G42" s="415"/>
      <c r="H42" s="415"/>
      <c r="I42" s="416"/>
    </row>
    <row r="43" spans="1:12" x14ac:dyDescent="0.45">
      <c r="A43" s="120" t="s">
        <v>102</v>
      </c>
      <c r="B43" s="412" t="s">
        <v>103</v>
      </c>
      <c r="C43" s="458"/>
      <c r="D43" s="413"/>
      <c r="E43" s="412" t="s">
        <v>91</v>
      </c>
      <c r="F43" s="413"/>
      <c r="G43" s="122" t="s">
        <v>93</v>
      </c>
      <c r="H43" s="123" t="s">
        <v>94</v>
      </c>
      <c r="I43" s="124" t="s">
        <v>95</v>
      </c>
    </row>
    <row r="44" spans="1:12" x14ac:dyDescent="0.45">
      <c r="A44" s="125">
        <v>1</v>
      </c>
      <c r="B44" s="449" t="s">
        <v>104</v>
      </c>
      <c r="C44" s="450"/>
      <c r="D44" s="451"/>
      <c r="E44" s="437" t="s">
        <v>105</v>
      </c>
      <c r="F44" s="439"/>
      <c r="G44" s="157"/>
      <c r="H44" s="155">
        <v>450</v>
      </c>
      <c r="I44" s="132">
        <f>SUM(G44*H44)</f>
        <v>0</v>
      </c>
    </row>
    <row r="45" spans="1:12" x14ac:dyDescent="0.45">
      <c r="A45" s="125">
        <v>2</v>
      </c>
      <c r="B45" s="426" t="s">
        <v>106</v>
      </c>
      <c r="C45" s="427"/>
      <c r="D45" s="428"/>
      <c r="E45" s="406" t="s">
        <v>105</v>
      </c>
      <c r="F45" s="407"/>
      <c r="G45" s="126"/>
      <c r="H45" s="156">
        <v>350</v>
      </c>
      <c r="I45" s="129">
        <f t="shared" ref="I45:I49" si="0">SUM(G45*H45)</f>
        <v>0</v>
      </c>
    </row>
    <row r="46" spans="1:12" x14ac:dyDescent="0.45">
      <c r="A46" s="125">
        <v>3</v>
      </c>
      <c r="B46" s="426" t="s">
        <v>107</v>
      </c>
      <c r="C46" s="427"/>
      <c r="D46" s="428"/>
      <c r="E46" s="406" t="s">
        <v>105</v>
      </c>
      <c r="F46" s="407"/>
      <c r="G46" s="126">
        <v>1.5</v>
      </c>
      <c r="H46" s="156">
        <v>300</v>
      </c>
      <c r="I46" s="129">
        <f t="shared" si="0"/>
        <v>450</v>
      </c>
    </row>
    <row r="47" spans="1:12" x14ac:dyDescent="0.45">
      <c r="A47" s="125">
        <v>4</v>
      </c>
      <c r="B47" s="426" t="s">
        <v>108</v>
      </c>
      <c r="C47" s="427"/>
      <c r="D47" s="428"/>
      <c r="E47" s="406" t="s">
        <v>105</v>
      </c>
      <c r="F47" s="407"/>
      <c r="G47" s="126">
        <v>1.5</v>
      </c>
      <c r="H47" s="156">
        <v>200</v>
      </c>
      <c r="I47" s="129">
        <f t="shared" si="0"/>
        <v>300</v>
      </c>
    </row>
    <row r="48" spans="1:12" x14ac:dyDescent="0.45">
      <c r="A48" s="125">
        <v>5</v>
      </c>
      <c r="B48" s="426" t="s">
        <v>109</v>
      </c>
      <c r="C48" s="427"/>
      <c r="D48" s="428"/>
      <c r="E48" s="406" t="s">
        <v>105</v>
      </c>
      <c r="F48" s="407"/>
      <c r="G48" s="126"/>
      <c r="H48" s="158">
        <v>200</v>
      </c>
      <c r="I48" s="129">
        <f t="shared" si="0"/>
        <v>0</v>
      </c>
    </row>
    <row r="49" spans="1:12" x14ac:dyDescent="0.45">
      <c r="A49" s="125">
        <v>6</v>
      </c>
      <c r="B49" s="426" t="s">
        <v>339</v>
      </c>
      <c r="C49" s="427"/>
      <c r="D49" s="428"/>
      <c r="E49" s="406" t="s">
        <v>105</v>
      </c>
      <c r="F49" s="407"/>
      <c r="G49" s="126"/>
      <c r="H49" s="158">
        <v>140</v>
      </c>
      <c r="I49" s="129">
        <f t="shared" si="0"/>
        <v>0</v>
      </c>
    </row>
    <row r="50" spans="1:12" x14ac:dyDescent="0.45">
      <c r="A50" s="125"/>
      <c r="B50" s="426"/>
      <c r="C50" s="427"/>
      <c r="D50" s="428"/>
      <c r="E50" s="133"/>
      <c r="F50" s="100"/>
      <c r="G50" s="100"/>
      <c r="H50" s="116"/>
      <c r="I50" s="129"/>
    </row>
    <row r="51" spans="1:12" x14ac:dyDescent="0.45">
      <c r="A51" s="114"/>
      <c r="B51" s="426"/>
      <c r="C51" s="427"/>
      <c r="D51" s="428"/>
      <c r="F51" s="100"/>
      <c r="G51" s="100"/>
      <c r="H51" s="116"/>
      <c r="I51" s="129"/>
    </row>
    <row r="52" spans="1:12" x14ac:dyDescent="0.45">
      <c r="A52" s="134"/>
      <c r="B52" s="455"/>
      <c r="C52" s="456"/>
      <c r="D52" s="457"/>
      <c r="E52" s="102"/>
      <c r="F52" s="103"/>
      <c r="G52" s="100"/>
      <c r="H52" s="118"/>
      <c r="I52" s="129"/>
    </row>
    <row r="53" spans="1:12" x14ac:dyDescent="0.45">
      <c r="A53" s="408" t="s">
        <v>110</v>
      </c>
      <c r="B53" s="404"/>
      <c r="C53" s="404"/>
      <c r="D53" s="404"/>
      <c r="E53" s="404"/>
      <c r="F53" s="404"/>
      <c r="G53" s="404"/>
      <c r="H53" s="405"/>
      <c r="I53" s="140">
        <f>SUM(I44:I52)</f>
        <v>750</v>
      </c>
    </row>
    <row r="54" spans="1:12" x14ac:dyDescent="0.45">
      <c r="A54" s="414" t="s">
        <v>111</v>
      </c>
      <c r="B54" s="415"/>
      <c r="C54" s="415"/>
      <c r="D54" s="415"/>
      <c r="E54" s="415"/>
      <c r="F54" s="415"/>
      <c r="G54" s="415"/>
      <c r="H54" s="415"/>
      <c r="I54" s="416"/>
    </row>
    <row r="55" spans="1:12" x14ac:dyDescent="0.45">
      <c r="A55" s="120" t="s">
        <v>112</v>
      </c>
      <c r="B55" s="412" t="s">
        <v>113</v>
      </c>
      <c r="C55" s="458"/>
      <c r="D55" s="413"/>
      <c r="E55" s="412" t="s">
        <v>114</v>
      </c>
      <c r="F55" s="413"/>
      <c r="G55" s="136" t="s">
        <v>115</v>
      </c>
      <c r="H55" s="136" t="s">
        <v>94</v>
      </c>
      <c r="I55" s="137" t="s">
        <v>95</v>
      </c>
    </row>
    <row r="56" spans="1:12" x14ac:dyDescent="0.45">
      <c r="A56" s="125">
        <v>1</v>
      </c>
      <c r="B56" s="417" t="s">
        <v>439</v>
      </c>
      <c r="C56" s="418"/>
      <c r="D56" s="419"/>
      <c r="E56" s="406">
        <v>1</v>
      </c>
      <c r="F56" s="407"/>
      <c r="G56" s="126">
        <v>19.399999999999999</v>
      </c>
      <c r="H56" s="138">
        <v>5</v>
      </c>
      <c r="I56" s="129">
        <f>H56*G56</f>
        <v>97</v>
      </c>
    </row>
    <row r="57" spans="1:12" x14ac:dyDescent="0.45">
      <c r="A57" s="139"/>
      <c r="B57" s="423"/>
      <c r="C57" s="424"/>
      <c r="D57" s="425"/>
      <c r="E57" s="440"/>
      <c r="F57" s="442"/>
      <c r="G57" s="126"/>
      <c r="H57" s="138"/>
      <c r="I57" s="129"/>
    </row>
    <row r="58" spans="1:12" x14ac:dyDescent="0.45">
      <c r="A58" s="408" t="s">
        <v>116</v>
      </c>
      <c r="B58" s="404"/>
      <c r="C58" s="404"/>
      <c r="D58" s="404"/>
      <c r="E58" s="404"/>
      <c r="F58" s="404"/>
      <c r="G58" s="404"/>
      <c r="H58" s="405"/>
      <c r="I58" s="140">
        <f>SUM(I56:I57)</f>
        <v>97</v>
      </c>
    </row>
    <row r="59" spans="1:12" x14ac:dyDescent="0.45">
      <c r="A59" s="141"/>
      <c r="B59" s="142"/>
      <c r="C59" s="142"/>
      <c r="D59" s="142"/>
      <c r="E59" s="142"/>
      <c r="F59" s="143"/>
      <c r="G59" s="144"/>
      <c r="H59" s="144"/>
      <c r="I59" s="145"/>
      <c r="L59" s="97"/>
    </row>
    <row r="60" spans="1:12" x14ac:dyDescent="0.45">
      <c r="A60" s="452"/>
      <c r="B60" s="453"/>
      <c r="C60" s="453"/>
      <c r="D60" s="453"/>
      <c r="E60" s="453"/>
      <c r="F60" s="146"/>
      <c r="G60" s="454" t="s">
        <v>117</v>
      </c>
      <c r="H60" s="453"/>
      <c r="I60" s="147">
        <f>I58+I53+I41</f>
        <v>3267</v>
      </c>
    </row>
    <row r="61" spans="1:12" x14ac:dyDescent="0.45">
      <c r="A61" s="452"/>
      <c r="B61" s="453"/>
      <c r="C61" s="453"/>
      <c r="D61" s="453"/>
      <c r="E61" s="453"/>
      <c r="F61" s="100"/>
      <c r="G61" s="148"/>
      <c r="H61" s="149"/>
      <c r="I61" s="150"/>
    </row>
    <row r="62" spans="1:12" ht="14.65" thickBot="1" x14ac:dyDescent="0.5">
      <c r="A62" s="452"/>
      <c r="B62" s="453"/>
      <c r="C62" s="453"/>
      <c r="D62" s="453"/>
      <c r="E62" s="453"/>
      <c r="F62" s="100"/>
      <c r="G62" s="402" t="s">
        <v>160</v>
      </c>
      <c r="H62" s="403"/>
      <c r="I62" s="159">
        <f>I60+I61</f>
        <v>3267</v>
      </c>
    </row>
    <row r="63" spans="1:12" ht="15" thickTop="1" thickBot="1" x14ac:dyDescent="0.5">
      <c r="A63" s="151"/>
      <c r="B63" s="152"/>
      <c r="C63" s="459"/>
      <c r="D63" s="460"/>
      <c r="E63" s="460"/>
      <c r="F63" s="460"/>
      <c r="G63" s="153"/>
      <c r="H63" s="153"/>
      <c r="I63" s="154"/>
    </row>
    <row r="65" spans="1:2" x14ac:dyDescent="0.45">
      <c r="A65" s="97"/>
      <c r="B65" s="97"/>
    </row>
  </sheetData>
  <mergeCells count="76">
    <mergeCell ref="F11:G11"/>
    <mergeCell ref="H11:I11"/>
    <mergeCell ref="A9:E9"/>
    <mergeCell ref="F9:G9"/>
    <mergeCell ref="H9:I9"/>
    <mergeCell ref="F10:G10"/>
    <mergeCell ref="H10:I10"/>
    <mergeCell ref="B21:D21"/>
    <mergeCell ref="F12:G12"/>
    <mergeCell ref="H12:I12"/>
    <mergeCell ref="H13:I13"/>
    <mergeCell ref="F14:G14"/>
    <mergeCell ref="H14:I14"/>
    <mergeCell ref="F15:G15"/>
    <mergeCell ref="H15:I15"/>
    <mergeCell ref="A16:I16"/>
    <mergeCell ref="A17:I17"/>
    <mergeCell ref="B18:D18"/>
    <mergeCell ref="B19:D19"/>
    <mergeCell ref="B20:D20"/>
    <mergeCell ref="B33:F33"/>
    <mergeCell ref="A22:H22"/>
    <mergeCell ref="A23:I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44:D44"/>
    <mergeCell ref="E44:F44"/>
    <mergeCell ref="B34:F34"/>
    <mergeCell ref="B35:F35"/>
    <mergeCell ref="B36:F36"/>
    <mergeCell ref="B37:F37"/>
    <mergeCell ref="B38:F38"/>
    <mergeCell ref="A39:H39"/>
    <mergeCell ref="A40:H40"/>
    <mergeCell ref="A41:H41"/>
    <mergeCell ref="A42:I42"/>
    <mergeCell ref="B43:D43"/>
    <mergeCell ref="E43:F43"/>
    <mergeCell ref="B45:D45"/>
    <mergeCell ref="E45:F45"/>
    <mergeCell ref="B46:D46"/>
    <mergeCell ref="E46:F46"/>
    <mergeCell ref="B47:D47"/>
    <mergeCell ref="E47:F47"/>
    <mergeCell ref="B56:D56"/>
    <mergeCell ref="E56:F56"/>
    <mergeCell ref="B48:D48"/>
    <mergeCell ref="E48:F48"/>
    <mergeCell ref="B49:D49"/>
    <mergeCell ref="E49:F49"/>
    <mergeCell ref="B50:D50"/>
    <mergeCell ref="B51:D51"/>
    <mergeCell ref="B52:D52"/>
    <mergeCell ref="A53:H53"/>
    <mergeCell ref="A54:I54"/>
    <mergeCell ref="B55:D55"/>
    <mergeCell ref="E55:F55"/>
    <mergeCell ref="C63:F63"/>
    <mergeCell ref="B57:D57"/>
    <mergeCell ref="E57:F57"/>
    <mergeCell ref="A58:H58"/>
    <mergeCell ref="A60:B60"/>
    <mergeCell ref="C60:E60"/>
    <mergeCell ref="G60:H60"/>
    <mergeCell ref="A61:B61"/>
    <mergeCell ref="C61:E61"/>
    <mergeCell ref="A62:B62"/>
    <mergeCell ref="C62:E62"/>
    <mergeCell ref="G62:H62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sheetPr>
    <tabColor rgb="FF92D050"/>
  </sheetPr>
  <dimension ref="A1:M65"/>
  <sheetViews>
    <sheetView topLeftCell="A3" workbookViewId="0">
      <selection activeCell="R37" sqref="R37"/>
    </sheetView>
  </sheetViews>
  <sheetFormatPr defaultRowHeight="14.25" x14ac:dyDescent="0.45"/>
  <cols>
    <col min="1" max="1" width="12" bestFit="1" customWidth="1"/>
    <col min="4" max="4" width="26.86328125" customWidth="1"/>
    <col min="6" max="6" width="8.86328125" customWidth="1"/>
    <col min="7" max="7" width="11" customWidth="1"/>
    <col min="8" max="8" width="14.1328125" customWidth="1"/>
    <col min="9" max="9" width="18.33203125" customWidth="1"/>
    <col min="13" max="13" width="5.1328125" customWidth="1"/>
  </cols>
  <sheetData>
    <row r="1" spans="1:13" x14ac:dyDescent="0.45">
      <c r="A1" s="92"/>
      <c r="B1" s="93"/>
      <c r="C1" s="93"/>
      <c r="D1" s="93"/>
      <c r="E1" s="93"/>
      <c r="F1" s="93"/>
      <c r="G1" s="93"/>
      <c r="H1" s="93"/>
      <c r="I1" s="94"/>
    </row>
    <row r="2" spans="1:13" x14ac:dyDescent="0.45">
      <c r="A2" s="95"/>
      <c r="I2" s="96"/>
    </row>
    <row r="3" spans="1:13" x14ac:dyDescent="0.45">
      <c r="A3" s="95"/>
      <c r="I3" s="96"/>
    </row>
    <row r="4" spans="1:13" x14ac:dyDescent="0.45">
      <c r="A4" s="95"/>
      <c r="I4" s="96"/>
    </row>
    <row r="5" spans="1:13" x14ac:dyDescent="0.45">
      <c r="A5" s="95"/>
      <c r="I5" s="96"/>
    </row>
    <row r="6" spans="1:13" x14ac:dyDescent="0.45">
      <c r="A6" s="95"/>
      <c r="I6" s="96"/>
    </row>
    <row r="7" spans="1:13" x14ac:dyDescent="0.45">
      <c r="A7" s="95"/>
      <c r="I7" s="96"/>
    </row>
    <row r="8" spans="1:13" x14ac:dyDescent="0.45">
      <c r="A8" s="95"/>
      <c r="H8" s="97"/>
      <c r="I8" s="98"/>
    </row>
    <row r="9" spans="1:13" x14ac:dyDescent="0.45">
      <c r="A9" s="414" t="s">
        <v>167</v>
      </c>
      <c r="B9" s="415"/>
      <c r="C9" s="415"/>
      <c r="D9" s="415"/>
      <c r="E9" s="429"/>
      <c r="F9" s="430" t="s">
        <v>166</v>
      </c>
      <c r="G9" s="431"/>
      <c r="H9" s="432">
        <v>79</v>
      </c>
      <c r="I9" s="433"/>
    </row>
    <row r="10" spans="1:13" x14ac:dyDescent="0.45">
      <c r="A10" s="99" t="s">
        <v>77</v>
      </c>
      <c r="B10" s="97"/>
      <c r="F10" s="430" t="s">
        <v>78</v>
      </c>
      <c r="G10" s="431"/>
      <c r="H10" s="434" t="e">
        <f>#REF!</f>
        <v>#REF!</v>
      </c>
      <c r="I10" s="435"/>
    </row>
    <row r="11" spans="1:13" x14ac:dyDescent="0.45">
      <c r="A11" s="99" t="s">
        <v>79</v>
      </c>
      <c r="B11" s="97"/>
      <c r="F11" s="430" t="s">
        <v>80</v>
      </c>
      <c r="G11" s="431"/>
      <c r="H11" s="507" t="e">
        <f>#REF!</f>
        <v>#REF!</v>
      </c>
      <c r="I11" s="435"/>
    </row>
    <row r="12" spans="1:13" x14ac:dyDescent="0.45">
      <c r="A12" s="99" t="s">
        <v>81</v>
      </c>
      <c r="B12" s="97"/>
      <c r="F12" s="430" t="s">
        <v>82</v>
      </c>
      <c r="G12" s="431"/>
      <c r="H12" s="436" t="e">
        <f>#REF!</f>
        <v>#REF!</v>
      </c>
      <c r="I12" s="435"/>
    </row>
    <row r="13" spans="1:13" x14ac:dyDescent="0.45">
      <c r="A13" s="99" t="s">
        <v>83</v>
      </c>
      <c r="B13" s="97"/>
      <c r="F13" s="181" t="s">
        <v>84</v>
      </c>
      <c r="G13" s="182"/>
      <c r="H13" s="468" t="s">
        <v>118</v>
      </c>
      <c r="I13" s="469"/>
    </row>
    <row r="14" spans="1:13" x14ac:dyDescent="0.45">
      <c r="A14" s="99"/>
      <c r="B14" s="97"/>
      <c r="F14" s="430" t="s">
        <v>86</v>
      </c>
      <c r="G14" s="431"/>
      <c r="H14" s="436" t="s">
        <v>87</v>
      </c>
      <c r="I14" s="435"/>
      <c r="M14" t="s">
        <v>85</v>
      </c>
    </row>
    <row r="15" spans="1:13" x14ac:dyDescent="0.45">
      <c r="A15" s="99"/>
      <c r="B15" s="97"/>
      <c r="D15" s="187"/>
      <c r="F15" s="472" t="s">
        <v>404</v>
      </c>
      <c r="G15" s="472"/>
      <c r="H15" s="508" t="s">
        <v>452</v>
      </c>
      <c r="I15" s="509"/>
    </row>
    <row r="16" spans="1:13" x14ac:dyDescent="0.45">
      <c r="A16" s="443" t="s">
        <v>441</v>
      </c>
      <c r="B16" s="444"/>
      <c r="C16" s="444"/>
      <c r="D16" s="444"/>
      <c r="E16" s="444"/>
      <c r="F16" s="444"/>
      <c r="G16" s="444"/>
      <c r="H16" s="444"/>
      <c r="I16" s="445"/>
    </row>
    <row r="17" spans="1:11" ht="14.65" thickBot="1" x14ac:dyDescent="0.5">
      <c r="A17" s="446" t="s">
        <v>88</v>
      </c>
      <c r="B17" s="447"/>
      <c r="C17" s="447"/>
      <c r="D17" s="447"/>
      <c r="E17" s="447"/>
      <c r="F17" s="447"/>
      <c r="G17" s="447"/>
      <c r="H17" s="447"/>
      <c r="I17" s="448"/>
    </row>
    <row r="18" spans="1:11" x14ac:dyDescent="0.45">
      <c r="A18" s="104" t="s">
        <v>89</v>
      </c>
      <c r="B18" s="464" t="s">
        <v>176</v>
      </c>
      <c r="C18" s="465"/>
      <c r="D18" s="466"/>
      <c r="E18" s="170" t="s">
        <v>91</v>
      </c>
      <c r="F18" s="170" t="s">
        <v>92</v>
      </c>
      <c r="G18" s="170" t="s">
        <v>93</v>
      </c>
      <c r="H18" s="170" t="s">
        <v>94</v>
      </c>
      <c r="I18" s="171" t="s">
        <v>95</v>
      </c>
    </row>
    <row r="19" spans="1:11" x14ac:dyDescent="0.45">
      <c r="A19" s="109"/>
      <c r="B19" s="437"/>
      <c r="C19" s="438"/>
      <c r="D19" s="439"/>
      <c r="E19" s="110"/>
      <c r="F19" s="111"/>
      <c r="G19" s="110"/>
      <c r="H19" s="112"/>
      <c r="I19" s="113"/>
    </row>
    <row r="20" spans="1:11" x14ac:dyDescent="0.45">
      <c r="A20" s="114"/>
      <c r="B20" s="406"/>
      <c r="C20" s="395"/>
      <c r="D20" s="407"/>
      <c r="E20" s="115"/>
      <c r="F20" s="100"/>
      <c r="G20" s="115"/>
      <c r="H20" s="116"/>
      <c r="I20" s="113"/>
    </row>
    <row r="21" spans="1:11" x14ac:dyDescent="0.45">
      <c r="A21" s="114"/>
      <c r="B21" s="440"/>
      <c r="C21" s="441"/>
      <c r="D21" s="442"/>
      <c r="E21" s="115"/>
      <c r="F21" s="100"/>
      <c r="G21" s="117"/>
      <c r="H21" s="118"/>
      <c r="I21" s="119"/>
    </row>
    <row r="22" spans="1:11" x14ac:dyDescent="0.45">
      <c r="A22" s="408" t="s">
        <v>96</v>
      </c>
      <c r="B22" s="404"/>
      <c r="C22" s="404"/>
      <c r="D22" s="404"/>
      <c r="E22" s="404"/>
      <c r="F22" s="404"/>
      <c r="G22" s="404"/>
      <c r="H22" s="405"/>
      <c r="I22" s="113"/>
    </row>
    <row r="23" spans="1:11" x14ac:dyDescent="0.45">
      <c r="A23" s="414" t="s">
        <v>97</v>
      </c>
      <c r="B23" s="415"/>
      <c r="C23" s="415"/>
      <c r="D23" s="415"/>
      <c r="E23" s="415"/>
      <c r="F23" s="415"/>
      <c r="G23" s="415"/>
      <c r="H23" s="415"/>
      <c r="I23" s="416"/>
    </row>
    <row r="24" spans="1:11" x14ac:dyDescent="0.45">
      <c r="A24" s="120" t="s">
        <v>98</v>
      </c>
      <c r="B24" s="412" t="s">
        <v>176</v>
      </c>
      <c r="C24" s="458"/>
      <c r="D24" s="458"/>
      <c r="E24" s="458"/>
      <c r="F24" s="413"/>
      <c r="G24" s="180" t="s">
        <v>93</v>
      </c>
      <c r="H24" s="136" t="s">
        <v>94</v>
      </c>
      <c r="I24" s="137" t="s">
        <v>95</v>
      </c>
      <c r="K24" s="142"/>
    </row>
    <row r="25" spans="1:11" x14ac:dyDescent="0.45">
      <c r="A25" s="125"/>
      <c r="B25" s="417"/>
      <c r="C25" s="418"/>
      <c r="D25" s="418"/>
      <c r="E25" s="418"/>
      <c r="F25" s="419"/>
      <c r="G25" s="191"/>
      <c r="H25" s="219"/>
      <c r="I25" s="129"/>
    </row>
    <row r="26" spans="1:11" x14ac:dyDescent="0.45">
      <c r="A26" s="125"/>
      <c r="B26" s="420"/>
      <c r="C26" s="421"/>
      <c r="D26" s="421"/>
      <c r="E26" s="421"/>
      <c r="F26" s="422"/>
      <c r="G26" s="191"/>
      <c r="H26" s="220"/>
      <c r="I26" s="129"/>
    </row>
    <row r="27" spans="1:11" x14ac:dyDescent="0.45">
      <c r="A27" s="125"/>
      <c r="B27" s="420"/>
      <c r="C27" s="421"/>
      <c r="D27" s="421"/>
      <c r="E27" s="421"/>
      <c r="F27" s="422"/>
      <c r="G27" s="191"/>
      <c r="H27" s="220"/>
      <c r="I27" s="129"/>
    </row>
    <row r="28" spans="1:11" x14ac:dyDescent="0.45">
      <c r="A28" s="125"/>
      <c r="B28" s="420"/>
      <c r="C28" s="421"/>
      <c r="D28" s="421"/>
      <c r="E28" s="421"/>
      <c r="F28" s="422"/>
      <c r="G28" s="191"/>
      <c r="H28" s="220"/>
      <c r="I28" s="129"/>
    </row>
    <row r="29" spans="1:11" x14ac:dyDescent="0.45">
      <c r="A29" s="125"/>
      <c r="B29" s="420"/>
      <c r="C29" s="421"/>
      <c r="D29" s="421"/>
      <c r="E29" s="421"/>
      <c r="F29" s="422"/>
      <c r="G29" s="191"/>
      <c r="H29" s="220"/>
      <c r="I29" s="129"/>
    </row>
    <row r="30" spans="1:11" x14ac:dyDescent="0.45">
      <c r="A30" s="125"/>
      <c r="B30" s="470"/>
      <c r="C30" s="471"/>
      <c r="D30" s="471"/>
      <c r="E30" s="471"/>
      <c r="F30" s="471"/>
      <c r="G30" s="191"/>
      <c r="H30" s="220"/>
      <c r="I30" s="129"/>
    </row>
    <row r="31" spans="1:11" x14ac:dyDescent="0.45">
      <c r="A31" s="125"/>
      <c r="B31" s="470"/>
      <c r="C31" s="471"/>
      <c r="D31" s="471"/>
      <c r="E31" s="471"/>
      <c r="F31" s="471"/>
      <c r="G31" s="191"/>
      <c r="H31" s="220"/>
      <c r="I31" s="129"/>
    </row>
    <row r="32" spans="1:11" x14ac:dyDescent="0.45">
      <c r="A32" s="125"/>
      <c r="B32" s="470"/>
      <c r="C32" s="471"/>
      <c r="D32" s="471"/>
      <c r="E32" s="471"/>
      <c r="F32" s="471"/>
      <c r="G32" s="191"/>
      <c r="H32" s="217"/>
      <c r="I32" s="129"/>
    </row>
    <row r="33" spans="1:12" x14ac:dyDescent="0.45">
      <c r="A33" s="125"/>
      <c r="B33" s="470"/>
      <c r="C33" s="471"/>
      <c r="D33" s="471"/>
      <c r="E33" s="471"/>
      <c r="F33" s="471"/>
      <c r="G33" s="191"/>
      <c r="H33" s="217"/>
      <c r="I33" s="129"/>
    </row>
    <row r="34" spans="1:12" x14ac:dyDescent="0.45">
      <c r="A34" s="125"/>
      <c r="B34" s="470"/>
      <c r="C34" s="471"/>
      <c r="D34" s="471"/>
      <c r="E34" s="471"/>
      <c r="F34" s="471"/>
      <c r="G34" s="191"/>
      <c r="H34" s="217"/>
      <c r="I34" s="129"/>
    </row>
    <row r="35" spans="1:12" x14ac:dyDescent="0.45">
      <c r="A35" s="125"/>
      <c r="B35" s="470"/>
      <c r="C35" s="471"/>
      <c r="D35" s="471"/>
      <c r="E35" s="471"/>
      <c r="F35" s="471"/>
      <c r="G35" s="191"/>
      <c r="H35" s="192"/>
      <c r="I35" s="129"/>
    </row>
    <row r="36" spans="1:12" x14ac:dyDescent="0.45">
      <c r="A36" s="125"/>
      <c r="B36" s="470"/>
      <c r="C36" s="471"/>
      <c r="D36" s="471"/>
      <c r="E36" s="471"/>
      <c r="F36" s="471"/>
      <c r="G36" s="191"/>
      <c r="H36" s="192"/>
      <c r="I36" s="129"/>
    </row>
    <row r="37" spans="1:12" x14ac:dyDescent="0.45">
      <c r="A37" s="125"/>
      <c r="B37" s="470"/>
      <c r="C37" s="471"/>
      <c r="D37" s="471"/>
      <c r="E37" s="471"/>
      <c r="F37" s="471"/>
      <c r="G37" s="191"/>
      <c r="H37" s="192"/>
      <c r="I37" s="129"/>
    </row>
    <row r="38" spans="1:12" x14ac:dyDescent="0.45">
      <c r="A38" s="125"/>
      <c r="B38" s="470"/>
      <c r="C38" s="471"/>
      <c r="D38" s="471"/>
      <c r="E38" s="471"/>
      <c r="F38" s="471"/>
      <c r="G38" s="191"/>
      <c r="H38" s="192"/>
      <c r="I38" s="129"/>
      <c r="L38" s="130"/>
    </row>
    <row r="39" spans="1:12" x14ac:dyDescent="0.45">
      <c r="A39" s="467" t="s">
        <v>177</v>
      </c>
      <c r="B39" s="404"/>
      <c r="C39" s="404"/>
      <c r="D39" s="404"/>
      <c r="E39" s="404"/>
      <c r="F39" s="404"/>
      <c r="G39" s="404"/>
      <c r="H39" s="405"/>
      <c r="I39" s="185">
        <f>SUM(I25:I38)</f>
        <v>0</v>
      </c>
      <c r="L39" s="130"/>
    </row>
    <row r="40" spans="1:12" x14ac:dyDescent="0.45">
      <c r="A40" s="408" t="s">
        <v>178</v>
      </c>
      <c r="B40" s="404"/>
      <c r="C40" s="404"/>
      <c r="D40" s="404"/>
      <c r="E40" s="404"/>
      <c r="F40" s="404"/>
      <c r="G40" s="404"/>
      <c r="H40" s="405"/>
      <c r="I40" s="186">
        <f>ROUND((I39*0.15),2)</f>
        <v>0</v>
      </c>
      <c r="L40" s="130"/>
    </row>
    <row r="41" spans="1:12" x14ac:dyDescent="0.45">
      <c r="A41" s="408" t="s">
        <v>179</v>
      </c>
      <c r="B41" s="404"/>
      <c r="C41" s="404"/>
      <c r="D41" s="404"/>
      <c r="E41" s="404"/>
      <c r="F41" s="404"/>
      <c r="G41" s="404"/>
      <c r="H41" s="405"/>
      <c r="I41" s="172">
        <f>I39+I40</f>
        <v>0</v>
      </c>
    </row>
    <row r="42" spans="1:12" x14ac:dyDescent="0.45">
      <c r="A42" s="414" t="s">
        <v>101</v>
      </c>
      <c r="B42" s="415"/>
      <c r="C42" s="415"/>
      <c r="D42" s="415"/>
      <c r="E42" s="415"/>
      <c r="F42" s="415"/>
      <c r="G42" s="415"/>
      <c r="H42" s="415"/>
      <c r="I42" s="416"/>
    </row>
    <row r="43" spans="1:12" x14ac:dyDescent="0.45">
      <c r="A43" s="120" t="s">
        <v>102</v>
      </c>
      <c r="B43" s="412" t="s">
        <v>103</v>
      </c>
      <c r="C43" s="458"/>
      <c r="D43" s="413"/>
      <c r="E43" s="412" t="s">
        <v>91</v>
      </c>
      <c r="F43" s="413"/>
      <c r="G43" s="122" t="s">
        <v>93</v>
      </c>
      <c r="H43" s="123" t="s">
        <v>94</v>
      </c>
      <c r="I43" s="124" t="s">
        <v>95</v>
      </c>
    </row>
    <row r="44" spans="1:12" x14ac:dyDescent="0.45">
      <c r="A44" s="125">
        <v>1</v>
      </c>
      <c r="B44" s="449" t="s">
        <v>104</v>
      </c>
      <c r="C44" s="450"/>
      <c r="D44" s="451"/>
      <c r="E44" s="437" t="s">
        <v>105</v>
      </c>
      <c r="F44" s="439"/>
      <c r="G44" s="157"/>
      <c r="H44" s="155">
        <v>450</v>
      </c>
      <c r="I44" s="132">
        <f>SUM(G44*H44)</f>
        <v>0</v>
      </c>
    </row>
    <row r="45" spans="1:12" x14ac:dyDescent="0.45">
      <c r="A45" s="125">
        <v>2</v>
      </c>
      <c r="B45" s="426" t="s">
        <v>106</v>
      </c>
      <c r="C45" s="427"/>
      <c r="D45" s="428"/>
      <c r="E45" s="406" t="s">
        <v>105</v>
      </c>
      <c r="F45" s="407"/>
      <c r="G45" s="126"/>
      <c r="H45" s="156">
        <v>350</v>
      </c>
      <c r="I45" s="129">
        <f t="shared" ref="I45:I49" si="0">SUM(G45*H45)</f>
        <v>0</v>
      </c>
    </row>
    <row r="46" spans="1:12" x14ac:dyDescent="0.45">
      <c r="A46" s="125">
        <v>3</v>
      </c>
      <c r="B46" s="426" t="s">
        <v>107</v>
      </c>
      <c r="C46" s="427"/>
      <c r="D46" s="428"/>
      <c r="E46" s="406" t="s">
        <v>105</v>
      </c>
      <c r="F46" s="407"/>
      <c r="G46" s="126">
        <v>2.5</v>
      </c>
      <c r="H46" s="156">
        <v>300</v>
      </c>
      <c r="I46" s="129">
        <f t="shared" si="0"/>
        <v>750</v>
      </c>
    </row>
    <row r="47" spans="1:12" x14ac:dyDescent="0.45">
      <c r="A47" s="125">
        <v>4</v>
      </c>
      <c r="B47" s="426" t="s">
        <v>108</v>
      </c>
      <c r="C47" s="427"/>
      <c r="D47" s="428"/>
      <c r="E47" s="406" t="s">
        <v>105</v>
      </c>
      <c r="F47" s="407"/>
      <c r="G47" s="126">
        <v>2.5</v>
      </c>
      <c r="H47" s="156">
        <v>200</v>
      </c>
      <c r="I47" s="129">
        <f t="shared" si="0"/>
        <v>500</v>
      </c>
    </row>
    <row r="48" spans="1:12" x14ac:dyDescent="0.45">
      <c r="A48" s="125">
        <v>5</v>
      </c>
      <c r="B48" s="426" t="s">
        <v>109</v>
      </c>
      <c r="C48" s="427"/>
      <c r="D48" s="428"/>
      <c r="E48" s="406" t="s">
        <v>105</v>
      </c>
      <c r="F48" s="407"/>
      <c r="G48" s="126"/>
      <c r="H48" s="158">
        <v>200</v>
      </c>
      <c r="I48" s="129">
        <f t="shared" si="0"/>
        <v>0</v>
      </c>
    </row>
    <row r="49" spans="1:12" x14ac:dyDescent="0.45">
      <c r="A49" s="125">
        <v>6</v>
      </c>
      <c r="B49" s="426" t="s">
        <v>339</v>
      </c>
      <c r="C49" s="427"/>
      <c r="D49" s="428"/>
      <c r="E49" s="406" t="s">
        <v>105</v>
      </c>
      <c r="F49" s="407"/>
      <c r="G49" s="126"/>
      <c r="H49" s="158">
        <v>140</v>
      </c>
      <c r="I49" s="129">
        <f t="shared" si="0"/>
        <v>0</v>
      </c>
    </row>
    <row r="50" spans="1:12" x14ac:dyDescent="0.45">
      <c r="A50" s="125"/>
      <c r="B50" s="426"/>
      <c r="C50" s="427"/>
      <c r="D50" s="428"/>
      <c r="E50" s="133"/>
      <c r="F50" s="100"/>
      <c r="G50" s="100"/>
      <c r="H50" s="116"/>
      <c r="I50" s="129"/>
    </row>
    <row r="51" spans="1:12" x14ac:dyDescent="0.45">
      <c r="A51" s="114"/>
      <c r="B51" s="426"/>
      <c r="C51" s="427"/>
      <c r="D51" s="428"/>
      <c r="F51" s="100"/>
      <c r="G51" s="100"/>
      <c r="H51" s="116"/>
      <c r="I51" s="129"/>
    </row>
    <row r="52" spans="1:12" x14ac:dyDescent="0.45">
      <c r="A52" s="134"/>
      <c r="B52" s="455"/>
      <c r="C52" s="456"/>
      <c r="D52" s="457"/>
      <c r="E52" s="102"/>
      <c r="F52" s="103"/>
      <c r="G52" s="100"/>
      <c r="H52" s="118"/>
      <c r="I52" s="129"/>
    </row>
    <row r="53" spans="1:12" x14ac:dyDescent="0.45">
      <c r="A53" s="408" t="s">
        <v>110</v>
      </c>
      <c r="B53" s="404"/>
      <c r="C53" s="404"/>
      <c r="D53" s="404"/>
      <c r="E53" s="404"/>
      <c r="F53" s="404"/>
      <c r="G53" s="404"/>
      <c r="H53" s="405"/>
      <c r="I53" s="140">
        <f>SUM(I44:I52)</f>
        <v>1250</v>
      </c>
    </row>
    <row r="54" spans="1:12" x14ac:dyDescent="0.45">
      <c r="A54" s="414" t="s">
        <v>111</v>
      </c>
      <c r="B54" s="415"/>
      <c r="C54" s="415"/>
      <c r="D54" s="415"/>
      <c r="E54" s="415"/>
      <c r="F54" s="415"/>
      <c r="G54" s="415"/>
      <c r="H54" s="415"/>
      <c r="I54" s="416"/>
    </row>
    <row r="55" spans="1:12" x14ac:dyDescent="0.45">
      <c r="A55" s="120" t="s">
        <v>112</v>
      </c>
      <c r="B55" s="412" t="s">
        <v>113</v>
      </c>
      <c r="C55" s="458"/>
      <c r="D55" s="413"/>
      <c r="E55" s="412" t="s">
        <v>114</v>
      </c>
      <c r="F55" s="413"/>
      <c r="G55" s="136" t="s">
        <v>115</v>
      </c>
      <c r="H55" s="136" t="s">
        <v>94</v>
      </c>
      <c r="I55" s="137" t="s">
        <v>95</v>
      </c>
    </row>
    <row r="56" spans="1:12" x14ac:dyDescent="0.45">
      <c r="A56" s="125">
        <v>1</v>
      </c>
      <c r="B56" s="417" t="s">
        <v>442</v>
      </c>
      <c r="C56" s="418"/>
      <c r="D56" s="419"/>
      <c r="E56" s="406">
        <v>1</v>
      </c>
      <c r="F56" s="407"/>
      <c r="G56" s="126">
        <v>21.2</v>
      </c>
      <c r="H56" s="138">
        <v>5</v>
      </c>
      <c r="I56" s="129">
        <f>H56*G56</f>
        <v>106</v>
      </c>
    </row>
    <row r="57" spans="1:12" x14ac:dyDescent="0.45">
      <c r="A57" s="139"/>
      <c r="B57" s="423"/>
      <c r="C57" s="424"/>
      <c r="D57" s="425"/>
      <c r="E57" s="440"/>
      <c r="F57" s="442"/>
      <c r="G57" s="126"/>
      <c r="H57" s="138"/>
      <c r="I57" s="129"/>
    </row>
    <row r="58" spans="1:12" x14ac:dyDescent="0.45">
      <c r="A58" s="408" t="s">
        <v>116</v>
      </c>
      <c r="B58" s="404"/>
      <c r="C58" s="404"/>
      <c r="D58" s="404"/>
      <c r="E58" s="404"/>
      <c r="F58" s="404"/>
      <c r="G58" s="404"/>
      <c r="H58" s="405"/>
      <c r="I58" s="140">
        <f>SUM(I56:I57)</f>
        <v>106</v>
      </c>
    </row>
    <row r="59" spans="1:12" x14ac:dyDescent="0.45">
      <c r="A59" s="141"/>
      <c r="B59" s="142"/>
      <c r="C59" s="142"/>
      <c r="D59" s="142"/>
      <c r="E59" s="142"/>
      <c r="F59" s="143"/>
      <c r="G59" s="144"/>
      <c r="H59" s="144"/>
      <c r="I59" s="145"/>
      <c r="L59" s="97"/>
    </row>
    <row r="60" spans="1:12" x14ac:dyDescent="0.45">
      <c r="A60" s="452"/>
      <c r="B60" s="453"/>
      <c r="C60" s="453"/>
      <c r="D60" s="453"/>
      <c r="E60" s="453"/>
      <c r="F60" s="146"/>
      <c r="G60" s="454" t="s">
        <v>117</v>
      </c>
      <c r="H60" s="453"/>
      <c r="I60" s="147">
        <f>I58+I53+I41</f>
        <v>1356</v>
      </c>
    </row>
    <row r="61" spans="1:12" x14ac:dyDescent="0.45">
      <c r="A61" s="452"/>
      <c r="B61" s="453"/>
      <c r="C61" s="453"/>
      <c r="D61" s="453"/>
      <c r="E61" s="453"/>
      <c r="F61" s="100"/>
      <c r="G61" s="148"/>
      <c r="H61" s="149"/>
      <c r="I61" s="150"/>
    </row>
    <row r="62" spans="1:12" ht="14.65" thickBot="1" x14ac:dyDescent="0.5">
      <c r="A62" s="452"/>
      <c r="B62" s="453"/>
      <c r="C62" s="453"/>
      <c r="D62" s="453"/>
      <c r="E62" s="453"/>
      <c r="F62" s="100"/>
      <c r="G62" s="402" t="s">
        <v>160</v>
      </c>
      <c r="H62" s="403"/>
      <c r="I62" s="159">
        <f>I60+I61</f>
        <v>1356</v>
      </c>
    </row>
    <row r="63" spans="1:12" ht="15" thickTop="1" thickBot="1" x14ac:dyDescent="0.5">
      <c r="A63" s="151"/>
      <c r="B63" s="152"/>
      <c r="C63" s="459"/>
      <c r="D63" s="460"/>
      <c r="E63" s="460"/>
      <c r="F63" s="460"/>
      <c r="G63" s="153"/>
      <c r="H63" s="153"/>
      <c r="I63" s="154"/>
    </row>
    <row r="65" spans="1:2" x14ac:dyDescent="0.45">
      <c r="A65" s="97"/>
      <c r="B65" s="97"/>
    </row>
  </sheetData>
  <mergeCells count="76">
    <mergeCell ref="F11:G11"/>
    <mergeCell ref="H11:I11"/>
    <mergeCell ref="A9:E9"/>
    <mergeCell ref="F9:G9"/>
    <mergeCell ref="H9:I9"/>
    <mergeCell ref="F10:G10"/>
    <mergeCell ref="H10:I10"/>
    <mergeCell ref="B21:D21"/>
    <mergeCell ref="F12:G12"/>
    <mergeCell ref="H12:I12"/>
    <mergeCell ref="H13:I13"/>
    <mergeCell ref="F14:G14"/>
    <mergeCell ref="H14:I14"/>
    <mergeCell ref="F15:G15"/>
    <mergeCell ref="H15:I15"/>
    <mergeCell ref="A16:I16"/>
    <mergeCell ref="A17:I17"/>
    <mergeCell ref="B18:D18"/>
    <mergeCell ref="B19:D19"/>
    <mergeCell ref="B20:D20"/>
    <mergeCell ref="B33:F33"/>
    <mergeCell ref="A22:H22"/>
    <mergeCell ref="A23:I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44:D44"/>
    <mergeCell ref="E44:F44"/>
    <mergeCell ref="B34:F34"/>
    <mergeCell ref="B35:F35"/>
    <mergeCell ref="B36:F36"/>
    <mergeCell ref="B37:F37"/>
    <mergeCell ref="B38:F38"/>
    <mergeCell ref="A39:H39"/>
    <mergeCell ref="A40:H40"/>
    <mergeCell ref="A41:H41"/>
    <mergeCell ref="A42:I42"/>
    <mergeCell ref="B43:D43"/>
    <mergeCell ref="E43:F43"/>
    <mergeCell ref="B45:D45"/>
    <mergeCell ref="E45:F45"/>
    <mergeCell ref="B46:D46"/>
    <mergeCell ref="E46:F46"/>
    <mergeCell ref="B47:D47"/>
    <mergeCell ref="E47:F47"/>
    <mergeCell ref="B56:D56"/>
    <mergeCell ref="E56:F56"/>
    <mergeCell ref="B48:D48"/>
    <mergeCell ref="E48:F48"/>
    <mergeCell ref="B49:D49"/>
    <mergeCell ref="E49:F49"/>
    <mergeCell ref="B50:D50"/>
    <mergeCell ref="B51:D51"/>
    <mergeCell ref="B52:D52"/>
    <mergeCell ref="A53:H53"/>
    <mergeCell ref="A54:I54"/>
    <mergeCell ref="B55:D55"/>
    <mergeCell ref="E55:F55"/>
    <mergeCell ref="C63:F63"/>
    <mergeCell ref="B57:D57"/>
    <mergeCell ref="E57:F57"/>
    <mergeCell ref="A58:H58"/>
    <mergeCell ref="A60:B60"/>
    <mergeCell ref="C60:E60"/>
    <mergeCell ref="G60:H60"/>
    <mergeCell ref="A61:B61"/>
    <mergeCell ref="C61:E61"/>
    <mergeCell ref="A62:B62"/>
    <mergeCell ref="C62:E62"/>
    <mergeCell ref="G62:H62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sheetPr>
    <tabColor rgb="FF92D050"/>
  </sheetPr>
  <dimension ref="A1:M65"/>
  <sheetViews>
    <sheetView topLeftCell="A13" workbookViewId="0">
      <selection activeCell="R37" sqref="R37"/>
    </sheetView>
  </sheetViews>
  <sheetFormatPr defaultRowHeight="14.25" x14ac:dyDescent="0.45"/>
  <cols>
    <col min="1" max="1" width="12" bestFit="1" customWidth="1"/>
    <col min="4" max="4" width="26.86328125" customWidth="1"/>
    <col min="6" max="6" width="8.86328125" customWidth="1"/>
    <col min="7" max="7" width="11" customWidth="1"/>
    <col min="8" max="8" width="14.1328125" customWidth="1"/>
    <col min="9" max="9" width="18.33203125" customWidth="1"/>
    <col min="13" max="13" width="5.1328125" customWidth="1"/>
  </cols>
  <sheetData>
    <row r="1" spans="1:13" x14ac:dyDescent="0.45">
      <c r="A1" s="92"/>
      <c r="B1" s="93"/>
      <c r="C1" s="93"/>
      <c r="D1" s="93"/>
      <c r="E1" s="93"/>
      <c r="F1" s="93"/>
      <c r="G1" s="93"/>
      <c r="H1" s="93"/>
      <c r="I1" s="94"/>
    </row>
    <row r="2" spans="1:13" x14ac:dyDescent="0.45">
      <c r="A2" s="95"/>
      <c r="I2" s="96"/>
    </row>
    <row r="3" spans="1:13" x14ac:dyDescent="0.45">
      <c r="A3" s="95"/>
      <c r="I3" s="96"/>
    </row>
    <row r="4" spans="1:13" x14ac:dyDescent="0.45">
      <c r="A4" s="95"/>
      <c r="I4" s="96"/>
    </row>
    <row r="5" spans="1:13" x14ac:dyDescent="0.45">
      <c r="A5" s="95"/>
      <c r="I5" s="96"/>
    </row>
    <row r="6" spans="1:13" x14ac:dyDescent="0.45">
      <c r="A6" s="95"/>
      <c r="I6" s="96"/>
    </row>
    <row r="7" spans="1:13" x14ac:dyDescent="0.45">
      <c r="A7" s="95"/>
      <c r="I7" s="96"/>
    </row>
    <row r="8" spans="1:13" x14ac:dyDescent="0.45">
      <c r="A8" s="95"/>
      <c r="H8" s="97"/>
      <c r="I8" s="98"/>
    </row>
    <row r="9" spans="1:13" x14ac:dyDescent="0.45">
      <c r="A9" s="414" t="s">
        <v>167</v>
      </c>
      <c r="B9" s="415"/>
      <c r="C9" s="415"/>
      <c r="D9" s="415"/>
      <c r="E9" s="429"/>
      <c r="F9" s="430" t="s">
        <v>166</v>
      </c>
      <c r="G9" s="431"/>
      <c r="H9" s="432" t="e">
        <f>#REF!</f>
        <v>#REF!</v>
      </c>
      <c r="I9" s="433"/>
    </row>
    <row r="10" spans="1:13" x14ac:dyDescent="0.45">
      <c r="A10" s="99" t="s">
        <v>77</v>
      </c>
      <c r="B10" s="97"/>
      <c r="F10" s="430" t="s">
        <v>78</v>
      </c>
      <c r="G10" s="431"/>
      <c r="H10" s="434" t="e">
        <f>#REF!</f>
        <v>#REF!</v>
      </c>
      <c r="I10" s="435"/>
    </row>
    <row r="11" spans="1:13" x14ac:dyDescent="0.45">
      <c r="A11" s="99" t="s">
        <v>79</v>
      </c>
      <c r="B11" s="97"/>
      <c r="F11" s="430" t="s">
        <v>80</v>
      </c>
      <c r="G11" s="431"/>
      <c r="H11" s="507" t="e">
        <f>#REF!</f>
        <v>#REF!</v>
      </c>
      <c r="I11" s="435"/>
    </row>
    <row r="12" spans="1:13" x14ac:dyDescent="0.45">
      <c r="A12" s="99" t="s">
        <v>81</v>
      </c>
      <c r="B12" s="97"/>
      <c r="F12" s="430" t="s">
        <v>82</v>
      </c>
      <c r="G12" s="431"/>
      <c r="H12" s="436" t="e">
        <f>#REF!</f>
        <v>#REF!</v>
      </c>
      <c r="I12" s="435"/>
    </row>
    <row r="13" spans="1:13" x14ac:dyDescent="0.45">
      <c r="A13" s="99" t="s">
        <v>83</v>
      </c>
      <c r="B13" s="97"/>
      <c r="F13" s="181" t="s">
        <v>84</v>
      </c>
      <c r="G13" s="182"/>
      <c r="H13" s="468" t="s">
        <v>118</v>
      </c>
      <c r="I13" s="469"/>
    </row>
    <row r="14" spans="1:13" x14ac:dyDescent="0.45">
      <c r="A14" s="99"/>
      <c r="B14" s="97"/>
      <c r="F14" s="430" t="s">
        <v>86</v>
      </c>
      <c r="G14" s="431"/>
      <c r="H14" s="436" t="s">
        <v>87</v>
      </c>
      <c r="I14" s="435"/>
      <c r="M14" t="s">
        <v>85</v>
      </c>
    </row>
    <row r="15" spans="1:13" x14ac:dyDescent="0.45">
      <c r="A15" s="99"/>
      <c r="B15" s="97"/>
      <c r="D15" s="187"/>
      <c r="F15" s="472" t="s">
        <v>404</v>
      </c>
      <c r="G15" s="472"/>
      <c r="H15" s="473" t="s">
        <v>443</v>
      </c>
      <c r="I15" s="469"/>
    </row>
    <row r="16" spans="1:13" x14ac:dyDescent="0.45">
      <c r="A16" s="443" t="s">
        <v>444</v>
      </c>
      <c r="B16" s="444"/>
      <c r="C16" s="444"/>
      <c r="D16" s="444"/>
      <c r="E16" s="444"/>
      <c r="F16" s="444"/>
      <c r="G16" s="444"/>
      <c r="H16" s="444"/>
      <c r="I16" s="445"/>
    </row>
    <row r="17" spans="1:11" ht="14.65" thickBot="1" x14ac:dyDescent="0.5">
      <c r="A17" s="446" t="s">
        <v>88</v>
      </c>
      <c r="B17" s="447"/>
      <c r="C17" s="447"/>
      <c r="D17" s="447"/>
      <c r="E17" s="447"/>
      <c r="F17" s="447"/>
      <c r="G17" s="447"/>
      <c r="H17" s="447"/>
      <c r="I17" s="448"/>
    </row>
    <row r="18" spans="1:11" x14ac:dyDescent="0.45">
      <c r="A18" s="104" t="s">
        <v>89</v>
      </c>
      <c r="B18" s="464" t="s">
        <v>176</v>
      </c>
      <c r="C18" s="465"/>
      <c r="D18" s="466"/>
      <c r="E18" s="170" t="s">
        <v>91</v>
      </c>
      <c r="F18" s="170" t="s">
        <v>92</v>
      </c>
      <c r="G18" s="170" t="s">
        <v>93</v>
      </c>
      <c r="H18" s="170" t="s">
        <v>94</v>
      </c>
      <c r="I18" s="171" t="s">
        <v>95</v>
      </c>
    </row>
    <row r="19" spans="1:11" x14ac:dyDescent="0.45">
      <c r="A19" s="109"/>
      <c r="B19" s="437"/>
      <c r="C19" s="438"/>
      <c r="D19" s="439"/>
      <c r="E19" s="110"/>
      <c r="F19" s="111"/>
      <c r="G19" s="110"/>
      <c r="H19" s="112"/>
      <c r="I19" s="113"/>
    </row>
    <row r="20" spans="1:11" x14ac:dyDescent="0.45">
      <c r="A20" s="114"/>
      <c r="B20" s="406"/>
      <c r="C20" s="395"/>
      <c r="D20" s="407"/>
      <c r="E20" s="115"/>
      <c r="F20" s="100"/>
      <c r="G20" s="115"/>
      <c r="H20" s="116"/>
      <c r="I20" s="113"/>
    </row>
    <row r="21" spans="1:11" x14ac:dyDescent="0.45">
      <c r="A21" s="114"/>
      <c r="B21" s="440"/>
      <c r="C21" s="441"/>
      <c r="D21" s="442"/>
      <c r="E21" s="115"/>
      <c r="F21" s="100"/>
      <c r="G21" s="117"/>
      <c r="H21" s="118"/>
      <c r="I21" s="119"/>
    </row>
    <row r="22" spans="1:11" x14ac:dyDescent="0.45">
      <c r="A22" s="408" t="s">
        <v>96</v>
      </c>
      <c r="B22" s="404"/>
      <c r="C22" s="404"/>
      <c r="D22" s="404"/>
      <c r="E22" s="404"/>
      <c r="F22" s="404"/>
      <c r="G22" s="404"/>
      <c r="H22" s="405"/>
      <c r="I22" s="113"/>
    </row>
    <row r="23" spans="1:11" x14ac:dyDescent="0.45">
      <c r="A23" s="414" t="s">
        <v>97</v>
      </c>
      <c r="B23" s="415"/>
      <c r="C23" s="415"/>
      <c r="D23" s="415"/>
      <c r="E23" s="415"/>
      <c r="F23" s="415"/>
      <c r="G23" s="415"/>
      <c r="H23" s="415"/>
      <c r="I23" s="416"/>
    </row>
    <row r="24" spans="1:11" x14ac:dyDescent="0.45">
      <c r="A24" s="120" t="s">
        <v>98</v>
      </c>
      <c r="B24" s="412" t="s">
        <v>176</v>
      </c>
      <c r="C24" s="458"/>
      <c r="D24" s="458"/>
      <c r="E24" s="458"/>
      <c r="F24" s="413"/>
      <c r="G24" s="180" t="s">
        <v>93</v>
      </c>
      <c r="H24" s="136" t="s">
        <v>94</v>
      </c>
      <c r="I24" s="137" t="s">
        <v>95</v>
      </c>
      <c r="K24" s="142"/>
    </row>
    <row r="25" spans="1:11" x14ac:dyDescent="0.45">
      <c r="A25" s="125">
        <v>1</v>
      </c>
      <c r="B25" s="417" t="s">
        <v>445</v>
      </c>
      <c r="C25" s="418"/>
      <c r="D25" s="418"/>
      <c r="E25" s="418"/>
      <c r="F25" s="419"/>
      <c r="G25" s="191">
        <v>1</v>
      </c>
      <c r="H25" s="219">
        <v>182.7</v>
      </c>
      <c r="I25" s="129">
        <f>H25*G25</f>
        <v>182.7</v>
      </c>
    </row>
    <row r="26" spans="1:11" x14ac:dyDescent="0.45">
      <c r="A26" s="125"/>
      <c r="B26" s="420"/>
      <c r="C26" s="421"/>
      <c r="D26" s="421"/>
      <c r="E26" s="421"/>
      <c r="F26" s="422"/>
      <c r="G26" s="191"/>
      <c r="H26" s="220"/>
      <c r="I26" s="129"/>
    </row>
    <row r="27" spans="1:11" x14ac:dyDescent="0.45">
      <c r="A27" s="125"/>
      <c r="B27" s="420"/>
      <c r="C27" s="421"/>
      <c r="D27" s="421"/>
      <c r="E27" s="421"/>
      <c r="F27" s="422"/>
      <c r="G27" s="191"/>
      <c r="H27" s="220"/>
      <c r="I27" s="129"/>
    </row>
    <row r="28" spans="1:11" x14ac:dyDescent="0.45">
      <c r="A28" s="125"/>
      <c r="B28" s="420"/>
      <c r="C28" s="421"/>
      <c r="D28" s="421"/>
      <c r="E28" s="421"/>
      <c r="F28" s="422"/>
      <c r="G28" s="191"/>
      <c r="H28" s="220"/>
      <c r="I28" s="129"/>
    </row>
    <row r="29" spans="1:11" x14ac:dyDescent="0.45">
      <c r="A29" s="125"/>
      <c r="B29" s="420"/>
      <c r="C29" s="421"/>
      <c r="D29" s="421"/>
      <c r="E29" s="421"/>
      <c r="F29" s="422"/>
      <c r="G29" s="191"/>
      <c r="H29" s="220"/>
      <c r="I29" s="129"/>
    </row>
    <row r="30" spans="1:11" x14ac:dyDescent="0.45">
      <c r="A30" s="125"/>
      <c r="B30" s="470"/>
      <c r="C30" s="471"/>
      <c r="D30" s="471"/>
      <c r="E30" s="471"/>
      <c r="F30" s="471"/>
      <c r="G30" s="191"/>
      <c r="H30" s="220"/>
      <c r="I30" s="129"/>
    </row>
    <row r="31" spans="1:11" x14ac:dyDescent="0.45">
      <c r="A31" s="125"/>
      <c r="B31" s="470"/>
      <c r="C31" s="471"/>
      <c r="D31" s="471"/>
      <c r="E31" s="471"/>
      <c r="F31" s="471"/>
      <c r="G31" s="191"/>
      <c r="H31" s="220"/>
      <c r="I31" s="129"/>
    </row>
    <row r="32" spans="1:11" x14ac:dyDescent="0.45">
      <c r="A32" s="125"/>
      <c r="B32" s="470"/>
      <c r="C32" s="471"/>
      <c r="D32" s="471"/>
      <c r="E32" s="471"/>
      <c r="F32" s="471"/>
      <c r="G32" s="191"/>
      <c r="H32" s="217"/>
      <c r="I32" s="129"/>
    </row>
    <row r="33" spans="1:12" x14ac:dyDescent="0.45">
      <c r="A33" s="125"/>
      <c r="B33" s="470"/>
      <c r="C33" s="471"/>
      <c r="D33" s="471"/>
      <c r="E33" s="471"/>
      <c r="F33" s="471"/>
      <c r="G33" s="191"/>
      <c r="H33" s="217"/>
      <c r="I33" s="129"/>
    </row>
    <row r="34" spans="1:12" x14ac:dyDescent="0.45">
      <c r="A34" s="125"/>
      <c r="B34" s="470"/>
      <c r="C34" s="471"/>
      <c r="D34" s="471"/>
      <c r="E34" s="471"/>
      <c r="F34" s="471"/>
      <c r="G34" s="191"/>
      <c r="H34" s="217"/>
      <c r="I34" s="129"/>
    </row>
    <row r="35" spans="1:12" x14ac:dyDescent="0.45">
      <c r="A35" s="125"/>
      <c r="B35" s="470"/>
      <c r="C35" s="471"/>
      <c r="D35" s="471"/>
      <c r="E35" s="471"/>
      <c r="F35" s="471"/>
      <c r="G35" s="191"/>
      <c r="H35" s="192"/>
      <c r="I35" s="129"/>
    </row>
    <row r="36" spans="1:12" x14ac:dyDescent="0.45">
      <c r="A36" s="125"/>
      <c r="B36" s="470"/>
      <c r="C36" s="471"/>
      <c r="D36" s="471"/>
      <c r="E36" s="471"/>
      <c r="F36" s="471"/>
      <c r="G36" s="191"/>
      <c r="H36" s="192"/>
      <c r="I36" s="129"/>
    </row>
    <row r="37" spans="1:12" x14ac:dyDescent="0.45">
      <c r="A37" s="125"/>
      <c r="B37" s="470"/>
      <c r="C37" s="471"/>
      <c r="D37" s="471"/>
      <c r="E37" s="471"/>
      <c r="F37" s="471"/>
      <c r="G37" s="191"/>
      <c r="H37" s="192"/>
      <c r="I37" s="129"/>
    </row>
    <row r="38" spans="1:12" x14ac:dyDescent="0.45">
      <c r="A38" s="125"/>
      <c r="B38" s="470"/>
      <c r="C38" s="471"/>
      <c r="D38" s="471"/>
      <c r="E38" s="471"/>
      <c r="F38" s="471"/>
      <c r="G38" s="191"/>
      <c r="H38" s="192"/>
      <c r="I38" s="129"/>
      <c r="L38" s="130"/>
    </row>
    <row r="39" spans="1:12" x14ac:dyDescent="0.45">
      <c r="A39" s="467" t="s">
        <v>177</v>
      </c>
      <c r="B39" s="404"/>
      <c r="C39" s="404"/>
      <c r="D39" s="404"/>
      <c r="E39" s="404"/>
      <c r="F39" s="404"/>
      <c r="G39" s="404"/>
      <c r="H39" s="405"/>
      <c r="I39" s="185">
        <f>SUM(I25:I38)</f>
        <v>182.7</v>
      </c>
      <c r="L39" s="130"/>
    </row>
    <row r="40" spans="1:12" x14ac:dyDescent="0.45">
      <c r="A40" s="408" t="s">
        <v>178</v>
      </c>
      <c r="B40" s="404"/>
      <c r="C40" s="404"/>
      <c r="D40" s="404"/>
      <c r="E40" s="404"/>
      <c r="F40" s="404"/>
      <c r="G40" s="404"/>
      <c r="H40" s="405"/>
      <c r="I40" s="186">
        <f>ROUND((I39*0.15),2)</f>
        <v>27.41</v>
      </c>
      <c r="L40" s="130"/>
    </row>
    <row r="41" spans="1:12" x14ac:dyDescent="0.45">
      <c r="A41" s="408" t="s">
        <v>179</v>
      </c>
      <c r="B41" s="404"/>
      <c r="C41" s="404"/>
      <c r="D41" s="404"/>
      <c r="E41" s="404"/>
      <c r="F41" s="404"/>
      <c r="G41" s="404"/>
      <c r="H41" s="405"/>
      <c r="I41" s="172">
        <f>I39+I40</f>
        <v>210.10999999999999</v>
      </c>
    </row>
    <row r="42" spans="1:12" x14ac:dyDescent="0.45">
      <c r="A42" s="414" t="s">
        <v>101</v>
      </c>
      <c r="B42" s="415"/>
      <c r="C42" s="415"/>
      <c r="D42" s="415"/>
      <c r="E42" s="415"/>
      <c r="F42" s="415"/>
      <c r="G42" s="415"/>
      <c r="H42" s="415"/>
      <c r="I42" s="416"/>
    </row>
    <row r="43" spans="1:12" x14ac:dyDescent="0.45">
      <c r="A43" s="120" t="s">
        <v>102</v>
      </c>
      <c r="B43" s="412" t="s">
        <v>103</v>
      </c>
      <c r="C43" s="458"/>
      <c r="D43" s="413"/>
      <c r="E43" s="412" t="s">
        <v>91</v>
      </c>
      <c r="F43" s="413"/>
      <c r="G43" s="122" t="s">
        <v>93</v>
      </c>
      <c r="H43" s="123" t="s">
        <v>94</v>
      </c>
      <c r="I43" s="124" t="s">
        <v>95</v>
      </c>
    </row>
    <row r="44" spans="1:12" x14ac:dyDescent="0.45">
      <c r="A44" s="125">
        <v>1</v>
      </c>
      <c r="B44" s="449" t="s">
        <v>104</v>
      </c>
      <c r="C44" s="450"/>
      <c r="D44" s="451"/>
      <c r="E44" s="437" t="s">
        <v>105</v>
      </c>
      <c r="F44" s="439"/>
      <c r="G44" s="157"/>
      <c r="H44" s="155">
        <v>450</v>
      </c>
      <c r="I44" s="132">
        <f>SUM(G44*H44)</f>
        <v>0</v>
      </c>
    </row>
    <row r="45" spans="1:12" x14ac:dyDescent="0.45">
      <c r="A45" s="125">
        <v>2</v>
      </c>
      <c r="B45" s="426" t="s">
        <v>106</v>
      </c>
      <c r="C45" s="427"/>
      <c r="D45" s="428"/>
      <c r="E45" s="406" t="s">
        <v>105</v>
      </c>
      <c r="F45" s="407"/>
      <c r="G45" s="126"/>
      <c r="H45" s="156">
        <v>350</v>
      </c>
      <c r="I45" s="129">
        <f t="shared" ref="I45:I49" si="0">SUM(G45*H45)</f>
        <v>0</v>
      </c>
    </row>
    <row r="46" spans="1:12" x14ac:dyDescent="0.45">
      <c r="A46" s="125">
        <v>3</v>
      </c>
      <c r="B46" s="426" t="s">
        <v>107</v>
      </c>
      <c r="C46" s="427"/>
      <c r="D46" s="428"/>
      <c r="E46" s="406" t="s">
        <v>105</v>
      </c>
      <c r="F46" s="407"/>
      <c r="G46" s="126">
        <v>4</v>
      </c>
      <c r="H46" s="156">
        <v>300</v>
      </c>
      <c r="I46" s="129">
        <f t="shared" si="0"/>
        <v>1200</v>
      </c>
    </row>
    <row r="47" spans="1:12" x14ac:dyDescent="0.45">
      <c r="A47" s="125">
        <v>4</v>
      </c>
      <c r="B47" s="426" t="s">
        <v>108</v>
      </c>
      <c r="C47" s="427"/>
      <c r="D47" s="428"/>
      <c r="E47" s="406" t="s">
        <v>105</v>
      </c>
      <c r="F47" s="407"/>
      <c r="G47" s="126">
        <v>4</v>
      </c>
      <c r="H47" s="156">
        <v>200</v>
      </c>
      <c r="I47" s="129">
        <f t="shared" si="0"/>
        <v>800</v>
      </c>
    </row>
    <row r="48" spans="1:12" x14ac:dyDescent="0.45">
      <c r="A48" s="125">
        <v>5</v>
      </c>
      <c r="B48" s="426" t="s">
        <v>109</v>
      </c>
      <c r="C48" s="427"/>
      <c r="D48" s="428"/>
      <c r="E48" s="406" t="s">
        <v>105</v>
      </c>
      <c r="F48" s="407"/>
      <c r="G48" s="126"/>
      <c r="H48" s="158">
        <v>200</v>
      </c>
      <c r="I48" s="129">
        <f t="shared" si="0"/>
        <v>0</v>
      </c>
    </row>
    <row r="49" spans="1:12" x14ac:dyDescent="0.45">
      <c r="A49" s="125">
        <v>6</v>
      </c>
      <c r="B49" s="426" t="s">
        <v>339</v>
      </c>
      <c r="C49" s="427"/>
      <c r="D49" s="428"/>
      <c r="E49" s="406" t="s">
        <v>105</v>
      </c>
      <c r="F49" s="407"/>
      <c r="G49" s="126"/>
      <c r="H49" s="158">
        <v>140</v>
      </c>
      <c r="I49" s="129">
        <f t="shared" si="0"/>
        <v>0</v>
      </c>
    </row>
    <row r="50" spans="1:12" x14ac:dyDescent="0.45">
      <c r="A50" s="125"/>
      <c r="B50" s="426"/>
      <c r="C50" s="427"/>
      <c r="D50" s="428"/>
      <c r="E50" s="133"/>
      <c r="F50" s="100"/>
      <c r="G50" s="100"/>
      <c r="H50" s="116"/>
      <c r="I50" s="129"/>
    </row>
    <row r="51" spans="1:12" x14ac:dyDescent="0.45">
      <c r="A51" s="114"/>
      <c r="B51" s="426"/>
      <c r="C51" s="427"/>
      <c r="D51" s="428"/>
      <c r="F51" s="100"/>
      <c r="G51" s="100"/>
      <c r="H51" s="116"/>
      <c r="I51" s="129"/>
    </row>
    <row r="52" spans="1:12" x14ac:dyDescent="0.45">
      <c r="A52" s="134"/>
      <c r="B52" s="455"/>
      <c r="C52" s="456"/>
      <c r="D52" s="457"/>
      <c r="E52" s="102"/>
      <c r="F52" s="103"/>
      <c r="G52" s="100"/>
      <c r="H52" s="118"/>
      <c r="I52" s="129"/>
    </row>
    <row r="53" spans="1:12" x14ac:dyDescent="0.45">
      <c r="A53" s="408" t="s">
        <v>110</v>
      </c>
      <c r="B53" s="404"/>
      <c r="C53" s="404"/>
      <c r="D53" s="404"/>
      <c r="E53" s="404"/>
      <c r="F53" s="404"/>
      <c r="G53" s="404"/>
      <c r="H53" s="405"/>
      <c r="I53" s="140">
        <f>SUM(I44:I52)</f>
        <v>2000</v>
      </c>
    </row>
    <row r="54" spans="1:12" x14ac:dyDescent="0.45">
      <c r="A54" s="414" t="s">
        <v>111</v>
      </c>
      <c r="B54" s="415"/>
      <c r="C54" s="415"/>
      <c r="D54" s="415"/>
      <c r="E54" s="415"/>
      <c r="F54" s="415"/>
      <c r="G54" s="415"/>
      <c r="H54" s="415"/>
      <c r="I54" s="416"/>
    </row>
    <row r="55" spans="1:12" x14ac:dyDescent="0.45">
      <c r="A55" s="120" t="s">
        <v>112</v>
      </c>
      <c r="B55" s="412" t="s">
        <v>113</v>
      </c>
      <c r="C55" s="458"/>
      <c r="D55" s="413"/>
      <c r="E55" s="412" t="s">
        <v>114</v>
      </c>
      <c r="F55" s="413"/>
      <c r="G55" s="136" t="s">
        <v>115</v>
      </c>
      <c r="H55" s="136" t="s">
        <v>94</v>
      </c>
      <c r="I55" s="137" t="s">
        <v>95</v>
      </c>
    </row>
    <row r="56" spans="1:12" x14ac:dyDescent="0.45">
      <c r="A56" s="125">
        <v>1</v>
      </c>
      <c r="B56" s="417" t="s">
        <v>446</v>
      </c>
      <c r="C56" s="418"/>
      <c r="D56" s="419"/>
      <c r="E56" s="406">
        <v>1</v>
      </c>
      <c r="F56" s="407"/>
      <c r="G56" s="126">
        <v>33.200000000000003</v>
      </c>
      <c r="H56" s="138">
        <v>5</v>
      </c>
      <c r="I56" s="129">
        <f>H56*G56</f>
        <v>166</v>
      </c>
    </row>
    <row r="57" spans="1:12" x14ac:dyDescent="0.45">
      <c r="A57" s="139"/>
      <c r="B57" s="423"/>
      <c r="C57" s="424"/>
      <c r="D57" s="425"/>
      <c r="E57" s="440"/>
      <c r="F57" s="442"/>
      <c r="G57" s="126"/>
      <c r="H57" s="138"/>
      <c r="I57" s="129"/>
    </row>
    <row r="58" spans="1:12" x14ac:dyDescent="0.45">
      <c r="A58" s="408" t="s">
        <v>116</v>
      </c>
      <c r="B58" s="404"/>
      <c r="C58" s="404"/>
      <c r="D58" s="404"/>
      <c r="E58" s="404"/>
      <c r="F58" s="404"/>
      <c r="G58" s="404"/>
      <c r="H58" s="405"/>
      <c r="I58" s="140">
        <f>SUM(I56:I57)</f>
        <v>166</v>
      </c>
    </row>
    <row r="59" spans="1:12" x14ac:dyDescent="0.45">
      <c r="A59" s="141"/>
      <c r="B59" s="142"/>
      <c r="C59" s="142"/>
      <c r="D59" s="142"/>
      <c r="E59" s="142"/>
      <c r="F59" s="143"/>
      <c r="G59" s="144"/>
      <c r="H59" s="144"/>
      <c r="I59" s="145"/>
      <c r="L59" s="97"/>
    </row>
    <row r="60" spans="1:12" x14ac:dyDescent="0.45">
      <c r="A60" s="452"/>
      <c r="B60" s="453"/>
      <c r="C60" s="453"/>
      <c r="D60" s="453"/>
      <c r="E60" s="453"/>
      <c r="F60" s="146"/>
      <c r="G60" s="454" t="s">
        <v>117</v>
      </c>
      <c r="H60" s="453"/>
      <c r="I60" s="147">
        <f>I58+I53+I41</f>
        <v>2376.11</v>
      </c>
    </row>
    <row r="61" spans="1:12" x14ac:dyDescent="0.45">
      <c r="A61" s="452"/>
      <c r="B61" s="453"/>
      <c r="C61" s="453"/>
      <c r="D61" s="453"/>
      <c r="E61" s="453"/>
      <c r="F61" s="100"/>
      <c r="G61" s="148"/>
      <c r="H61" s="149"/>
      <c r="I61" s="150"/>
    </row>
    <row r="62" spans="1:12" ht="14.65" thickBot="1" x14ac:dyDescent="0.5">
      <c r="A62" s="452"/>
      <c r="B62" s="453"/>
      <c r="C62" s="453"/>
      <c r="D62" s="453"/>
      <c r="E62" s="453"/>
      <c r="F62" s="100"/>
      <c r="G62" s="402" t="s">
        <v>160</v>
      </c>
      <c r="H62" s="403"/>
      <c r="I62" s="159">
        <f>I60+I61</f>
        <v>2376.11</v>
      </c>
    </row>
    <row r="63" spans="1:12" ht="15" thickTop="1" thickBot="1" x14ac:dyDescent="0.5">
      <c r="A63" s="151"/>
      <c r="B63" s="152"/>
      <c r="C63" s="459"/>
      <c r="D63" s="460"/>
      <c r="E63" s="460"/>
      <c r="F63" s="460"/>
      <c r="G63" s="153"/>
      <c r="H63" s="153"/>
      <c r="I63" s="154"/>
    </row>
    <row r="65" spans="1:2" x14ac:dyDescent="0.45">
      <c r="A65" s="97"/>
      <c r="B65" s="97"/>
    </row>
  </sheetData>
  <mergeCells count="76">
    <mergeCell ref="F11:G11"/>
    <mergeCell ref="H11:I11"/>
    <mergeCell ref="A9:E9"/>
    <mergeCell ref="F9:G9"/>
    <mergeCell ref="H9:I9"/>
    <mergeCell ref="F10:G10"/>
    <mergeCell ref="H10:I10"/>
    <mergeCell ref="B21:D21"/>
    <mergeCell ref="F12:G12"/>
    <mergeCell ref="H12:I12"/>
    <mergeCell ref="H13:I13"/>
    <mergeCell ref="F14:G14"/>
    <mergeCell ref="H14:I14"/>
    <mergeCell ref="F15:G15"/>
    <mergeCell ref="H15:I15"/>
    <mergeCell ref="A16:I16"/>
    <mergeCell ref="A17:I17"/>
    <mergeCell ref="B18:D18"/>
    <mergeCell ref="B19:D19"/>
    <mergeCell ref="B20:D20"/>
    <mergeCell ref="B33:F33"/>
    <mergeCell ref="A22:H22"/>
    <mergeCell ref="A23:I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44:D44"/>
    <mergeCell ref="E44:F44"/>
    <mergeCell ref="B34:F34"/>
    <mergeCell ref="B35:F35"/>
    <mergeCell ref="B36:F36"/>
    <mergeCell ref="B37:F37"/>
    <mergeCell ref="B38:F38"/>
    <mergeCell ref="A39:H39"/>
    <mergeCell ref="A40:H40"/>
    <mergeCell ref="A41:H41"/>
    <mergeCell ref="A42:I42"/>
    <mergeCell ref="B43:D43"/>
    <mergeCell ref="E43:F43"/>
    <mergeCell ref="B45:D45"/>
    <mergeCell ref="E45:F45"/>
    <mergeCell ref="B46:D46"/>
    <mergeCell ref="E46:F46"/>
    <mergeCell ref="B47:D47"/>
    <mergeCell ref="E47:F47"/>
    <mergeCell ref="B56:D56"/>
    <mergeCell ref="E56:F56"/>
    <mergeCell ref="B48:D48"/>
    <mergeCell ref="E48:F48"/>
    <mergeCell ref="B49:D49"/>
    <mergeCell ref="E49:F49"/>
    <mergeCell ref="B50:D50"/>
    <mergeCell ref="B51:D51"/>
    <mergeCell ref="B52:D52"/>
    <mergeCell ref="A53:H53"/>
    <mergeCell ref="A54:I54"/>
    <mergeCell ref="B55:D55"/>
    <mergeCell ref="E55:F55"/>
    <mergeCell ref="C63:F63"/>
    <mergeCell ref="B57:D57"/>
    <mergeCell ref="E57:F57"/>
    <mergeCell ref="A58:H58"/>
    <mergeCell ref="A60:B60"/>
    <mergeCell ref="C60:E60"/>
    <mergeCell ref="G60:H60"/>
    <mergeCell ref="A61:B61"/>
    <mergeCell ref="C61:E61"/>
    <mergeCell ref="A62:B62"/>
    <mergeCell ref="C62:E62"/>
    <mergeCell ref="G62:H62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sheetPr>
    <tabColor rgb="FF92D050"/>
  </sheetPr>
  <dimension ref="A1:M65"/>
  <sheetViews>
    <sheetView topLeftCell="A19" workbookViewId="0">
      <selection activeCell="R37" sqref="R37"/>
    </sheetView>
  </sheetViews>
  <sheetFormatPr defaultRowHeight="14.25" x14ac:dyDescent="0.45"/>
  <cols>
    <col min="1" max="1" width="12" bestFit="1" customWidth="1"/>
    <col min="4" max="4" width="26.86328125" customWidth="1"/>
    <col min="6" max="6" width="8.86328125" customWidth="1"/>
    <col min="7" max="7" width="11" customWidth="1"/>
    <col min="8" max="8" width="14.1328125" customWidth="1"/>
    <col min="9" max="9" width="18.33203125" customWidth="1"/>
    <col min="13" max="13" width="5.1328125" customWidth="1"/>
  </cols>
  <sheetData>
    <row r="1" spans="1:13" x14ac:dyDescent="0.45">
      <c r="A1" s="92"/>
      <c r="B1" s="93"/>
      <c r="C1" s="93"/>
      <c r="D1" s="93"/>
      <c r="E1" s="93"/>
      <c r="F1" s="93"/>
      <c r="G1" s="93"/>
      <c r="H1" s="93"/>
      <c r="I1" s="94"/>
    </row>
    <row r="2" spans="1:13" x14ac:dyDescent="0.45">
      <c r="A2" s="95"/>
      <c r="I2" s="96"/>
    </row>
    <row r="3" spans="1:13" x14ac:dyDescent="0.45">
      <c r="A3" s="95"/>
      <c r="I3" s="96"/>
    </row>
    <row r="4" spans="1:13" x14ac:dyDescent="0.45">
      <c r="A4" s="95"/>
      <c r="I4" s="96"/>
    </row>
    <row r="5" spans="1:13" x14ac:dyDescent="0.45">
      <c r="A5" s="95"/>
      <c r="I5" s="96"/>
    </row>
    <row r="6" spans="1:13" x14ac:dyDescent="0.45">
      <c r="A6" s="95"/>
      <c r="I6" s="96"/>
    </row>
    <row r="7" spans="1:13" x14ac:dyDescent="0.45">
      <c r="A7" s="95"/>
      <c r="I7" s="96"/>
    </row>
    <row r="8" spans="1:13" x14ac:dyDescent="0.45">
      <c r="A8" s="95"/>
      <c r="H8" s="97"/>
      <c r="I8" s="98"/>
    </row>
    <row r="9" spans="1:13" x14ac:dyDescent="0.45">
      <c r="A9" s="414" t="s">
        <v>167</v>
      </c>
      <c r="B9" s="415"/>
      <c r="C9" s="415"/>
      <c r="D9" s="415"/>
      <c r="E9" s="429"/>
      <c r="F9" s="430" t="s">
        <v>166</v>
      </c>
      <c r="G9" s="431"/>
      <c r="H9" s="432" t="e">
        <f>#REF!</f>
        <v>#REF!</v>
      </c>
      <c r="I9" s="433"/>
    </row>
    <row r="10" spans="1:13" x14ac:dyDescent="0.45">
      <c r="A10" s="99" t="s">
        <v>77</v>
      </c>
      <c r="B10" s="97"/>
      <c r="F10" s="430" t="s">
        <v>78</v>
      </c>
      <c r="G10" s="431"/>
      <c r="H10" s="434" t="e">
        <f>#REF!</f>
        <v>#REF!</v>
      </c>
      <c r="I10" s="435"/>
    </row>
    <row r="11" spans="1:13" x14ac:dyDescent="0.45">
      <c r="A11" s="99" t="s">
        <v>79</v>
      </c>
      <c r="B11" s="97"/>
      <c r="F11" s="430" t="s">
        <v>80</v>
      </c>
      <c r="G11" s="431"/>
      <c r="H11" s="507" t="e">
        <f>#REF!</f>
        <v>#REF!</v>
      </c>
      <c r="I11" s="435"/>
    </row>
    <row r="12" spans="1:13" x14ac:dyDescent="0.45">
      <c r="A12" s="99" t="s">
        <v>81</v>
      </c>
      <c r="B12" s="97"/>
      <c r="F12" s="430" t="s">
        <v>82</v>
      </c>
      <c r="G12" s="431"/>
      <c r="H12" s="436" t="e">
        <f>#REF!</f>
        <v>#REF!</v>
      </c>
      <c r="I12" s="435"/>
    </row>
    <row r="13" spans="1:13" x14ac:dyDescent="0.45">
      <c r="A13" s="99" t="s">
        <v>83</v>
      </c>
      <c r="B13" s="97"/>
      <c r="F13" s="181" t="s">
        <v>84</v>
      </c>
      <c r="G13" s="182"/>
      <c r="H13" s="468" t="s">
        <v>118</v>
      </c>
      <c r="I13" s="469"/>
    </row>
    <row r="14" spans="1:13" x14ac:dyDescent="0.45">
      <c r="A14" s="99"/>
      <c r="B14" s="97"/>
      <c r="F14" s="430" t="s">
        <v>86</v>
      </c>
      <c r="G14" s="431"/>
      <c r="H14" s="436" t="s">
        <v>87</v>
      </c>
      <c r="I14" s="435"/>
      <c r="M14" t="s">
        <v>85</v>
      </c>
    </row>
    <row r="15" spans="1:13" x14ac:dyDescent="0.45">
      <c r="A15" s="99"/>
      <c r="B15" s="97"/>
      <c r="D15" s="187"/>
      <c r="F15" s="472" t="s">
        <v>404</v>
      </c>
      <c r="G15" s="472"/>
      <c r="H15" s="473" t="s">
        <v>321</v>
      </c>
      <c r="I15" s="469"/>
    </row>
    <row r="16" spans="1:13" x14ac:dyDescent="0.45">
      <c r="A16" s="443" t="s">
        <v>324</v>
      </c>
      <c r="B16" s="444"/>
      <c r="C16" s="444"/>
      <c r="D16" s="444"/>
      <c r="E16" s="444"/>
      <c r="F16" s="444"/>
      <c r="G16" s="444"/>
      <c r="H16" s="444"/>
      <c r="I16" s="445"/>
    </row>
    <row r="17" spans="1:11" ht="14.65" thickBot="1" x14ac:dyDescent="0.5">
      <c r="A17" s="446" t="s">
        <v>88</v>
      </c>
      <c r="B17" s="447"/>
      <c r="C17" s="447"/>
      <c r="D17" s="447"/>
      <c r="E17" s="447"/>
      <c r="F17" s="447"/>
      <c r="G17" s="447"/>
      <c r="H17" s="447"/>
      <c r="I17" s="448"/>
    </row>
    <row r="18" spans="1:11" x14ac:dyDescent="0.45">
      <c r="A18" s="104" t="s">
        <v>89</v>
      </c>
      <c r="B18" s="464" t="s">
        <v>176</v>
      </c>
      <c r="C18" s="465"/>
      <c r="D18" s="466"/>
      <c r="E18" s="170" t="s">
        <v>91</v>
      </c>
      <c r="F18" s="170" t="s">
        <v>92</v>
      </c>
      <c r="G18" s="170" t="s">
        <v>93</v>
      </c>
      <c r="H18" s="170" t="s">
        <v>94</v>
      </c>
      <c r="I18" s="171" t="s">
        <v>95</v>
      </c>
    </row>
    <row r="19" spans="1:11" x14ac:dyDescent="0.45">
      <c r="A19" s="109"/>
      <c r="B19" s="437"/>
      <c r="C19" s="438"/>
      <c r="D19" s="439"/>
      <c r="E19" s="110"/>
      <c r="F19" s="111"/>
      <c r="G19" s="110"/>
      <c r="H19" s="112"/>
      <c r="I19" s="113"/>
    </row>
    <row r="20" spans="1:11" x14ac:dyDescent="0.45">
      <c r="A20" s="114"/>
      <c r="B20" s="406"/>
      <c r="C20" s="395"/>
      <c r="D20" s="407"/>
      <c r="E20" s="115"/>
      <c r="F20" s="100"/>
      <c r="G20" s="115"/>
      <c r="H20" s="116"/>
      <c r="I20" s="113"/>
    </row>
    <row r="21" spans="1:11" x14ac:dyDescent="0.45">
      <c r="A21" s="114"/>
      <c r="B21" s="440"/>
      <c r="C21" s="441"/>
      <c r="D21" s="442"/>
      <c r="E21" s="115"/>
      <c r="F21" s="100"/>
      <c r="G21" s="117"/>
      <c r="H21" s="118"/>
      <c r="I21" s="119"/>
    </row>
    <row r="22" spans="1:11" x14ac:dyDescent="0.45">
      <c r="A22" s="408" t="s">
        <v>96</v>
      </c>
      <c r="B22" s="404"/>
      <c r="C22" s="404"/>
      <c r="D22" s="404"/>
      <c r="E22" s="404"/>
      <c r="F22" s="404"/>
      <c r="G22" s="404"/>
      <c r="H22" s="405"/>
      <c r="I22" s="113"/>
    </row>
    <row r="23" spans="1:11" x14ac:dyDescent="0.45">
      <c r="A23" s="414" t="s">
        <v>97</v>
      </c>
      <c r="B23" s="415"/>
      <c r="C23" s="415"/>
      <c r="D23" s="415"/>
      <c r="E23" s="415"/>
      <c r="F23" s="415"/>
      <c r="G23" s="415"/>
      <c r="H23" s="415"/>
      <c r="I23" s="416"/>
    </row>
    <row r="24" spans="1:11" x14ac:dyDescent="0.45">
      <c r="A24" s="120" t="s">
        <v>98</v>
      </c>
      <c r="B24" s="412" t="s">
        <v>176</v>
      </c>
      <c r="C24" s="458"/>
      <c r="D24" s="458"/>
      <c r="E24" s="458"/>
      <c r="F24" s="413"/>
      <c r="G24" s="180" t="s">
        <v>93</v>
      </c>
      <c r="H24" s="136" t="s">
        <v>94</v>
      </c>
      <c r="I24" s="137" t="s">
        <v>95</v>
      </c>
      <c r="K24" s="142"/>
    </row>
    <row r="25" spans="1:11" x14ac:dyDescent="0.45">
      <c r="A25" s="125">
        <v>1</v>
      </c>
      <c r="B25" s="417" t="s">
        <v>447</v>
      </c>
      <c r="C25" s="418"/>
      <c r="D25" s="418"/>
      <c r="E25" s="418"/>
      <c r="F25" s="419"/>
      <c r="G25" s="191">
        <v>1</v>
      </c>
      <c r="H25" s="219">
        <v>704.25</v>
      </c>
      <c r="I25" s="129">
        <f>H25*G25</f>
        <v>704.25</v>
      </c>
    </row>
    <row r="26" spans="1:11" x14ac:dyDescent="0.45">
      <c r="A26" s="125"/>
      <c r="B26" s="420"/>
      <c r="C26" s="421"/>
      <c r="D26" s="421"/>
      <c r="E26" s="421"/>
      <c r="F26" s="422"/>
      <c r="G26" s="191"/>
      <c r="H26" s="220"/>
      <c r="I26" s="129"/>
    </row>
    <row r="27" spans="1:11" x14ac:dyDescent="0.45">
      <c r="A27" s="125"/>
      <c r="B27" s="420"/>
      <c r="C27" s="421"/>
      <c r="D27" s="421"/>
      <c r="E27" s="421"/>
      <c r="F27" s="422"/>
      <c r="G27" s="191"/>
      <c r="H27" s="220"/>
      <c r="I27" s="129"/>
    </row>
    <row r="28" spans="1:11" x14ac:dyDescent="0.45">
      <c r="A28" s="125"/>
      <c r="B28" s="420"/>
      <c r="C28" s="421"/>
      <c r="D28" s="421"/>
      <c r="E28" s="421"/>
      <c r="F28" s="422"/>
      <c r="G28" s="191"/>
      <c r="H28" s="220"/>
      <c r="I28" s="129"/>
    </row>
    <row r="29" spans="1:11" x14ac:dyDescent="0.45">
      <c r="A29" s="125"/>
      <c r="B29" s="420"/>
      <c r="C29" s="421"/>
      <c r="D29" s="421"/>
      <c r="E29" s="421"/>
      <c r="F29" s="422"/>
      <c r="G29" s="191"/>
      <c r="H29" s="220"/>
      <c r="I29" s="129"/>
    </row>
    <row r="30" spans="1:11" x14ac:dyDescent="0.45">
      <c r="A30" s="125"/>
      <c r="B30" s="470"/>
      <c r="C30" s="471"/>
      <c r="D30" s="471"/>
      <c r="E30" s="471"/>
      <c r="F30" s="471"/>
      <c r="G30" s="191"/>
      <c r="H30" s="220"/>
      <c r="I30" s="129"/>
    </row>
    <row r="31" spans="1:11" x14ac:dyDescent="0.45">
      <c r="A31" s="125"/>
      <c r="B31" s="470"/>
      <c r="C31" s="471"/>
      <c r="D31" s="471"/>
      <c r="E31" s="471"/>
      <c r="F31" s="471"/>
      <c r="G31" s="191"/>
      <c r="H31" s="220"/>
      <c r="I31" s="129"/>
    </row>
    <row r="32" spans="1:11" x14ac:dyDescent="0.45">
      <c r="A32" s="125"/>
      <c r="B32" s="470"/>
      <c r="C32" s="471"/>
      <c r="D32" s="471"/>
      <c r="E32" s="471"/>
      <c r="F32" s="471"/>
      <c r="G32" s="191"/>
      <c r="H32" s="217"/>
      <c r="I32" s="129"/>
    </row>
    <row r="33" spans="1:12" x14ac:dyDescent="0.45">
      <c r="A33" s="125"/>
      <c r="B33" s="470"/>
      <c r="C33" s="471"/>
      <c r="D33" s="471"/>
      <c r="E33" s="471"/>
      <c r="F33" s="471"/>
      <c r="G33" s="191"/>
      <c r="H33" s="217"/>
      <c r="I33" s="129"/>
    </row>
    <row r="34" spans="1:12" x14ac:dyDescent="0.45">
      <c r="A34" s="125"/>
      <c r="B34" s="470"/>
      <c r="C34" s="471"/>
      <c r="D34" s="471"/>
      <c r="E34" s="471"/>
      <c r="F34" s="471"/>
      <c r="G34" s="191"/>
      <c r="H34" s="217"/>
      <c r="I34" s="129"/>
    </row>
    <row r="35" spans="1:12" x14ac:dyDescent="0.45">
      <c r="A35" s="125"/>
      <c r="B35" s="470"/>
      <c r="C35" s="471"/>
      <c r="D35" s="471"/>
      <c r="E35" s="471"/>
      <c r="F35" s="471"/>
      <c r="G35" s="191"/>
      <c r="H35" s="192"/>
      <c r="I35" s="129"/>
    </row>
    <row r="36" spans="1:12" x14ac:dyDescent="0.45">
      <c r="A36" s="125"/>
      <c r="B36" s="470"/>
      <c r="C36" s="471"/>
      <c r="D36" s="471"/>
      <c r="E36" s="471"/>
      <c r="F36" s="471"/>
      <c r="G36" s="191"/>
      <c r="H36" s="192"/>
      <c r="I36" s="129"/>
    </row>
    <row r="37" spans="1:12" x14ac:dyDescent="0.45">
      <c r="A37" s="125"/>
      <c r="B37" s="470"/>
      <c r="C37" s="471"/>
      <c r="D37" s="471"/>
      <c r="E37" s="471"/>
      <c r="F37" s="471"/>
      <c r="G37" s="191"/>
      <c r="H37" s="192"/>
      <c r="I37" s="129"/>
    </row>
    <row r="38" spans="1:12" x14ac:dyDescent="0.45">
      <c r="A38" s="125"/>
      <c r="B38" s="470"/>
      <c r="C38" s="471"/>
      <c r="D38" s="471"/>
      <c r="E38" s="471"/>
      <c r="F38" s="471"/>
      <c r="G38" s="191"/>
      <c r="H38" s="192"/>
      <c r="I38" s="129"/>
      <c r="L38" s="130"/>
    </row>
    <row r="39" spans="1:12" x14ac:dyDescent="0.45">
      <c r="A39" s="467" t="s">
        <v>177</v>
      </c>
      <c r="B39" s="404"/>
      <c r="C39" s="404"/>
      <c r="D39" s="404"/>
      <c r="E39" s="404"/>
      <c r="F39" s="404"/>
      <c r="G39" s="404"/>
      <c r="H39" s="405"/>
      <c r="I39" s="185">
        <f>SUM(I25:I38)</f>
        <v>704.25</v>
      </c>
      <c r="L39" s="130"/>
    </row>
    <row r="40" spans="1:12" x14ac:dyDescent="0.45">
      <c r="A40" s="408" t="s">
        <v>178</v>
      </c>
      <c r="B40" s="404"/>
      <c r="C40" s="404"/>
      <c r="D40" s="404"/>
      <c r="E40" s="404"/>
      <c r="F40" s="404"/>
      <c r="G40" s="404"/>
      <c r="H40" s="405"/>
      <c r="I40" s="186">
        <f>ROUND((I39*0.15),2)</f>
        <v>105.64</v>
      </c>
      <c r="L40" s="130"/>
    </row>
    <row r="41" spans="1:12" x14ac:dyDescent="0.45">
      <c r="A41" s="408" t="s">
        <v>179</v>
      </c>
      <c r="B41" s="404"/>
      <c r="C41" s="404"/>
      <c r="D41" s="404"/>
      <c r="E41" s="404"/>
      <c r="F41" s="404"/>
      <c r="G41" s="404"/>
      <c r="H41" s="405"/>
      <c r="I41" s="172">
        <f>I39+I40</f>
        <v>809.89</v>
      </c>
    </row>
    <row r="42" spans="1:12" x14ac:dyDescent="0.45">
      <c r="A42" s="414" t="s">
        <v>101</v>
      </c>
      <c r="B42" s="415"/>
      <c r="C42" s="415"/>
      <c r="D42" s="415"/>
      <c r="E42" s="415"/>
      <c r="F42" s="415"/>
      <c r="G42" s="415"/>
      <c r="H42" s="415"/>
      <c r="I42" s="416"/>
    </row>
    <row r="43" spans="1:12" x14ac:dyDescent="0.45">
      <c r="A43" s="120" t="s">
        <v>102</v>
      </c>
      <c r="B43" s="412" t="s">
        <v>103</v>
      </c>
      <c r="C43" s="458"/>
      <c r="D43" s="413"/>
      <c r="E43" s="412" t="s">
        <v>91</v>
      </c>
      <c r="F43" s="413"/>
      <c r="G43" s="122" t="s">
        <v>93</v>
      </c>
      <c r="H43" s="123" t="s">
        <v>94</v>
      </c>
      <c r="I43" s="124" t="s">
        <v>95</v>
      </c>
    </row>
    <row r="44" spans="1:12" x14ac:dyDescent="0.45">
      <c r="A44" s="125">
        <v>1</v>
      </c>
      <c r="B44" s="449" t="s">
        <v>104</v>
      </c>
      <c r="C44" s="450"/>
      <c r="D44" s="451"/>
      <c r="E44" s="437" t="s">
        <v>105</v>
      </c>
      <c r="F44" s="439"/>
      <c r="G44" s="157"/>
      <c r="H44" s="155">
        <v>450</v>
      </c>
      <c r="I44" s="132">
        <f>SUM(G44*H44)</f>
        <v>0</v>
      </c>
    </row>
    <row r="45" spans="1:12" x14ac:dyDescent="0.45">
      <c r="A45" s="125">
        <v>2</v>
      </c>
      <c r="B45" s="426" t="s">
        <v>106</v>
      </c>
      <c r="C45" s="427"/>
      <c r="D45" s="428"/>
      <c r="E45" s="406" t="s">
        <v>105</v>
      </c>
      <c r="F45" s="407"/>
      <c r="G45" s="126"/>
      <c r="H45" s="156">
        <v>350</v>
      </c>
      <c r="I45" s="129">
        <f t="shared" ref="I45:I49" si="0">SUM(G45*H45)</f>
        <v>0</v>
      </c>
    </row>
    <row r="46" spans="1:12" x14ac:dyDescent="0.45">
      <c r="A46" s="125">
        <v>3</v>
      </c>
      <c r="B46" s="426" t="s">
        <v>107</v>
      </c>
      <c r="C46" s="427"/>
      <c r="D46" s="428"/>
      <c r="E46" s="406" t="s">
        <v>105</v>
      </c>
      <c r="F46" s="407"/>
      <c r="G46" s="126">
        <v>2.5</v>
      </c>
      <c r="H46" s="156">
        <v>300</v>
      </c>
      <c r="I46" s="129">
        <f t="shared" si="0"/>
        <v>750</v>
      </c>
    </row>
    <row r="47" spans="1:12" x14ac:dyDescent="0.45">
      <c r="A47" s="125">
        <v>4</v>
      </c>
      <c r="B47" s="426" t="s">
        <v>108</v>
      </c>
      <c r="C47" s="427"/>
      <c r="D47" s="428"/>
      <c r="E47" s="406" t="s">
        <v>105</v>
      </c>
      <c r="F47" s="407"/>
      <c r="G47" s="126">
        <v>2.5</v>
      </c>
      <c r="H47" s="156">
        <v>200</v>
      </c>
      <c r="I47" s="129">
        <f t="shared" si="0"/>
        <v>500</v>
      </c>
    </row>
    <row r="48" spans="1:12" x14ac:dyDescent="0.45">
      <c r="A48" s="125">
        <v>5</v>
      </c>
      <c r="B48" s="426" t="s">
        <v>109</v>
      </c>
      <c r="C48" s="427"/>
      <c r="D48" s="428"/>
      <c r="E48" s="406" t="s">
        <v>105</v>
      </c>
      <c r="F48" s="407"/>
      <c r="G48" s="126"/>
      <c r="H48" s="158">
        <v>200</v>
      </c>
      <c r="I48" s="129">
        <f t="shared" si="0"/>
        <v>0</v>
      </c>
    </row>
    <row r="49" spans="1:12" x14ac:dyDescent="0.45">
      <c r="A49" s="125">
        <v>6</v>
      </c>
      <c r="B49" s="426" t="s">
        <v>339</v>
      </c>
      <c r="C49" s="427"/>
      <c r="D49" s="428"/>
      <c r="E49" s="406" t="s">
        <v>105</v>
      </c>
      <c r="F49" s="407"/>
      <c r="G49" s="126"/>
      <c r="H49" s="158">
        <v>140</v>
      </c>
      <c r="I49" s="129">
        <f t="shared" si="0"/>
        <v>0</v>
      </c>
    </row>
    <row r="50" spans="1:12" x14ac:dyDescent="0.45">
      <c r="A50" s="125"/>
      <c r="B50" s="426"/>
      <c r="C50" s="427"/>
      <c r="D50" s="428"/>
      <c r="E50" s="133"/>
      <c r="F50" s="100"/>
      <c r="G50" s="100"/>
      <c r="H50" s="116"/>
      <c r="I50" s="129"/>
    </row>
    <row r="51" spans="1:12" x14ac:dyDescent="0.45">
      <c r="A51" s="114"/>
      <c r="B51" s="426"/>
      <c r="C51" s="427"/>
      <c r="D51" s="428"/>
      <c r="F51" s="100"/>
      <c r="G51" s="100"/>
      <c r="H51" s="116"/>
      <c r="I51" s="129"/>
    </row>
    <row r="52" spans="1:12" x14ac:dyDescent="0.45">
      <c r="A52" s="134"/>
      <c r="B52" s="455"/>
      <c r="C52" s="456"/>
      <c r="D52" s="457"/>
      <c r="E52" s="102"/>
      <c r="F52" s="103"/>
      <c r="G52" s="100"/>
      <c r="H52" s="118"/>
      <c r="I52" s="129"/>
    </row>
    <row r="53" spans="1:12" x14ac:dyDescent="0.45">
      <c r="A53" s="408" t="s">
        <v>110</v>
      </c>
      <c r="B53" s="404"/>
      <c r="C53" s="404"/>
      <c r="D53" s="404"/>
      <c r="E53" s="404"/>
      <c r="F53" s="404"/>
      <c r="G53" s="404"/>
      <c r="H53" s="405"/>
      <c r="I53" s="140">
        <f>SUM(I44:I52)</f>
        <v>1250</v>
      </c>
    </row>
    <row r="54" spans="1:12" x14ac:dyDescent="0.45">
      <c r="A54" s="414" t="s">
        <v>111</v>
      </c>
      <c r="B54" s="415"/>
      <c r="C54" s="415"/>
      <c r="D54" s="415"/>
      <c r="E54" s="415"/>
      <c r="F54" s="415"/>
      <c r="G54" s="415"/>
      <c r="H54" s="415"/>
      <c r="I54" s="416"/>
    </row>
    <row r="55" spans="1:12" x14ac:dyDescent="0.45">
      <c r="A55" s="120" t="s">
        <v>112</v>
      </c>
      <c r="B55" s="412" t="s">
        <v>113</v>
      </c>
      <c r="C55" s="458"/>
      <c r="D55" s="413"/>
      <c r="E55" s="412" t="s">
        <v>114</v>
      </c>
      <c r="F55" s="413"/>
      <c r="G55" s="136" t="s">
        <v>115</v>
      </c>
      <c r="H55" s="136" t="s">
        <v>94</v>
      </c>
      <c r="I55" s="137" t="s">
        <v>95</v>
      </c>
    </row>
    <row r="56" spans="1:12" x14ac:dyDescent="0.45">
      <c r="A56" s="125">
        <v>1</v>
      </c>
      <c r="B56" s="417" t="s">
        <v>446</v>
      </c>
      <c r="C56" s="418"/>
      <c r="D56" s="419"/>
      <c r="E56" s="494">
        <v>1</v>
      </c>
      <c r="F56" s="495"/>
      <c r="G56" s="126">
        <v>32.200000000000003</v>
      </c>
      <c r="H56" s="138">
        <v>5</v>
      </c>
      <c r="I56" s="129">
        <f>H56*G56</f>
        <v>161</v>
      </c>
    </row>
    <row r="57" spans="1:12" x14ac:dyDescent="0.45">
      <c r="A57" s="139"/>
      <c r="B57" s="423"/>
      <c r="C57" s="424"/>
      <c r="D57" s="425"/>
      <c r="E57" s="440"/>
      <c r="F57" s="442"/>
      <c r="G57" s="126"/>
      <c r="H57" s="138"/>
      <c r="I57" s="129"/>
    </row>
    <row r="58" spans="1:12" x14ac:dyDescent="0.45">
      <c r="A58" s="408" t="s">
        <v>116</v>
      </c>
      <c r="B58" s="404"/>
      <c r="C58" s="404"/>
      <c r="D58" s="404"/>
      <c r="E58" s="404"/>
      <c r="F58" s="404"/>
      <c r="G58" s="404"/>
      <c r="H58" s="405"/>
      <c r="I58" s="140">
        <f>SUM(I56:I57)</f>
        <v>161</v>
      </c>
    </row>
    <row r="59" spans="1:12" x14ac:dyDescent="0.45">
      <c r="A59" s="141"/>
      <c r="B59" s="142"/>
      <c r="C59" s="142"/>
      <c r="D59" s="142"/>
      <c r="E59" s="142"/>
      <c r="F59" s="143"/>
      <c r="G59" s="144"/>
      <c r="H59" s="144"/>
      <c r="I59" s="145"/>
      <c r="L59" s="97"/>
    </row>
    <row r="60" spans="1:12" x14ac:dyDescent="0.45">
      <c r="A60" s="452"/>
      <c r="B60" s="453"/>
      <c r="C60" s="453"/>
      <c r="D60" s="453"/>
      <c r="E60" s="453"/>
      <c r="F60" s="146"/>
      <c r="G60" s="454" t="s">
        <v>117</v>
      </c>
      <c r="H60" s="453"/>
      <c r="I60" s="147">
        <f>I58+I53+I41</f>
        <v>2220.89</v>
      </c>
    </row>
    <row r="61" spans="1:12" x14ac:dyDescent="0.45">
      <c r="A61" s="452"/>
      <c r="B61" s="453"/>
      <c r="C61" s="453"/>
      <c r="D61" s="453"/>
      <c r="E61" s="453"/>
      <c r="F61" s="100"/>
      <c r="G61" s="148"/>
      <c r="H61" s="149"/>
      <c r="I61" s="150"/>
    </row>
    <row r="62" spans="1:12" ht="14.65" thickBot="1" x14ac:dyDescent="0.5">
      <c r="A62" s="452"/>
      <c r="B62" s="453"/>
      <c r="C62" s="453"/>
      <c r="D62" s="453"/>
      <c r="E62" s="453"/>
      <c r="F62" s="100"/>
      <c r="G62" s="402" t="s">
        <v>160</v>
      </c>
      <c r="H62" s="403"/>
      <c r="I62" s="242">
        <f>I60+I61</f>
        <v>2220.89</v>
      </c>
    </row>
    <row r="63" spans="1:12" ht="15" thickTop="1" thickBot="1" x14ac:dyDescent="0.5">
      <c r="A63" s="151"/>
      <c r="B63" s="152"/>
      <c r="C63" s="459"/>
      <c r="D63" s="460"/>
      <c r="E63" s="460"/>
      <c r="F63" s="460"/>
      <c r="G63" s="153"/>
      <c r="H63" s="153"/>
      <c r="I63" s="154"/>
    </row>
    <row r="65" spans="1:2" x14ac:dyDescent="0.45">
      <c r="A65" s="97"/>
      <c r="B65" s="97"/>
    </row>
  </sheetData>
  <mergeCells count="76">
    <mergeCell ref="F11:G11"/>
    <mergeCell ref="H11:I11"/>
    <mergeCell ref="A9:E9"/>
    <mergeCell ref="F9:G9"/>
    <mergeCell ref="H9:I9"/>
    <mergeCell ref="F10:G10"/>
    <mergeCell ref="H10:I10"/>
    <mergeCell ref="B21:D21"/>
    <mergeCell ref="F12:G12"/>
    <mergeCell ref="H12:I12"/>
    <mergeCell ref="H13:I13"/>
    <mergeCell ref="F14:G14"/>
    <mergeCell ref="H14:I14"/>
    <mergeCell ref="F15:G15"/>
    <mergeCell ref="H15:I15"/>
    <mergeCell ref="A16:I16"/>
    <mergeCell ref="A17:I17"/>
    <mergeCell ref="B18:D18"/>
    <mergeCell ref="B19:D19"/>
    <mergeCell ref="B20:D20"/>
    <mergeCell ref="B33:F33"/>
    <mergeCell ref="A22:H22"/>
    <mergeCell ref="A23:I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44:D44"/>
    <mergeCell ref="E44:F44"/>
    <mergeCell ref="B34:F34"/>
    <mergeCell ref="B35:F35"/>
    <mergeCell ref="B36:F36"/>
    <mergeCell ref="B37:F37"/>
    <mergeCell ref="B38:F38"/>
    <mergeCell ref="A39:H39"/>
    <mergeCell ref="A40:H40"/>
    <mergeCell ref="A41:H41"/>
    <mergeCell ref="A42:I42"/>
    <mergeCell ref="B43:D43"/>
    <mergeCell ref="E43:F43"/>
    <mergeCell ref="B45:D45"/>
    <mergeCell ref="E45:F45"/>
    <mergeCell ref="B46:D46"/>
    <mergeCell ref="E46:F46"/>
    <mergeCell ref="B47:D47"/>
    <mergeCell ref="E47:F47"/>
    <mergeCell ref="B56:D56"/>
    <mergeCell ref="E56:F56"/>
    <mergeCell ref="B48:D48"/>
    <mergeCell ref="E48:F48"/>
    <mergeCell ref="B49:D49"/>
    <mergeCell ref="E49:F49"/>
    <mergeCell ref="B50:D50"/>
    <mergeCell ref="B51:D51"/>
    <mergeCell ref="B52:D52"/>
    <mergeCell ref="A53:H53"/>
    <mergeCell ref="A54:I54"/>
    <mergeCell ref="B55:D55"/>
    <mergeCell ref="E55:F55"/>
    <mergeCell ref="C63:F63"/>
    <mergeCell ref="B57:D57"/>
    <mergeCell ref="E57:F57"/>
    <mergeCell ref="A58:H58"/>
    <mergeCell ref="A60:B60"/>
    <mergeCell ref="C60:E60"/>
    <mergeCell ref="G60:H60"/>
    <mergeCell ref="A61:B61"/>
    <mergeCell ref="C61:E61"/>
    <mergeCell ref="A62:B62"/>
    <mergeCell ref="C62:E62"/>
    <mergeCell ref="G62:H62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sheetPr>
    <tabColor rgb="FF00B050"/>
  </sheetPr>
  <dimension ref="A1:M65"/>
  <sheetViews>
    <sheetView topLeftCell="A25" workbookViewId="0">
      <selection activeCell="M39" sqref="M39"/>
    </sheetView>
  </sheetViews>
  <sheetFormatPr defaultRowHeight="14.25" x14ac:dyDescent="0.45"/>
  <cols>
    <col min="1" max="1" width="12" bestFit="1" customWidth="1"/>
    <col min="4" max="4" width="26.86328125" customWidth="1"/>
    <col min="6" max="6" width="8.86328125" customWidth="1"/>
    <col min="7" max="7" width="11" customWidth="1"/>
    <col min="8" max="8" width="14.1328125" customWidth="1"/>
    <col min="9" max="9" width="18.33203125" customWidth="1"/>
    <col min="13" max="13" width="5.1328125" customWidth="1"/>
  </cols>
  <sheetData>
    <row r="1" spans="1:13" x14ac:dyDescent="0.45">
      <c r="A1" s="92"/>
      <c r="B1" s="93"/>
      <c r="C1" s="93"/>
      <c r="D1" s="93"/>
      <c r="E1" s="93"/>
      <c r="F1" s="93"/>
      <c r="G1" s="93"/>
      <c r="H1" s="93"/>
      <c r="I1" s="94"/>
    </row>
    <row r="2" spans="1:13" x14ac:dyDescent="0.45">
      <c r="A2" s="95"/>
      <c r="I2" s="96"/>
    </row>
    <row r="3" spans="1:13" x14ac:dyDescent="0.45">
      <c r="A3" s="95"/>
      <c r="I3" s="96"/>
    </row>
    <row r="4" spans="1:13" x14ac:dyDescent="0.45">
      <c r="A4" s="95"/>
      <c r="I4" s="96"/>
    </row>
    <row r="5" spans="1:13" x14ac:dyDescent="0.45">
      <c r="A5" s="95"/>
      <c r="I5" s="96"/>
    </row>
    <row r="6" spans="1:13" x14ac:dyDescent="0.45">
      <c r="A6" s="95"/>
      <c r="I6" s="96"/>
    </row>
    <row r="7" spans="1:13" x14ac:dyDescent="0.45">
      <c r="A7" s="95"/>
      <c r="I7" s="96"/>
    </row>
    <row r="8" spans="1:13" x14ac:dyDescent="0.45">
      <c r="A8" s="95"/>
      <c r="H8" s="97"/>
      <c r="I8" s="98"/>
    </row>
    <row r="9" spans="1:13" x14ac:dyDescent="0.45">
      <c r="A9" s="414" t="s">
        <v>167</v>
      </c>
      <c r="B9" s="415"/>
      <c r="C9" s="415"/>
      <c r="D9" s="415"/>
      <c r="E9" s="429"/>
      <c r="F9" s="430" t="s">
        <v>166</v>
      </c>
      <c r="G9" s="431"/>
      <c r="H9" s="432" t="e">
        <f>#REF!</f>
        <v>#REF!</v>
      </c>
      <c r="I9" s="433"/>
    </row>
    <row r="10" spans="1:13" x14ac:dyDescent="0.45">
      <c r="A10" s="99" t="s">
        <v>77</v>
      </c>
      <c r="B10" s="97"/>
      <c r="F10" s="430" t="s">
        <v>78</v>
      </c>
      <c r="G10" s="431"/>
      <c r="H10" s="434" t="e">
        <f>#REF!</f>
        <v>#REF!</v>
      </c>
      <c r="I10" s="435"/>
    </row>
    <row r="11" spans="1:13" x14ac:dyDescent="0.45">
      <c r="A11" s="99" t="s">
        <v>79</v>
      </c>
      <c r="B11" s="97"/>
      <c r="F11" s="430" t="s">
        <v>80</v>
      </c>
      <c r="G11" s="431"/>
      <c r="H11" s="507" t="e">
        <f>#REF!</f>
        <v>#REF!</v>
      </c>
      <c r="I11" s="435"/>
    </row>
    <row r="12" spans="1:13" x14ac:dyDescent="0.45">
      <c r="A12" s="99" t="s">
        <v>81</v>
      </c>
      <c r="B12" s="97"/>
      <c r="F12" s="430" t="s">
        <v>82</v>
      </c>
      <c r="G12" s="431"/>
      <c r="H12" s="436" t="e">
        <f>#REF!</f>
        <v>#REF!</v>
      </c>
      <c r="I12" s="435"/>
    </row>
    <row r="13" spans="1:13" x14ac:dyDescent="0.45">
      <c r="A13" s="99" t="s">
        <v>83</v>
      </c>
      <c r="B13" s="97"/>
      <c r="F13" s="181" t="s">
        <v>84</v>
      </c>
      <c r="G13" s="182"/>
      <c r="H13" s="468" t="s">
        <v>118</v>
      </c>
      <c r="I13" s="469"/>
    </row>
    <row r="14" spans="1:13" x14ac:dyDescent="0.45">
      <c r="A14" s="99"/>
      <c r="B14" s="97"/>
      <c r="F14" s="430" t="s">
        <v>86</v>
      </c>
      <c r="G14" s="431"/>
      <c r="H14" s="436" t="s">
        <v>87</v>
      </c>
      <c r="I14" s="435"/>
      <c r="M14" t="s">
        <v>85</v>
      </c>
    </row>
    <row r="15" spans="1:13" x14ac:dyDescent="0.45">
      <c r="A15" s="99"/>
      <c r="B15" s="97"/>
      <c r="D15" s="187"/>
      <c r="F15" s="472" t="s">
        <v>404</v>
      </c>
      <c r="G15" s="472"/>
      <c r="H15" s="473" t="s">
        <v>453</v>
      </c>
      <c r="I15" s="469"/>
    </row>
    <row r="16" spans="1:13" x14ac:dyDescent="0.45">
      <c r="A16" s="443" t="s">
        <v>454</v>
      </c>
      <c r="B16" s="444"/>
      <c r="C16" s="444"/>
      <c r="D16" s="444"/>
      <c r="E16" s="444"/>
      <c r="F16" s="444"/>
      <c r="G16" s="444"/>
      <c r="H16" s="444"/>
      <c r="I16" s="445"/>
    </row>
    <row r="17" spans="1:11" ht="14.65" thickBot="1" x14ac:dyDescent="0.5">
      <c r="A17" s="446" t="s">
        <v>88</v>
      </c>
      <c r="B17" s="447"/>
      <c r="C17" s="447"/>
      <c r="D17" s="447"/>
      <c r="E17" s="447"/>
      <c r="F17" s="447"/>
      <c r="G17" s="447"/>
      <c r="H17" s="447"/>
      <c r="I17" s="448"/>
    </row>
    <row r="18" spans="1:11" x14ac:dyDescent="0.45">
      <c r="A18" s="104" t="s">
        <v>89</v>
      </c>
      <c r="B18" s="464" t="s">
        <v>176</v>
      </c>
      <c r="C18" s="465"/>
      <c r="D18" s="466"/>
      <c r="E18" s="170" t="s">
        <v>91</v>
      </c>
      <c r="F18" s="170" t="s">
        <v>92</v>
      </c>
      <c r="G18" s="170" t="s">
        <v>93</v>
      </c>
      <c r="H18" s="170" t="s">
        <v>94</v>
      </c>
      <c r="I18" s="171" t="s">
        <v>95</v>
      </c>
    </row>
    <row r="19" spans="1:11" x14ac:dyDescent="0.45">
      <c r="A19" s="109"/>
      <c r="B19" s="437"/>
      <c r="C19" s="438"/>
      <c r="D19" s="439"/>
      <c r="E19" s="110"/>
      <c r="F19" s="111"/>
      <c r="G19" s="110"/>
      <c r="H19" s="112"/>
      <c r="I19" s="113"/>
    </row>
    <row r="20" spans="1:11" x14ac:dyDescent="0.45">
      <c r="A20" s="114"/>
      <c r="B20" s="406"/>
      <c r="C20" s="395"/>
      <c r="D20" s="407"/>
      <c r="E20" s="115"/>
      <c r="F20" s="100"/>
      <c r="G20" s="115"/>
      <c r="H20" s="116"/>
      <c r="I20" s="113"/>
    </row>
    <row r="21" spans="1:11" x14ac:dyDescent="0.45">
      <c r="A21" s="114"/>
      <c r="B21" s="440"/>
      <c r="C21" s="441"/>
      <c r="D21" s="442"/>
      <c r="E21" s="115"/>
      <c r="F21" s="100"/>
      <c r="G21" s="117"/>
      <c r="H21" s="118"/>
      <c r="I21" s="119"/>
    </row>
    <row r="22" spans="1:11" x14ac:dyDescent="0.45">
      <c r="A22" s="408" t="s">
        <v>96</v>
      </c>
      <c r="B22" s="404"/>
      <c r="C22" s="404"/>
      <c r="D22" s="404"/>
      <c r="E22" s="404"/>
      <c r="F22" s="404"/>
      <c r="G22" s="404"/>
      <c r="H22" s="405"/>
      <c r="I22" s="113"/>
    </row>
    <row r="23" spans="1:11" x14ac:dyDescent="0.45">
      <c r="A23" s="414" t="s">
        <v>97</v>
      </c>
      <c r="B23" s="415"/>
      <c r="C23" s="415"/>
      <c r="D23" s="415"/>
      <c r="E23" s="415"/>
      <c r="F23" s="415"/>
      <c r="G23" s="415"/>
      <c r="H23" s="415"/>
      <c r="I23" s="416"/>
    </row>
    <row r="24" spans="1:11" x14ac:dyDescent="0.45">
      <c r="A24" s="120" t="s">
        <v>98</v>
      </c>
      <c r="B24" s="412" t="s">
        <v>176</v>
      </c>
      <c r="C24" s="458"/>
      <c r="D24" s="458"/>
      <c r="E24" s="458"/>
      <c r="F24" s="413"/>
      <c r="G24" s="180" t="s">
        <v>93</v>
      </c>
      <c r="H24" s="136" t="s">
        <v>94</v>
      </c>
      <c r="I24" s="137" t="s">
        <v>95</v>
      </c>
      <c r="K24" s="142"/>
    </row>
    <row r="25" spans="1:11" x14ac:dyDescent="0.45">
      <c r="A25" s="125">
        <v>1</v>
      </c>
      <c r="B25" s="417" t="s">
        <v>478</v>
      </c>
      <c r="C25" s="418"/>
      <c r="D25" s="418"/>
      <c r="E25" s="418"/>
      <c r="F25" s="419"/>
      <c r="G25" s="191">
        <v>1</v>
      </c>
      <c r="H25" s="219">
        <v>2782.61</v>
      </c>
      <c r="I25" s="129">
        <f>H25*G25</f>
        <v>2782.61</v>
      </c>
    </row>
    <row r="26" spans="1:11" x14ac:dyDescent="0.45">
      <c r="A26" s="125"/>
      <c r="B26" s="420"/>
      <c r="C26" s="421"/>
      <c r="D26" s="421"/>
      <c r="E26" s="421"/>
      <c r="F26" s="422"/>
      <c r="G26" s="191"/>
      <c r="H26" s="220"/>
      <c r="I26" s="129"/>
    </row>
    <row r="27" spans="1:11" x14ac:dyDescent="0.45">
      <c r="A27" s="125"/>
      <c r="B27" s="420"/>
      <c r="C27" s="421"/>
      <c r="D27" s="421"/>
      <c r="E27" s="421"/>
      <c r="F27" s="422"/>
      <c r="G27" s="191"/>
      <c r="H27" s="220"/>
      <c r="I27" s="129"/>
    </row>
    <row r="28" spans="1:11" x14ac:dyDescent="0.45">
      <c r="A28" s="125"/>
      <c r="B28" s="420"/>
      <c r="C28" s="421"/>
      <c r="D28" s="421"/>
      <c r="E28" s="421"/>
      <c r="F28" s="422"/>
      <c r="G28" s="191"/>
      <c r="H28" s="220"/>
      <c r="I28" s="129"/>
    </row>
    <row r="29" spans="1:11" x14ac:dyDescent="0.45">
      <c r="A29" s="125"/>
      <c r="B29" s="420"/>
      <c r="C29" s="421"/>
      <c r="D29" s="421"/>
      <c r="E29" s="421"/>
      <c r="F29" s="422"/>
      <c r="G29" s="191"/>
      <c r="H29" s="220"/>
      <c r="I29" s="129"/>
    </row>
    <row r="30" spans="1:11" x14ac:dyDescent="0.45">
      <c r="A30" s="125"/>
      <c r="B30" s="470"/>
      <c r="C30" s="471"/>
      <c r="D30" s="471"/>
      <c r="E30" s="471"/>
      <c r="F30" s="471"/>
      <c r="G30" s="191"/>
      <c r="H30" s="220"/>
      <c r="I30" s="129"/>
    </row>
    <row r="31" spans="1:11" x14ac:dyDescent="0.45">
      <c r="A31" s="125"/>
      <c r="B31" s="470"/>
      <c r="C31" s="471"/>
      <c r="D31" s="471"/>
      <c r="E31" s="471"/>
      <c r="F31" s="471"/>
      <c r="G31" s="191"/>
      <c r="H31" s="220"/>
      <c r="I31" s="129"/>
    </row>
    <row r="32" spans="1:11" x14ac:dyDescent="0.45">
      <c r="A32" s="125"/>
      <c r="B32" s="470"/>
      <c r="C32" s="471"/>
      <c r="D32" s="471"/>
      <c r="E32" s="471"/>
      <c r="F32" s="471"/>
      <c r="G32" s="191"/>
      <c r="H32" s="217"/>
      <c r="I32" s="129"/>
    </row>
    <row r="33" spans="1:12" x14ac:dyDescent="0.45">
      <c r="A33" s="125"/>
      <c r="B33" s="470"/>
      <c r="C33" s="471"/>
      <c r="D33" s="471"/>
      <c r="E33" s="471"/>
      <c r="F33" s="471"/>
      <c r="G33" s="191"/>
      <c r="H33" s="217"/>
      <c r="I33" s="129"/>
    </row>
    <row r="34" spans="1:12" x14ac:dyDescent="0.45">
      <c r="A34" s="125"/>
      <c r="B34" s="470"/>
      <c r="C34" s="471"/>
      <c r="D34" s="471"/>
      <c r="E34" s="471"/>
      <c r="F34" s="471"/>
      <c r="G34" s="191"/>
      <c r="H34" s="217"/>
      <c r="I34" s="129"/>
    </row>
    <row r="35" spans="1:12" x14ac:dyDescent="0.45">
      <c r="A35" s="125"/>
      <c r="B35" s="470"/>
      <c r="C35" s="471"/>
      <c r="D35" s="471"/>
      <c r="E35" s="471"/>
      <c r="F35" s="471"/>
      <c r="G35" s="191"/>
      <c r="H35" s="192"/>
      <c r="I35" s="129"/>
    </row>
    <row r="36" spans="1:12" x14ac:dyDescent="0.45">
      <c r="A36" s="125"/>
      <c r="B36" s="470"/>
      <c r="C36" s="471"/>
      <c r="D36" s="471"/>
      <c r="E36" s="471"/>
      <c r="F36" s="471"/>
      <c r="G36" s="191"/>
      <c r="H36" s="192"/>
      <c r="I36" s="129"/>
    </row>
    <row r="37" spans="1:12" x14ac:dyDescent="0.45">
      <c r="A37" s="125"/>
      <c r="B37" s="470"/>
      <c r="C37" s="471"/>
      <c r="D37" s="471"/>
      <c r="E37" s="471"/>
      <c r="F37" s="471"/>
      <c r="G37" s="191"/>
      <c r="H37" s="192"/>
      <c r="I37" s="129"/>
    </row>
    <row r="38" spans="1:12" x14ac:dyDescent="0.45">
      <c r="A38" s="125"/>
      <c r="B38" s="470"/>
      <c r="C38" s="471"/>
      <c r="D38" s="471"/>
      <c r="E38" s="471"/>
      <c r="F38" s="471"/>
      <c r="G38" s="191"/>
      <c r="H38" s="192"/>
      <c r="I38" s="129"/>
      <c r="L38" s="130"/>
    </row>
    <row r="39" spans="1:12" x14ac:dyDescent="0.45">
      <c r="A39" s="467" t="s">
        <v>177</v>
      </c>
      <c r="B39" s="404"/>
      <c r="C39" s="404"/>
      <c r="D39" s="404"/>
      <c r="E39" s="404"/>
      <c r="F39" s="404"/>
      <c r="G39" s="404"/>
      <c r="H39" s="405"/>
      <c r="I39" s="185">
        <f>SUM(I25:I38)</f>
        <v>2782.61</v>
      </c>
      <c r="L39" s="130"/>
    </row>
    <row r="40" spans="1:12" x14ac:dyDescent="0.45">
      <c r="A40" s="408" t="s">
        <v>178</v>
      </c>
      <c r="B40" s="404"/>
      <c r="C40" s="404"/>
      <c r="D40" s="404"/>
      <c r="E40" s="404"/>
      <c r="F40" s="404"/>
      <c r="G40" s="404"/>
      <c r="H40" s="405"/>
      <c r="I40" s="186">
        <f>ROUND((I39*0.15),2)</f>
        <v>417.39</v>
      </c>
      <c r="L40" s="130"/>
    </row>
    <row r="41" spans="1:12" x14ac:dyDescent="0.45">
      <c r="A41" s="408" t="s">
        <v>179</v>
      </c>
      <c r="B41" s="404"/>
      <c r="C41" s="404"/>
      <c r="D41" s="404"/>
      <c r="E41" s="404"/>
      <c r="F41" s="404"/>
      <c r="G41" s="404"/>
      <c r="H41" s="405"/>
      <c r="I41" s="172">
        <f>I39+I40</f>
        <v>3200</v>
      </c>
    </row>
    <row r="42" spans="1:12" x14ac:dyDescent="0.45">
      <c r="A42" s="414" t="s">
        <v>101</v>
      </c>
      <c r="B42" s="415"/>
      <c r="C42" s="415"/>
      <c r="D42" s="415"/>
      <c r="E42" s="415"/>
      <c r="F42" s="415"/>
      <c r="G42" s="415"/>
      <c r="H42" s="415"/>
      <c r="I42" s="416"/>
    </row>
    <row r="43" spans="1:12" x14ac:dyDescent="0.45">
      <c r="A43" s="120" t="s">
        <v>102</v>
      </c>
      <c r="B43" s="412" t="s">
        <v>103</v>
      </c>
      <c r="C43" s="458"/>
      <c r="D43" s="413"/>
      <c r="E43" s="412" t="s">
        <v>91</v>
      </c>
      <c r="F43" s="413"/>
      <c r="G43" s="122" t="s">
        <v>93</v>
      </c>
      <c r="H43" s="123" t="s">
        <v>94</v>
      </c>
      <c r="I43" s="124" t="s">
        <v>95</v>
      </c>
    </row>
    <row r="44" spans="1:12" x14ac:dyDescent="0.45">
      <c r="A44" s="125">
        <v>1</v>
      </c>
      <c r="B44" s="449" t="s">
        <v>104</v>
      </c>
      <c r="C44" s="450"/>
      <c r="D44" s="451"/>
      <c r="E44" s="437" t="s">
        <v>105</v>
      </c>
      <c r="F44" s="439"/>
      <c r="G44" s="157"/>
      <c r="H44" s="155">
        <v>450</v>
      </c>
      <c r="I44" s="132">
        <f>SUM(G44*H44)</f>
        <v>0</v>
      </c>
    </row>
    <row r="45" spans="1:12" x14ac:dyDescent="0.45">
      <c r="A45" s="125">
        <v>2</v>
      </c>
      <c r="B45" s="426" t="s">
        <v>106</v>
      </c>
      <c r="C45" s="427"/>
      <c r="D45" s="428"/>
      <c r="E45" s="406" t="s">
        <v>105</v>
      </c>
      <c r="F45" s="407"/>
      <c r="G45" s="126"/>
      <c r="H45" s="156">
        <v>350</v>
      </c>
      <c r="I45" s="129">
        <f t="shared" ref="I45:I49" si="0">SUM(G45*H45)</f>
        <v>0</v>
      </c>
    </row>
    <row r="46" spans="1:12" x14ac:dyDescent="0.45">
      <c r="A46" s="125">
        <v>3</v>
      </c>
      <c r="B46" s="426" t="s">
        <v>107</v>
      </c>
      <c r="C46" s="427"/>
      <c r="D46" s="428"/>
      <c r="E46" s="406" t="s">
        <v>105</v>
      </c>
      <c r="F46" s="407"/>
      <c r="G46" s="126">
        <v>4</v>
      </c>
      <c r="H46" s="156">
        <v>300</v>
      </c>
      <c r="I46" s="129">
        <f t="shared" si="0"/>
        <v>1200</v>
      </c>
    </row>
    <row r="47" spans="1:12" x14ac:dyDescent="0.45">
      <c r="A47" s="125">
        <v>4</v>
      </c>
      <c r="B47" s="426" t="s">
        <v>108</v>
      </c>
      <c r="C47" s="427"/>
      <c r="D47" s="428"/>
      <c r="E47" s="406" t="s">
        <v>105</v>
      </c>
      <c r="F47" s="407"/>
      <c r="G47" s="126">
        <v>5</v>
      </c>
      <c r="H47" s="156">
        <v>200</v>
      </c>
      <c r="I47" s="129">
        <f t="shared" si="0"/>
        <v>1000</v>
      </c>
    </row>
    <row r="48" spans="1:12" x14ac:dyDescent="0.45">
      <c r="A48" s="125">
        <v>5</v>
      </c>
      <c r="B48" s="426" t="s">
        <v>109</v>
      </c>
      <c r="C48" s="427"/>
      <c r="D48" s="428"/>
      <c r="E48" s="406" t="s">
        <v>105</v>
      </c>
      <c r="F48" s="407"/>
      <c r="G48" s="126"/>
      <c r="H48" s="158">
        <v>200</v>
      </c>
      <c r="I48" s="129">
        <f t="shared" si="0"/>
        <v>0</v>
      </c>
    </row>
    <row r="49" spans="1:12" x14ac:dyDescent="0.45">
      <c r="A49" s="125">
        <v>6</v>
      </c>
      <c r="B49" s="426" t="s">
        <v>339</v>
      </c>
      <c r="C49" s="427"/>
      <c r="D49" s="428"/>
      <c r="E49" s="406" t="s">
        <v>105</v>
      </c>
      <c r="F49" s="407"/>
      <c r="G49" s="126"/>
      <c r="H49" s="158">
        <v>140</v>
      </c>
      <c r="I49" s="129">
        <f t="shared" si="0"/>
        <v>0</v>
      </c>
    </row>
    <row r="50" spans="1:12" x14ac:dyDescent="0.45">
      <c r="A50" s="125"/>
      <c r="B50" s="426"/>
      <c r="C50" s="427"/>
      <c r="D50" s="428"/>
      <c r="E50" s="133"/>
      <c r="F50" s="100"/>
      <c r="G50" s="100"/>
      <c r="H50" s="116"/>
      <c r="I50" s="129"/>
    </row>
    <row r="51" spans="1:12" x14ac:dyDescent="0.45">
      <c r="A51" s="114"/>
      <c r="B51" s="426"/>
      <c r="C51" s="427"/>
      <c r="D51" s="428"/>
      <c r="F51" s="100"/>
      <c r="G51" s="100"/>
      <c r="H51" s="116"/>
      <c r="I51" s="129"/>
    </row>
    <row r="52" spans="1:12" x14ac:dyDescent="0.45">
      <c r="A52" s="134"/>
      <c r="B52" s="455"/>
      <c r="C52" s="456"/>
      <c r="D52" s="457"/>
      <c r="E52" s="102"/>
      <c r="F52" s="103"/>
      <c r="G52" s="100"/>
      <c r="H52" s="118"/>
      <c r="I52" s="129"/>
    </row>
    <row r="53" spans="1:12" x14ac:dyDescent="0.45">
      <c r="A53" s="408" t="s">
        <v>110</v>
      </c>
      <c r="B53" s="404"/>
      <c r="C53" s="404"/>
      <c r="D53" s="404"/>
      <c r="E53" s="404"/>
      <c r="F53" s="404"/>
      <c r="G53" s="404"/>
      <c r="H53" s="405"/>
      <c r="I53" s="140">
        <f>SUM(I44:I52)</f>
        <v>2200</v>
      </c>
    </row>
    <row r="54" spans="1:12" x14ac:dyDescent="0.45">
      <c r="A54" s="414" t="s">
        <v>111</v>
      </c>
      <c r="B54" s="415"/>
      <c r="C54" s="415"/>
      <c r="D54" s="415"/>
      <c r="E54" s="415"/>
      <c r="F54" s="415"/>
      <c r="G54" s="415"/>
      <c r="H54" s="415"/>
      <c r="I54" s="416"/>
    </row>
    <row r="55" spans="1:12" x14ac:dyDescent="0.45">
      <c r="A55" s="120" t="s">
        <v>112</v>
      </c>
      <c r="B55" s="412" t="s">
        <v>113</v>
      </c>
      <c r="C55" s="458"/>
      <c r="D55" s="413"/>
      <c r="E55" s="412" t="s">
        <v>114</v>
      </c>
      <c r="F55" s="413"/>
      <c r="G55" s="136" t="s">
        <v>115</v>
      </c>
      <c r="H55" s="136" t="s">
        <v>94</v>
      </c>
      <c r="I55" s="137" t="s">
        <v>95</v>
      </c>
    </row>
    <row r="56" spans="1:12" x14ac:dyDescent="0.45">
      <c r="A56" s="125">
        <v>1</v>
      </c>
      <c r="B56" s="417" t="s">
        <v>474</v>
      </c>
      <c r="C56" s="418"/>
      <c r="D56" s="419"/>
      <c r="E56" s="406">
        <v>3</v>
      </c>
      <c r="F56" s="407"/>
      <c r="G56" s="211">
        <v>74.400000000000006</v>
      </c>
      <c r="H56" s="138">
        <v>5</v>
      </c>
      <c r="I56" s="224">
        <f>H56*G56</f>
        <v>372</v>
      </c>
    </row>
    <row r="57" spans="1:12" x14ac:dyDescent="0.45">
      <c r="A57" s="139"/>
      <c r="B57" s="423"/>
      <c r="C57" s="424"/>
      <c r="D57" s="425"/>
      <c r="E57" s="440"/>
      <c r="F57" s="442"/>
      <c r="G57" s="126"/>
      <c r="H57" s="138"/>
      <c r="I57" s="224"/>
    </row>
    <row r="58" spans="1:12" x14ac:dyDescent="0.45">
      <c r="A58" s="408" t="s">
        <v>116</v>
      </c>
      <c r="B58" s="404"/>
      <c r="C58" s="404"/>
      <c r="D58" s="404"/>
      <c r="E58" s="404"/>
      <c r="F58" s="404"/>
      <c r="G58" s="404"/>
      <c r="H58" s="405"/>
      <c r="I58" s="140">
        <f>SUM(I56:I57)</f>
        <v>372</v>
      </c>
    </row>
    <row r="59" spans="1:12" x14ac:dyDescent="0.45">
      <c r="A59" s="141"/>
      <c r="B59" s="142"/>
      <c r="C59" s="142"/>
      <c r="D59" s="142"/>
      <c r="E59" s="142"/>
      <c r="F59" s="143"/>
      <c r="G59" s="144"/>
      <c r="H59" s="144"/>
      <c r="I59" s="145"/>
      <c r="L59" s="97"/>
    </row>
    <row r="60" spans="1:12" x14ac:dyDescent="0.45">
      <c r="A60" s="452"/>
      <c r="B60" s="453"/>
      <c r="C60" s="453"/>
      <c r="D60" s="453"/>
      <c r="E60" s="453"/>
      <c r="F60" s="146"/>
      <c r="G60" s="454" t="s">
        <v>117</v>
      </c>
      <c r="H60" s="453"/>
      <c r="I60" s="147">
        <f>I58+I53+I41</f>
        <v>5772</v>
      </c>
    </row>
    <row r="61" spans="1:12" x14ac:dyDescent="0.45">
      <c r="A61" s="452"/>
      <c r="B61" s="453"/>
      <c r="C61" s="453"/>
      <c r="D61" s="453"/>
      <c r="E61" s="453"/>
      <c r="F61" s="100"/>
      <c r="G61" s="148"/>
      <c r="H61" s="149"/>
      <c r="I61" s="150"/>
    </row>
    <row r="62" spans="1:12" ht="14.65" thickBot="1" x14ac:dyDescent="0.5">
      <c r="A62" s="452"/>
      <c r="B62" s="453"/>
      <c r="C62" s="453"/>
      <c r="D62" s="453"/>
      <c r="E62" s="453"/>
      <c r="F62" s="100"/>
      <c r="G62" s="402" t="s">
        <v>160</v>
      </c>
      <c r="H62" s="403"/>
      <c r="I62" s="159">
        <f>I60+I61</f>
        <v>5772</v>
      </c>
    </row>
    <row r="63" spans="1:12" ht="15" thickTop="1" thickBot="1" x14ac:dyDescent="0.5">
      <c r="A63" s="151"/>
      <c r="B63" s="152"/>
      <c r="C63" s="459"/>
      <c r="D63" s="460"/>
      <c r="E63" s="460"/>
      <c r="F63" s="460"/>
      <c r="G63" s="153"/>
      <c r="H63" s="153"/>
      <c r="I63" s="154"/>
    </row>
    <row r="65" spans="1:2" x14ac:dyDescent="0.45">
      <c r="A65" s="97"/>
      <c r="B65" s="97"/>
    </row>
  </sheetData>
  <mergeCells count="76">
    <mergeCell ref="F11:G11"/>
    <mergeCell ref="H11:I11"/>
    <mergeCell ref="A9:E9"/>
    <mergeCell ref="F9:G9"/>
    <mergeCell ref="H9:I9"/>
    <mergeCell ref="F10:G10"/>
    <mergeCell ref="H10:I10"/>
    <mergeCell ref="B21:D21"/>
    <mergeCell ref="F12:G12"/>
    <mergeCell ref="H12:I12"/>
    <mergeCell ref="H13:I13"/>
    <mergeCell ref="F14:G14"/>
    <mergeCell ref="H14:I14"/>
    <mergeCell ref="F15:G15"/>
    <mergeCell ref="H15:I15"/>
    <mergeCell ref="A16:I16"/>
    <mergeCell ref="A17:I17"/>
    <mergeCell ref="B18:D18"/>
    <mergeCell ref="B19:D19"/>
    <mergeCell ref="B20:D20"/>
    <mergeCell ref="B33:F33"/>
    <mergeCell ref="A22:H22"/>
    <mergeCell ref="A23:I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44:D44"/>
    <mergeCell ref="E44:F44"/>
    <mergeCell ref="B34:F34"/>
    <mergeCell ref="B35:F35"/>
    <mergeCell ref="B36:F36"/>
    <mergeCell ref="B37:F37"/>
    <mergeCell ref="B38:F38"/>
    <mergeCell ref="A39:H39"/>
    <mergeCell ref="A40:H40"/>
    <mergeCell ref="A41:H41"/>
    <mergeCell ref="A42:I42"/>
    <mergeCell ref="B43:D43"/>
    <mergeCell ref="E43:F43"/>
    <mergeCell ref="B45:D45"/>
    <mergeCell ref="E45:F45"/>
    <mergeCell ref="B46:D46"/>
    <mergeCell ref="E46:F46"/>
    <mergeCell ref="B47:D47"/>
    <mergeCell ref="E47:F47"/>
    <mergeCell ref="B56:D56"/>
    <mergeCell ref="E56:F56"/>
    <mergeCell ref="B48:D48"/>
    <mergeCell ref="E48:F48"/>
    <mergeCell ref="B49:D49"/>
    <mergeCell ref="E49:F49"/>
    <mergeCell ref="B50:D50"/>
    <mergeCell ref="B51:D51"/>
    <mergeCell ref="B52:D52"/>
    <mergeCell ref="A53:H53"/>
    <mergeCell ref="A54:I54"/>
    <mergeCell ref="B55:D55"/>
    <mergeCell ref="E55:F55"/>
    <mergeCell ref="C63:F63"/>
    <mergeCell ref="B57:D57"/>
    <mergeCell ref="E57:F57"/>
    <mergeCell ref="A58:H58"/>
    <mergeCell ref="A60:B60"/>
    <mergeCell ref="C60:E60"/>
    <mergeCell ref="G60:H60"/>
    <mergeCell ref="A61:B61"/>
    <mergeCell ref="C61:E61"/>
    <mergeCell ref="A62:B62"/>
    <mergeCell ref="C62:E62"/>
    <mergeCell ref="G62:H62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sheetPr>
    <tabColor rgb="FF00B050"/>
  </sheetPr>
  <dimension ref="A1:M65"/>
  <sheetViews>
    <sheetView topLeftCell="A16" workbookViewId="0">
      <selection activeCell="M39" sqref="M39"/>
    </sheetView>
  </sheetViews>
  <sheetFormatPr defaultRowHeight="14.25" x14ac:dyDescent="0.45"/>
  <cols>
    <col min="1" max="1" width="12" bestFit="1" customWidth="1"/>
    <col min="4" max="4" width="26.86328125" customWidth="1"/>
    <col min="6" max="6" width="8.86328125" customWidth="1"/>
    <col min="7" max="7" width="11" customWidth="1"/>
    <col min="8" max="8" width="14.1328125" customWidth="1"/>
    <col min="9" max="9" width="18.33203125" customWidth="1"/>
    <col min="13" max="13" width="5.1328125" customWidth="1"/>
  </cols>
  <sheetData>
    <row r="1" spans="1:13" x14ac:dyDescent="0.45">
      <c r="A1" s="92"/>
      <c r="B1" s="93"/>
      <c r="C1" s="93"/>
      <c r="D1" s="93"/>
      <c r="E1" s="93"/>
      <c r="F1" s="93"/>
      <c r="G1" s="93"/>
      <c r="H1" s="93"/>
      <c r="I1" s="94"/>
    </row>
    <row r="2" spans="1:13" x14ac:dyDescent="0.45">
      <c r="A2" s="95"/>
      <c r="I2" s="96"/>
    </row>
    <row r="3" spans="1:13" x14ac:dyDescent="0.45">
      <c r="A3" s="95"/>
      <c r="I3" s="96"/>
    </row>
    <row r="4" spans="1:13" x14ac:dyDescent="0.45">
      <c r="A4" s="95"/>
      <c r="I4" s="96"/>
    </row>
    <row r="5" spans="1:13" x14ac:dyDescent="0.45">
      <c r="A5" s="95"/>
      <c r="I5" s="96"/>
    </row>
    <row r="6" spans="1:13" x14ac:dyDescent="0.45">
      <c r="A6" s="95"/>
      <c r="I6" s="96"/>
    </row>
    <row r="7" spans="1:13" x14ac:dyDescent="0.45">
      <c r="A7" s="95"/>
      <c r="I7" s="96"/>
    </row>
    <row r="8" spans="1:13" x14ac:dyDescent="0.45">
      <c r="A8" s="95"/>
      <c r="H8" s="97"/>
      <c r="I8" s="98"/>
    </row>
    <row r="9" spans="1:13" x14ac:dyDescent="0.45">
      <c r="A9" s="414" t="s">
        <v>167</v>
      </c>
      <c r="B9" s="415"/>
      <c r="C9" s="415"/>
      <c r="D9" s="415"/>
      <c r="E9" s="429"/>
      <c r="F9" s="430" t="s">
        <v>166</v>
      </c>
      <c r="G9" s="431"/>
      <c r="H9" s="432" t="e">
        <f>#REF!</f>
        <v>#REF!</v>
      </c>
      <c r="I9" s="433"/>
    </row>
    <row r="10" spans="1:13" x14ac:dyDescent="0.45">
      <c r="A10" s="99" t="s">
        <v>77</v>
      </c>
      <c r="B10" s="97"/>
      <c r="F10" s="430" t="s">
        <v>78</v>
      </c>
      <c r="G10" s="431"/>
      <c r="H10" s="434" t="e">
        <f>#REF!</f>
        <v>#REF!</v>
      </c>
      <c r="I10" s="435"/>
    </row>
    <row r="11" spans="1:13" x14ac:dyDescent="0.45">
      <c r="A11" s="99" t="s">
        <v>79</v>
      </c>
      <c r="B11" s="97"/>
      <c r="F11" s="430" t="s">
        <v>80</v>
      </c>
      <c r="G11" s="431"/>
      <c r="H11" s="507" t="e">
        <f>#REF!</f>
        <v>#REF!</v>
      </c>
      <c r="I11" s="435"/>
    </row>
    <row r="12" spans="1:13" x14ac:dyDescent="0.45">
      <c r="A12" s="99" t="s">
        <v>81</v>
      </c>
      <c r="B12" s="97"/>
      <c r="F12" s="430" t="s">
        <v>82</v>
      </c>
      <c r="G12" s="431"/>
      <c r="H12" s="436" t="e">
        <f>#REF!</f>
        <v>#REF!</v>
      </c>
      <c r="I12" s="435"/>
    </row>
    <row r="13" spans="1:13" x14ac:dyDescent="0.45">
      <c r="A13" s="99" t="s">
        <v>83</v>
      </c>
      <c r="B13" s="97"/>
      <c r="F13" s="181" t="s">
        <v>84</v>
      </c>
      <c r="G13" s="182"/>
      <c r="H13" s="468" t="s">
        <v>118</v>
      </c>
      <c r="I13" s="469"/>
    </row>
    <row r="14" spans="1:13" x14ac:dyDescent="0.45">
      <c r="A14" s="99"/>
      <c r="B14" s="97"/>
      <c r="F14" s="430" t="s">
        <v>86</v>
      </c>
      <c r="G14" s="431"/>
      <c r="H14" s="436" t="s">
        <v>87</v>
      </c>
      <c r="I14" s="435"/>
      <c r="M14" t="s">
        <v>85</v>
      </c>
    </row>
    <row r="15" spans="1:13" x14ac:dyDescent="0.45">
      <c r="A15" s="99"/>
      <c r="B15" s="97"/>
      <c r="D15" s="187"/>
      <c r="F15" s="472" t="s">
        <v>404</v>
      </c>
      <c r="G15" s="472"/>
      <c r="H15" s="473" t="s">
        <v>456</v>
      </c>
      <c r="I15" s="469"/>
    </row>
    <row r="16" spans="1:13" x14ac:dyDescent="0.45">
      <c r="A16" s="443" t="s">
        <v>455</v>
      </c>
      <c r="B16" s="444"/>
      <c r="C16" s="444"/>
      <c r="D16" s="444"/>
      <c r="E16" s="444"/>
      <c r="F16" s="444"/>
      <c r="G16" s="444"/>
      <c r="H16" s="444"/>
      <c r="I16" s="445"/>
    </row>
    <row r="17" spans="1:11" ht="14.65" thickBot="1" x14ac:dyDescent="0.5">
      <c r="A17" s="446" t="s">
        <v>88</v>
      </c>
      <c r="B17" s="447"/>
      <c r="C17" s="447"/>
      <c r="D17" s="447"/>
      <c r="E17" s="447"/>
      <c r="F17" s="447"/>
      <c r="G17" s="447"/>
      <c r="H17" s="447"/>
      <c r="I17" s="448"/>
    </row>
    <row r="18" spans="1:11" x14ac:dyDescent="0.45">
      <c r="A18" s="104" t="s">
        <v>89</v>
      </c>
      <c r="B18" s="464" t="s">
        <v>176</v>
      </c>
      <c r="C18" s="465"/>
      <c r="D18" s="466"/>
      <c r="E18" s="170" t="s">
        <v>91</v>
      </c>
      <c r="F18" s="170" t="s">
        <v>92</v>
      </c>
      <c r="G18" s="170" t="s">
        <v>93</v>
      </c>
      <c r="H18" s="170" t="s">
        <v>94</v>
      </c>
      <c r="I18" s="171" t="s">
        <v>95</v>
      </c>
    </row>
    <row r="19" spans="1:11" x14ac:dyDescent="0.45">
      <c r="A19" s="109"/>
      <c r="B19" s="437"/>
      <c r="C19" s="438"/>
      <c r="D19" s="439"/>
      <c r="E19" s="110"/>
      <c r="F19" s="111"/>
      <c r="G19" s="110"/>
      <c r="H19" s="112"/>
      <c r="I19" s="113"/>
    </row>
    <row r="20" spans="1:11" x14ac:dyDescent="0.45">
      <c r="A20" s="114"/>
      <c r="B20" s="406"/>
      <c r="C20" s="395"/>
      <c r="D20" s="407"/>
      <c r="E20" s="115"/>
      <c r="F20" s="100"/>
      <c r="G20" s="115"/>
      <c r="H20" s="116"/>
      <c r="I20" s="113"/>
    </row>
    <row r="21" spans="1:11" x14ac:dyDescent="0.45">
      <c r="A21" s="114"/>
      <c r="B21" s="440"/>
      <c r="C21" s="441"/>
      <c r="D21" s="442"/>
      <c r="E21" s="115"/>
      <c r="F21" s="100"/>
      <c r="G21" s="117"/>
      <c r="H21" s="118"/>
      <c r="I21" s="119"/>
    </row>
    <row r="22" spans="1:11" x14ac:dyDescent="0.45">
      <c r="A22" s="408" t="s">
        <v>96</v>
      </c>
      <c r="B22" s="404"/>
      <c r="C22" s="404"/>
      <c r="D22" s="404"/>
      <c r="E22" s="404"/>
      <c r="F22" s="404"/>
      <c r="G22" s="404"/>
      <c r="H22" s="405"/>
      <c r="I22" s="113"/>
    </row>
    <row r="23" spans="1:11" x14ac:dyDescent="0.45">
      <c r="A23" s="414" t="s">
        <v>97</v>
      </c>
      <c r="B23" s="415"/>
      <c r="C23" s="415"/>
      <c r="D23" s="415"/>
      <c r="E23" s="415"/>
      <c r="F23" s="415"/>
      <c r="G23" s="415"/>
      <c r="H23" s="415"/>
      <c r="I23" s="416"/>
    </row>
    <row r="24" spans="1:11" x14ac:dyDescent="0.45">
      <c r="A24" s="120" t="s">
        <v>98</v>
      </c>
      <c r="B24" s="412" t="s">
        <v>176</v>
      </c>
      <c r="C24" s="458"/>
      <c r="D24" s="458"/>
      <c r="E24" s="458"/>
      <c r="F24" s="413"/>
      <c r="G24" s="180" t="s">
        <v>93</v>
      </c>
      <c r="H24" s="136" t="s">
        <v>94</v>
      </c>
      <c r="I24" s="137" t="s">
        <v>95</v>
      </c>
      <c r="K24" s="142"/>
    </row>
    <row r="25" spans="1:11" x14ac:dyDescent="0.45">
      <c r="A25" s="125"/>
      <c r="B25" s="417"/>
      <c r="C25" s="418"/>
      <c r="D25" s="418"/>
      <c r="E25" s="418"/>
      <c r="F25" s="419"/>
      <c r="G25" s="191"/>
      <c r="H25" s="219"/>
      <c r="I25" s="129"/>
    </row>
    <row r="26" spans="1:11" x14ac:dyDescent="0.45">
      <c r="A26" s="125"/>
      <c r="B26" s="420"/>
      <c r="C26" s="421"/>
      <c r="D26" s="421"/>
      <c r="E26" s="421"/>
      <c r="F26" s="422"/>
      <c r="G26" s="191"/>
      <c r="H26" s="220"/>
      <c r="I26" s="129"/>
    </row>
    <row r="27" spans="1:11" x14ac:dyDescent="0.45">
      <c r="A27" s="125"/>
      <c r="B27" s="420"/>
      <c r="C27" s="421"/>
      <c r="D27" s="421"/>
      <c r="E27" s="421"/>
      <c r="F27" s="422"/>
      <c r="G27" s="191"/>
      <c r="H27" s="220"/>
      <c r="I27" s="129"/>
    </row>
    <row r="28" spans="1:11" x14ac:dyDescent="0.45">
      <c r="A28" s="125"/>
      <c r="B28" s="420"/>
      <c r="C28" s="421"/>
      <c r="D28" s="421"/>
      <c r="E28" s="421"/>
      <c r="F28" s="422"/>
      <c r="G28" s="191"/>
      <c r="H28" s="220"/>
      <c r="I28" s="129"/>
    </row>
    <row r="29" spans="1:11" x14ac:dyDescent="0.45">
      <c r="A29" s="125"/>
      <c r="B29" s="420"/>
      <c r="C29" s="421"/>
      <c r="D29" s="421"/>
      <c r="E29" s="421"/>
      <c r="F29" s="422"/>
      <c r="G29" s="191"/>
      <c r="H29" s="220"/>
      <c r="I29" s="129"/>
    </row>
    <row r="30" spans="1:11" x14ac:dyDescent="0.45">
      <c r="A30" s="125"/>
      <c r="B30" s="470"/>
      <c r="C30" s="471"/>
      <c r="D30" s="471"/>
      <c r="E30" s="471"/>
      <c r="F30" s="471"/>
      <c r="G30" s="191"/>
      <c r="H30" s="220"/>
      <c r="I30" s="129"/>
    </row>
    <row r="31" spans="1:11" x14ac:dyDescent="0.45">
      <c r="A31" s="125"/>
      <c r="B31" s="470"/>
      <c r="C31" s="471"/>
      <c r="D31" s="471"/>
      <c r="E31" s="471"/>
      <c r="F31" s="471"/>
      <c r="G31" s="191"/>
      <c r="H31" s="220"/>
      <c r="I31" s="129"/>
    </row>
    <row r="32" spans="1:11" x14ac:dyDescent="0.45">
      <c r="A32" s="125"/>
      <c r="B32" s="470"/>
      <c r="C32" s="471"/>
      <c r="D32" s="471"/>
      <c r="E32" s="471"/>
      <c r="F32" s="471"/>
      <c r="G32" s="191"/>
      <c r="H32" s="217"/>
      <c r="I32" s="129"/>
    </row>
    <row r="33" spans="1:12" x14ac:dyDescent="0.45">
      <c r="A33" s="125"/>
      <c r="B33" s="470"/>
      <c r="C33" s="471"/>
      <c r="D33" s="471"/>
      <c r="E33" s="471"/>
      <c r="F33" s="471"/>
      <c r="G33" s="191"/>
      <c r="H33" s="217"/>
      <c r="I33" s="129"/>
    </row>
    <row r="34" spans="1:12" x14ac:dyDescent="0.45">
      <c r="A34" s="125"/>
      <c r="B34" s="470"/>
      <c r="C34" s="471"/>
      <c r="D34" s="471"/>
      <c r="E34" s="471"/>
      <c r="F34" s="471"/>
      <c r="G34" s="191"/>
      <c r="H34" s="217"/>
      <c r="I34" s="129"/>
    </row>
    <row r="35" spans="1:12" x14ac:dyDescent="0.45">
      <c r="A35" s="125"/>
      <c r="B35" s="470"/>
      <c r="C35" s="471"/>
      <c r="D35" s="471"/>
      <c r="E35" s="471"/>
      <c r="F35" s="471"/>
      <c r="G35" s="191"/>
      <c r="H35" s="192"/>
      <c r="I35" s="129"/>
    </row>
    <row r="36" spans="1:12" x14ac:dyDescent="0.45">
      <c r="A36" s="125"/>
      <c r="B36" s="470"/>
      <c r="C36" s="471"/>
      <c r="D36" s="471"/>
      <c r="E36" s="471"/>
      <c r="F36" s="471"/>
      <c r="G36" s="191"/>
      <c r="H36" s="192"/>
      <c r="I36" s="129"/>
    </row>
    <row r="37" spans="1:12" x14ac:dyDescent="0.45">
      <c r="A37" s="125"/>
      <c r="B37" s="470"/>
      <c r="C37" s="471"/>
      <c r="D37" s="471"/>
      <c r="E37" s="471"/>
      <c r="F37" s="471"/>
      <c r="G37" s="191"/>
      <c r="H37" s="192"/>
      <c r="I37" s="129"/>
    </row>
    <row r="38" spans="1:12" x14ac:dyDescent="0.45">
      <c r="A38" s="125"/>
      <c r="B38" s="470"/>
      <c r="C38" s="471"/>
      <c r="D38" s="471"/>
      <c r="E38" s="471"/>
      <c r="F38" s="471"/>
      <c r="G38" s="191"/>
      <c r="H38" s="192"/>
      <c r="I38" s="129"/>
      <c r="L38" s="130"/>
    </row>
    <row r="39" spans="1:12" x14ac:dyDescent="0.45">
      <c r="A39" s="467" t="s">
        <v>177</v>
      </c>
      <c r="B39" s="404"/>
      <c r="C39" s="404"/>
      <c r="D39" s="404"/>
      <c r="E39" s="404"/>
      <c r="F39" s="404"/>
      <c r="G39" s="404"/>
      <c r="H39" s="405"/>
      <c r="I39" s="185">
        <f>SUM(I25:I38)</f>
        <v>0</v>
      </c>
      <c r="L39" s="130"/>
    </row>
    <row r="40" spans="1:12" x14ac:dyDescent="0.45">
      <c r="A40" s="408" t="s">
        <v>178</v>
      </c>
      <c r="B40" s="404"/>
      <c r="C40" s="404"/>
      <c r="D40" s="404"/>
      <c r="E40" s="404"/>
      <c r="F40" s="404"/>
      <c r="G40" s="404"/>
      <c r="H40" s="405"/>
      <c r="I40" s="186">
        <f>ROUND((I39*0.15),2)</f>
        <v>0</v>
      </c>
      <c r="L40" s="130"/>
    </row>
    <row r="41" spans="1:12" x14ac:dyDescent="0.45">
      <c r="A41" s="408" t="s">
        <v>179</v>
      </c>
      <c r="B41" s="404"/>
      <c r="C41" s="404"/>
      <c r="D41" s="404"/>
      <c r="E41" s="404"/>
      <c r="F41" s="404"/>
      <c r="G41" s="404"/>
      <c r="H41" s="405"/>
      <c r="I41" s="172">
        <f>I39+I40</f>
        <v>0</v>
      </c>
    </row>
    <row r="42" spans="1:12" x14ac:dyDescent="0.45">
      <c r="A42" s="414" t="s">
        <v>101</v>
      </c>
      <c r="B42" s="415"/>
      <c r="C42" s="415"/>
      <c r="D42" s="415"/>
      <c r="E42" s="415"/>
      <c r="F42" s="415"/>
      <c r="G42" s="415"/>
      <c r="H42" s="415"/>
      <c r="I42" s="416"/>
    </row>
    <row r="43" spans="1:12" x14ac:dyDescent="0.45">
      <c r="A43" s="120" t="s">
        <v>102</v>
      </c>
      <c r="B43" s="412" t="s">
        <v>103</v>
      </c>
      <c r="C43" s="458"/>
      <c r="D43" s="413"/>
      <c r="E43" s="412" t="s">
        <v>91</v>
      </c>
      <c r="F43" s="413"/>
      <c r="G43" s="122" t="s">
        <v>93</v>
      </c>
      <c r="H43" s="123" t="s">
        <v>94</v>
      </c>
      <c r="I43" s="124" t="s">
        <v>95</v>
      </c>
    </row>
    <row r="44" spans="1:12" x14ac:dyDescent="0.45">
      <c r="A44" s="125">
        <v>1</v>
      </c>
      <c r="B44" s="449" t="s">
        <v>104</v>
      </c>
      <c r="C44" s="450"/>
      <c r="D44" s="451"/>
      <c r="E44" s="437" t="s">
        <v>105</v>
      </c>
      <c r="F44" s="439"/>
      <c r="G44" s="157"/>
      <c r="H44" s="155">
        <v>450</v>
      </c>
      <c r="I44" s="132">
        <f>SUM(G44*H44)</f>
        <v>0</v>
      </c>
    </row>
    <row r="45" spans="1:12" x14ac:dyDescent="0.45">
      <c r="A45" s="125">
        <v>2</v>
      </c>
      <c r="B45" s="426" t="s">
        <v>106</v>
      </c>
      <c r="C45" s="427"/>
      <c r="D45" s="428"/>
      <c r="E45" s="406" t="s">
        <v>105</v>
      </c>
      <c r="F45" s="407"/>
      <c r="G45" s="126"/>
      <c r="H45" s="156">
        <v>350</v>
      </c>
      <c r="I45" s="129">
        <f t="shared" ref="I45:I49" si="0">SUM(G45*H45)</f>
        <v>0</v>
      </c>
    </row>
    <row r="46" spans="1:12" x14ac:dyDescent="0.45">
      <c r="A46" s="125">
        <v>3</v>
      </c>
      <c r="B46" s="426" t="s">
        <v>107</v>
      </c>
      <c r="C46" s="427"/>
      <c r="D46" s="428"/>
      <c r="E46" s="406" t="s">
        <v>105</v>
      </c>
      <c r="F46" s="407"/>
      <c r="G46" s="126">
        <v>16</v>
      </c>
      <c r="H46" s="156">
        <v>300</v>
      </c>
      <c r="I46" s="129">
        <f t="shared" si="0"/>
        <v>4800</v>
      </c>
    </row>
    <row r="47" spans="1:12" x14ac:dyDescent="0.45">
      <c r="A47" s="125">
        <v>4</v>
      </c>
      <c r="B47" s="426" t="s">
        <v>108</v>
      </c>
      <c r="C47" s="427"/>
      <c r="D47" s="428"/>
      <c r="E47" s="406" t="s">
        <v>105</v>
      </c>
      <c r="F47" s="407"/>
      <c r="G47" s="126">
        <v>12</v>
      </c>
      <c r="H47" s="156">
        <v>200</v>
      </c>
      <c r="I47" s="129">
        <f t="shared" si="0"/>
        <v>2400</v>
      </c>
    </row>
    <row r="48" spans="1:12" x14ac:dyDescent="0.45">
      <c r="A48" s="125">
        <v>5</v>
      </c>
      <c r="B48" s="426" t="s">
        <v>109</v>
      </c>
      <c r="C48" s="427"/>
      <c r="D48" s="428"/>
      <c r="E48" s="406" t="s">
        <v>105</v>
      </c>
      <c r="F48" s="407"/>
      <c r="G48" s="126"/>
      <c r="H48" s="158">
        <v>200</v>
      </c>
      <c r="I48" s="129">
        <f t="shared" si="0"/>
        <v>0</v>
      </c>
    </row>
    <row r="49" spans="1:12" x14ac:dyDescent="0.45">
      <c r="A49" s="125">
        <v>6</v>
      </c>
      <c r="B49" s="426" t="s">
        <v>339</v>
      </c>
      <c r="C49" s="427"/>
      <c r="D49" s="428"/>
      <c r="E49" s="406" t="s">
        <v>105</v>
      </c>
      <c r="F49" s="407"/>
      <c r="G49" s="126"/>
      <c r="H49" s="158">
        <v>140</v>
      </c>
      <c r="I49" s="129">
        <f t="shared" si="0"/>
        <v>0</v>
      </c>
    </row>
    <row r="50" spans="1:12" x14ac:dyDescent="0.45">
      <c r="A50" s="125"/>
      <c r="B50" s="426"/>
      <c r="C50" s="427"/>
      <c r="D50" s="428"/>
      <c r="E50" s="133"/>
      <c r="F50" s="100"/>
      <c r="G50" s="100"/>
      <c r="H50" s="116"/>
      <c r="I50" s="129"/>
    </row>
    <row r="51" spans="1:12" x14ac:dyDescent="0.45">
      <c r="A51" s="114"/>
      <c r="B51" s="426"/>
      <c r="C51" s="427"/>
      <c r="D51" s="428"/>
      <c r="F51" s="100"/>
      <c r="G51" s="100"/>
      <c r="H51" s="116"/>
      <c r="I51" s="129"/>
    </row>
    <row r="52" spans="1:12" x14ac:dyDescent="0.45">
      <c r="A52" s="134"/>
      <c r="B52" s="455"/>
      <c r="C52" s="456"/>
      <c r="D52" s="457"/>
      <c r="E52" s="102"/>
      <c r="F52" s="103"/>
      <c r="G52" s="100"/>
      <c r="H52" s="118"/>
      <c r="I52" s="129"/>
    </row>
    <row r="53" spans="1:12" x14ac:dyDescent="0.45">
      <c r="A53" s="408" t="s">
        <v>110</v>
      </c>
      <c r="B53" s="404"/>
      <c r="C53" s="404"/>
      <c r="D53" s="404"/>
      <c r="E53" s="404"/>
      <c r="F53" s="404"/>
      <c r="G53" s="404"/>
      <c r="H53" s="405"/>
      <c r="I53" s="140">
        <f>SUM(I44:I52)</f>
        <v>7200</v>
      </c>
    </row>
    <row r="54" spans="1:12" x14ac:dyDescent="0.45">
      <c r="A54" s="414" t="s">
        <v>111</v>
      </c>
      <c r="B54" s="415"/>
      <c r="C54" s="415"/>
      <c r="D54" s="415"/>
      <c r="E54" s="415"/>
      <c r="F54" s="415"/>
      <c r="G54" s="415"/>
      <c r="H54" s="415"/>
      <c r="I54" s="416"/>
    </row>
    <row r="55" spans="1:12" x14ac:dyDescent="0.45">
      <c r="A55" s="120" t="s">
        <v>112</v>
      </c>
      <c r="B55" s="412" t="s">
        <v>113</v>
      </c>
      <c r="C55" s="458"/>
      <c r="D55" s="413"/>
      <c r="E55" s="412" t="s">
        <v>114</v>
      </c>
      <c r="F55" s="413"/>
      <c r="G55" s="136" t="s">
        <v>115</v>
      </c>
      <c r="H55" s="136" t="s">
        <v>94</v>
      </c>
      <c r="I55" s="137" t="s">
        <v>95</v>
      </c>
    </row>
    <row r="56" spans="1:12" x14ac:dyDescent="0.45">
      <c r="A56" s="125">
        <v>1</v>
      </c>
      <c r="B56" s="417" t="s">
        <v>473</v>
      </c>
      <c r="C56" s="418"/>
      <c r="D56" s="419"/>
      <c r="E56" s="406">
        <v>3</v>
      </c>
      <c r="F56" s="407"/>
      <c r="G56" s="211">
        <v>80.400000000000006</v>
      </c>
      <c r="H56" s="138">
        <v>5</v>
      </c>
      <c r="I56" s="224">
        <f>H56*G56</f>
        <v>402</v>
      </c>
    </row>
    <row r="57" spans="1:12" x14ac:dyDescent="0.45">
      <c r="A57" s="139"/>
      <c r="B57" s="423"/>
      <c r="C57" s="424"/>
      <c r="D57" s="425"/>
      <c r="E57" s="440"/>
      <c r="F57" s="442"/>
      <c r="G57" s="126"/>
      <c r="H57" s="138"/>
      <c r="I57" s="224"/>
    </row>
    <row r="58" spans="1:12" x14ac:dyDescent="0.45">
      <c r="A58" s="408" t="s">
        <v>116</v>
      </c>
      <c r="B58" s="404"/>
      <c r="C58" s="404"/>
      <c r="D58" s="404"/>
      <c r="E58" s="404"/>
      <c r="F58" s="404"/>
      <c r="G58" s="404"/>
      <c r="H58" s="405"/>
      <c r="I58" s="140">
        <f>SUM(I56:I57)</f>
        <v>402</v>
      </c>
    </row>
    <row r="59" spans="1:12" x14ac:dyDescent="0.45">
      <c r="A59" s="141"/>
      <c r="B59" s="142"/>
      <c r="C59" s="142"/>
      <c r="D59" s="142"/>
      <c r="E59" s="142"/>
      <c r="F59" s="143"/>
      <c r="G59" s="144"/>
      <c r="H59" s="144"/>
      <c r="I59" s="145"/>
      <c r="L59" s="97"/>
    </row>
    <row r="60" spans="1:12" x14ac:dyDescent="0.45">
      <c r="A60" s="452"/>
      <c r="B60" s="453"/>
      <c r="C60" s="453"/>
      <c r="D60" s="453"/>
      <c r="E60" s="453"/>
      <c r="F60" s="146"/>
      <c r="G60" s="454" t="s">
        <v>117</v>
      </c>
      <c r="H60" s="453"/>
      <c r="I60" s="147">
        <f>I58+I53+I41</f>
        <v>7602</v>
      </c>
    </row>
    <row r="61" spans="1:12" x14ac:dyDescent="0.45">
      <c r="A61" s="452"/>
      <c r="B61" s="453"/>
      <c r="C61" s="453"/>
      <c r="D61" s="453"/>
      <c r="E61" s="453"/>
      <c r="F61" s="100"/>
      <c r="G61" s="148"/>
      <c r="H61" s="149"/>
      <c r="I61" s="150"/>
    </row>
    <row r="62" spans="1:12" ht="14.65" thickBot="1" x14ac:dyDescent="0.5">
      <c r="A62" s="452"/>
      <c r="B62" s="453"/>
      <c r="C62" s="453"/>
      <c r="D62" s="453"/>
      <c r="E62" s="453"/>
      <c r="F62" s="100"/>
      <c r="G62" s="402" t="s">
        <v>160</v>
      </c>
      <c r="H62" s="403"/>
      <c r="I62" s="159">
        <f>I60+I61</f>
        <v>7602</v>
      </c>
    </row>
    <row r="63" spans="1:12" ht="15" thickTop="1" thickBot="1" x14ac:dyDescent="0.5">
      <c r="A63" s="151"/>
      <c r="B63" s="152"/>
      <c r="C63" s="459"/>
      <c r="D63" s="460"/>
      <c r="E63" s="460"/>
      <c r="F63" s="460"/>
      <c r="G63" s="153"/>
      <c r="H63" s="153"/>
      <c r="I63" s="154"/>
    </row>
    <row r="65" spans="1:2" x14ac:dyDescent="0.45">
      <c r="A65" s="97"/>
      <c r="B65" s="97"/>
    </row>
  </sheetData>
  <mergeCells count="76">
    <mergeCell ref="F11:G11"/>
    <mergeCell ref="H11:I11"/>
    <mergeCell ref="A9:E9"/>
    <mergeCell ref="F9:G9"/>
    <mergeCell ref="H9:I9"/>
    <mergeCell ref="F10:G10"/>
    <mergeCell ref="H10:I10"/>
    <mergeCell ref="B21:D21"/>
    <mergeCell ref="F12:G12"/>
    <mergeCell ref="H12:I12"/>
    <mergeCell ref="H13:I13"/>
    <mergeCell ref="F14:G14"/>
    <mergeCell ref="H14:I14"/>
    <mergeCell ref="F15:G15"/>
    <mergeCell ref="H15:I15"/>
    <mergeCell ref="A16:I16"/>
    <mergeCell ref="A17:I17"/>
    <mergeCell ref="B18:D18"/>
    <mergeCell ref="B19:D19"/>
    <mergeCell ref="B20:D20"/>
    <mergeCell ref="B33:F33"/>
    <mergeCell ref="A22:H22"/>
    <mergeCell ref="A23:I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44:D44"/>
    <mergeCell ref="E44:F44"/>
    <mergeCell ref="B34:F34"/>
    <mergeCell ref="B35:F35"/>
    <mergeCell ref="B36:F36"/>
    <mergeCell ref="B37:F37"/>
    <mergeCell ref="B38:F38"/>
    <mergeCell ref="A39:H39"/>
    <mergeCell ref="A40:H40"/>
    <mergeCell ref="A41:H41"/>
    <mergeCell ref="A42:I42"/>
    <mergeCell ref="B43:D43"/>
    <mergeCell ref="E43:F43"/>
    <mergeCell ref="B45:D45"/>
    <mergeCell ref="E45:F45"/>
    <mergeCell ref="B46:D46"/>
    <mergeCell ref="E46:F46"/>
    <mergeCell ref="B47:D47"/>
    <mergeCell ref="E47:F47"/>
    <mergeCell ref="B56:D56"/>
    <mergeCell ref="E56:F56"/>
    <mergeCell ref="B48:D48"/>
    <mergeCell ref="E48:F48"/>
    <mergeCell ref="B49:D49"/>
    <mergeCell ref="E49:F49"/>
    <mergeCell ref="B50:D50"/>
    <mergeCell ref="B51:D51"/>
    <mergeCell ref="B52:D52"/>
    <mergeCell ref="A53:H53"/>
    <mergeCell ref="A54:I54"/>
    <mergeCell ref="B55:D55"/>
    <mergeCell ref="E55:F55"/>
    <mergeCell ref="C63:F63"/>
    <mergeCell ref="B57:D57"/>
    <mergeCell ref="E57:F57"/>
    <mergeCell ref="A58:H58"/>
    <mergeCell ref="A60:B60"/>
    <mergeCell ref="C60:E60"/>
    <mergeCell ref="G60:H60"/>
    <mergeCell ref="A61:B61"/>
    <mergeCell ref="C61:E61"/>
    <mergeCell ref="A62:B62"/>
    <mergeCell ref="C62:E62"/>
    <mergeCell ref="G62:H62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sheetPr>
    <tabColor rgb="FFFFFF00"/>
  </sheetPr>
  <dimension ref="A1:M65"/>
  <sheetViews>
    <sheetView topLeftCell="A24" workbookViewId="0">
      <selection activeCell="M39" sqref="M39"/>
    </sheetView>
  </sheetViews>
  <sheetFormatPr defaultRowHeight="14.25" x14ac:dyDescent="0.45"/>
  <cols>
    <col min="1" max="1" width="12" bestFit="1" customWidth="1"/>
    <col min="4" max="4" width="26.86328125" customWidth="1"/>
    <col min="6" max="6" width="8.86328125" customWidth="1"/>
    <col min="7" max="7" width="11" customWidth="1"/>
    <col min="8" max="8" width="14.1328125" customWidth="1"/>
    <col min="9" max="9" width="18.33203125" customWidth="1"/>
    <col min="13" max="13" width="5.1328125" customWidth="1"/>
  </cols>
  <sheetData>
    <row r="1" spans="1:13" x14ac:dyDescent="0.45">
      <c r="A1" s="92"/>
      <c r="B1" s="93"/>
      <c r="C1" s="93"/>
      <c r="D1" s="93"/>
      <c r="E1" s="93"/>
      <c r="F1" s="93"/>
      <c r="G1" s="93"/>
      <c r="H1" s="93"/>
      <c r="I1" s="94"/>
    </row>
    <row r="2" spans="1:13" x14ac:dyDescent="0.45">
      <c r="A2" s="95"/>
      <c r="I2" s="96"/>
    </row>
    <row r="3" spans="1:13" x14ac:dyDescent="0.45">
      <c r="A3" s="95"/>
      <c r="I3" s="96"/>
    </row>
    <row r="4" spans="1:13" x14ac:dyDescent="0.45">
      <c r="A4" s="95"/>
      <c r="I4" s="96"/>
    </row>
    <row r="5" spans="1:13" x14ac:dyDescent="0.45">
      <c r="A5" s="95"/>
      <c r="I5" s="96"/>
    </row>
    <row r="6" spans="1:13" x14ac:dyDescent="0.45">
      <c r="A6" s="95"/>
      <c r="I6" s="96"/>
    </row>
    <row r="7" spans="1:13" x14ac:dyDescent="0.45">
      <c r="A7" s="95"/>
      <c r="I7" s="96"/>
    </row>
    <row r="8" spans="1:13" x14ac:dyDescent="0.45">
      <c r="A8" s="95"/>
      <c r="H8" s="97"/>
      <c r="I8" s="98"/>
    </row>
    <row r="9" spans="1:13" x14ac:dyDescent="0.45">
      <c r="A9" s="414" t="s">
        <v>167</v>
      </c>
      <c r="B9" s="415"/>
      <c r="C9" s="415"/>
      <c r="D9" s="415"/>
      <c r="E9" s="429"/>
      <c r="F9" s="430" t="s">
        <v>166</v>
      </c>
      <c r="G9" s="431"/>
      <c r="H9" s="432" t="e">
        <f>#REF!</f>
        <v>#REF!</v>
      </c>
      <c r="I9" s="433"/>
    </row>
    <row r="10" spans="1:13" x14ac:dyDescent="0.45">
      <c r="A10" s="99" t="s">
        <v>77</v>
      </c>
      <c r="B10" s="97"/>
      <c r="F10" s="430" t="s">
        <v>78</v>
      </c>
      <c r="G10" s="431"/>
      <c r="H10" s="434" t="e">
        <f>#REF!</f>
        <v>#REF!</v>
      </c>
      <c r="I10" s="435"/>
    </row>
    <row r="11" spans="1:13" x14ac:dyDescent="0.45">
      <c r="A11" s="99" t="s">
        <v>79</v>
      </c>
      <c r="B11" s="97"/>
      <c r="F11" s="430" t="s">
        <v>80</v>
      </c>
      <c r="G11" s="431"/>
      <c r="H11" s="507" t="e">
        <f>#REF!</f>
        <v>#REF!</v>
      </c>
      <c r="I11" s="435"/>
    </row>
    <row r="12" spans="1:13" x14ac:dyDescent="0.45">
      <c r="A12" s="99" t="s">
        <v>81</v>
      </c>
      <c r="B12" s="97"/>
      <c r="F12" s="430" t="s">
        <v>82</v>
      </c>
      <c r="G12" s="431"/>
      <c r="H12" s="436" t="e">
        <f>#REF!</f>
        <v>#REF!</v>
      </c>
      <c r="I12" s="435"/>
    </row>
    <row r="13" spans="1:13" x14ac:dyDescent="0.45">
      <c r="A13" s="99" t="s">
        <v>83</v>
      </c>
      <c r="B13" s="97"/>
      <c r="F13" s="181" t="s">
        <v>84</v>
      </c>
      <c r="G13" s="182"/>
      <c r="H13" s="468" t="s">
        <v>118</v>
      </c>
      <c r="I13" s="469"/>
    </row>
    <row r="14" spans="1:13" x14ac:dyDescent="0.45">
      <c r="A14" s="99"/>
      <c r="B14" s="97"/>
      <c r="F14" s="430" t="s">
        <v>86</v>
      </c>
      <c r="G14" s="431"/>
      <c r="H14" s="436" t="s">
        <v>87</v>
      </c>
      <c r="I14" s="435"/>
      <c r="M14" t="s">
        <v>85</v>
      </c>
    </row>
    <row r="15" spans="1:13" x14ac:dyDescent="0.45">
      <c r="A15" s="99"/>
      <c r="B15" s="97"/>
      <c r="D15" s="187"/>
      <c r="F15" s="472" t="s">
        <v>404</v>
      </c>
      <c r="G15" s="472"/>
      <c r="H15" s="473" t="s">
        <v>458</v>
      </c>
      <c r="I15" s="469"/>
    </row>
    <row r="16" spans="1:13" x14ac:dyDescent="0.45">
      <c r="A16" s="443" t="s">
        <v>457</v>
      </c>
      <c r="B16" s="444"/>
      <c r="C16" s="444"/>
      <c r="D16" s="444"/>
      <c r="E16" s="444"/>
      <c r="F16" s="444"/>
      <c r="G16" s="444"/>
      <c r="H16" s="444"/>
      <c r="I16" s="445"/>
    </row>
    <row r="17" spans="1:11" ht="14.65" thickBot="1" x14ac:dyDescent="0.5">
      <c r="A17" s="446" t="s">
        <v>88</v>
      </c>
      <c r="B17" s="447"/>
      <c r="C17" s="447"/>
      <c r="D17" s="447"/>
      <c r="E17" s="447"/>
      <c r="F17" s="447"/>
      <c r="G17" s="447"/>
      <c r="H17" s="447"/>
      <c r="I17" s="448"/>
    </row>
    <row r="18" spans="1:11" x14ac:dyDescent="0.45">
      <c r="A18" s="104" t="s">
        <v>89</v>
      </c>
      <c r="B18" s="464" t="s">
        <v>176</v>
      </c>
      <c r="C18" s="465"/>
      <c r="D18" s="466"/>
      <c r="E18" s="170" t="s">
        <v>91</v>
      </c>
      <c r="F18" s="170" t="s">
        <v>92</v>
      </c>
      <c r="G18" s="170" t="s">
        <v>93</v>
      </c>
      <c r="H18" s="170" t="s">
        <v>94</v>
      </c>
      <c r="I18" s="171" t="s">
        <v>95</v>
      </c>
    </row>
    <row r="19" spans="1:11" x14ac:dyDescent="0.45">
      <c r="A19" s="109"/>
      <c r="B19" s="437"/>
      <c r="C19" s="438"/>
      <c r="D19" s="439"/>
      <c r="E19" s="110"/>
      <c r="F19" s="111"/>
      <c r="G19" s="110"/>
      <c r="H19" s="112"/>
      <c r="I19" s="113"/>
    </row>
    <row r="20" spans="1:11" x14ac:dyDescent="0.45">
      <c r="A20" s="114"/>
      <c r="B20" s="406"/>
      <c r="C20" s="395"/>
      <c r="D20" s="407"/>
      <c r="E20" s="115"/>
      <c r="F20" s="100"/>
      <c r="G20" s="115"/>
      <c r="H20" s="116"/>
      <c r="I20" s="113"/>
    </row>
    <row r="21" spans="1:11" x14ac:dyDescent="0.45">
      <c r="A21" s="114"/>
      <c r="B21" s="440"/>
      <c r="C21" s="441"/>
      <c r="D21" s="442"/>
      <c r="E21" s="115"/>
      <c r="F21" s="100"/>
      <c r="G21" s="117"/>
      <c r="H21" s="118"/>
      <c r="I21" s="119"/>
    </row>
    <row r="22" spans="1:11" x14ac:dyDescent="0.45">
      <c r="A22" s="408" t="s">
        <v>96</v>
      </c>
      <c r="B22" s="404"/>
      <c r="C22" s="404"/>
      <c r="D22" s="404"/>
      <c r="E22" s="404"/>
      <c r="F22" s="404"/>
      <c r="G22" s="404"/>
      <c r="H22" s="405"/>
      <c r="I22" s="113"/>
    </row>
    <row r="23" spans="1:11" x14ac:dyDescent="0.45">
      <c r="A23" s="414" t="s">
        <v>97</v>
      </c>
      <c r="B23" s="415"/>
      <c r="C23" s="415"/>
      <c r="D23" s="415"/>
      <c r="E23" s="415"/>
      <c r="F23" s="415"/>
      <c r="G23" s="415"/>
      <c r="H23" s="415"/>
      <c r="I23" s="416"/>
    </row>
    <row r="24" spans="1:11" x14ac:dyDescent="0.45">
      <c r="A24" s="120" t="s">
        <v>98</v>
      </c>
      <c r="B24" s="412" t="s">
        <v>176</v>
      </c>
      <c r="C24" s="458"/>
      <c r="D24" s="458"/>
      <c r="E24" s="458"/>
      <c r="F24" s="413"/>
      <c r="G24" s="180" t="s">
        <v>93</v>
      </c>
      <c r="H24" s="136" t="s">
        <v>94</v>
      </c>
      <c r="I24" s="137" t="s">
        <v>95</v>
      </c>
      <c r="K24" s="142"/>
    </row>
    <row r="25" spans="1:11" x14ac:dyDescent="0.45">
      <c r="A25" s="125">
        <v>1</v>
      </c>
      <c r="B25" s="417" t="s">
        <v>459</v>
      </c>
      <c r="C25" s="418"/>
      <c r="D25" s="418"/>
      <c r="E25" s="418"/>
      <c r="F25" s="419"/>
      <c r="G25" s="191">
        <v>1</v>
      </c>
      <c r="H25" s="219">
        <v>324.5</v>
      </c>
      <c r="I25" s="129">
        <f>H25*G25</f>
        <v>324.5</v>
      </c>
    </row>
    <row r="26" spans="1:11" x14ac:dyDescent="0.45">
      <c r="A26" s="125">
        <v>2</v>
      </c>
      <c r="B26" s="420" t="s">
        <v>460</v>
      </c>
      <c r="C26" s="421"/>
      <c r="D26" s="421"/>
      <c r="E26" s="421"/>
      <c r="F26" s="422"/>
      <c r="G26" s="191">
        <v>1</v>
      </c>
      <c r="H26" s="220">
        <v>160</v>
      </c>
      <c r="I26" s="129">
        <f>H26*G26</f>
        <v>160</v>
      </c>
    </row>
    <row r="27" spans="1:11" x14ac:dyDescent="0.45">
      <c r="A27" s="125">
        <v>3</v>
      </c>
      <c r="B27" s="420" t="s">
        <v>461</v>
      </c>
      <c r="C27" s="421"/>
      <c r="D27" s="421"/>
      <c r="E27" s="421"/>
      <c r="F27" s="422"/>
      <c r="G27" s="191">
        <v>1</v>
      </c>
      <c r="H27" s="220">
        <v>435</v>
      </c>
      <c r="I27" s="129">
        <f t="shared" ref="I27:I37" si="0">H27*G27</f>
        <v>435</v>
      </c>
    </row>
    <row r="28" spans="1:11" x14ac:dyDescent="0.45">
      <c r="A28" s="125">
        <v>4</v>
      </c>
      <c r="B28" s="420" t="s">
        <v>462</v>
      </c>
      <c r="C28" s="421"/>
      <c r="D28" s="421"/>
      <c r="E28" s="421"/>
      <c r="F28" s="422"/>
      <c r="G28" s="191">
        <v>4</v>
      </c>
      <c r="H28" s="220">
        <v>11</v>
      </c>
      <c r="I28" s="129">
        <f t="shared" si="0"/>
        <v>44</v>
      </c>
    </row>
    <row r="29" spans="1:11" x14ac:dyDescent="0.45">
      <c r="A29" s="125">
        <v>5</v>
      </c>
      <c r="B29" s="420" t="s">
        <v>463</v>
      </c>
      <c r="C29" s="421"/>
      <c r="D29" s="421"/>
      <c r="E29" s="421"/>
      <c r="F29" s="422"/>
      <c r="G29" s="191">
        <v>2</v>
      </c>
      <c r="H29" s="225">
        <v>21</v>
      </c>
      <c r="I29" s="224">
        <f t="shared" si="0"/>
        <v>42</v>
      </c>
    </row>
    <row r="30" spans="1:11" x14ac:dyDescent="0.45">
      <c r="A30" s="125">
        <v>6</v>
      </c>
      <c r="B30" s="420" t="s">
        <v>464</v>
      </c>
      <c r="C30" s="421"/>
      <c r="D30" s="421"/>
      <c r="E30" s="421"/>
      <c r="F30" s="422"/>
      <c r="G30" s="191">
        <v>4</v>
      </c>
      <c r="H30" s="220">
        <v>22</v>
      </c>
      <c r="I30" s="129">
        <f t="shared" si="0"/>
        <v>88</v>
      </c>
    </row>
    <row r="31" spans="1:11" x14ac:dyDescent="0.45">
      <c r="A31" s="125">
        <v>7</v>
      </c>
      <c r="B31" s="470" t="s">
        <v>465</v>
      </c>
      <c r="C31" s="471"/>
      <c r="D31" s="471"/>
      <c r="E31" s="471"/>
      <c r="F31" s="471"/>
      <c r="G31" s="191">
        <v>4</v>
      </c>
      <c r="H31" s="220">
        <v>25</v>
      </c>
      <c r="I31" s="129">
        <f t="shared" si="0"/>
        <v>100</v>
      </c>
    </row>
    <row r="32" spans="1:11" x14ac:dyDescent="0.45">
      <c r="A32" s="125">
        <v>8</v>
      </c>
      <c r="B32" s="470" t="s">
        <v>466</v>
      </c>
      <c r="C32" s="471"/>
      <c r="D32" s="471"/>
      <c r="E32" s="471"/>
      <c r="F32" s="471"/>
      <c r="G32" s="191">
        <v>1</v>
      </c>
      <c r="H32" s="220">
        <v>274.5</v>
      </c>
      <c r="I32" s="129">
        <f t="shared" si="0"/>
        <v>274.5</v>
      </c>
    </row>
    <row r="33" spans="1:12" x14ac:dyDescent="0.45">
      <c r="A33" s="125">
        <v>9</v>
      </c>
      <c r="B33" s="470" t="s">
        <v>467</v>
      </c>
      <c r="C33" s="471"/>
      <c r="D33" s="471"/>
      <c r="E33" s="471"/>
      <c r="F33" s="471"/>
      <c r="G33" s="191">
        <v>20</v>
      </c>
      <c r="H33" s="220">
        <v>257.38</v>
      </c>
      <c r="I33" s="129">
        <f t="shared" si="0"/>
        <v>5147.6000000000004</v>
      </c>
    </row>
    <row r="34" spans="1:12" x14ac:dyDescent="0.45">
      <c r="A34" s="125">
        <v>10</v>
      </c>
      <c r="B34" s="470" t="s">
        <v>468</v>
      </c>
      <c r="C34" s="471"/>
      <c r="D34" s="471"/>
      <c r="E34" s="471"/>
      <c r="F34" s="471"/>
      <c r="G34" s="191">
        <v>1</v>
      </c>
      <c r="H34" s="220">
        <v>135</v>
      </c>
      <c r="I34" s="129">
        <f t="shared" si="0"/>
        <v>135</v>
      </c>
    </row>
    <row r="35" spans="1:12" x14ac:dyDescent="0.45">
      <c r="A35" s="125"/>
      <c r="B35" s="470"/>
      <c r="C35" s="471"/>
      <c r="D35" s="471"/>
      <c r="E35" s="471"/>
      <c r="F35" s="471"/>
      <c r="G35" s="191"/>
      <c r="H35" s="220"/>
      <c r="I35" s="129">
        <f t="shared" si="0"/>
        <v>0</v>
      </c>
    </row>
    <row r="36" spans="1:12" x14ac:dyDescent="0.45">
      <c r="A36" s="125"/>
      <c r="B36" s="470"/>
      <c r="C36" s="471"/>
      <c r="D36" s="471"/>
      <c r="E36" s="471"/>
      <c r="F36" s="471"/>
      <c r="G36" s="191"/>
      <c r="H36" s="220"/>
      <c r="I36" s="129">
        <f t="shared" si="0"/>
        <v>0</v>
      </c>
    </row>
    <row r="37" spans="1:12" x14ac:dyDescent="0.45">
      <c r="A37" s="125"/>
      <c r="B37" s="470"/>
      <c r="C37" s="471"/>
      <c r="D37" s="471"/>
      <c r="E37" s="471"/>
      <c r="F37" s="471"/>
      <c r="G37" s="191"/>
      <c r="H37" s="220"/>
      <c r="I37" s="129">
        <f t="shared" si="0"/>
        <v>0</v>
      </c>
    </row>
    <row r="38" spans="1:12" x14ac:dyDescent="0.45">
      <c r="A38" s="125"/>
      <c r="B38" s="470"/>
      <c r="C38" s="471"/>
      <c r="D38" s="471"/>
      <c r="E38" s="471"/>
      <c r="F38" s="471"/>
      <c r="G38" s="191"/>
      <c r="H38" s="192"/>
      <c r="I38" s="129"/>
      <c r="L38" s="130"/>
    </row>
    <row r="39" spans="1:12" x14ac:dyDescent="0.45">
      <c r="A39" s="467" t="s">
        <v>177</v>
      </c>
      <c r="B39" s="404"/>
      <c r="C39" s="404"/>
      <c r="D39" s="404"/>
      <c r="E39" s="404"/>
      <c r="F39" s="404"/>
      <c r="G39" s="404"/>
      <c r="H39" s="405"/>
      <c r="I39" s="228">
        <f>SUM(I25:I38)</f>
        <v>6750.6</v>
      </c>
      <c r="L39" s="130"/>
    </row>
    <row r="40" spans="1:12" x14ac:dyDescent="0.45">
      <c r="A40" s="408" t="s">
        <v>178</v>
      </c>
      <c r="B40" s="404"/>
      <c r="C40" s="404"/>
      <c r="D40" s="404"/>
      <c r="E40" s="404"/>
      <c r="F40" s="404"/>
      <c r="G40" s="404"/>
      <c r="H40" s="405"/>
      <c r="I40" s="186">
        <f>ROUND((I39*0.15),2)</f>
        <v>1012.59</v>
      </c>
      <c r="L40" s="130"/>
    </row>
    <row r="41" spans="1:12" x14ac:dyDescent="0.45">
      <c r="A41" s="408" t="s">
        <v>179</v>
      </c>
      <c r="B41" s="404"/>
      <c r="C41" s="404"/>
      <c r="D41" s="404"/>
      <c r="E41" s="404"/>
      <c r="F41" s="404"/>
      <c r="G41" s="404"/>
      <c r="H41" s="405"/>
      <c r="I41" s="172">
        <f>I39+I40</f>
        <v>7763.1900000000005</v>
      </c>
    </row>
    <row r="42" spans="1:12" x14ac:dyDescent="0.45">
      <c r="A42" s="414" t="s">
        <v>101</v>
      </c>
      <c r="B42" s="415"/>
      <c r="C42" s="415"/>
      <c r="D42" s="415"/>
      <c r="E42" s="415"/>
      <c r="F42" s="415"/>
      <c r="G42" s="415"/>
      <c r="H42" s="415"/>
      <c r="I42" s="416"/>
    </row>
    <row r="43" spans="1:12" x14ac:dyDescent="0.45">
      <c r="A43" s="120" t="s">
        <v>102</v>
      </c>
      <c r="B43" s="412" t="s">
        <v>103</v>
      </c>
      <c r="C43" s="458"/>
      <c r="D43" s="413"/>
      <c r="E43" s="412" t="s">
        <v>91</v>
      </c>
      <c r="F43" s="413"/>
      <c r="G43" s="122" t="s">
        <v>93</v>
      </c>
      <c r="H43" s="123" t="s">
        <v>94</v>
      </c>
      <c r="I43" s="124" t="s">
        <v>95</v>
      </c>
    </row>
    <row r="44" spans="1:12" x14ac:dyDescent="0.45">
      <c r="A44" s="125">
        <v>1</v>
      </c>
      <c r="B44" s="449" t="s">
        <v>104</v>
      </c>
      <c r="C44" s="450"/>
      <c r="D44" s="451"/>
      <c r="E44" s="437" t="s">
        <v>105</v>
      </c>
      <c r="F44" s="439"/>
      <c r="G44" s="157"/>
      <c r="H44" s="155">
        <v>450</v>
      </c>
      <c r="I44" s="132">
        <f>SUM(G44*H44)</f>
        <v>0</v>
      </c>
    </row>
    <row r="45" spans="1:12" x14ac:dyDescent="0.45">
      <c r="A45" s="125">
        <v>2</v>
      </c>
      <c r="B45" s="426" t="s">
        <v>106</v>
      </c>
      <c r="C45" s="427"/>
      <c r="D45" s="428"/>
      <c r="E45" s="406" t="s">
        <v>105</v>
      </c>
      <c r="F45" s="407"/>
      <c r="G45" s="126"/>
      <c r="H45" s="156">
        <v>350</v>
      </c>
      <c r="I45" s="129">
        <f t="shared" ref="I45:I49" si="1">SUM(G45*H45)</f>
        <v>0</v>
      </c>
    </row>
    <row r="46" spans="1:12" x14ac:dyDescent="0.45">
      <c r="A46" s="125">
        <v>3</v>
      </c>
      <c r="B46" s="426" t="s">
        <v>107</v>
      </c>
      <c r="C46" s="427"/>
      <c r="D46" s="428"/>
      <c r="E46" s="406" t="s">
        <v>105</v>
      </c>
      <c r="F46" s="407"/>
      <c r="G46" s="126">
        <v>10</v>
      </c>
      <c r="H46" s="156">
        <v>300</v>
      </c>
      <c r="I46" s="129">
        <f t="shared" si="1"/>
        <v>3000</v>
      </c>
    </row>
    <row r="47" spans="1:12" x14ac:dyDescent="0.45">
      <c r="A47" s="125">
        <v>4</v>
      </c>
      <c r="B47" s="426" t="s">
        <v>108</v>
      </c>
      <c r="C47" s="427"/>
      <c r="D47" s="428"/>
      <c r="E47" s="406" t="s">
        <v>105</v>
      </c>
      <c r="F47" s="407"/>
      <c r="G47" s="126">
        <v>10</v>
      </c>
      <c r="H47" s="156">
        <v>200</v>
      </c>
      <c r="I47" s="129">
        <f t="shared" si="1"/>
        <v>2000</v>
      </c>
    </row>
    <row r="48" spans="1:12" x14ac:dyDescent="0.45">
      <c r="A48" s="125">
        <v>5</v>
      </c>
      <c r="B48" s="426" t="s">
        <v>109</v>
      </c>
      <c r="C48" s="427"/>
      <c r="D48" s="428"/>
      <c r="E48" s="406" t="s">
        <v>105</v>
      </c>
      <c r="F48" s="407"/>
      <c r="G48" s="126"/>
      <c r="H48" s="158">
        <v>200</v>
      </c>
      <c r="I48" s="129">
        <f t="shared" si="1"/>
        <v>0</v>
      </c>
    </row>
    <row r="49" spans="1:12" x14ac:dyDescent="0.45">
      <c r="A49" s="125">
        <v>6</v>
      </c>
      <c r="B49" s="426" t="s">
        <v>339</v>
      </c>
      <c r="C49" s="427"/>
      <c r="D49" s="428"/>
      <c r="E49" s="406" t="s">
        <v>105</v>
      </c>
      <c r="F49" s="407"/>
      <c r="G49" s="126"/>
      <c r="H49" s="158">
        <v>140</v>
      </c>
      <c r="I49" s="129">
        <f t="shared" si="1"/>
        <v>0</v>
      </c>
    </row>
    <row r="50" spans="1:12" x14ac:dyDescent="0.45">
      <c r="A50" s="125"/>
      <c r="B50" s="426"/>
      <c r="C50" s="427"/>
      <c r="D50" s="428"/>
      <c r="E50" s="133"/>
      <c r="F50" s="100"/>
      <c r="G50" s="100"/>
      <c r="H50" s="116"/>
      <c r="I50" s="129"/>
    </row>
    <row r="51" spans="1:12" x14ac:dyDescent="0.45">
      <c r="A51" s="114"/>
      <c r="B51" s="426"/>
      <c r="C51" s="427"/>
      <c r="D51" s="428"/>
      <c r="F51" s="100"/>
      <c r="G51" s="100"/>
      <c r="H51" s="116"/>
      <c r="I51" s="129"/>
    </row>
    <row r="52" spans="1:12" x14ac:dyDescent="0.45">
      <c r="A52" s="134"/>
      <c r="B52" s="455"/>
      <c r="C52" s="456"/>
      <c r="D52" s="457"/>
      <c r="E52" s="102"/>
      <c r="F52" s="103"/>
      <c r="G52" s="100"/>
      <c r="H52" s="118"/>
      <c r="I52" s="129"/>
    </row>
    <row r="53" spans="1:12" x14ac:dyDescent="0.45">
      <c r="A53" s="408" t="s">
        <v>110</v>
      </c>
      <c r="B53" s="404"/>
      <c r="C53" s="404"/>
      <c r="D53" s="404"/>
      <c r="E53" s="404"/>
      <c r="F53" s="404"/>
      <c r="G53" s="404"/>
      <c r="H53" s="405"/>
      <c r="I53" s="140">
        <f>SUM(I44:I52)</f>
        <v>5000</v>
      </c>
    </row>
    <row r="54" spans="1:12" x14ac:dyDescent="0.45">
      <c r="A54" s="414" t="s">
        <v>111</v>
      </c>
      <c r="B54" s="415"/>
      <c r="C54" s="415"/>
      <c r="D54" s="415"/>
      <c r="E54" s="415"/>
      <c r="F54" s="415"/>
      <c r="G54" s="415"/>
      <c r="H54" s="415"/>
      <c r="I54" s="416"/>
    </row>
    <row r="55" spans="1:12" x14ac:dyDescent="0.45">
      <c r="A55" s="120" t="s">
        <v>112</v>
      </c>
      <c r="B55" s="412" t="s">
        <v>113</v>
      </c>
      <c r="C55" s="458"/>
      <c r="D55" s="413"/>
      <c r="E55" s="412" t="s">
        <v>114</v>
      </c>
      <c r="F55" s="413"/>
      <c r="G55" s="136" t="s">
        <v>115</v>
      </c>
      <c r="H55" s="136" t="s">
        <v>94</v>
      </c>
      <c r="I55" s="137" t="s">
        <v>95</v>
      </c>
    </row>
    <row r="56" spans="1:12" x14ac:dyDescent="0.45">
      <c r="A56" s="125">
        <v>1</v>
      </c>
      <c r="B56" s="417" t="s">
        <v>469</v>
      </c>
      <c r="C56" s="418"/>
      <c r="D56" s="419"/>
      <c r="E56" s="406">
        <v>2</v>
      </c>
      <c r="F56" s="407"/>
      <c r="G56" s="211">
        <v>39.200000000000003</v>
      </c>
      <c r="H56" s="138">
        <v>5</v>
      </c>
      <c r="I56" s="224">
        <f>H56*G56</f>
        <v>196</v>
      </c>
    </row>
    <row r="57" spans="1:12" x14ac:dyDescent="0.45">
      <c r="A57" s="139"/>
      <c r="B57" s="423"/>
      <c r="C57" s="424"/>
      <c r="D57" s="425"/>
      <c r="E57" s="440"/>
      <c r="F57" s="442"/>
      <c r="G57" s="126"/>
      <c r="H57" s="138"/>
      <c r="I57" s="224"/>
    </row>
    <row r="58" spans="1:12" x14ac:dyDescent="0.45">
      <c r="A58" s="408" t="s">
        <v>116</v>
      </c>
      <c r="B58" s="404"/>
      <c r="C58" s="404"/>
      <c r="D58" s="404"/>
      <c r="E58" s="404"/>
      <c r="F58" s="404"/>
      <c r="G58" s="404"/>
      <c r="H58" s="405"/>
      <c r="I58" s="140">
        <f>SUM(I56:I57)</f>
        <v>196</v>
      </c>
    </row>
    <row r="59" spans="1:12" x14ac:dyDescent="0.45">
      <c r="A59" s="141"/>
      <c r="B59" s="142"/>
      <c r="C59" s="142"/>
      <c r="D59" s="142"/>
      <c r="E59" s="142"/>
      <c r="F59" s="143"/>
      <c r="G59" s="144"/>
      <c r="H59" s="144"/>
      <c r="I59" s="145"/>
      <c r="L59" s="97"/>
    </row>
    <row r="60" spans="1:12" x14ac:dyDescent="0.45">
      <c r="A60" s="452"/>
      <c r="B60" s="453"/>
      <c r="C60" s="453"/>
      <c r="D60" s="453"/>
      <c r="E60" s="453"/>
      <c r="F60" s="146"/>
      <c r="G60" s="454" t="s">
        <v>117</v>
      </c>
      <c r="H60" s="453"/>
      <c r="I60" s="147">
        <f>I58+I53+I41</f>
        <v>12959.19</v>
      </c>
    </row>
    <row r="61" spans="1:12" x14ac:dyDescent="0.45">
      <c r="A61" s="452"/>
      <c r="B61" s="453"/>
      <c r="C61" s="453"/>
      <c r="D61" s="453"/>
      <c r="E61" s="453"/>
      <c r="F61" s="100"/>
      <c r="G61" s="148"/>
      <c r="H61" s="149"/>
      <c r="I61" s="150"/>
    </row>
    <row r="62" spans="1:12" ht="14.65" thickBot="1" x14ac:dyDescent="0.5">
      <c r="A62" s="452"/>
      <c r="B62" s="453"/>
      <c r="C62" s="453"/>
      <c r="D62" s="453"/>
      <c r="E62" s="453"/>
      <c r="F62" s="100"/>
      <c r="G62" s="402" t="s">
        <v>160</v>
      </c>
      <c r="H62" s="403"/>
      <c r="I62" s="159">
        <f>I60+I61</f>
        <v>12959.19</v>
      </c>
    </row>
    <row r="63" spans="1:12" ht="15" thickTop="1" thickBot="1" x14ac:dyDescent="0.5">
      <c r="A63" s="151"/>
      <c r="B63" s="152"/>
      <c r="C63" s="459"/>
      <c r="D63" s="460"/>
      <c r="E63" s="460"/>
      <c r="F63" s="460"/>
      <c r="G63" s="153"/>
      <c r="H63" s="153"/>
      <c r="I63" s="154"/>
    </row>
    <row r="65" spans="1:2" x14ac:dyDescent="0.45">
      <c r="A65" s="97"/>
      <c r="B65" s="97"/>
    </row>
  </sheetData>
  <mergeCells count="76">
    <mergeCell ref="F11:G11"/>
    <mergeCell ref="H11:I11"/>
    <mergeCell ref="A9:E9"/>
    <mergeCell ref="F9:G9"/>
    <mergeCell ref="H9:I9"/>
    <mergeCell ref="F10:G10"/>
    <mergeCell ref="H10:I10"/>
    <mergeCell ref="B21:D21"/>
    <mergeCell ref="F12:G12"/>
    <mergeCell ref="H12:I12"/>
    <mergeCell ref="H13:I13"/>
    <mergeCell ref="F14:G14"/>
    <mergeCell ref="H14:I14"/>
    <mergeCell ref="F15:G15"/>
    <mergeCell ref="H15:I15"/>
    <mergeCell ref="A16:I16"/>
    <mergeCell ref="A17:I17"/>
    <mergeCell ref="B18:D18"/>
    <mergeCell ref="B19:D19"/>
    <mergeCell ref="B20:D20"/>
    <mergeCell ref="B33:F33"/>
    <mergeCell ref="A22:H22"/>
    <mergeCell ref="A23:I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44:D44"/>
    <mergeCell ref="E44:F44"/>
    <mergeCell ref="B34:F34"/>
    <mergeCell ref="B35:F35"/>
    <mergeCell ref="B36:F36"/>
    <mergeCell ref="B37:F37"/>
    <mergeCell ref="B38:F38"/>
    <mergeCell ref="A39:H39"/>
    <mergeCell ref="A40:H40"/>
    <mergeCell ref="A41:H41"/>
    <mergeCell ref="A42:I42"/>
    <mergeCell ref="B43:D43"/>
    <mergeCell ref="E43:F43"/>
    <mergeCell ref="B45:D45"/>
    <mergeCell ref="E45:F45"/>
    <mergeCell ref="B46:D46"/>
    <mergeCell ref="E46:F46"/>
    <mergeCell ref="B47:D47"/>
    <mergeCell ref="E47:F47"/>
    <mergeCell ref="B56:D56"/>
    <mergeCell ref="E56:F56"/>
    <mergeCell ref="B48:D48"/>
    <mergeCell ref="E48:F48"/>
    <mergeCell ref="B49:D49"/>
    <mergeCell ref="E49:F49"/>
    <mergeCell ref="B50:D50"/>
    <mergeCell ref="B51:D51"/>
    <mergeCell ref="B52:D52"/>
    <mergeCell ref="A53:H53"/>
    <mergeCell ref="A54:I54"/>
    <mergeCell ref="B55:D55"/>
    <mergeCell ref="E55:F55"/>
    <mergeCell ref="C63:F63"/>
    <mergeCell ref="B57:D57"/>
    <mergeCell ref="E57:F57"/>
    <mergeCell ref="A58:H58"/>
    <mergeCell ref="A60:B60"/>
    <mergeCell ref="C60:E60"/>
    <mergeCell ref="G60:H60"/>
    <mergeCell ref="A61:B61"/>
    <mergeCell ref="C61:E61"/>
    <mergeCell ref="A62:B62"/>
    <mergeCell ref="C62:E62"/>
    <mergeCell ref="G62:H62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sheetPr>
    <tabColor rgb="FF00B050"/>
  </sheetPr>
  <dimension ref="A1:M65"/>
  <sheetViews>
    <sheetView topLeftCell="A7" workbookViewId="0">
      <selection activeCell="M39" sqref="M39"/>
    </sheetView>
  </sheetViews>
  <sheetFormatPr defaultRowHeight="14.25" x14ac:dyDescent="0.45"/>
  <cols>
    <col min="1" max="1" width="12" bestFit="1" customWidth="1"/>
    <col min="4" max="4" width="26.86328125" customWidth="1"/>
    <col min="6" max="6" width="8.86328125" customWidth="1"/>
    <col min="7" max="7" width="11" customWidth="1"/>
    <col min="8" max="8" width="14.1328125" customWidth="1"/>
    <col min="9" max="9" width="18.33203125" customWidth="1"/>
    <col min="13" max="13" width="5.1328125" customWidth="1"/>
  </cols>
  <sheetData>
    <row r="1" spans="1:13" x14ac:dyDescent="0.45">
      <c r="A1" s="92"/>
      <c r="B1" s="93"/>
      <c r="C1" s="93"/>
      <c r="D1" s="93"/>
      <c r="E1" s="93"/>
      <c r="F1" s="93"/>
      <c r="G1" s="93"/>
      <c r="H1" s="93"/>
      <c r="I1" s="94"/>
    </row>
    <row r="2" spans="1:13" x14ac:dyDescent="0.45">
      <c r="A2" s="95"/>
      <c r="I2" s="96"/>
    </row>
    <row r="3" spans="1:13" x14ac:dyDescent="0.45">
      <c r="A3" s="95"/>
      <c r="I3" s="96"/>
    </row>
    <row r="4" spans="1:13" x14ac:dyDescent="0.45">
      <c r="A4" s="95"/>
      <c r="I4" s="96"/>
    </row>
    <row r="5" spans="1:13" x14ac:dyDescent="0.45">
      <c r="A5" s="95"/>
      <c r="I5" s="96"/>
    </row>
    <row r="6" spans="1:13" x14ac:dyDescent="0.45">
      <c r="A6" s="95"/>
      <c r="I6" s="96"/>
    </row>
    <row r="7" spans="1:13" x14ac:dyDescent="0.45">
      <c r="A7" s="95"/>
      <c r="I7" s="96"/>
    </row>
    <row r="8" spans="1:13" x14ac:dyDescent="0.45">
      <c r="A8" s="95"/>
      <c r="H8" s="97"/>
      <c r="I8" s="98"/>
    </row>
    <row r="9" spans="1:13" x14ac:dyDescent="0.45">
      <c r="A9" s="414" t="s">
        <v>167</v>
      </c>
      <c r="B9" s="415"/>
      <c r="C9" s="415"/>
      <c r="D9" s="415"/>
      <c r="E9" s="429"/>
      <c r="F9" s="430" t="s">
        <v>166</v>
      </c>
      <c r="G9" s="431"/>
      <c r="H9" s="432" t="e">
        <f>#REF!</f>
        <v>#REF!</v>
      </c>
      <c r="I9" s="433"/>
    </row>
    <row r="10" spans="1:13" x14ac:dyDescent="0.45">
      <c r="A10" s="99" t="s">
        <v>77</v>
      </c>
      <c r="B10" s="97"/>
      <c r="F10" s="430" t="s">
        <v>78</v>
      </c>
      <c r="G10" s="431"/>
      <c r="H10" s="434" t="e">
        <f>#REF!</f>
        <v>#REF!</v>
      </c>
      <c r="I10" s="435"/>
    </row>
    <row r="11" spans="1:13" x14ac:dyDescent="0.45">
      <c r="A11" s="99" t="s">
        <v>79</v>
      </c>
      <c r="B11" s="97"/>
      <c r="F11" s="430" t="s">
        <v>80</v>
      </c>
      <c r="G11" s="431"/>
      <c r="H11" s="507" t="e">
        <f>#REF!</f>
        <v>#REF!</v>
      </c>
      <c r="I11" s="435"/>
    </row>
    <row r="12" spans="1:13" x14ac:dyDescent="0.45">
      <c r="A12" s="99" t="s">
        <v>81</v>
      </c>
      <c r="B12" s="97"/>
      <c r="F12" s="430" t="s">
        <v>82</v>
      </c>
      <c r="G12" s="431"/>
      <c r="H12" s="436" t="e">
        <f>#REF!</f>
        <v>#REF!</v>
      </c>
      <c r="I12" s="435"/>
    </row>
    <row r="13" spans="1:13" x14ac:dyDescent="0.45">
      <c r="A13" s="99" t="s">
        <v>83</v>
      </c>
      <c r="B13" s="97"/>
      <c r="F13" s="181" t="s">
        <v>84</v>
      </c>
      <c r="G13" s="182"/>
      <c r="H13" s="468" t="s">
        <v>118</v>
      </c>
      <c r="I13" s="469"/>
    </row>
    <row r="14" spans="1:13" x14ac:dyDescent="0.45">
      <c r="A14" s="99"/>
      <c r="B14" s="97"/>
      <c r="F14" s="430" t="s">
        <v>86</v>
      </c>
      <c r="G14" s="431"/>
      <c r="H14" s="436" t="s">
        <v>87</v>
      </c>
      <c r="I14" s="435"/>
      <c r="M14" t="s">
        <v>85</v>
      </c>
    </row>
    <row r="15" spans="1:13" x14ac:dyDescent="0.45">
      <c r="A15" s="99"/>
      <c r="B15" s="97"/>
      <c r="D15" s="187"/>
      <c r="F15" s="472" t="s">
        <v>404</v>
      </c>
      <c r="G15" s="472"/>
      <c r="H15" s="473" t="s">
        <v>319</v>
      </c>
      <c r="I15" s="469"/>
    </row>
    <row r="16" spans="1:13" x14ac:dyDescent="0.45">
      <c r="A16" s="443" t="s">
        <v>470</v>
      </c>
      <c r="B16" s="444"/>
      <c r="C16" s="444"/>
      <c r="D16" s="444"/>
      <c r="E16" s="444"/>
      <c r="F16" s="444"/>
      <c r="G16" s="444"/>
      <c r="H16" s="444"/>
      <c r="I16" s="445"/>
    </row>
    <row r="17" spans="1:11" ht="14.65" thickBot="1" x14ac:dyDescent="0.5">
      <c r="A17" s="446" t="s">
        <v>88</v>
      </c>
      <c r="B17" s="447"/>
      <c r="C17" s="447"/>
      <c r="D17" s="447"/>
      <c r="E17" s="447"/>
      <c r="F17" s="447"/>
      <c r="G17" s="447"/>
      <c r="H17" s="447"/>
      <c r="I17" s="448"/>
    </row>
    <row r="18" spans="1:11" x14ac:dyDescent="0.45">
      <c r="A18" s="104" t="s">
        <v>89</v>
      </c>
      <c r="B18" s="464" t="s">
        <v>176</v>
      </c>
      <c r="C18" s="465"/>
      <c r="D18" s="466"/>
      <c r="E18" s="170" t="s">
        <v>91</v>
      </c>
      <c r="F18" s="170" t="s">
        <v>92</v>
      </c>
      <c r="G18" s="170" t="s">
        <v>93</v>
      </c>
      <c r="H18" s="170" t="s">
        <v>94</v>
      </c>
      <c r="I18" s="171" t="s">
        <v>95</v>
      </c>
    </row>
    <row r="19" spans="1:11" x14ac:dyDescent="0.45">
      <c r="A19" s="109"/>
      <c r="B19" s="437"/>
      <c r="C19" s="438"/>
      <c r="D19" s="439"/>
      <c r="E19" s="110"/>
      <c r="F19" s="111"/>
      <c r="G19" s="110"/>
      <c r="H19" s="112"/>
      <c r="I19" s="113"/>
    </row>
    <row r="20" spans="1:11" x14ac:dyDescent="0.45">
      <c r="A20" s="114"/>
      <c r="B20" s="406"/>
      <c r="C20" s="395"/>
      <c r="D20" s="407"/>
      <c r="E20" s="115"/>
      <c r="F20" s="100"/>
      <c r="G20" s="115"/>
      <c r="H20" s="116"/>
      <c r="I20" s="113"/>
    </row>
    <row r="21" spans="1:11" x14ac:dyDescent="0.45">
      <c r="A21" s="114"/>
      <c r="B21" s="440"/>
      <c r="C21" s="441"/>
      <c r="D21" s="442"/>
      <c r="E21" s="115"/>
      <c r="F21" s="100"/>
      <c r="G21" s="117"/>
      <c r="H21" s="118"/>
      <c r="I21" s="119"/>
    </row>
    <row r="22" spans="1:11" x14ac:dyDescent="0.45">
      <c r="A22" s="408" t="s">
        <v>96</v>
      </c>
      <c r="B22" s="404"/>
      <c r="C22" s="404"/>
      <c r="D22" s="404"/>
      <c r="E22" s="404"/>
      <c r="F22" s="404"/>
      <c r="G22" s="404"/>
      <c r="H22" s="405"/>
      <c r="I22" s="113"/>
    </row>
    <row r="23" spans="1:11" x14ac:dyDescent="0.45">
      <c r="A23" s="414" t="s">
        <v>97</v>
      </c>
      <c r="B23" s="415"/>
      <c r="C23" s="415"/>
      <c r="D23" s="415"/>
      <c r="E23" s="415"/>
      <c r="F23" s="415"/>
      <c r="G23" s="415"/>
      <c r="H23" s="415"/>
      <c r="I23" s="416"/>
    </row>
    <row r="24" spans="1:11" x14ac:dyDescent="0.45">
      <c r="A24" s="120" t="s">
        <v>98</v>
      </c>
      <c r="B24" s="412" t="s">
        <v>176</v>
      </c>
      <c r="C24" s="458"/>
      <c r="D24" s="458"/>
      <c r="E24" s="458"/>
      <c r="F24" s="413"/>
      <c r="G24" s="180" t="s">
        <v>93</v>
      </c>
      <c r="H24" s="136" t="s">
        <v>94</v>
      </c>
      <c r="I24" s="137" t="s">
        <v>95</v>
      </c>
      <c r="K24" s="142"/>
    </row>
    <row r="25" spans="1:11" x14ac:dyDescent="0.45">
      <c r="A25" s="125"/>
      <c r="B25" s="417"/>
      <c r="C25" s="418"/>
      <c r="D25" s="418"/>
      <c r="E25" s="418"/>
      <c r="F25" s="419"/>
      <c r="G25" s="191"/>
      <c r="H25" s="219"/>
      <c r="I25" s="129"/>
    </row>
    <row r="26" spans="1:11" x14ac:dyDescent="0.45">
      <c r="A26" s="125"/>
      <c r="B26" s="420"/>
      <c r="C26" s="421"/>
      <c r="D26" s="421"/>
      <c r="E26" s="421"/>
      <c r="F26" s="422"/>
      <c r="G26" s="191"/>
      <c r="H26" s="220"/>
      <c r="I26" s="129"/>
    </row>
    <row r="27" spans="1:11" x14ac:dyDescent="0.45">
      <c r="A27" s="125"/>
      <c r="B27" s="420"/>
      <c r="C27" s="421"/>
      <c r="D27" s="421"/>
      <c r="E27" s="421"/>
      <c r="F27" s="422"/>
      <c r="G27" s="191"/>
      <c r="H27" s="220"/>
      <c r="I27" s="129"/>
    </row>
    <row r="28" spans="1:11" x14ac:dyDescent="0.45">
      <c r="A28" s="125"/>
      <c r="B28" s="420"/>
      <c r="C28" s="421"/>
      <c r="D28" s="421"/>
      <c r="E28" s="421"/>
      <c r="F28" s="422"/>
      <c r="G28" s="191"/>
      <c r="H28" s="220"/>
      <c r="I28" s="129"/>
    </row>
    <row r="29" spans="1:11" x14ac:dyDescent="0.45">
      <c r="A29" s="125"/>
      <c r="B29" s="420"/>
      <c r="C29" s="421"/>
      <c r="D29" s="421"/>
      <c r="E29" s="421"/>
      <c r="F29" s="422"/>
      <c r="G29" s="191"/>
      <c r="H29" s="220"/>
      <c r="I29" s="129"/>
    </row>
    <row r="30" spans="1:11" x14ac:dyDescent="0.45">
      <c r="A30" s="125"/>
      <c r="B30" s="420"/>
      <c r="C30" s="421"/>
      <c r="D30" s="421"/>
      <c r="E30" s="421"/>
      <c r="F30" s="422"/>
      <c r="G30" s="191"/>
      <c r="H30" s="220"/>
      <c r="I30" s="129"/>
    </row>
    <row r="31" spans="1:11" x14ac:dyDescent="0.45">
      <c r="A31" s="125"/>
      <c r="B31" s="470"/>
      <c r="C31" s="471"/>
      <c r="D31" s="471"/>
      <c r="E31" s="471"/>
      <c r="F31" s="471"/>
      <c r="G31" s="191"/>
      <c r="H31" s="220"/>
      <c r="I31" s="129"/>
    </row>
    <row r="32" spans="1:11" x14ac:dyDescent="0.45">
      <c r="A32" s="125"/>
      <c r="B32" s="470"/>
      <c r="C32" s="471"/>
      <c r="D32" s="471"/>
      <c r="E32" s="471"/>
      <c r="F32" s="471"/>
      <c r="G32" s="191"/>
      <c r="H32" s="220"/>
      <c r="I32" s="129"/>
    </row>
    <row r="33" spans="1:12" x14ac:dyDescent="0.45">
      <c r="A33" s="125"/>
      <c r="B33" s="470"/>
      <c r="C33" s="471"/>
      <c r="D33" s="471"/>
      <c r="E33" s="471"/>
      <c r="F33" s="471"/>
      <c r="G33" s="191"/>
      <c r="H33" s="220"/>
      <c r="I33" s="129"/>
    </row>
    <row r="34" spans="1:12" x14ac:dyDescent="0.45">
      <c r="A34" s="125"/>
      <c r="B34" s="470"/>
      <c r="C34" s="471"/>
      <c r="D34" s="471"/>
      <c r="E34" s="471"/>
      <c r="F34" s="471"/>
      <c r="G34" s="191"/>
      <c r="H34" s="220"/>
      <c r="I34" s="129"/>
    </row>
    <row r="35" spans="1:12" x14ac:dyDescent="0.45">
      <c r="A35" s="125"/>
      <c r="B35" s="470"/>
      <c r="C35" s="471"/>
      <c r="D35" s="471"/>
      <c r="E35" s="471"/>
      <c r="F35" s="471"/>
      <c r="G35" s="191"/>
      <c r="H35" s="220"/>
      <c r="I35" s="129"/>
    </row>
    <row r="36" spans="1:12" x14ac:dyDescent="0.45">
      <c r="A36" s="125"/>
      <c r="B36" s="470"/>
      <c r="C36" s="471"/>
      <c r="D36" s="471"/>
      <c r="E36" s="471"/>
      <c r="F36" s="471"/>
      <c r="G36" s="191"/>
      <c r="H36" s="220"/>
      <c r="I36" s="129"/>
    </row>
    <row r="37" spans="1:12" x14ac:dyDescent="0.45">
      <c r="A37" s="125"/>
      <c r="B37" s="470"/>
      <c r="C37" s="471"/>
      <c r="D37" s="471"/>
      <c r="E37" s="471"/>
      <c r="F37" s="471"/>
      <c r="G37" s="191"/>
      <c r="H37" s="220"/>
      <c r="I37" s="129"/>
    </row>
    <row r="38" spans="1:12" x14ac:dyDescent="0.45">
      <c r="A38" s="125"/>
      <c r="B38" s="470"/>
      <c r="C38" s="471"/>
      <c r="D38" s="471"/>
      <c r="E38" s="471"/>
      <c r="F38" s="471"/>
      <c r="G38" s="191"/>
      <c r="H38" s="192"/>
      <c r="I38" s="129"/>
      <c r="L38" s="130"/>
    </row>
    <row r="39" spans="1:12" x14ac:dyDescent="0.45">
      <c r="A39" s="467" t="s">
        <v>177</v>
      </c>
      <c r="B39" s="404"/>
      <c r="C39" s="404"/>
      <c r="D39" s="404"/>
      <c r="E39" s="404"/>
      <c r="F39" s="404"/>
      <c r="G39" s="404"/>
      <c r="H39" s="405"/>
      <c r="I39" s="185">
        <f>SUM(I25:I38)</f>
        <v>0</v>
      </c>
      <c r="L39" s="130"/>
    </row>
    <row r="40" spans="1:12" x14ac:dyDescent="0.45">
      <c r="A40" s="408" t="s">
        <v>178</v>
      </c>
      <c r="B40" s="404"/>
      <c r="C40" s="404"/>
      <c r="D40" s="404"/>
      <c r="E40" s="404"/>
      <c r="F40" s="404"/>
      <c r="G40" s="404"/>
      <c r="H40" s="405"/>
      <c r="I40" s="186">
        <f>ROUND((I39*0.15),2)</f>
        <v>0</v>
      </c>
      <c r="L40" s="130"/>
    </row>
    <row r="41" spans="1:12" x14ac:dyDescent="0.45">
      <c r="A41" s="408" t="s">
        <v>179</v>
      </c>
      <c r="B41" s="404"/>
      <c r="C41" s="404"/>
      <c r="D41" s="404"/>
      <c r="E41" s="404"/>
      <c r="F41" s="404"/>
      <c r="G41" s="404"/>
      <c r="H41" s="405"/>
      <c r="I41" s="172">
        <f>I39+I40</f>
        <v>0</v>
      </c>
    </row>
    <row r="42" spans="1:12" x14ac:dyDescent="0.45">
      <c r="A42" s="414" t="s">
        <v>101</v>
      </c>
      <c r="B42" s="415"/>
      <c r="C42" s="415"/>
      <c r="D42" s="415"/>
      <c r="E42" s="415"/>
      <c r="F42" s="415"/>
      <c r="G42" s="415"/>
      <c r="H42" s="415"/>
      <c r="I42" s="416"/>
    </row>
    <row r="43" spans="1:12" x14ac:dyDescent="0.45">
      <c r="A43" s="120" t="s">
        <v>102</v>
      </c>
      <c r="B43" s="412" t="s">
        <v>103</v>
      </c>
      <c r="C43" s="458"/>
      <c r="D43" s="413"/>
      <c r="E43" s="412" t="s">
        <v>91</v>
      </c>
      <c r="F43" s="413"/>
      <c r="G43" s="122" t="s">
        <v>93</v>
      </c>
      <c r="H43" s="123" t="s">
        <v>94</v>
      </c>
      <c r="I43" s="124" t="s">
        <v>95</v>
      </c>
    </row>
    <row r="44" spans="1:12" x14ac:dyDescent="0.45">
      <c r="A44" s="125">
        <v>1</v>
      </c>
      <c r="B44" s="449" t="s">
        <v>104</v>
      </c>
      <c r="C44" s="450"/>
      <c r="D44" s="451"/>
      <c r="E44" s="437" t="s">
        <v>105</v>
      </c>
      <c r="F44" s="439"/>
      <c r="G44" s="157"/>
      <c r="H44" s="155">
        <v>450</v>
      </c>
      <c r="I44" s="132">
        <f>SUM(G44*H44)</f>
        <v>0</v>
      </c>
    </row>
    <row r="45" spans="1:12" x14ac:dyDescent="0.45">
      <c r="A45" s="125">
        <v>2</v>
      </c>
      <c r="B45" s="426" t="s">
        <v>106</v>
      </c>
      <c r="C45" s="427"/>
      <c r="D45" s="428"/>
      <c r="E45" s="406" t="s">
        <v>105</v>
      </c>
      <c r="F45" s="407"/>
      <c r="G45" s="126"/>
      <c r="H45" s="156">
        <v>350</v>
      </c>
      <c r="I45" s="129">
        <f t="shared" ref="I45:I49" si="0">SUM(G45*H45)</f>
        <v>0</v>
      </c>
    </row>
    <row r="46" spans="1:12" x14ac:dyDescent="0.45">
      <c r="A46" s="125">
        <v>3</v>
      </c>
      <c r="B46" s="426" t="s">
        <v>107</v>
      </c>
      <c r="C46" s="427"/>
      <c r="D46" s="428"/>
      <c r="E46" s="406" t="s">
        <v>105</v>
      </c>
      <c r="F46" s="407"/>
      <c r="G46" s="126">
        <v>2</v>
      </c>
      <c r="H46" s="156">
        <v>300</v>
      </c>
      <c r="I46" s="129">
        <f t="shared" si="0"/>
        <v>600</v>
      </c>
    </row>
    <row r="47" spans="1:12" x14ac:dyDescent="0.45">
      <c r="A47" s="125">
        <v>4</v>
      </c>
      <c r="B47" s="426" t="s">
        <v>108</v>
      </c>
      <c r="C47" s="427"/>
      <c r="D47" s="428"/>
      <c r="E47" s="406" t="s">
        <v>105</v>
      </c>
      <c r="F47" s="407"/>
      <c r="G47" s="126">
        <v>2</v>
      </c>
      <c r="H47" s="156">
        <v>200</v>
      </c>
      <c r="I47" s="129">
        <f t="shared" si="0"/>
        <v>400</v>
      </c>
    </row>
    <row r="48" spans="1:12" x14ac:dyDescent="0.45">
      <c r="A48" s="125">
        <v>5</v>
      </c>
      <c r="B48" s="426" t="s">
        <v>109</v>
      </c>
      <c r="C48" s="427"/>
      <c r="D48" s="428"/>
      <c r="E48" s="406" t="s">
        <v>105</v>
      </c>
      <c r="F48" s="407"/>
      <c r="G48" s="126"/>
      <c r="H48" s="158">
        <v>200</v>
      </c>
      <c r="I48" s="129">
        <f t="shared" si="0"/>
        <v>0</v>
      </c>
    </row>
    <row r="49" spans="1:12" x14ac:dyDescent="0.45">
      <c r="A49" s="125">
        <v>6</v>
      </c>
      <c r="B49" s="426" t="s">
        <v>339</v>
      </c>
      <c r="C49" s="427"/>
      <c r="D49" s="428"/>
      <c r="E49" s="406" t="s">
        <v>105</v>
      </c>
      <c r="F49" s="407"/>
      <c r="G49" s="126"/>
      <c r="H49" s="158">
        <v>140</v>
      </c>
      <c r="I49" s="129">
        <f t="shared" si="0"/>
        <v>0</v>
      </c>
    </row>
    <row r="50" spans="1:12" x14ac:dyDescent="0.45">
      <c r="A50" s="125"/>
      <c r="B50" s="426"/>
      <c r="C50" s="427"/>
      <c r="D50" s="428"/>
      <c r="E50" s="133"/>
      <c r="F50" s="100"/>
      <c r="G50" s="100"/>
      <c r="H50" s="116"/>
      <c r="I50" s="129"/>
    </row>
    <row r="51" spans="1:12" x14ac:dyDescent="0.45">
      <c r="A51" s="114"/>
      <c r="B51" s="426"/>
      <c r="C51" s="427"/>
      <c r="D51" s="428"/>
      <c r="F51" s="100"/>
      <c r="G51" s="100"/>
      <c r="H51" s="116"/>
      <c r="I51" s="129"/>
    </row>
    <row r="52" spans="1:12" x14ac:dyDescent="0.45">
      <c r="A52" s="134"/>
      <c r="B52" s="455"/>
      <c r="C52" s="456"/>
      <c r="D52" s="457"/>
      <c r="E52" s="102"/>
      <c r="F52" s="103"/>
      <c r="G52" s="100"/>
      <c r="H52" s="118"/>
      <c r="I52" s="129"/>
    </row>
    <row r="53" spans="1:12" x14ac:dyDescent="0.45">
      <c r="A53" s="408" t="s">
        <v>110</v>
      </c>
      <c r="B53" s="404"/>
      <c r="C53" s="404"/>
      <c r="D53" s="404"/>
      <c r="E53" s="404"/>
      <c r="F53" s="404"/>
      <c r="G53" s="404"/>
      <c r="H53" s="405"/>
      <c r="I53" s="140">
        <f>SUM(I44:I52)</f>
        <v>1000</v>
      </c>
    </row>
    <row r="54" spans="1:12" x14ac:dyDescent="0.45">
      <c r="A54" s="414" t="s">
        <v>111</v>
      </c>
      <c r="B54" s="415"/>
      <c r="C54" s="415"/>
      <c r="D54" s="415"/>
      <c r="E54" s="415"/>
      <c r="F54" s="415"/>
      <c r="G54" s="415"/>
      <c r="H54" s="415"/>
      <c r="I54" s="416"/>
    </row>
    <row r="55" spans="1:12" x14ac:dyDescent="0.45">
      <c r="A55" s="120" t="s">
        <v>112</v>
      </c>
      <c r="B55" s="412" t="s">
        <v>113</v>
      </c>
      <c r="C55" s="458"/>
      <c r="D55" s="413"/>
      <c r="E55" s="412" t="s">
        <v>114</v>
      </c>
      <c r="F55" s="413"/>
      <c r="G55" s="136" t="s">
        <v>115</v>
      </c>
      <c r="H55" s="136" t="s">
        <v>94</v>
      </c>
      <c r="I55" s="137" t="s">
        <v>95</v>
      </c>
    </row>
    <row r="56" spans="1:12" x14ac:dyDescent="0.45">
      <c r="A56" s="125">
        <v>1</v>
      </c>
      <c r="B56" s="417" t="s">
        <v>471</v>
      </c>
      <c r="C56" s="418"/>
      <c r="D56" s="419"/>
      <c r="E56" s="406">
        <v>1</v>
      </c>
      <c r="F56" s="407"/>
      <c r="G56" s="211">
        <v>35</v>
      </c>
      <c r="H56" s="138">
        <v>5</v>
      </c>
      <c r="I56" s="224">
        <f>H56*G56</f>
        <v>175</v>
      </c>
    </row>
    <row r="57" spans="1:12" x14ac:dyDescent="0.45">
      <c r="A57" s="139"/>
      <c r="B57" s="423"/>
      <c r="C57" s="424"/>
      <c r="D57" s="425"/>
      <c r="E57" s="440"/>
      <c r="F57" s="442"/>
      <c r="G57" s="126"/>
      <c r="H57" s="138"/>
      <c r="I57" s="224"/>
    </row>
    <row r="58" spans="1:12" x14ac:dyDescent="0.45">
      <c r="A58" s="408" t="s">
        <v>116</v>
      </c>
      <c r="B58" s="404"/>
      <c r="C58" s="404"/>
      <c r="D58" s="404"/>
      <c r="E58" s="404"/>
      <c r="F58" s="404"/>
      <c r="G58" s="404"/>
      <c r="H58" s="405"/>
      <c r="I58" s="140">
        <f>SUM(I56:I57)</f>
        <v>175</v>
      </c>
    </row>
    <row r="59" spans="1:12" x14ac:dyDescent="0.45">
      <c r="A59" s="141"/>
      <c r="B59" s="142"/>
      <c r="C59" s="142"/>
      <c r="D59" s="142"/>
      <c r="E59" s="142"/>
      <c r="F59" s="143"/>
      <c r="G59" s="144"/>
      <c r="H59" s="144"/>
      <c r="I59" s="145"/>
      <c r="L59" s="97"/>
    </row>
    <row r="60" spans="1:12" x14ac:dyDescent="0.45">
      <c r="A60" s="452"/>
      <c r="B60" s="453"/>
      <c r="C60" s="453"/>
      <c r="D60" s="453"/>
      <c r="E60" s="453"/>
      <c r="F60" s="146"/>
      <c r="G60" s="454" t="s">
        <v>117</v>
      </c>
      <c r="H60" s="453"/>
      <c r="I60" s="147">
        <f>I58+I53+I41</f>
        <v>1175</v>
      </c>
    </row>
    <row r="61" spans="1:12" x14ac:dyDescent="0.45">
      <c r="A61" s="452"/>
      <c r="B61" s="453"/>
      <c r="C61" s="453"/>
      <c r="D61" s="453"/>
      <c r="E61" s="453"/>
      <c r="F61" s="100"/>
      <c r="G61" s="148"/>
      <c r="H61" s="149"/>
      <c r="I61" s="150"/>
    </row>
    <row r="62" spans="1:12" ht="14.65" thickBot="1" x14ac:dyDescent="0.5">
      <c r="A62" s="452"/>
      <c r="B62" s="453"/>
      <c r="C62" s="453"/>
      <c r="D62" s="453"/>
      <c r="E62" s="453"/>
      <c r="F62" s="100"/>
      <c r="G62" s="402" t="s">
        <v>160</v>
      </c>
      <c r="H62" s="403"/>
      <c r="I62" s="159">
        <f>I60+I61</f>
        <v>1175</v>
      </c>
    </row>
    <row r="63" spans="1:12" ht="15" thickTop="1" thickBot="1" x14ac:dyDescent="0.5">
      <c r="A63" s="151"/>
      <c r="B63" s="152"/>
      <c r="C63" s="459"/>
      <c r="D63" s="460"/>
      <c r="E63" s="460"/>
      <c r="F63" s="460"/>
      <c r="G63" s="153"/>
      <c r="H63" s="153"/>
      <c r="I63" s="154"/>
    </row>
    <row r="65" spans="1:2" x14ac:dyDescent="0.45">
      <c r="A65" s="97"/>
      <c r="B65" s="97"/>
    </row>
  </sheetData>
  <mergeCells count="76">
    <mergeCell ref="F11:G11"/>
    <mergeCell ref="H11:I11"/>
    <mergeCell ref="A9:E9"/>
    <mergeCell ref="F9:G9"/>
    <mergeCell ref="H9:I9"/>
    <mergeCell ref="F10:G10"/>
    <mergeCell ref="H10:I10"/>
    <mergeCell ref="B21:D21"/>
    <mergeCell ref="F12:G12"/>
    <mergeCell ref="H12:I12"/>
    <mergeCell ref="H13:I13"/>
    <mergeCell ref="F14:G14"/>
    <mergeCell ref="H14:I14"/>
    <mergeCell ref="F15:G15"/>
    <mergeCell ref="H15:I15"/>
    <mergeCell ref="A16:I16"/>
    <mergeCell ref="A17:I17"/>
    <mergeCell ref="B18:D18"/>
    <mergeCell ref="B19:D19"/>
    <mergeCell ref="B20:D20"/>
    <mergeCell ref="B33:F33"/>
    <mergeCell ref="A22:H22"/>
    <mergeCell ref="A23:I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44:D44"/>
    <mergeCell ref="E44:F44"/>
    <mergeCell ref="B34:F34"/>
    <mergeCell ref="B35:F35"/>
    <mergeCell ref="B36:F36"/>
    <mergeCell ref="B37:F37"/>
    <mergeCell ref="B38:F38"/>
    <mergeCell ref="A39:H39"/>
    <mergeCell ref="A40:H40"/>
    <mergeCell ref="A41:H41"/>
    <mergeCell ref="A42:I42"/>
    <mergeCell ref="B43:D43"/>
    <mergeCell ref="E43:F43"/>
    <mergeCell ref="B45:D45"/>
    <mergeCell ref="E45:F45"/>
    <mergeCell ref="B46:D46"/>
    <mergeCell ref="E46:F46"/>
    <mergeCell ref="B47:D47"/>
    <mergeCell ref="E47:F47"/>
    <mergeCell ref="B56:D56"/>
    <mergeCell ref="E56:F56"/>
    <mergeCell ref="B48:D48"/>
    <mergeCell ref="E48:F48"/>
    <mergeCell ref="B49:D49"/>
    <mergeCell ref="E49:F49"/>
    <mergeCell ref="B50:D50"/>
    <mergeCell ref="B51:D51"/>
    <mergeCell ref="B52:D52"/>
    <mergeCell ref="A53:H53"/>
    <mergeCell ref="A54:I54"/>
    <mergeCell ref="B55:D55"/>
    <mergeCell ref="E55:F55"/>
    <mergeCell ref="C63:F63"/>
    <mergeCell ref="B57:D57"/>
    <mergeCell ref="E57:F57"/>
    <mergeCell ref="A58:H58"/>
    <mergeCell ref="A60:B60"/>
    <mergeCell ref="C60:E60"/>
    <mergeCell ref="G60:H60"/>
    <mergeCell ref="A61:B61"/>
    <mergeCell ref="C61:E61"/>
    <mergeCell ref="A62:B62"/>
    <mergeCell ref="C62:E62"/>
    <mergeCell ref="G62:H62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sheetPr>
    <tabColor rgb="FF00B050"/>
  </sheetPr>
  <dimension ref="A1:M65"/>
  <sheetViews>
    <sheetView view="pageBreakPreview" zoomScale="60" zoomScaleNormal="100" workbookViewId="0">
      <selection activeCell="M39" sqref="M39"/>
    </sheetView>
  </sheetViews>
  <sheetFormatPr defaultRowHeight="14.25" x14ac:dyDescent="0.45"/>
  <cols>
    <col min="1" max="1" width="12" bestFit="1" customWidth="1"/>
    <col min="4" max="4" width="26.86328125" customWidth="1"/>
    <col min="6" max="6" width="8.86328125" customWidth="1"/>
    <col min="7" max="7" width="11" customWidth="1"/>
    <col min="8" max="8" width="14.1328125" customWidth="1"/>
    <col min="9" max="9" width="18.33203125" customWidth="1"/>
    <col min="13" max="13" width="5.1328125" customWidth="1"/>
  </cols>
  <sheetData>
    <row r="1" spans="1:13" x14ac:dyDescent="0.45">
      <c r="A1" s="92"/>
      <c r="B1" s="93"/>
      <c r="C1" s="93"/>
      <c r="D1" s="93"/>
      <c r="E1" s="93"/>
      <c r="F1" s="93"/>
      <c r="G1" s="93"/>
      <c r="H1" s="93"/>
      <c r="I1" s="94"/>
    </row>
    <row r="2" spans="1:13" x14ac:dyDescent="0.45">
      <c r="A2" s="95"/>
      <c r="I2" s="96"/>
    </row>
    <row r="3" spans="1:13" x14ac:dyDescent="0.45">
      <c r="A3" s="95"/>
      <c r="I3" s="96"/>
    </row>
    <row r="4" spans="1:13" x14ac:dyDescent="0.45">
      <c r="A4" s="95"/>
      <c r="I4" s="96"/>
    </row>
    <row r="5" spans="1:13" x14ac:dyDescent="0.45">
      <c r="A5" s="95"/>
      <c r="I5" s="96"/>
    </row>
    <row r="6" spans="1:13" x14ac:dyDescent="0.45">
      <c r="A6" s="95"/>
      <c r="I6" s="96"/>
    </row>
    <row r="7" spans="1:13" x14ac:dyDescent="0.45">
      <c r="A7" s="95"/>
      <c r="I7" s="96"/>
    </row>
    <row r="8" spans="1:13" x14ac:dyDescent="0.45">
      <c r="A8" s="95"/>
      <c r="H8" s="97"/>
      <c r="I8" s="98"/>
    </row>
    <row r="9" spans="1:13" x14ac:dyDescent="0.45">
      <c r="A9" s="414" t="s">
        <v>167</v>
      </c>
      <c r="B9" s="415"/>
      <c r="C9" s="415"/>
      <c r="D9" s="415"/>
      <c r="E9" s="429"/>
      <c r="F9" s="430" t="s">
        <v>166</v>
      </c>
      <c r="G9" s="431"/>
      <c r="H9" s="432" t="e">
        <f>#REF!</f>
        <v>#REF!</v>
      </c>
      <c r="I9" s="433"/>
    </row>
    <row r="10" spans="1:13" x14ac:dyDescent="0.45">
      <c r="A10" s="99" t="s">
        <v>77</v>
      </c>
      <c r="B10" s="97"/>
      <c r="F10" s="430" t="s">
        <v>78</v>
      </c>
      <c r="G10" s="431"/>
      <c r="H10" s="434" t="e">
        <f>#REF!</f>
        <v>#REF!</v>
      </c>
      <c r="I10" s="435"/>
    </row>
    <row r="11" spans="1:13" x14ac:dyDescent="0.45">
      <c r="A11" s="99" t="s">
        <v>79</v>
      </c>
      <c r="B11" s="97"/>
      <c r="F11" s="430" t="s">
        <v>80</v>
      </c>
      <c r="G11" s="431"/>
      <c r="H11" s="507" t="e">
        <f>#REF!</f>
        <v>#REF!</v>
      </c>
      <c r="I11" s="435"/>
    </row>
    <row r="12" spans="1:13" x14ac:dyDescent="0.45">
      <c r="A12" s="99" t="s">
        <v>81</v>
      </c>
      <c r="B12" s="97"/>
      <c r="F12" s="430" t="s">
        <v>82</v>
      </c>
      <c r="G12" s="431"/>
      <c r="H12" s="436" t="e">
        <f>#REF!</f>
        <v>#REF!</v>
      </c>
      <c r="I12" s="435"/>
    </row>
    <row r="13" spans="1:13" x14ac:dyDescent="0.45">
      <c r="A13" s="99" t="s">
        <v>83</v>
      </c>
      <c r="B13" s="97"/>
      <c r="F13" s="181" t="s">
        <v>84</v>
      </c>
      <c r="G13" s="182"/>
      <c r="H13" s="468" t="s">
        <v>118</v>
      </c>
      <c r="I13" s="469"/>
    </row>
    <row r="14" spans="1:13" x14ac:dyDescent="0.45">
      <c r="A14" s="99"/>
      <c r="B14" s="97"/>
      <c r="F14" s="430" t="s">
        <v>86</v>
      </c>
      <c r="G14" s="431"/>
      <c r="H14" s="436" t="s">
        <v>87</v>
      </c>
      <c r="I14" s="435"/>
      <c r="M14" t="s">
        <v>85</v>
      </c>
    </row>
    <row r="15" spans="1:13" x14ac:dyDescent="0.45">
      <c r="A15" s="99"/>
      <c r="B15" s="97"/>
      <c r="D15" s="187"/>
      <c r="F15" s="472" t="s">
        <v>404</v>
      </c>
      <c r="G15" s="472"/>
      <c r="H15" s="473" t="s">
        <v>343</v>
      </c>
      <c r="I15" s="469"/>
    </row>
    <row r="16" spans="1:13" x14ac:dyDescent="0.45">
      <c r="A16" s="443" t="s">
        <v>472</v>
      </c>
      <c r="B16" s="444"/>
      <c r="C16" s="444"/>
      <c r="D16" s="444"/>
      <c r="E16" s="444"/>
      <c r="F16" s="444"/>
      <c r="G16" s="444"/>
      <c r="H16" s="444"/>
      <c r="I16" s="445"/>
    </row>
    <row r="17" spans="1:11" ht="14.65" thickBot="1" x14ac:dyDescent="0.5">
      <c r="A17" s="446" t="s">
        <v>88</v>
      </c>
      <c r="B17" s="447"/>
      <c r="C17" s="447"/>
      <c r="D17" s="447"/>
      <c r="E17" s="447"/>
      <c r="F17" s="447"/>
      <c r="G17" s="447"/>
      <c r="H17" s="447"/>
      <c r="I17" s="448"/>
    </row>
    <row r="18" spans="1:11" x14ac:dyDescent="0.45">
      <c r="A18" s="104" t="s">
        <v>89</v>
      </c>
      <c r="B18" s="464" t="s">
        <v>176</v>
      </c>
      <c r="C18" s="465"/>
      <c r="D18" s="466"/>
      <c r="E18" s="170" t="s">
        <v>91</v>
      </c>
      <c r="F18" s="170" t="s">
        <v>92</v>
      </c>
      <c r="G18" s="170" t="s">
        <v>93</v>
      </c>
      <c r="H18" s="170" t="s">
        <v>94</v>
      </c>
      <c r="I18" s="171" t="s">
        <v>95</v>
      </c>
    </row>
    <row r="19" spans="1:11" x14ac:dyDescent="0.45">
      <c r="A19" s="109"/>
      <c r="B19" s="437"/>
      <c r="C19" s="438"/>
      <c r="D19" s="439"/>
      <c r="E19" s="110"/>
      <c r="F19" s="111"/>
      <c r="G19" s="110"/>
      <c r="H19" s="112"/>
      <c r="I19" s="113"/>
    </row>
    <row r="20" spans="1:11" x14ac:dyDescent="0.45">
      <c r="A20" s="114"/>
      <c r="B20" s="406"/>
      <c r="C20" s="395"/>
      <c r="D20" s="407"/>
      <c r="E20" s="115"/>
      <c r="F20" s="100"/>
      <c r="G20" s="115"/>
      <c r="H20" s="116"/>
      <c r="I20" s="113"/>
    </row>
    <row r="21" spans="1:11" x14ac:dyDescent="0.45">
      <c r="A21" s="114"/>
      <c r="B21" s="440"/>
      <c r="C21" s="441"/>
      <c r="D21" s="442"/>
      <c r="E21" s="115"/>
      <c r="F21" s="100"/>
      <c r="G21" s="117"/>
      <c r="H21" s="118"/>
      <c r="I21" s="119"/>
    </row>
    <row r="22" spans="1:11" x14ac:dyDescent="0.45">
      <c r="A22" s="408" t="s">
        <v>96</v>
      </c>
      <c r="B22" s="404"/>
      <c r="C22" s="404"/>
      <c r="D22" s="404"/>
      <c r="E22" s="404"/>
      <c r="F22" s="404"/>
      <c r="G22" s="404"/>
      <c r="H22" s="405"/>
      <c r="I22" s="113"/>
    </row>
    <row r="23" spans="1:11" x14ac:dyDescent="0.45">
      <c r="A23" s="414" t="s">
        <v>97</v>
      </c>
      <c r="B23" s="415"/>
      <c r="C23" s="415"/>
      <c r="D23" s="415"/>
      <c r="E23" s="415"/>
      <c r="F23" s="415"/>
      <c r="G23" s="415"/>
      <c r="H23" s="415"/>
      <c r="I23" s="416"/>
    </row>
    <row r="24" spans="1:11" x14ac:dyDescent="0.45">
      <c r="A24" s="120" t="s">
        <v>98</v>
      </c>
      <c r="B24" s="412" t="s">
        <v>176</v>
      </c>
      <c r="C24" s="458"/>
      <c r="D24" s="458"/>
      <c r="E24" s="458"/>
      <c r="F24" s="413"/>
      <c r="G24" s="180" t="s">
        <v>93</v>
      </c>
      <c r="H24" s="136" t="s">
        <v>94</v>
      </c>
      <c r="I24" s="137" t="s">
        <v>95</v>
      </c>
      <c r="K24" s="142"/>
    </row>
    <row r="25" spans="1:11" x14ac:dyDescent="0.45">
      <c r="A25" s="125">
        <v>1</v>
      </c>
      <c r="B25" s="417" t="s">
        <v>386</v>
      </c>
      <c r="C25" s="418"/>
      <c r="D25" s="418"/>
      <c r="E25" s="418"/>
      <c r="F25" s="419"/>
      <c r="G25" s="191">
        <v>4</v>
      </c>
      <c r="H25" s="219">
        <v>2565.2199999999998</v>
      </c>
      <c r="I25" s="129">
        <f>H25*G25</f>
        <v>10260.879999999999</v>
      </c>
    </row>
    <row r="26" spans="1:11" x14ac:dyDescent="0.45">
      <c r="A26" s="125"/>
      <c r="B26" s="420"/>
      <c r="C26" s="421"/>
      <c r="D26" s="421"/>
      <c r="E26" s="421"/>
      <c r="F26" s="422"/>
      <c r="G26" s="191"/>
      <c r="H26" s="220"/>
      <c r="I26" s="129"/>
    </row>
    <row r="27" spans="1:11" x14ac:dyDescent="0.45">
      <c r="A27" s="125"/>
      <c r="B27" s="420"/>
      <c r="C27" s="421"/>
      <c r="D27" s="421"/>
      <c r="E27" s="421"/>
      <c r="F27" s="422"/>
      <c r="G27" s="191"/>
      <c r="H27" s="220"/>
      <c r="I27" s="129"/>
    </row>
    <row r="28" spans="1:11" x14ac:dyDescent="0.45">
      <c r="A28" s="125"/>
      <c r="B28" s="420"/>
      <c r="C28" s="421"/>
      <c r="D28" s="421"/>
      <c r="E28" s="421"/>
      <c r="F28" s="422"/>
      <c r="G28" s="191"/>
      <c r="H28" s="220"/>
      <c r="I28" s="129"/>
    </row>
    <row r="29" spans="1:11" x14ac:dyDescent="0.45">
      <c r="A29" s="125"/>
      <c r="B29" s="420"/>
      <c r="C29" s="421"/>
      <c r="D29" s="421"/>
      <c r="E29" s="421"/>
      <c r="F29" s="422"/>
      <c r="G29" s="191"/>
      <c r="H29" s="220"/>
      <c r="I29" s="129"/>
    </row>
    <row r="30" spans="1:11" x14ac:dyDescent="0.45">
      <c r="A30" s="125"/>
      <c r="B30" s="420"/>
      <c r="C30" s="421"/>
      <c r="D30" s="421"/>
      <c r="E30" s="421"/>
      <c r="F30" s="422"/>
      <c r="G30" s="191"/>
      <c r="H30" s="220"/>
      <c r="I30" s="129"/>
    </row>
    <row r="31" spans="1:11" x14ac:dyDescent="0.45">
      <c r="A31" s="125"/>
      <c r="B31" s="470"/>
      <c r="C31" s="471"/>
      <c r="D31" s="471"/>
      <c r="E31" s="471"/>
      <c r="F31" s="471"/>
      <c r="G31" s="191"/>
      <c r="H31" s="220"/>
      <c r="I31" s="129"/>
    </row>
    <row r="32" spans="1:11" x14ac:dyDescent="0.45">
      <c r="A32" s="125"/>
      <c r="B32" s="470"/>
      <c r="C32" s="471"/>
      <c r="D32" s="471"/>
      <c r="E32" s="471"/>
      <c r="F32" s="471"/>
      <c r="G32" s="191"/>
      <c r="H32" s="220"/>
      <c r="I32" s="129"/>
    </row>
    <row r="33" spans="1:12" x14ac:dyDescent="0.45">
      <c r="A33" s="125"/>
      <c r="B33" s="470"/>
      <c r="C33" s="471"/>
      <c r="D33" s="471"/>
      <c r="E33" s="471"/>
      <c r="F33" s="471"/>
      <c r="G33" s="191"/>
      <c r="H33" s="220"/>
      <c r="I33" s="129"/>
    </row>
    <row r="34" spans="1:12" x14ac:dyDescent="0.45">
      <c r="A34" s="125"/>
      <c r="B34" s="470"/>
      <c r="C34" s="471"/>
      <c r="D34" s="471"/>
      <c r="E34" s="471"/>
      <c r="F34" s="471"/>
      <c r="G34" s="191"/>
      <c r="H34" s="220"/>
      <c r="I34" s="129"/>
    </row>
    <row r="35" spans="1:12" x14ac:dyDescent="0.45">
      <c r="A35" s="125"/>
      <c r="B35" s="470"/>
      <c r="C35" s="471"/>
      <c r="D35" s="471"/>
      <c r="E35" s="471"/>
      <c r="F35" s="471"/>
      <c r="G35" s="191"/>
      <c r="H35" s="220"/>
      <c r="I35" s="129"/>
    </row>
    <row r="36" spans="1:12" x14ac:dyDescent="0.45">
      <c r="A36" s="125"/>
      <c r="B36" s="470"/>
      <c r="C36" s="471"/>
      <c r="D36" s="471"/>
      <c r="E36" s="471"/>
      <c r="F36" s="471"/>
      <c r="G36" s="191"/>
      <c r="H36" s="220"/>
      <c r="I36" s="129"/>
    </row>
    <row r="37" spans="1:12" x14ac:dyDescent="0.45">
      <c r="A37" s="125"/>
      <c r="B37" s="470"/>
      <c r="C37" s="471"/>
      <c r="D37" s="471"/>
      <c r="E37" s="471"/>
      <c r="F37" s="471"/>
      <c r="G37" s="191"/>
      <c r="H37" s="220"/>
      <c r="I37" s="129"/>
    </row>
    <row r="38" spans="1:12" x14ac:dyDescent="0.45">
      <c r="A38" s="125"/>
      <c r="B38" s="470"/>
      <c r="C38" s="471"/>
      <c r="D38" s="471"/>
      <c r="E38" s="471"/>
      <c r="F38" s="471"/>
      <c r="G38" s="191"/>
      <c r="H38" s="192"/>
      <c r="I38" s="129"/>
      <c r="L38" s="130"/>
    </row>
    <row r="39" spans="1:12" x14ac:dyDescent="0.45">
      <c r="A39" s="467" t="s">
        <v>177</v>
      </c>
      <c r="B39" s="404"/>
      <c r="C39" s="404"/>
      <c r="D39" s="404"/>
      <c r="E39" s="404"/>
      <c r="F39" s="404"/>
      <c r="G39" s="404"/>
      <c r="H39" s="405"/>
      <c r="I39" s="185">
        <f>SUM(I25:I38)</f>
        <v>10260.879999999999</v>
      </c>
      <c r="L39" s="130"/>
    </row>
    <row r="40" spans="1:12" x14ac:dyDescent="0.45">
      <c r="A40" s="408" t="s">
        <v>178</v>
      </c>
      <c r="B40" s="404"/>
      <c r="C40" s="404"/>
      <c r="D40" s="404"/>
      <c r="E40" s="404"/>
      <c r="F40" s="404"/>
      <c r="G40" s="404"/>
      <c r="H40" s="405"/>
      <c r="I40" s="186">
        <f>ROUND((I39*0.15),2)</f>
        <v>1539.13</v>
      </c>
      <c r="L40" s="130"/>
    </row>
    <row r="41" spans="1:12" x14ac:dyDescent="0.45">
      <c r="A41" s="408" t="s">
        <v>179</v>
      </c>
      <c r="B41" s="404"/>
      <c r="C41" s="404"/>
      <c r="D41" s="404"/>
      <c r="E41" s="404"/>
      <c r="F41" s="404"/>
      <c r="G41" s="404"/>
      <c r="H41" s="405"/>
      <c r="I41" s="172">
        <f>I39+I40</f>
        <v>11800.009999999998</v>
      </c>
    </row>
    <row r="42" spans="1:12" x14ac:dyDescent="0.45">
      <c r="A42" s="414" t="s">
        <v>101</v>
      </c>
      <c r="B42" s="415"/>
      <c r="C42" s="415"/>
      <c r="D42" s="415"/>
      <c r="E42" s="415"/>
      <c r="F42" s="415"/>
      <c r="G42" s="415"/>
      <c r="H42" s="415"/>
      <c r="I42" s="416"/>
    </row>
    <row r="43" spans="1:12" x14ac:dyDescent="0.45">
      <c r="A43" s="120" t="s">
        <v>102</v>
      </c>
      <c r="B43" s="412" t="s">
        <v>103</v>
      </c>
      <c r="C43" s="458"/>
      <c r="D43" s="413"/>
      <c r="E43" s="412" t="s">
        <v>91</v>
      </c>
      <c r="F43" s="413"/>
      <c r="G43" s="122" t="s">
        <v>93</v>
      </c>
      <c r="H43" s="123" t="s">
        <v>94</v>
      </c>
      <c r="I43" s="124" t="s">
        <v>95</v>
      </c>
    </row>
    <row r="44" spans="1:12" x14ac:dyDescent="0.45">
      <c r="A44" s="125">
        <v>1</v>
      </c>
      <c r="B44" s="449" t="s">
        <v>104</v>
      </c>
      <c r="C44" s="450"/>
      <c r="D44" s="451"/>
      <c r="E44" s="437" t="s">
        <v>105</v>
      </c>
      <c r="F44" s="439"/>
      <c r="G44" s="157"/>
      <c r="H44" s="155">
        <v>450</v>
      </c>
      <c r="I44" s="132">
        <f>SUM(G44*H44)</f>
        <v>0</v>
      </c>
    </row>
    <row r="45" spans="1:12" x14ac:dyDescent="0.45">
      <c r="A45" s="125">
        <v>2</v>
      </c>
      <c r="B45" s="426" t="s">
        <v>106</v>
      </c>
      <c r="C45" s="427"/>
      <c r="D45" s="428"/>
      <c r="E45" s="406" t="s">
        <v>105</v>
      </c>
      <c r="F45" s="407"/>
      <c r="G45" s="126"/>
      <c r="H45" s="156">
        <v>350</v>
      </c>
      <c r="I45" s="129">
        <f t="shared" ref="I45:I49" si="0">SUM(G45*H45)</f>
        <v>0</v>
      </c>
    </row>
    <row r="46" spans="1:12" x14ac:dyDescent="0.45">
      <c r="A46" s="125">
        <v>3</v>
      </c>
      <c r="B46" s="426" t="s">
        <v>107</v>
      </c>
      <c r="C46" s="427"/>
      <c r="D46" s="428"/>
      <c r="E46" s="406" t="s">
        <v>105</v>
      </c>
      <c r="F46" s="407"/>
      <c r="G46" s="126">
        <v>2.5</v>
      </c>
      <c r="H46" s="156">
        <v>300</v>
      </c>
      <c r="I46" s="129">
        <f t="shared" si="0"/>
        <v>750</v>
      </c>
    </row>
    <row r="47" spans="1:12" x14ac:dyDescent="0.45">
      <c r="A47" s="125">
        <v>4</v>
      </c>
      <c r="B47" s="426" t="s">
        <v>108</v>
      </c>
      <c r="C47" s="427"/>
      <c r="D47" s="428"/>
      <c r="E47" s="406" t="s">
        <v>105</v>
      </c>
      <c r="F47" s="407"/>
      <c r="G47" s="126">
        <v>2.5</v>
      </c>
      <c r="H47" s="156">
        <v>200</v>
      </c>
      <c r="I47" s="129">
        <f t="shared" si="0"/>
        <v>500</v>
      </c>
    </row>
    <row r="48" spans="1:12" x14ac:dyDescent="0.45">
      <c r="A48" s="125">
        <v>5</v>
      </c>
      <c r="B48" s="426" t="s">
        <v>109</v>
      </c>
      <c r="C48" s="427"/>
      <c r="D48" s="428"/>
      <c r="E48" s="406" t="s">
        <v>105</v>
      </c>
      <c r="F48" s="407"/>
      <c r="G48" s="126"/>
      <c r="H48" s="158">
        <v>200</v>
      </c>
      <c r="I48" s="129">
        <f t="shared" si="0"/>
        <v>0</v>
      </c>
    </row>
    <row r="49" spans="1:12" x14ac:dyDescent="0.45">
      <c r="A49" s="125">
        <v>6</v>
      </c>
      <c r="B49" s="426" t="s">
        <v>339</v>
      </c>
      <c r="C49" s="427"/>
      <c r="D49" s="428"/>
      <c r="E49" s="406" t="s">
        <v>105</v>
      </c>
      <c r="F49" s="407"/>
      <c r="G49" s="126"/>
      <c r="H49" s="158">
        <v>140</v>
      </c>
      <c r="I49" s="129">
        <f t="shared" si="0"/>
        <v>0</v>
      </c>
    </row>
    <row r="50" spans="1:12" x14ac:dyDescent="0.45">
      <c r="A50" s="125"/>
      <c r="B50" s="426"/>
      <c r="C50" s="427"/>
      <c r="D50" s="428"/>
      <c r="E50" s="133"/>
      <c r="F50" s="100"/>
      <c r="G50" s="100"/>
      <c r="H50" s="116"/>
      <c r="I50" s="129"/>
    </row>
    <row r="51" spans="1:12" x14ac:dyDescent="0.45">
      <c r="A51" s="114"/>
      <c r="B51" s="426"/>
      <c r="C51" s="427"/>
      <c r="D51" s="428"/>
      <c r="F51" s="100"/>
      <c r="G51" s="100"/>
      <c r="H51" s="116"/>
      <c r="I51" s="129"/>
    </row>
    <row r="52" spans="1:12" x14ac:dyDescent="0.45">
      <c r="A52" s="134"/>
      <c r="B52" s="455"/>
      <c r="C52" s="456"/>
      <c r="D52" s="457"/>
      <c r="E52" s="102"/>
      <c r="F52" s="103"/>
      <c r="G52" s="100"/>
      <c r="H52" s="118"/>
      <c r="I52" s="129"/>
    </row>
    <row r="53" spans="1:12" x14ac:dyDescent="0.45">
      <c r="A53" s="408" t="s">
        <v>110</v>
      </c>
      <c r="B53" s="404"/>
      <c r="C53" s="404"/>
      <c r="D53" s="404"/>
      <c r="E53" s="404"/>
      <c r="F53" s="404"/>
      <c r="G53" s="404"/>
      <c r="H53" s="405"/>
      <c r="I53" s="140">
        <f>SUM(I44:I52)</f>
        <v>1250</v>
      </c>
    </row>
    <row r="54" spans="1:12" x14ac:dyDescent="0.45">
      <c r="A54" s="414" t="s">
        <v>111</v>
      </c>
      <c r="B54" s="415"/>
      <c r="C54" s="415"/>
      <c r="D54" s="415"/>
      <c r="E54" s="415"/>
      <c r="F54" s="415"/>
      <c r="G54" s="415"/>
      <c r="H54" s="415"/>
      <c r="I54" s="416"/>
    </row>
    <row r="55" spans="1:12" x14ac:dyDescent="0.45">
      <c r="A55" s="120" t="s">
        <v>112</v>
      </c>
      <c r="B55" s="412" t="s">
        <v>113</v>
      </c>
      <c r="C55" s="458"/>
      <c r="D55" s="413"/>
      <c r="E55" s="412" t="s">
        <v>114</v>
      </c>
      <c r="F55" s="413"/>
      <c r="G55" s="136" t="s">
        <v>115</v>
      </c>
      <c r="H55" s="136" t="s">
        <v>94</v>
      </c>
      <c r="I55" s="137" t="s">
        <v>95</v>
      </c>
    </row>
    <row r="56" spans="1:12" x14ac:dyDescent="0.45">
      <c r="A56" s="125">
        <v>1</v>
      </c>
      <c r="B56" s="417" t="s">
        <v>442</v>
      </c>
      <c r="C56" s="418"/>
      <c r="D56" s="419"/>
      <c r="E56" s="406">
        <v>1</v>
      </c>
      <c r="F56" s="407"/>
      <c r="G56" s="211">
        <v>21.2</v>
      </c>
      <c r="H56" s="138">
        <v>5</v>
      </c>
      <c r="I56" s="224">
        <f>H56*G56</f>
        <v>106</v>
      </c>
    </row>
    <row r="57" spans="1:12" x14ac:dyDescent="0.45">
      <c r="A57" s="139"/>
      <c r="B57" s="423"/>
      <c r="C57" s="424"/>
      <c r="D57" s="425"/>
      <c r="E57" s="440"/>
      <c r="F57" s="442"/>
      <c r="G57" s="126"/>
      <c r="H57" s="138"/>
      <c r="I57" s="224"/>
    </row>
    <row r="58" spans="1:12" x14ac:dyDescent="0.45">
      <c r="A58" s="408" t="s">
        <v>116</v>
      </c>
      <c r="B58" s="404"/>
      <c r="C58" s="404"/>
      <c r="D58" s="404"/>
      <c r="E58" s="404"/>
      <c r="F58" s="404"/>
      <c r="G58" s="404"/>
      <c r="H58" s="405"/>
      <c r="I58" s="140">
        <f>SUM(I56:I57)</f>
        <v>106</v>
      </c>
    </row>
    <row r="59" spans="1:12" x14ac:dyDescent="0.45">
      <c r="A59" s="141"/>
      <c r="B59" s="142"/>
      <c r="C59" s="142"/>
      <c r="D59" s="142"/>
      <c r="E59" s="142"/>
      <c r="F59" s="143"/>
      <c r="G59" s="144"/>
      <c r="H59" s="144"/>
      <c r="I59" s="145"/>
      <c r="L59" s="97"/>
    </row>
    <row r="60" spans="1:12" x14ac:dyDescent="0.45">
      <c r="A60" s="452"/>
      <c r="B60" s="453"/>
      <c r="C60" s="453"/>
      <c r="D60" s="453"/>
      <c r="E60" s="453"/>
      <c r="F60" s="146"/>
      <c r="G60" s="454" t="s">
        <v>117</v>
      </c>
      <c r="H60" s="453"/>
      <c r="I60" s="147">
        <f>I58+I53+I41</f>
        <v>13156.009999999998</v>
      </c>
    </row>
    <row r="61" spans="1:12" x14ac:dyDescent="0.45">
      <c r="A61" s="452"/>
      <c r="B61" s="453"/>
      <c r="C61" s="453"/>
      <c r="D61" s="453"/>
      <c r="E61" s="453"/>
      <c r="F61" s="100"/>
      <c r="G61" s="148"/>
      <c r="H61" s="149"/>
      <c r="I61" s="150"/>
    </row>
    <row r="62" spans="1:12" ht="14.65" thickBot="1" x14ac:dyDescent="0.5">
      <c r="A62" s="452"/>
      <c r="B62" s="453"/>
      <c r="C62" s="453"/>
      <c r="D62" s="453"/>
      <c r="E62" s="453"/>
      <c r="F62" s="100"/>
      <c r="G62" s="402" t="s">
        <v>160</v>
      </c>
      <c r="H62" s="403"/>
      <c r="I62" s="159">
        <f>I60+I61</f>
        <v>13156.009999999998</v>
      </c>
    </row>
    <row r="63" spans="1:12" ht="15" thickTop="1" thickBot="1" x14ac:dyDescent="0.5">
      <c r="A63" s="151"/>
      <c r="B63" s="152"/>
      <c r="C63" s="459"/>
      <c r="D63" s="460"/>
      <c r="E63" s="460"/>
      <c r="F63" s="460"/>
      <c r="G63" s="153"/>
      <c r="H63" s="153"/>
      <c r="I63" s="154"/>
    </row>
    <row r="65" spans="1:2" x14ac:dyDescent="0.45">
      <c r="A65" s="97"/>
      <c r="B65" s="97"/>
    </row>
  </sheetData>
  <mergeCells count="76">
    <mergeCell ref="F11:G11"/>
    <mergeCell ref="H11:I11"/>
    <mergeCell ref="A9:E9"/>
    <mergeCell ref="F9:G9"/>
    <mergeCell ref="H9:I9"/>
    <mergeCell ref="F10:G10"/>
    <mergeCell ref="H10:I10"/>
    <mergeCell ref="B21:D21"/>
    <mergeCell ref="F12:G12"/>
    <mergeCell ref="H12:I12"/>
    <mergeCell ref="H13:I13"/>
    <mergeCell ref="F14:G14"/>
    <mergeCell ref="H14:I14"/>
    <mergeCell ref="F15:G15"/>
    <mergeCell ref="H15:I15"/>
    <mergeCell ref="A16:I16"/>
    <mergeCell ref="A17:I17"/>
    <mergeCell ref="B18:D18"/>
    <mergeCell ref="B19:D19"/>
    <mergeCell ref="B20:D20"/>
    <mergeCell ref="B33:F33"/>
    <mergeCell ref="A22:H22"/>
    <mergeCell ref="A23:I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44:D44"/>
    <mergeCell ref="E44:F44"/>
    <mergeCell ref="B34:F34"/>
    <mergeCell ref="B35:F35"/>
    <mergeCell ref="B36:F36"/>
    <mergeCell ref="B37:F37"/>
    <mergeCell ref="B38:F38"/>
    <mergeCell ref="A39:H39"/>
    <mergeCell ref="A40:H40"/>
    <mergeCell ref="A41:H41"/>
    <mergeCell ref="A42:I42"/>
    <mergeCell ref="B43:D43"/>
    <mergeCell ref="E43:F43"/>
    <mergeCell ref="B45:D45"/>
    <mergeCell ref="E45:F45"/>
    <mergeCell ref="B46:D46"/>
    <mergeCell ref="E46:F46"/>
    <mergeCell ref="B47:D47"/>
    <mergeCell ref="E47:F47"/>
    <mergeCell ref="B56:D56"/>
    <mergeCell ref="E56:F56"/>
    <mergeCell ref="B48:D48"/>
    <mergeCell ref="E48:F48"/>
    <mergeCell ref="B49:D49"/>
    <mergeCell ref="E49:F49"/>
    <mergeCell ref="B50:D50"/>
    <mergeCell ref="B51:D51"/>
    <mergeCell ref="B52:D52"/>
    <mergeCell ref="A53:H53"/>
    <mergeCell ref="A54:I54"/>
    <mergeCell ref="B55:D55"/>
    <mergeCell ref="E55:F55"/>
    <mergeCell ref="C63:F63"/>
    <mergeCell ref="B57:D57"/>
    <mergeCell ref="E57:F57"/>
    <mergeCell ref="A58:H58"/>
    <mergeCell ref="A60:B60"/>
    <mergeCell ref="C60:E60"/>
    <mergeCell ref="G60:H60"/>
    <mergeCell ref="A61:B61"/>
    <mergeCell ref="C61:E61"/>
    <mergeCell ref="A62:B62"/>
    <mergeCell ref="C62:E62"/>
    <mergeCell ref="G62:H62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120</vt:i4>
      </vt:variant>
      <vt:variant>
        <vt:lpstr>Named Ranges</vt:lpstr>
      </vt:variant>
      <vt:variant>
        <vt:i4>37</vt:i4>
      </vt:variant>
    </vt:vector>
  </HeadingPairs>
  <TitlesOfParts>
    <vt:vector size="157" baseType="lpstr">
      <vt:lpstr>SUMMARY</vt:lpstr>
      <vt:lpstr>SCHED 1A-1_JG_CH</vt:lpstr>
      <vt:lpstr>SCHED 1A-2_JG_CH</vt:lpstr>
      <vt:lpstr>SCHED 1A-3_JG_CH</vt:lpstr>
      <vt:lpstr>SCHED 1A-4_JG_CH</vt:lpstr>
      <vt:lpstr>SCHED 1A-5_JG_CH</vt:lpstr>
      <vt:lpstr>SCHED 2A-1_JG_CH</vt:lpstr>
      <vt:lpstr>SCHED 2A-3_JG_CH</vt:lpstr>
      <vt:lpstr>SCHED 2A-4_JG_CH</vt:lpstr>
      <vt:lpstr>SCHEDULE 3A_JG</vt:lpstr>
      <vt:lpstr>SCHEDULE 3B_CH</vt:lpstr>
      <vt:lpstr>SCHEDULE 4</vt:lpstr>
      <vt:lpstr>WORK ORDERS  01 LAETITIA BAM CH</vt:lpstr>
      <vt:lpstr>JOSE PEARSON TB HOSPITAL (02)</vt:lpstr>
      <vt:lpstr>NEW BRIGHTON MORTUARY (03)</vt:lpstr>
      <vt:lpstr>DORA NGIZA HOSPITAL (04)</vt:lpstr>
      <vt:lpstr>LAETITIA BAM CHC (05)</vt:lpstr>
      <vt:lpstr>MOTHERWELL CHC (06)</vt:lpstr>
      <vt:lpstr>MOTHERWEL CHC (07)</vt:lpstr>
      <vt:lpstr>ORSMOND TB HOSPITAL (08)</vt:lpstr>
      <vt:lpstr>JOSE PEARSON TB HOSPITAL (09)</vt:lpstr>
      <vt:lpstr>LIVINGSTONE HOSPITAL (10)</vt:lpstr>
      <vt:lpstr>LAETITIA BAM CHC (11)</vt:lpstr>
      <vt:lpstr>WEST END (12)</vt:lpstr>
      <vt:lpstr>PORT ELIZABETH PRO.(13)</vt:lpstr>
      <vt:lpstr>DORA NGIZA HOSP (14)</vt:lpstr>
      <vt:lpstr>ORSMOND TB HOSP (15)</vt:lpstr>
      <vt:lpstr>MOUNT RD MORT. (16)</vt:lpstr>
      <vt:lpstr>PARMACEUTICA DEP (17)</vt:lpstr>
      <vt:lpstr>DORA NGIZA HOSP (18)</vt:lpstr>
      <vt:lpstr>DORA NGIZA (19)</vt:lpstr>
      <vt:lpstr>LIVINGSTONE HOSPITAL (20)</vt:lpstr>
      <vt:lpstr>PE PROV. HOSPITAL (21)</vt:lpstr>
      <vt:lpstr>GQEBERA CHC (22)</vt:lpstr>
      <vt:lpstr>PORT EZIABERTH MEDIC DEPOT(23)</vt:lpstr>
      <vt:lpstr>LIVINGSTONE HOSPITAL (24)</vt:lpstr>
      <vt:lpstr>MOTHERWELL CHC (25)</vt:lpstr>
      <vt:lpstr>LIVINGSTONE HOSPITAL (26)</vt:lpstr>
      <vt:lpstr>GQEBERA CHC (27)</vt:lpstr>
      <vt:lpstr>DORA NGINZA HOSPITAL (28)</vt:lpstr>
      <vt:lpstr>ELIZABETH DOKIN HOSP(29)</vt:lpstr>
      <vt:lpstr>PORT ELIZABETH PROV (30)</vt:lpstr>
      <vt:lpstr>MOUNTROAD MORTUARY (31)</vt:lpstr>
      <vt:lpstr>UITENHAGE PRO.HOSPITAL (32)</vt:lpstr>
      <vt:lpstr>JOSE PEARSON TB HSPITAL (33)</vt:lpstr>
      <vt:lpstr>LAETITA BAM CHC (34)</vt:lpstr>
      <vt:lpstr>MOTHEWELL CHC (35)</vt:lpstr>
      <vt:lpstr>LAETITA BAM CHC (36)</vt:lpstr>
      <vt:lpstr>PE PROV. (37)</vt:lpstr>
      <vt:lpstr>ORSMOND TB HOSP. (38)</vt:lpstr>
      <vt:lpstr>Gqebera CHC (39)</vt:lpstr>
      <vt:lpstr>Dora Ngiza (40)</vt:lpstr>
      <vt:lpstr>PE Pronvincial Hospital (41)</vt:lpstr>
      <vt:lpstr>Motherwell CHC (42)</vt:lpstr>
      <vt:lpstr>Westend Clinic (43)</vt:lpstr>
      <vt:lpstr>Dora Ngiza (44)</vt:lpstr>
      <vt:lpstr>Elizabeth Hospital (45)</vt:lpstr>
      <vt:lpstr>Jose Pearson (46)</vt:lpstr>
      <vt:lpstr>Livingstone Hospital (47)</vt:lpstr>
      <vt:lpstr>PE Pro. Hosp (48)</vt:lpstr>
      <vt:lpstr>Elizabeth Donken hosp.(49)</vt:lpstr>
      <vt:lpstr>Dora Ngiza (50)</vt:lpstr>
      <vt:lpstr>Dora Ngiza (51)</vt:lpstr>
      <vt:lpstr>West End (52)</vt:lpstr>
      <vt:lpstr>Elizabeth Hospital (53)</vt:lpstr>
      <vt:lpstr>Orsmond TB Hosp.(54)</vt:lpstr>
      <vt:lpstr>Port Elizabeth (55)</vt:lpstr>
      <vt:lpstr>Livingston Hosp (56)</vt:lpstr>
      <vt:lpstr>New Brighton M.(57)</vt:lpstr>
      <vt:lpstr>West End (58)</vt:lpstr>
      <vt:lpstr>Dora Ngiza chc (59)</vt:lpstr>
      <vt:lpstr>New Brighston (60)</vt:lpstr>
      <vt:lpstr>Jose Pearson TB Hosp (61)</vt:lpstr>
      <vt:lpstr>Jose Pearson TB Hosp (62)</vt:lpstr>
      <vt:lpstr>Livingstone Hosp (63)</vt:lpstr>
      <vt:lpstr>Jose Pearson TB Hosp (64)</vt:lpstr>
      <vt:lpstr>Motherwell chc (65)</vt:lpstr>
      <vt:lpstr>Dora Ngiza (66)</vt:lpstr>
      <vt:lpstr>Orsmond TB Hosp (66)</vt:lpstr>
      <vt:lpstr>Dora Ngiza Hosp (67)</vt:lpstr>
      <vt:lpstr>Uitenhage Forensic (68)</vt:lpstr>
      <vt:lpstr>Dora Ngiza Hospital (70)</vt:lpstr>
      <vt:lpstr>Jose Pearson Sant (71)</vt:lpstr>
      <vt:lpstr>Gqebera chc (72)</vt:lpstr>
      <vt:lpstr>Dora Ngiza Hospital (73)</vt:lpstr>
      <vt:lpstr>Jose Pearson Sant (74)</vt:lpstr>
      <vt:lpstr>Livingston Hospital (75)</vt:lpstr>
      <vt:lpstr>Leticia Bam Hospital (76)</vt:lpstr>
      <vt:lpstr>Unitenhage Pro (69)</vt:lpstr>
      <vt:lpstr>Gqebera chc (77)</vt:lpstr>
      <vt:lpstr>PE Prov (78)</vt:lpstr>
      <vt:lpstr>Linvingston (79)</vt:lpstr>
      <vt:lpstr>Dora Ngiza (80)</vt:lpstr>
      <vt:lpstr>Dora Ngiza (81)</vt:lpstr>
      <vt:lpstr>Galvendale Foresic (83)</vt:lpstr>
      <vt:lpstr>Struandale Depot (84)</vt:lpstr>
      <vt:lpstr>PE Prov (85)</vt:lpstr>
      <vt:lpstr>West End (86)</vt:lpstr>
      <vt:lpstr>Livingston Hospital (87)</vt:lpstr>
      <vt:lpstr>Dora Ngiza (88)</vt:lpstr>
      <vt:lpstr>Mt Road (82)</vt:lpstr>
      <vt:lpstr>West End (89)</vt:lpstr>
      <vt:lpstr>Walton Conyng (90)</vt:lpstr>
      <vt:lpstr>Uitenhage Hospital  (91)</vt:lpstr>
      <vt:lpstr>Jose Pearson Hospital (92)</vt:lpstr>
      <vt:lpstr>Motherwell Hospital (93)</vt:lpstr>
      <vt:lpstr>West End chc (94)</vt:lpstr>
      <vt:lpstr>Qoutation </vt:lpstr>
      <vt:lpstr>Jose Pearson Hospital (95)</vt:lpstr>
      <vt:lpstr>Qoutation Jose Pearson</vt:lpstr>
      <vt:lpstr>Jose Pearson</vt:lpstr>
      <vt:lpstr>Dora Ngiza (96)</vt:lpstr>
      <vt:lpstr>Uitenhage Pro (97)</vt:lpstr>
      <vt:lpstr>Jose Pearson (98)</vt:lpstr>
      <vt:lpstr>Dora Ngiza (99)</vt:lpstr>
      <vt:lpstr>Gqebera chc (100)</vt:lpstr>
      <vt:lpstr>Jose Pearson (101)</vt:lpstr>
      <vt:lpstr>Dora Ngiza (102)</vt:lpstr>
      <vt:lpstr>PE PRO. (103)</vt:lpstr>
      <vt:lpstr>West End (104)</vt:lpstr>
      <vt:lpstr>'Dora Ngiza (88)'!Print_Area</vt:lpstr>
      <vt:lpstr>'Dora Ngiza chc (59)'!Print_Area</vt:lpstr>
      <vt:lpstr>'DORA NGIZA HOSPITAL (04)'!Print_Area</vt:lpstr>
      <vt:lpstr>'Dora Ngiza Hospital (70)'!Print_Area</vt:lpstr>
      <vt:lpstr>'Dora Ngiza Hospital (73)'!Print_Area</vt:lpstr>
      <vt:lpstr>'Gqebera chc (72)'!Print_Area</vt:lpstr>
      <vt:lpstr>'Gqebera chc (77)'!Print_Area</vt:lpstr>
      <vt:lpstr>'Jose Pearson Sant (71)'!Print_Area</vt:lpstr>
      <vt:lpstr>'Jose Pearson Sant (74)'!Print_Area</vt:lpstr>
      <vt:lpstr>'JOSE PEARSON TB HOSPITAL (02)'!Print_Area</vt:lpstr>
      <vt:lpstr>'JOSE PEARSON TB HOSPITAL (09)'!Print_Area</vt:lpstr>
      <vt:lpstr>'LAETITIA BAM CHC (05)'!Print_Area</vt:lpstr>
      <vt:lpstr>'Leticia Bam Hospital (76)'!Print_Area</vt:lpstr>
      <vt:lpstr>'Livingston Hospital (75)'!Print_Area</vt:lpstr>
      <vt:lpstr>'LIVINGSTONE HOSPITAL (10)'!Print_Area</vt:lpstr>
      <vt:lpstr>'MOTHERWEL CHC (07)'!Print_Area</vt:lpstr>
      <vt:lpstr>'MOTHERWELL CHC (06)'!Print_Area</vt:lpstr>
      <vt:lpstr>'New Brighton M.(57)'!Print_Area</vt:lpstr>
      <vt:lpstr>'NEW BRIGHTON MORTUARY (03)'!Print_Area</vt:lpstr>
      <vt:lpstr>'ORSMOND TB HOSPITAL (08)'!Print_Area</vt:lpstr>
      <vt:lpstr>'SCHED 1A-1_JG_CH'!Print_Area</vt:lpstr>
      <vt:lpstr>'SCHED 1A-2_JG_CH'!Print_Area</vt:lpstr>
      <vt:lpstr>'SCHED 1A-3_JG_CH'!Print_Area</vt:lpstr>
      <vt:lpstr>'SCHED 1A-4_JG_CH'!Print_Area</vt:lpstr>
      <vt:lpstr>'SCHED 1A-5_JG_CH'!Print_Area</vt:lpstr>
      <vt:lpstr>'SCHED 2A-1_JG_CH'!Print_Area</vt:lpstr>
      <vt:lpstr>'SCHED 2A-3_JG_CH'!Print_Area</vt:lpstr>
      <vt:lpstr>'SCHED 2A-4_JG_CH'!Print_Area</vt:lpstr>
      <vt:lpstr>'SCHEDULE 3A_JG'!Print_Area</vt:lpstr>
      <vt:lpstr>'SCHEDULE 3B_CH'!Print_Area</vt:lpstr>
      <vt:lpstr>'SCHEDULE 4'!Print_Area</vt:lpstr>
      <vt:lpstr>SUMMARY!Print_Area</vt:lpstr>
      <vt:lpstr>'Walton Conyng (90)'!Print_Area</vt:lpstr>
      <vt:lpstr>'West End (58)'!Print_Area</vt:lpstr>
      <vt:lpstr>'WORK ORDERS  01 LAETITIA BAM CH'!Print_Area</vt:lpstr>
      <vt:lpstr>'SCHEDULE 3A_JG'!Print_Titles</vt:lpstr>
      <vt:lpstr>'SCHEDULE 3B_CH'!Print_Titles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Shaun le Grange</dc:creator>
  <cp:lastModifiedBy>Litha Gatyeni</cp:lastModifiedBy>
  <cp:lastPrinted>2025-04-09T08:56:10Z</cp:lastPrinted>
  <dcterms:created xsi:type="dcterms:W3CDTF">2016-07-22T12:25:06Z</dcterms:created>
  <dcterms:modified xsi:type="dcterms:W3CDTF">2025-04-09T08:57:12Z</dcterms:modified>
</cp:coreProperties>
</file>