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0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hudusmacbookpro/Library/CloudStorage/Dropbox/LNW/Phalaborwa Water Scheme/Sludge Lagoons/Re-Tender/Tender Document/"/>
    </mc:Choice>
  </mc:AlternateContent>
  <xr:revisionPtr revIDLastSave="0" documentId="13_ncr:1_{AEF8D444-9942-F748-BF83-3F6120A3CECA}" xr6:coauthVersionLast="47" xr6:coauthVersionMax="47" xr10:uidLastSave="{00000000-0000-0000-0000-000000000000}"/>
  <bookViews>
    <workbookView xWindow="33400" yWindow="3440" windowWidth="28800" windowHeight="16480" tabRatio="894" xr2:uid="{00000000-000D-0000-FFFF-FFFF00000000}"/>
  </bookViews>
  <sheets>
    <sheet name="Summary" sheetId="46" r:id="rId1"/>
    <sheet name="P &amp; Gs" sheetId="45" r:id="rId2"/>
    <sheet name="Sludge Lagoons - Earth Works" sheetId="48" r:id="rId3"/>
    <sheet name="Sludge Lagoons - Structur Works" sheetId="50" r:id="rId4"/>
    <sheet name="OHS" sheetId="28" state="hidden" r:id="rId5"/>
    <sheet name="Sludge Lagoons - Pipeline" sheetId="52" r:id="rId6"/>
    <sheet name="Sludge Lagoons - Prov Sums " sheetId="51" r:id="rId7"/>
    <sheet name="Summary (FANIE)" sheetId="43" state="hidden" r:id="rId8"/>
    <sheet name="P&amp;G" sheetId="39" state="hidden" r:id="rId9"/>
    <sheet name="Mechanical Works" sheetId="42" state="hidden" r:id="rId10"/>
    <sheet name="Civil &amp; General SIte  Works" sheetId="40" state="hidden" r:id="rId11"/>
    <sheet name="Eskom Power Supply &amp; Electrical" sheetId="41" state="hidden" r:id="rId12"/>
  </sheets>
  <externalReferences>
    <externalReference r:id="rId13"/>
    <externalReference r:id="rId14"/>
    <externalReference r:id="rId15"/>
    <externalReference r:id="rId16"/>
    <externalReference r:id="rId17"/>
    <externalReference r:id="rId18"/>
  </externalReferences>
  <definedNames>
    <definedName name="_00APL">#REF!</definedName>
    <definedName name="_00AUG">#REF!</definedName>
    <definedName name="_00DEC">#REF!</definedName>
    <definedName name="_00FEB">#REF!</definedName>
    <definedName name="_00JAN">#REF!</definedName>
    <definedName name="_00JUL">#REF!</definedName>
    <definedName name="_00JUN">#REF!</definedName>
    <definedName name="_00MAR">#REF!</definedName>
    <definedName name="_00MAY">#REF!</definedName>
    <definedName name="_00NOV">#REF!</definedName>
    <definedName name="_00OCT">#REF!</definedName>
    <definedName name="_00SEP">#REF!</definedName>
    <definedName name="_01APL">#REF!</definedName>
    <definedName name="_01AUG">#REF!</definedName>
    <definedName name="_01DEC">#REF!</definedName>
    <definedName name="_01FEB">#REF!</definedName>
    <definedName name="_01JAN">#REF!</definedName>
    <definedName name="_01JUL">#REF!</definedName>
    <definedName name="_01JUN">#REF!</definedName>
    <definedName name="_01MAR">#REF!</definedName>
    <definedName name="_01MAY">#REF!</definedName>
    <definedName name="_01NOV">#REF!</definedName>
    <definedName name="_01OCT">#REF!</definedName>
    <definedName name="_01SEP">#REF!</definedName>
    <definedName name="_02APL">#REF!</definedName>
    <definedName name="_02AUG">#REF!</definedName>
    <definedName name="_02DEC">#REF!</definedName>
    <definedName name="_02FEB">#REF!</definedName>
    <definedName name="_02JAN">#REF!</definedName>
    <definedName name="_02JUL">#REF!</definedName>
    <definedName name="_02JUN">#REF!</definedName>
    <definedName name="_02MAR">#REF!</definedName>
    <definedName name="_02MAY">#REF!</definedName>
    <definedName name="_02NOV">#REF!</definedName>
    <definedName name="_02OCT">#REF!</definedName>
    <definedName name="_02SEP">#REF!</definedName>
    <definedName name="_03APL">#REF!</definedName>
    <definedName name="_03AUG">#REF!</definedName>
    <definedName name="_03DEC">#REF!</definedName>
    <definedName name="_03FEB">#REF!</definedName>
    <definedName name="_03JAN">#REF!</definedName>
    <definedName name="_03JUL">#REF!</definedName>
    <definedName name="_03JUN">#REF!</definedName>
    <definedName name="_03MAR">#REF!</definedName>
    <definedName name="_03MAY">#REF!</definedName>
    <definedName name="_03NOV">#REF!</definedName>
    <definedName name="_03OCT">#REF!</definedName>
    <definedName name="_03SEP">#REF!</definedName>
    <definedName name="_04APL">#REF!</definedName>
    <definedName name="_04AUG">#REF!</definedName>
    <definedName name="_04DEC">#REF!</definedName>
    <definedName name="_04FEB">#REF!</definedName>
    <definedName name="_04JAN">#REF!</definedName>
    <definedName name="_04JUL">#REF!</definedName>
    <definedName name="_04JUN">#REF!</definedName>
    <definedName name="_04MAR">#REF!</definedName>
    <definedName name="_04MAY">#REF!</definedName>
    <definedName name="_04NOV">#REF!</definedName>
    <definedName name="_04OCT">#REF!</definedName>
    <definedName name="_04SEP">#REF!</definedName>
    <definedName name="_05APL">#REF!</definedName>
    <definedName name="_05AUG">#REF!</definedName>
    <definedName name="_05DEC">#REF!</definedName>
    <definedName name="_05FEB">#REF!</definedName>
    <definedName name="_05JAN">#REF!</definedName>
    <definedName name="_05JUL">#REF!</definedName>
    <definedName name="_05JUN">#REF!</definedName>
    <definedName name="_05MAR">#REF!</definedName>
    <definedName name="_05MAY">#REF!</definedName>
    <definedName name="_05NOV">#REF!</definedName>
    <definedName name="_05OCT">#REF!</definedName>
    <definedName name="_05SEP">#REF!</definedName>
    <definedName name="_91APL">#REF!</definedName>
    <definedName name="_91AUG">#REF!</definedName>
    <definedName name="_91DEC">#REF!</definedName>
    <definedName name="_91FEB">#REF!</definedName>
    <definedName name="_91JAN">#REF!</definedName>
    <definedName name="_91JUL">#REF!</definedName>
    <definedName name="_91JUN">#REF!</definedName>
    <definedName name="_91MAR">#REF!</definedName>
    <definedName name="_91MAY">#REF!</definedName>
    <definedName name="_91NOV">#REF!</definedName>
    <definedName name="_91OCT">#REF!</definedName>
    <definedName name="_91SEP">#REF!</definedName>
    <definedName name="_92APL">#REF!</definedName>
    <definedName name="_92AUG">#REF!</definedName>
    <definedName name="_92DEC">#REF!</definedName>
    <definedName name="_92FEB">#REF!</definedName>
    <definedName name="_92JAN">#REF!</definedName>
    <definedName name="_92JUL">#REF!</definedName>
    <definedName name="_92JUN">#REF!</definedName>
    <definedName name="_92MAR">#REF!</definedName>
    <definedName name="_92MAY">#REF!</definedName>
    <definedName name="_92NOV">#REF!</definedName>
    <definedName name="_92OCT">#REF!</definedName>
    <definedName name="_92SEP">#REF!</definedName>
    <definedName name="_93APL">#REF!</definedName>
    <definedName name="_93AUG">#REF!</definedName>
    <definedName name="_93DEC">#REF!</definedName>
    <definedName name="_93FEB">#REF!</definedName>
    <definedName name="_93JAN">#REF!</definedName>
    <definedName name="_93JUL">#REF!</definedName>
    <definedName name="_93JUN">#REF!</definedName>
    <definedName name="_93MAR">#REF!</definedName>
    <definedName name="_93MAY">#REF!</definedName>
    <definedName name="_93NOV">#REF!</definedName>
    <definedName name="_93OCT">#REF!</definedName>
    <definedName name="_93SEP">#REF!</definedName>
    <definedName name="_94APL">#REF!</definedName>
    <definedName name="_94AUG">#REF!</definedName>
    <definedName name="_94DEC">#REF!</definedName>
    <definedName name="_94FEB">#REF!</definedName>
    <definedName name="_94JAN">#REF!</definedName>
    <definedName name="_94JUL">#REF!</definedName>
    <definedName name="_94JUN">#REF!</definedName>
    <definedName name="_94MAR">#REF!</definedName>
    <definedName name="_94MAY">#REF!</definedName>
    <definedName name="_94NOV">#REF!</definedName>
    <definedName name="_94OCT">#REF!</definedName>
    <definedName name="_94SEP">#REF!</definedName>
    <definedName name="_95APL">#REF!</definedName>
    <definedName name="_95AUG">#REF!</definedName>
    <definedName name="_95DEC">#REF!</definedName>
    <definedName name="_95FEB">#REF!</definedName>
    <definedName name="_95JAN">#REF!</definedName>
    <definedName name="_95JUL">#REF!</definedName>
    <definedName name="_95JUN">#REF!</definedName>
    <definedName name="_95MAR">#REF!</definedName>
    <definedName name="_95MAY">#REF!</definedName>
    <definedName name="_95NOV">#REF!</definedName>
    <definedName name="_95OCT">#REF!</definedName>
    <definedName name="_95SEP">#REF!</definedName>
    <definedName name="_96APL">#REF!</definedName>
    <definedName name="_96AUG">#REF!</definedName>
    <definedName name="_96DEC">#REF!</definedName>
    <definedName name="_96FEB">#REF!</definedName>
    <definedName name="_96JAN">#REF!</definedName>
    <definedName name="_96JUL">#REF!</definedName>
    <definedName name="_96JUN">#REF!</definedName>
    <definedName name="_96MAR">#REF!</definedName>
    <definedName name="_96MAY">#REF!</definedName>
    <definedName name="_96NOV">#REF!</definedName>
    <definedName name="_96OCT">#REF!</definedName>
    <definedName name="_96SEP">#REF!</definedName>
    <definedName name="_97APL">#REF!</definedName>
    <definedName name="_97AUG">#REF!</definedName>
    <definedName name="_97DEC">#REF!</definedName>
    <definedName name="_97FEB">#REF!</definedName>
    <definedName name="_97JAN">#REF!</definedName>
    <definedName name="_97JUL">#REF!</definedName>
    <definedName name="_97JUN">#REF!</definedName>
    <definedName name="_97MAR">#REF!</definedName>
    <definedName name="_97MAY">#REF!</definedName>
    <definedName name="_97NOV">#REF!</definedName>
    <definedName name="_97OCT">#REF!</definedName>
    <definedName name="_97SEP">#REF!</definedName>
    <definedName name="_98APL">#REF!</definedName>
    <definedName name="_98AUG">#REF!</definedName>
    <definedName name="_98DEC">#REF!</definedName>
    <definedName name="_98FEB">#REF!</definedName>
    <definedName name="_98JAN">#REF!</definedName>
    <definedName name="_98JUL">#REF!</definedName>
    <definedName name="_98JUN">#REF!</definedName>
    <definedName name="_98MAR">#REF!</definedName>
    <definedName name="_98MAY">#REF!</definedName>
    <definedName name="_98NOV">#REF!</definedName>
    <definedName name="_98OCT">#REF!</definedName>
    <definedName name="_98SEP">#REF!</definedName>
    <definedName name="_99APL">#REF!</definedName>
    <definedName name="_99AUG">#REF!</definedName>
    <definedName name="_99DEC">#REF!</definedName>
    <definedName name="_99FEB">#REF!</definedName>
    <definedName name="_99JAN">#REF!</definedName>
    <definedName name="_99JUL">#REF!</definedName>
    <definedName name="_99JUN">#REF!</definedName>
    <definedName name="_99MAR">#REF!</definedName>
    <definedName name="_99MAY">#REF!</definedName>
    <definedName name="_99NOV">#REF!</definedName>
    <definedName name="_99OCT">#REF!</definedName>
    <definedName name="_99SEP">#REF!</definedName>
    <definedName name="_A100000" localSheetId="9">#REF!</definedName>
    <definedName name="_A100000">#REF!</definedName>
    <definedName name="_APL01">#REF!</definedName>
    <definedName name="_APL02">#REF!</definedName>
    <definedName name="_APL03">#REF!</definedName>
    <definedName name="_APL04">#REF!</definedName>
    <definedName name="_APL05">#REF!</definedName>
    <definedName name="_APL91">#REF!</definedName>
    <definedName name="_APL92">#REF!</definedName>
    <definedName name="_APL93">#REF!</definedName>
    <definedName name="_APL94">#REF!</definedName>
    <definedName name="_APL95">#REF!</definedName>
    <definedName name="_APL96">#REF!</definedName>
    <definedName name="_APL97">#REF!</definedName>
    <definedName name="_APL98">#REF!</definedName>
    <definedName name="_APL99">#REF!</definedName>
    <definedName name="_AUG01">#REF!</definedName>
    <definedName name="_AUG02">#REF!</definedName>
    <definedName name="_AUG03">#REF!</definedName>
    <definedName name="_AUG04">#REF!</definedName>
    <definedName name="_AUG05">#REF!</definedName>
    <definedName name="_AUG91">#REF!</definedName>
    <definedName name="_AUG92">#REF!</definedName>
    <definedName name="_AUG93">#REF!</definedName>
    <definedName name="_AUG94">#REF!</definedName>
    <definedName name="_AUG95">#REF!</definedName>
    <definedName name="_AUG96">#REF!</definedName>
    <definedName name="_AUG97">#REF!</definedName>
    <definedName name="_AUG98">#REF!</definedName>
    <definedName name="_AUG99">#REF!</definedName>
    <definedName name="_DEC01">#REF!</definedName>
    <definedName name="_DEC02">#REF!</definedName>
    <definedName name="_DEC03">#REF!</definedName>
    <definedName name="_DEC04">#REF!</definedName>
    <definedName name="_DEC05">#REF!</definedName>
    <definedName name="_DEC91">#REF!</definedName>
    <definedName name="_DEC92">#REF!</definedName>
    <definedName name="_DEC93">#REF!</definedName>
    <definedName name="_DEC94">#REF!</definedName>
    <definedName name="_DEC95">#REF!</definedName>
    <definedName name="_DEC96">#REF!</definedName>
    <definedName name="_DEC97">#REF!</definedName>
    <definedName name="_DEC98">#REF!</definedName>
    <definedName name="_DEC99">#REF!</definedName>
    <definedName name="_FEB01">#REF!</definedName>
    <definedName name="_FEB02">#REF!</definedName>
    <definedName name="_FEB03">#REF!</definedName>
    <definedName name="_FEB04">#REF!</definedName>
    <definedName name="_FEB05">#REF!</definedName>
    <definedName name="_FEB91">#REF!</definedName>
    <definedName name="_FEB92">#REF!</definedName>
    <definedName name="_FEB93">#REF!</definedName>
    <definedName name="_FEB94">#REF!</definedName>
    <definedName name="_FEB95">#REF!</definedName>
    <definedName name="_FEB96">#REF!</definedName>
    <definedName name="_FEB97">#REF!</definedName>
    <definedName name="_FEB98">#REF!</definedName>
    <definedName name="_FEB99">#REF!</definedName>
    <definedName name="_JAN01">#REF!</definedName>
    <definedName name="_JAN02">#REF!</definedName>
    <definedName name="_JAN03">#REF!</definedName>
    <definedName name="_JAN04">#REF!</definedName>
    <definedName name="_JAN05">#REF!</definedName>
    <definedName name="_JAN91">#REF!</definedName>
    <definedName name="_JAN92">#REF!</definedName>
    <definedName name="_JAN93">#REF!</definedName>
    <definedName name="_JAN94">#REF!</definedName>
    <definedName name="_JAN95">#REF!</definedName>
    <definedName name="_JAN96">#REF!</definedName>
    <definedName name="_JAN97">#REF!</definedName>
    <definedName name="_JAN98">#REF!</definedName>
    <definedName name="_JAN99">#REF!</definedName>
    <definedName name="_JUL01">#REF!</definedName>
    <definedName name="_JUL02">#REF!</definedName>
    <definedName name="_JUL03">#REF!</definedName>
    <definedName name="_JUL04">#REF!</definedName>
    <definedName name="_JUL05">#REF!</definedName>
    <definedName name="_JUL91">#REF!</definedName>
    <definedName name="_JUL92">#REF!</definedName>
    <definedName name="_JUL93">#REF!</definedName>
    <definedName name="_JUL94">#REF!</definedName>
    <definedName name="_JUL95">#REF!</definedName>
    <definedName name="_JUL96">#REF!</definedName>
    <definedName name="_JUL97">#REF!</definedName>
    <definedName name="_JUL98">#REF!</definedName>
    <definedName name="_JUL99">#REF!</definedName>
    <definedName name="_JUN01">#REF!</definedName>
    <definedName name="_JUN02">#REF!</definedName>
    <definedName name="_JUN03">#REF!</definedName>
    <definedName name="_JUN04">#REF!</definedName>
    <definedName name="_JUN05">#REF!</definedName>
    <definedName name="_JUN91">#REF!</definedName>
    <definedName name="_JUN92">#REF!</definedName>
    <definedName name="_JUN93">#REF!</definedName>
    <definedName name="_JUN94">#REF!</definedName>
    <definedName name="_JUN95">#REF!</definedName>
    <definedName name="_JUN96">#REF!</definedName>
    <definedName name="_JUN97">#REF!</definedName>
    <definedName name="_JUN98">#REF!</definedName>
    <definedName name="_JUN99">#REF!</definedName>
    <definedName name="_Key1" hidden="1">#REF!</definedName>
    <definedName name="_MAR01">#REF!</definedName>
    <definedName name="_MAR02">#REF!</definedName>
    <definedName name="_MAR03">#REF!</definedName>
    <definedName name="_MAR04">#REF!</definedName>
    <definedName name="_MAR05">#REF!</definedName>
    <definedName name="_MAR91">#REF!</definedName>
    <definedName name="_MAR92">#REF!</definedName>
    <definedName name="_MAR93">#REF!</definedName>
    <definedName name="_MAR94">#REF!</definedName>
    <definedName name="_MAR95">#REF!</definedName>
    <definedName name="_MAR96">#REF!</definedName>
    <definedName name="_MAR97">#REF!</definedName>
    <definedName name="_MAR98">#REF!</definedName>
    <definedName name="_MAR99">#REF!</definedName>
    <definedName name="_MAY01">#REF!</definedName>
    <definedName name="_MAY02">#REF!</definedName>
    <definedName name="_MAY03">#REF!</definedName>
    <definedName name="_MAY04">#REF!</definedName>
    <definedName name="_MAY05">#REF!</definedName>
    <definedName name="_MAY91">#REF!</definedName>
    <definedName name="_MAY92">#REF!</definedName>
    <definedName name="_MAY93">#REF!</definedName>
    <definedName name="_MAY94">#REF!</definedName>
    <definedName name="_MAY95">#REF!</definedName>
    <definedName name="_MAY96">#REF!</definedName>
    <definedName name="_MAY97">#REF!</definedName>
    <definedName name="_MAY98">#REF!</definedName>
    <definedName name="_MAY99">#REF!</definedName>
    <definedName name="_NOV01">#REF!</definedName>
    <definedName name="_NOV02">#REF!</definedName>
    <definedName name="_NOV03">#REF!</definedName>
    <definedName name="_NOV04">#REF!</definedName>
    <definedName name="_NOV05">#REF!</definedName>
    <definedName name="_NOV91">#REF!</definedName>
    <definedName name="_NOV92">#REF!</definedName>
    <definedName name="_NOV93">#REF!</definedName>
    <definedName name="_NOV94">#REF!</definedName>
    <definedName name="_NOV95">#REF!</definedName>
    <definedName name="_NOV96">#REF!</definedName>
    <definedName name="_NOV97">#REF!</definedName>
    <definedName name="_NOV98">#REF!</definedName>
    <definedName name="_NOV99">#REF!</definedName>
    <definedName name="_OCT01">#REF!</definedName>
    <definedName name="_OCT02">#REF!</definedName>
    <definedName name="_OCT03">#REF!</definedName>
    <definedName name="_OCT04">#REF!</definedName>
    <definedName name="_OCT05">#REF!</definedName>
    <definedName name="_OCT91">#REF!</definedName>
    <definedName name="_OCT92">#REF!</definedName>
    <definedName name="_OCT93">#REF!</definedName>
    <definedName name="_OCT94">#REF!</definedName>
    <definedName name="_OCT95">#REF!</definedName>
    <definedName name="_OCT96">#REF!</definedName>
    <definedName name="_OCT97">#REF!</definedName>
    <definedName name="_OCT98">#REF!</definedName>
    <definedName name="_OCT99">#REF!</definedName>
    <definedName name="_Order1" hidden="1">255</definedName>
    <definedName name="_Order2" hidden="1">255</definedName>
    <definedName name="_Parse_Out" localSheetId="9" hidden="1">#REF!</definedName>
    <definedName name="_Parse_Out" hidden="1">#REF!</definedName>
    <definedName name="_SEC1200" localSheetId="9">#REF!</definedName>
    <definedName name="_SEC1200">#REF!</definedName>
    <definedName name="_SEP01">#REF!</definedName>
    <definedName name="_SEP02">#REF!</definedName>
    <definedName name="_SEP03">#REF!</definedName>
    <definedName name="_SEP04">#REF!</definedName>
    <definedName name="_SEP05">#REF!</definedName>
    <definedName name="_SEP91">#REF!</definedName>
    <definedName name="_SEP92">#REF!</definedName>
    <definedName name="_SEP93">#REF!</definedName>
    <definedName name="_SEP94">#REF!</definedName>
    <definedName name="_SEP95">#REF!</definedName>
    <definedName name="_SEP96">#REF!</definedName>
    <definedName name="_SEP97">#REF!</definedName>
    <definedName name="_SEP98">#REF!</definedName>
    <definedName name="_SEP99">#REF!</definedName>
    <definedName name="_Sort" hidden="1">#REF!</definedName>
    <definedName name="\c" localSheetId="4">[1]CALCS!#REF!</definedName>
    <definedName name="\c">[1]CALCS!#REF!</definedName>
    <definedName name="\i" localSheetId="4">[1]CALCS!#REF!</definedName>
    <definedName name="\i">[1]CALCS!#REF!</definedName>
    <definedName name="\l">[1]CALCS!$AJ$11</definedName>
    <definedName name="\t">[1]CALCS!#REF!</definedName>
    <definedName name="aa" localSheetId="9">'[2]Claim Summary'!#REF!</definedName>
    <definedName name="aa">'[2]Claim Summary'!#REF!</definedName>
    <definedName name="Acc_1" localSheetId="9">#REF!</definedName>
    <definedName name="Acc_1">#REF!</definedName>
    <definedName name="Acc_1.1">#REF!</definedName>
    <definedName name="accc">#REF!</definedName>
    <definedName name="Address">#REF!</definedName>
    <definedName name="APL00">#REF!</definedName>
    <definedName name="APPORT">OFFSET([3]SERVICES!$A$1,1,0,COUNTA([3]SERVICES!$A:$A)-1,COUNTA([3]SERVICES!$1:$1))</definedName>
    <definedName name="APPROP">OFFSET([3]SERVICES!$A$1,1,0,COUNTA([3]SERVICES!$A:$A)-1,COUNTA([3]SERVICES!$1:$1))</definedName>
    <definedName name="APPROP_LIST">OFFSET([3]SERVICES!$A$1,1,1,COUNTA([3]SERVICES!$A:$A)-1,1)</definedName>
    <definedName name="assssa">#REF!</definedName>
    <definedName name="Att">#REF!</definedName>
    <definedName name="attt">#REF!</definedName>
    <definedName name="AUG00">#REF!</definedName>
    <definedName name="Bar_Sample">#REF!</definedName>
    <definedName name="Bar_Two">#REF!</definedName>
    <definedName name="BU_tot_price">[4]Other!$S$18</definedName>
    <definedName name="Budget">'[2]Claim Summary'!#REF!</definedName>
    <definedName name="Budget1">'[5]Claim Summary'!#REF!</definedName>
    <definedName name="CAT_BLD">OFFSET([3]CAT_BLDG!$A$1,1,0,COUNTA([3]CAT_BLDG!$A:$A)-1,COUNTA([3]CAT_BLDG!$1:$1))</definedName>
    <definedName name="CAT_BLD_LIST">OFFSET([3]CAT_BLDG!$A$1,1,1,COUNTA([3]CAT_BLDG!$A:$A)-1,1)</definedName>
    <definedName name="cg">#REF!</definedName>
    <definedName name="City">#REF!</definedName>
    <definedName name="Code" hidden="1">#REF!</definedName>
    <definedName name="Company">#REF!</definedName>
    <definedName name="Country">#REF!</definedName>
    <definedName name="data1" hidden="1">#REF!</definedName>
    <definedName name="data2" hidden="1">#REF!</definedName>
    <definedName name="data3" hidden="1">#REF!</definedName>
    <definedName name="_xlnm.Database">#REF!</definedName>
    <definedName name="dd">#REF!</definedName>
    <definedName name="ddd">#REF!</definedName>
    <definedName name="dddddd">#REF!</definedName>
    <definedName name="DEC00">#REF!</definedName>
    <definedName name="Discount" hidden="1">#REF!</definedName>
    <definedName name="display_area_2" hidden="1">#REF!</definedName>
    <definedName name="Email">#REF!</definedName>
    <definedName name="eqpmt_margin">[6]Summary!#REF!</definedName>
    <definedName name="Fax">#REF!</definedName>
    <definedName name="FCode" hidden="1">#REF!</definedName>
    <definedName name="Feature">#REF!</definedName>
    <definedName name="FEB00">#REF!</definedName>
    <definedName name="ff">#REF!</definedName>
    <definedName name="ffg">#REF!</definedName>
    <definedName name="ghr">#REF!</definedName>
    <definedName name="GP">#REF!</definedName>
    <definedName name="h">#REF!</definedName>
    <definedName name="Help">OFFSET([3]Help!$A$1,1,0,COUNTA([3]Help!$A:$A)-1,2)</definedName>
    <definedName name="Help_Items">OFFSET([3]Help!$A$1,1,1,COUNTA([3]Help!$A:$A)-1,1)</definedName>
    <definedName name="Help_List">OFFSET([3]Help!$A$1,1,0,COUNTA([3]Help!$A:$A)-1,1)</definedName>
    <definedName name="HiddenRows" hidden="1">#REF!</definedName>
    <definedName name="Items_01">#REF!</definedName>
    <definedName name="JAN00">#REF!</definedName>
    <definedName name="JUL00">#REF!</definedName>
    <definedName name="JUN00">#REF!</definedName>
    <definedName name="Largest_Di">#REF!</definedName>
    <definedName name="MAR00">#REF!</definedName>
    <definedName name="MAY00">#REF!</definedName>
    <definedName name="Name">#REF!</definedName>
    <definedName name="NOV00">#REF!</definedName>
    <definedName name="OCT00">#REF!</definedName>
    <definedName name="OrderTable" hidden="1">#REF!</definedName>
    <definedName name="page">#REF!</definedName>
    <definedName name="Phone">#REF!</definedName>
    <definedName name="PP">#REF!</definedName>
    <definedName name="PRELIMINARY_AND_GENERAL">#REF!</definedName>
    <definedName name="_xlnm.Print_Area" localSheetId="10">'Civil &amp; General SIte  Works'!$A$1:$M$35</definedName>
    <definedName name="_xlnm.Print_Area" localSheetId="11">'Eskom Power Supply &amp; Electrical'!$A$1:$M$29</definedName>
    <definedName name="_xlnm.Print_Area" localSheetId="9">'Mechanical Works'!$A$1:$M$32</definedName>
    <definedName name="_xlnm.Print_Area" localSheetId="4">OHS!$A$1:$M$141</definedName>
    <definedName name="_xlnm.Print_Area" localSheetId="1">'P &amp; Gs'!$A$1:$G$92</definedName>
    <definedName name="_xlnm.Print_Area" localSheetId="8">'P&amp;G'!$A$1:$M$56</definedName>
    <definedName name="_xlnm.Print_Area" localSheetId="2">'Sludge Lagoons - Earth Works'!$A$1:$G$56</definedName>
    <definedName name="_xlnm.Print_Area" localSheetId="5">'Sludge Lagoons - Pipeline'!$A$1:$G$61</definedName>
    <definedName name="_xlnm.Print_Area" localSheetId="6">'Sludge Lagoons - Prov Sums '!$A$1:$G$57</definedName>
    <definedName name="_xlnm.Print_Area" localSheetId="3">'Sludge Lagoons - Structur Works'!$A$1:$G$61</definedName>
    <definedName name="_xlnm.Print_Area" localSheetId="0">Summary!$A$2:$C$36</definedName>
    <definedName name="_xlnm.Print_Area" localSheetId="7">'Summary (FANIE)'!$A$1:$G$29</definedName>
    <definedName name="_xlnm.Print_Area">#REF!</definedName>
    <definedName name="PRINT_AREA_MI" localSheetId="4">[1]CALCS!#REF!</definedName>
    <definedName name="PRINT_AREA_MI">[1]CALCS!#REF!</definedName>
    <definedName name="_xlnm.Print_Titles">#REF!</definedName>
    <definedName name="Print_Titles_MI">#REF!</definedName>
    <definedName name="ProdForm" hidden="1">#REF!</definedName>
    <definedName name="Product" hidden="1">#REF!</definedName>
    <definedName name="Projects">#REF!</definedName>
    <definedName name="RCArea" hidden="1">#REF!</definedName>
    <definedName name="Reach">#REF!</definedName>
    <definedName name="Riffle_Surface">#REF!</definedName>
    <definedName name="s">#REF!</definedName>
    <definedName name="Scheme1a">#REF!</definedName>
    <definedName name="SECTION_E">#REF!</definedName>
    <definedName name="SEP00">#REF!</definedName>
    <definedName name="SERVICES">OFFSET([3]SERVICES!$A$1,1,0,COUNTA([3]SERVICES!$A:$A)-1,COUNTA([3]SERVICES!$1:$1))</definedName>
    <definedName name="SERVICES_LIST">OFFSET([3]SERVICES!$A$1,1,1,COUNTA([3]SERVICES!$A:$A)-1,1)</definedName>
    <definedName name="sf">#REF!</definedName>
    <definedName name="Shape_Factor">#REF!</definedName>
    <definedName name="SpecialPrice" hidden="1">#REF!</definedName>
    <definedName name="ss">#REF!</definedName>
    <definedName name="ssssss">#REF!</definedName>
    <definedName name="State">#REF!</definedName>
    <definedName name="str">#REF!</definedName>
    <definedName name="Sum_WSD">#REF!</definedName>
    <definedName name="Summary_Airstrip">#REF!</definedName>
    <definedName name="Summary_BDE">#REF!</definedName>
    <definedName name="Summary_CC">#REF!</definedName>
    <definedName name="Summary_CH">#REF!</definedName>
    <definedName name="Summary_EM">#REF!</definedName>
    <definedName name="Summary_EP">#REF!</definedName>
    <definedName name="Summary_ESD">#REF!</definedName>
    <definedName name="Summary_FF">#REF!</definedName>
    <definedName name="Summary_FSRA">#REF!</definedName>
    <definedName name="Summary_HA">#REF!</definedName>
    <definedName name="Summary_ICT">#REF!</definedName>
    <definedName name="Summary_ME">#REF!</definedName>
    <definedName name="Summary_MMAB">#REF!</definedName>
    <definedName name="Summary_MME">#REF!</definedName>
    <definedName name="Summary_MMS">#REF!</definedName>
    <definedName name="Summary_MMW">#REF!</definedName>
    <definedName name="Summary_MTE">#REF!</definedName>
    <definedName name="Summary_OEF">#REF!</definedName>
    <definedName name="Summary_Other">#REF!</definedName>
    <definedName name="Summary_PAA">#REF!</definedName>
    <definedName name="Summary_ROMHS">#REF!</definedName>
    <definedName name="Summary_RP">#REF!</definedName>
    <definedName name="Summary_SF">#REF!</definedName>
    <definedName name="Summary_SI">#REF!</definedName>
    <definedName name="Summary_SS">#REF!</definedName>
    <definedName name="Summary_ST">#REF!</definedName>
    <definedName name="Summary_TP">#REF!</definedName>
    <definedName name="Summary_VME">#REF!</definedName>
    <definedName name="Summary_WB">#REF!</definedName>
    <definedName name="Summary_WSD">#REF!</definedName>
    <definedName name="Summary_WW">#REF!</definedName>
    <definedName name="tbl_ProdInfo" hidden="1">#REF!</definedName>
    <definedName name="Temp">#REF!</definedName>
    <definedName name="total_percentage_cw">[4]Other!$S$16</definedName>
    <definedName name="w">#REF!</definedName>
    <definedName name="ww">#REF!</definedName>
    <definedName name="x">#REF!</definedName>
    <definedName name="y">'[2]Claim Summary'!#REF!</definedName>
    <definedName name="Zip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4" i="45" l="1"/>
  <c r="G33" i="45"/>
  <c r="F16" i="51"/>
  <c r="G16" i="51" s="1"/>
  <c r="G14" i="51"/>
  <c r="G11" i="51"/>
  <c r="G18" i="52"/>
  <c r="G8" i="51"/>
  <c r="G5" i="51"/>
  <c r="G59" i="50"/>
  <c r="G56" i="50"/>
  <c r="G55" i="50"/>
  <c r="G49" i="50"/>
  <c r="G48" i="50"/>
  <c r="G47" i="50"/>
  <c r="G46" i="50"/>
  <c r="G11" i="50"/>
  <c r="G23" i="45"/>
  <c r="G28" i="45"/>
  <c r="G29" i="45"/>
  <c r="G30" i="45"/>
  <c r="F31" i="45"/>
  <c r="G31" i="45"/>
  <c r="F35" i="45"/>
  <c r="G35" i="45" s="1"/>
  <c r="Q27" i="45"/>
  <c r="O24" i="45"/>
  <c r="O27" i="45"/>
  <c r="O26" i="45"/>
  <c r="O25" i="45"/>
  <c r="I101" i="28"/>
  <c r="L29" i="42"/>
  <c r="K29" i="42"/>
  <c r="J29" i="42"/>
  <c r="M29" i="42"/>
  <c r="G29" i="42"/>
  <c r="L28" i="42"/>
  <c r="K28" i="42"/>
  <c r="J28" i="42"/>
  <c r="M28" i="42"/>
  <c r="G28" i="42"/>
  <c r="L25" i="42"/>
  <c r="K25" i="42"/>
  <c r="J25" i="42"/>
  <c r="M25" i="42"/>
  <c r="G25" i="42"/>
  <c r="L24" i="42"/>
  <c r="K24" i="42"/>
  <c r="J24" i="42"/>
  <c r="M24" i="42"/>
  <c r="G24" i="42"/>
  <c r="L21" i="42"/>
  <c r="K21" i="42"/>
  <c r="J21" i="42"/>
  <c r="M21" i="42"/>
  <c r="G21" i="42"/>
  <c r="L20" i="42"/>
  <c r="K20" i="42"/>
  <c r="J20" i="42"/>
  <c r="M20" i="42"/>
  <c r="G20" i="42"/>
  <c r="L17" i="42"/>
  <c r="K17" i="42"/>
  <c r="J17" i="42"/>
  <c r="M17" i="42"/>
  <c r="G17" i="42"/>
  <c r="L16" i="42"/>
  <c r="K16" i="42"/>
  <c r="J16" i="42"/>
  <c r="M16" i="42"/>
  <c r="G16" i="42"/>
  <c r="L13" i="42"/>
  <c r="K13" i="42"/>
  <c r="J13" i="42"/>
  <c r="M13" i="42"/>
  <c r="G13" i="42"/>
  <c r="L12" i="42"/>
  <c r="K12" i="42"/>
  <c r="J12" i="42"/>
  <c r="M12" i="42"/>
  <c r="G12" i="42"/>
  <c r="L11" i="42"/>
  <c r="K11" i="42"/>
  <c r="J11" i="42"/>
  <c r="M11" i="42"/>
  <c r="G11" i="42"/>
  <c r="L10" i="42"/>
  <c r="K10" i="42"/>
  <c r="J10" i="42"/>
  <c r="M10" i="42"/>
  <c r="G10" i="42"/>
  <c r="L7" i="42"/>
  <c r="K7" i="42"/>
  <c r="J7" i="42"/>
  <c r="M7" i="42"/>
  <c r="G7" i="42"/>
  <c r="L26" i="41"/>
  <c r="K26" i="41"/>
  <c r="J26" i="41"/>
  <c r="M26" i="41"/>
  <c r="G26" i="41"/>
  <c r="L25" i="41"/>
  <c r="K25" i="41"/>
  <c r="J25" i="41"/>
  <c r="M25" i="41"/>
  <c r="G25" i="41"/>
  <c r="L24" i="41"/>
  <c r="K24" i="41"/>
  <c r="J24" i="41"/>
  <c r="M24" i="41"/>
  <c r="G24" i="41"/>
  <c r="L22" i="41"/>
  <c r="K22" i="41"/>
  <c r="J22" i="41"/>
  <c r="M22" i="41"/>
  <c r="G22" i="41"/>
  <c r="L21" i="41"/>
  <c r="K21" i="41"/>
  <c r="J21" i="41"/>
  <c r="M21" i="41"/>
  <c r="G21" i="41"/>
  <c r="L20" i="41"/>
  <c r="K20" i="41"/>
  <c r="J20" i="41"/>
  <c r="M20" i="41"/>
  <c r="G20" i="41"/>
  <c r="L18" i="41"/>
  <c r="K18" i="41"/>
  <c r="J18" i="41"/>
  <c r="M18" i="41"/>
  <c r="G18" i="41"/>
  <c r="L17" i="41"/>
  <c r="K17" i="41"/>
  <c r="J17" i="41"/>
  <c r="M17" i="41"/>
  <c r="G17" i="41"/>
  <c r="L16" i="41"/>
  <c r="K16" i="41"/>
  <c r="J16" i="41"/>
  <c r="M16" i="41"/>
  <c r="G16" i="41"/>
  <c r="L15" i="41"/>
  <c r="K15" i="41"/>
  <c r="J15" i="41"/>
  <c r="M15" i="41"/>
  <c r="G15" i="41"/>
  <c r="L14" i="41"/>
  <c r="K14" i="41"/>
  <c r="J14" i="41"/>
  <c r="M14" i="41"/>
  <c r="G14" i="41"/>
  <c r="L13" i="41"/>
  <c r="K13" i="41"/>
  <c r="J13" i="41"/>
  <c r="M13" i="41"/>
  <c r="G13" i="41"/>
  <c r="L12" i="41"/>
  <c r="K12" i="41"/>
  <c r="J12" i="41"/>
  <c r="M12" i="41"/>
  <c r="G12" i="41"/>
  <c r="L10" i="41"/>
  <c r="K10" i="41"/>
  <c r="J10" i="41"/>
  <c r="M10" i="41"/>
  <c r="G10" i="41"/>
  <c r="L9" i="41"/>
  <c r="K9" i="41"/>
  <c r="J9" i="41"/>
  <c r="M9" i="41"/>
  <c r="L8" i="41"/>
  <c r="K8" i="41"/>
  <c r="J8" i="41"/>
  <c r="M8" i="41"/>
  <c r="G8" i="41"/>
  <c r="L7" i="41"/>
  <c r="K7" i="41"/>
  <c r="J7" i="41"/>
  <c r="M7" i="41"/>
  <c r="L6" i="41"/>
  <c r="K6" i="41"/>
  <c r="J6" i="41"/>
  <c r="M6" i="41"/>
  <c r="G6" i="41"/>
  <c r="L32" i="40"/>
  <c r="K32" i="40"/>
  <c r="J32" i="40"/>
  <c r="M32" i="40"/>
  <c r="G32" i="40"/>
  <c r="L31" i="40"/>
  <c r="K31" i="40"/>
  <c r="J31" i="40"/>
  <c r="M31" i="40"/>
  <c r="G31" i="40"/>
  <c r="L30" i="40"/>
  <c r="K30" i="40"/>
  <c r="J30" i="40"/>
  <c r="M30" i="40"/>
  <c r="G30" i="40"/>
  <c r="L29" i="40"/>
  <c r="K29" i="40"/>
  <c r="J29" i="40"/>
  <c r="M29" i="40"/>
  <c r="G29" i="40"/>
  <c r="L26" i="40"/>
  <c r="K26" i="40"/>
  <c r="J26" i="40"/>
  <c r="M26" i="40"/>
  <c r="L25" i="40"/>
  <c r="K25" i="40"/>
  <c r="J25" i="40"/>
  <c r="M25" i="40"/>
  <c r="G25" i="40"/>
  <c r="L24" i="40"/>
  <c r="K24" i="40"/>
  <c r="J24" i="40"/>
  <c r="M24" i="40"/>
  <c r="G24" i="40"/>
  <c r="L23" i="40"/>
  <c r="K23" i="40"/>
  <c r="J23" i="40"/>
  <c r="M23" i="40"/>
  <c r="G23" i="40"/>
  <c r="L22" i="40"/>
  <c r="K22" i="40"/>
  <c r="J22" i="40"/>
  <c r="M22" i="40"/>
  <c r="G22" i="40"/>
  <c r="L21" i="40"/>
  <c r="K21" i="40"/>
  <c r="J21" i="40"/>
  <c r="M21" i="40"/>
  <c r="G21" i="40"/>
  <c r="L18" i="40"/>
  <c r="K18" i="40"/>
  <c r="J18" i="40"/>
  <c r="M18" i="40"/>
  <c r="G18" i="40"/>
  <c r="L15" i="40"/>
  <c r="K15" i="40"/>
  <c r="J15" i="40"/>
  <c r="M15" i="40"/>
  <c r="G15" i="40"/>
  <c r="L12" i="40"/>
  <c r="K12" i="40"/>
  <c r="J12" i="40"/>
  <c r="M12" i="40"/>
  <c r="G12" i="40"/>
  <c r="L11" i="40"/>
  <c r="K11" i="40"/>
  <c r="J11" i="40"/>
  <c r="M11" i="40"/>
  <c r="G11" i="40"/>
  <c r="L10" i="40"/>
  <c r="K10" i="40"/>
  <c r="J10" i="40"/>
  <c r="M10" i="40"/>
  <c r="L9" i="40"/>
  <c r="K9" i="40"/>
  <c r="J9" i="40"/>
  <c r="M9" i="40"/>
  <c r="L8" i="40"/>
  <c r="K8" i="40"/>
  <c r="J8" i="40"/>
  <c r="M8" i="40"/>
  <c r="L7" i="40"/>
  <c r="K7" i="40"/>
  <c r="J7" i="40"/>
  <c r="M7" i="40"/>
  <c r="G7" i="40"/>
  <c r="L6" i="40"/>
  <c r="K6" i="40"/>
  <c r="J6" i="40"/>
  <c r="M6" i="40"/>
  <c r="G6" i="40"/>
  <c r="L5" i="40"/>
  <c r="K5" i="40"/>
  <c r="J5" i="40"/>
  <c r="M5" i="40"/>
  <c r="L48" i="39"/>
  <c r="K48" i="39"/>
  <c r="J48" i="39"/>
  <c r="M48" i="39"/>
  <c r="G48" i="39"/>
  <c r="L46" i="39"/>
  <c r="K46" i="39"/>
  <c r="J46" i="39"/>
  <c r="M46" i="39"/>
  <c r="G46" i="39"/>
  <c r="L42" i="39"/>
  <c r="K42" i="39"/>
  <c r="J42" i="39"/>
  <c r="M42" i="39"/>
  <c r="L41" i="39"/>
  <c r="K41" i="39"/>
  <c r="J41" i="39"/>
  <c r="M41" i="39"/>
  <c r="L40" i="39"/>
  <c r="K40" i="39"/>
  <c r="J40" i="39"/>
  <c r="M40" i="39"/>
  <c r="L39" i="39"/>
  <c r="K39" i="39"/>
  <c r="J39" i="39"/>
  <c r="M39" i="39"/>
  <c r="L38" i="39"/>
  <c r="K38" i="39"/>
  <c r="J38" i="39"/>
  <c r="M38" i="39"/>
  <c r="L37" i="39"/>
  <c r="K37" i="39"/>
  <c r="J37" i="39"/>
  <c r="M37" i="39"/>
  <c r="L36" i="39"/>
  <c r="K36" i="39"/>
  <c r="J36" i="39"/>
  <c r="M36" i="39"/>
  <c r="L35" i="39"/>
  <c r="K35" i="39"/>
  <c r="J35" i="39"/>
  <c r="M35" i="39"/>
  <c r="L32" i="39"/>
  <c r="K32" i="39"/>
  <c r="J32" i="39"/>
  <c r="M32" i="39"/>
  <c r="G32" i="39"/>
  <c r="L31" i="39"/>
  <c r="K31" i="39"/>
  <c r="J31" i="39"/>
  <c r="M31" i="39"/>
  <c r="L30" i="39"/>
  <c r="K30" i="39"/>
  <c r="J30" i="39"/>
  <c r="M30" i="39"/>
  <c r="L29" i="39"/>
  <c r="K29" i="39"/>
  <c r="J29" i="39"/>
  <c r="M29" i="39"/>
  <c r="L26" i="39"/>
  <c r="K26" i="39"/>
  <c r="J26" i="39"/>
  <c r="M26" i="39"/>
  <c r="L25" i="39"/>
  <c r="K25" i="39"/>
  <c r="J25" i="39"/>
  <c r="M25" i="39"/>
  <c r="L24" i="39"/>
  <c r="K24" i="39"/>
  <c r="J24" i="39"/>
  <c r="M24" i="39"/>
  <c r="G24" i="39"/>
  <c r="L23" i="39"/>
  <c r="K23" i="39"/>
  <c r="J23" i="39"/>
  <c r="M23" i="39"/>
  <c r="G23" i="39"/>
  <c r="L19" i="39"/>
  <c r="K19" i="39"/>
  <c r="J19" i="39"/>
  <c r="M19" i="39"/>
  <c r="G19" i="39"/>
  <c r="L18" i="39"/>
  <c r="K18" i="39"/>
  <c r="J18" i="39"/>
  <c r="M18" i="39"/>
  <c r="G18" i="39"/>
  <c r="L9" i="39"/>
  <c r="K9" i="39"/>
  <c r="J9" i="39"/>
  <c r="M9" i="39"/>
  <c r="G9" i="39"/>
  <c r="L8" i="39"/>
  <c r="K8" i="39"/>
  <c r="J8" i="39"/>
  <c r="M8" i="39"/>
  <c r="G8" i="39"/>
  <c r="L55" i="39"/>
  <c r="F4" i="43"/>
  <c r="G29" i="41"/>
  <c r="C10" i="43"/>
  <c r="K29" i="41"/>
  <c r="E10" i="43"/>
  <c r="L29" i="41"/>
  <c r="F10" i="43"/>
  <c r="G32" i="42"/>
  <c r="C13" i="43"/>
  <c r="K32" i="42"/>
  <c r="E13" i="43"/>
  <c r="L32" i="42"/>
  <c r="F13" i="43"/>
  <c r="G55" i="39"/>
  <c r="C4" i="43"/>
  <c r="K55" i="39"/>
  <c r="E4" i="43"/>
  <c r="G35" i="40"/>
  <c r="C7" i="43"/>
  <c r="K35" i="40"/>
  <c r="E7" i="43"/>
  <c r="L35" i="40"/>
  <c r="F7" i="43"/>
  <c r="M35" i="40"/>
  <c r="G7" i="43"/>
  <c r="M55" i="39"/>
  <c r="G4" i="43"/>
  <c r="M32" i="42"/>
  <c r="G13" i="43"/>
  <c r="M29" i="41"/>
  <c r="G10" i="43"/>
  <c r="F17" i="43"/>
  <c r="F24" i="43"/>
  <c r="F26" i="43"/>
  <c r="F28" i="43"/>
  <c r="E17" i="43"/>
  <c r="E24" i="43"/>
  <c r="C17" i="43"/>
  <c r="C21" i="43"/>
  <c r="C24" i="43"/>
  <c r="C26" i="43"/>
  <c r="C28" i="43"/>
  <c r="G17" i="43"/>
  <c r="G24" i="43"/>
  <c r="G26" i="43"/>
  <c r="G28" i="43"/>
  <c r="M136" i="28"/>
  <c r="K136" i="28"/>
  <c r="I136" i="28"/>
  <c r="L136" i="28"/>
  <c r="G136" i="28"/>
  <c r="M135" i="28"/>
  <c r="K135" i="28"/>
  <c r="I135" i="28"/>
  <c r="L135" i="28"/>
  <c r="G135" i="28"/>
  <c r="M134" i="28"/>
  <c r="K134" i="28"/>
  <c r="I134" i="28"/>
  <c r="L134" i="28"/>
  <c r="G134" i="28"/>
  <c r="M133" i="28"/>
  <c r="K133" i="28"/>
  <c r="I133" i="28"/>
  <c r="L133" i="28"/>
  <c r="G133" i="28"/>
  <c r="M132" i="28"/>
  <c r="K132" i="28"/>
  <c r="I132" i="28"/>
  <c r="L132" i="28"/>
  <c r="G132" i="28"/>
  <c r="M131" i="28"/>
  <c r="K131" i="28"/>
  <c r="I131" i="28"/>
  <c r="L131" i="28"/>
  <c r="G131" i="28"/>
  <c r="M130" i="28"/>
  <c r="K130" i="28"/>
  <c r="I130" i="28"/>
  <c r="L130" i="28"/>
  <c r="G130" i="28"/>
  <c r="M129" i="28"/>
  <c r="K129" i="28"/>
  <c r="I129" i="28"/>
  <c r="L129" i="28"/>
  <c r="G129" i="28"/>
  <c r="M128" i="28"/>
  <c r="K128" i="28"/>
  <c r="I128" i="28"/>
  <c r="L128" i="28"/>
  <c r="G128" i="28"/>
  <c r="M127" i="28"/>
  <c r="K127" i="28"/>
  <c r="I127" i="28"/>
  <c r="L127" i="28"/>
  <c r="G127" i="28"/>
  <c r="M126" i="28"/>
  <c r="K126" i="28"/>
  <c r="I126" i="28"/>
  <c r="L126" i="28"/>
  <c r="G126" i="28"/>
  <c r="M125" i="28"/>
  <c r="K125" i="28"/>
  <c r="I125" i="28"/>
  <c r="L125" i="28"/>
  <c r="G125" i="28"/>
  <c r="M124" i="28"/>
  <c r="K124" i="28"/>
  <c r="I124" i="28"/>
  <c r="L124" i="28"/>
  <c r="G124" i="28"/>
  <c r="M123" i="28"/>
  <c r="K123" i="28"/>
  <c r="I123" i="28"/>
  <c r="L123" i="28"/>
  <c r="G123" i="28"/>
  <c r="M122" i="28"/>
  <c r="K122" i="28"/>
  <c r="I122" i="28"/>
  <c r="L122" i="28"/>
  <c r="G122" i="28"/>
  <c r="M121" i="28"/>
  <c r="K121" i="28"/>
  <c r="I121" i="28"/>
  <c r="L121" i="28"/>
  <c r="G121" i="28"/>
  <c r="M120" i="28"/>
  <c r="K120" i="28"/>
  <c r="I120" i="28"/>
  <c r="L120" i="28"/>
  <c r="G120" i="28"/>
  <c r="M119" i="28"/>
  <c r="K119" i="28"/>
  <c r="I119" i="28"/>
  <c r="L119" i="28"/>
  <c r="G119" i="28"/>
  <c r="M118" i="28"/>
  <c r="K118" i="28"/>
  <c r="I118" i="28"/>
  <c r="L118" i="28"/>
  <c r="G118" i="28"/>
  <c r="M117" i="28"/>
  <c r="K117" i="28"/>
  <c r="I117" i="28"/>
  <c r="L117" i="28"/>
  <c r="G117" i="28"/>
  <c r="M116" i="28"/>
  <c r="K116" i="28"/>
  <c r="L116" i="28"/>
  <c r="G116" i="28"/>
  <c r="M115" i="28"/>
  <c r="K115" i="28"/>
  <c r="I115" i="28"/>
  <c r="L115" i="28"/>
  <c r="G115" i="28"/>
  <c r="M114" i="28"/>
  <c r="K114" i="28"/>
  <c r="I114" i="28"/>
  <c r="L114" i="28"/>
  <c r="G114" i="28"/>
  <c r="M113" i="28"/>
  <c r="K113" i="28"/>
  <c r="I113" i="28"/>
  <c r="L113" i="28"/>
  <c r="G113" i="28"/>
  <c r="M112" i="28"/>
  <c r="K112" i="28"/>
  <c r="I112" i="28"/>
  <c r="L112" i="28"/>
  <c r="G112" i="28"/>
  <c r="M111" i="28"/>
  <c r="K111" i="28"/>
  <c r="I111" i="28"/>
  <c r="L111" i="28"/>
  <c r="G111" i="28"/>
  <c r="M110" i="28"/>
  <c r="K110" i="28"/>
  <c r="I110" i="28"/>
  <c r="L110" i="28"/>
  <c r="G110" i="28"/>
  <c r="M109" i="28"/>
  <c r="K109" i="28"/>
  <c r="I109" i="28"/>
  <c r="L109" i="28"/>
  <c r="G109" i="28"/>
  <c r="M108" i="28"/>
  <c r="K108" i="28"/>
  <c r="I108" i="28"/>
  <c r="L108" i="28"/>
  <c r="G108" i="28"/>
  <c r="M107" i="28"/>
  <c r="K107" i="28"/>
  <c r="I107" i="28"/>
  <c r="L107" i="28"/>
  <c r="G107" i="28"/>
  <c r="M106" i="28"/>
  <c r="K106" i="28"/>
  <c r="I106" i="28"/>
  <c r="L106" i="28"/>
  <c r="G106" i="28"/>
  <c r="M105" i="28"/>
  <c r="K105" i="28"/>
  <c r="I105" i="28"/>
  <c r="L105" i="28"/>
  <c r="G105" i="28"/>
  <c r="M104" i="28"/>
  <c r="K104" i="28"/>
  <c r="I104" i="28"/>
  <c r="L104" i="28"/>
  <c r="G104" i="28"/>
  <c r="M103" i="28"/>
  <c r="K103" i="28"/>
  <c r="I103" i="28"/>
  <c r="L103" i="28"/>
  <c r="G103" i="28"/>
  <c r="M102" i="28"/>
  <c r="K102" i="28"/>
  <c r="I102" i="28"/>
  <c r="L102" i="28"/>
  <c r="G102" i="28"/>
  <c r="M101" i="28"/>
  <c r="K101" i="28"/>
  <c r="L101" i="28"/>
  <c r="G101" i="28"/>
  <c r="M100" i="28"/>
  <c r="K100" i="28"/>
  <c r="I100" i="28"/>
  <c r="L100" i="28"/>
  <c r="G100" i="28"/>
  <c r="M99" i="28"/>
  <c r="K99" i="28"/>
  <c r="I99" i="28"/>
  <c r="L99" i="28"/>
  <c r="G99" i="28"/>
  <c r="M98" i="28"/>
  <c r="K98" i="28"/>
  <c r="I98" i="28"/>
  <c r="L98" i="28"/>
  <c r="G98" i="28"/>
  <c r="M97" i="28"/>
  <c r="K97" i="28"/>
  <c r="I97" i="28"/>
  <c r="L97" i="28"/>
  <c r="G97" i="28"/>
  <c r="M96" i="28"/>
  <c r="K96" i="28"/>
  <c r="I96" i="28"/>
  <c r="L96" i="28"/>
  <c r="G96" i="28"/>
  <c r="M95" i="28"/>
  <c r="K95" i="28"/>
  <c r="I95" i="28"/>
  <c r="L95" i="28"/>
  <c r="G95" i="28"/>
  <c r="M94" i="28"/>
  <c r="K94" i="28"/>
  <c r="I94" i="28"/>
  <c r="L94" i="28"/>
  <c r="G94" i="28"/>
  <c r="M93" i="28"/>
  <c r="K93" i="28"/>
  <c r="I93" i="28"/>
  <c r="L93" i="28"/>
  <c r="G93" i="28"/>
  <c r="M92" i="28"/>
  <c r="K92" i="28"/>
  <c r="I92" i="28"/>
  <c r="L92" i="28"/>
  <c r="G92" i="28"/>
  <c r="M91" i="28"/>
  <c r="K91" i="28"/>
  <c r="I91" i="28"/>
  <c r="L91" i="28"/>
  <c r="G91" i="28"/>
  <c r="M90" i="28"/>
  <c r="K90" i="28"/>
  <c r="I90" i="28"/>
  <c r="L90" i="28"/>
  <c r="G90" i="28"/>
  <c r="M89" i="28"/>
  <c r="K89" i="28"/>
  <c r="I89" i="28"/>
  <c r="L89" i="28"/>
  <c r="G89" i="28"/>
  <c r="M88" i="28"/>
  <c r="K88" i="28"/>
  <c r="I88" i="28"/>
  <c r="L88" i="28"/>
  <c r="G88" i="28"/>
  <c r="M87" i="28"/>
  <c r="K87" i="28"/>
  <c r="I87" i="28"/>
  <c r="L87" i="28"/>
  <c r="G87" i="28"/>
  <c r="M86" i="28"/>
  <c r="K86" i="28"/>
  <c r="I86" i="28"/>
  <c r="L86" i="28"/>
  <c r="G86" i="28"/>
  <c r="M85" i="28"/>
  <c r="K85" i="28"/>
  <c r="I85" i="28"/>
  <c r="L85" i="28"/>
  <c r="G85" i="28"/>
  <c r="M84" i="28"/>
  <c r="K84" i="28"/>
  <c r="I84" i="28"/>
  <c r="L84" i="28"/>
  <c r="G84" i="28"/>
  <c r="M83" i="28"/>
  <c r="K83" i="28"/>
  <c r="I83" i="28"/>
  <c r="L83" i="28"/>
  <c r="G83" i="28"/>
  <c r="M82" i="28"/>
  <c r="K82" i="28"/>
  <c r="I82" i="28"/>
  <c r="L82" i="28"/>
  <c r="G82" i="28"/>
  <c r="M81" i="28"/>
  <c r="K81" i="28"/>
  <c r="I81" i="28"/>
  <c r="L81" i="28"/>
  <c r="G81" i="28"/>
  <c r="M80" i="28"/>
  <c r="K80" i="28"/>
  <c r="I80" i="28"/>
  <c r="L80" i="28"/>
  <c r="G80" i="28"/>
  <c r="M79" i="28"/>
  <c r="K79" i="28"/>
  <c r="I79" i="28"/>
  <c r="L79" i="28"/>
  <c r="G79" i="28"/>
  <c r="M78" i="28"/>
  <c r="K78" i="28"/>
  <c r="I78" i="28"/>
  <c r="L78" i="28"/>
  <c r="G78" i="28"/>
  <c r="M77" i="28"/>
  <c r="K77" i="28"/>
  <c r="I77" i="28"/>
  <c r="L77" i="28"/>
  <c r="G77" i="28"/>
  <c r="M76" i="28"/>
  <c r="K76" i="28"/>
  <c r="I76" i="28"/>
  <c r="L76" i="28"/>
  <c r="G76" i="28"/>
  <c r="M75" i="28"/>
  <c r="K75" i="28"/>
  <c r="I75" i="28"/>
  <c r="L75" i="28"/>
  <c r="G75" i="28"/>
  <c r="M74" i="28"/>
  <c r="K74" i="28"/>
  <c r="I74" i="28"/>
  <c r="L74" i="28"/>
  <c r="G74" i="28"/>
  <c r="M73" i="28"/>
  <c r="K73" i="28"/>
  <c r="I73" i="28"/>
  <c r="L73" i="28"/>
  <c r="G73" i="28"/>
  <c r="M72" i="28"/>
  <c r="K72" i="28"/>
  <c r="I72" i="28"/>
  <c r="L72" i="28"/>
  <c r="G72" i="28"/>
  <c r="M71" i="28"/>
  <c r="K71" i="28"/>
  <c r="I71" i="28"/>
  <c r="L71" i="28"/>
  <c r="G71" i="28"/>
  <c r="M70" i="28"/>
  <c r="K70" i="28"/>
  <c r="I70" i="28"/>
  <c r="L70" i="28"/>
  <c r="G70" i="28"/>
  <c r="M69" i="28"/>
  <c r="K69" i="28"/>
  <c r="I69" i="28"/>
  <c r="L69" i="28"/>
  <c r="G69" i="28"/>
  <c r="M68" i="28"/>
  <c r="K68" i="28"/>
  <c r="I68" i="28"/>
  <c r="L68" i="28"/>
  <c r="G68" i="28"/>
  <c r="M67" i="28"/>
  <c r="K67" i="28"/>
  <c r="I67" i="28"/>
  <c r="L67" i="28"/>
  <c r="G67" i="28"/>
  <c r="M66" i="28"/>
  <c r="K66" i="28"/>
  <c r="I66" i="28"/>
  <c r="L66" i="28"/>
  <c r="G66" i="28"/>
  <c r="M65" i="28"/>
  <c r="K65" i="28"/>
  <c r="I65" i="28"/>
  <c r="L65" i="28"/>
  <c r="G65" i="28"/>
  <c r="M64" i="28"/>
  <c r="K64" i="28"/>
  <c r="I64" i="28"/>
  <c r="L64" i="28"/>
  <c r="G64" i="28"/>
  <c r="M63" i="28"/>
  <c r="K63" i="28"/>
  <c r="I63" i="28"/>
  <c r="L63" i="28"/>
  <c r="G63" i="28"/>
  <c r="M62" i="28"/>
  <c r="K62" i="28"/>
  <c r="I62" i="28"/>
  <c r="L62" i="28"/>
  <c r="G62" i="28"/>
  <c r="M61" i="28"/>
  <c r="K61" i="28"/>
  <c r="I61" i="28"/>
  <c r="L61" i="28"/>
  <c r="G61" i="28"/>
  <c r="M60" i="28"/>
  <c r="K60" i="28"/>
  <c r="I60" i="28"/>
  <c r="L60" i="28"/>
  <c r="G60" i="28"/>
  <c r="M59" i="28"/>
  <c r="K59" i="28"/>
  <c r="I59" i="28"/>
  <c r="L59" i="28"/>
  <c r="G59" i="28"/>
  <c r="M58" i="28"/>
  <c r="K58" i="28"/>
  <c r="I58" i="28"/>
  <c r="L58" i="28"/>
  <c r="G58" i="28"/>
  <c r="M57" i="28"/>
  <c r="K57" i="28"/>
  <c r="I57" i="28"/>
  <c r="L57" i="28"/>
  <c r="G57" i="28"/>
  <c r="M56" i="28"/>
  <c r="K56" i="28"/>
  <c r="I56" i="28"/>
  <c r="L56" i="28"/>
  <c r="G56" i="28"/>
  <c r="M55" i="28"/>
  <c r="K55" i="28"/>
  <c r="I55" i="28"/>
  <c r="L55" i="28"/>
  <c r="G55" i="28"/>
  <c r="M54" i="28"/>
  <c r="K54" i="28"/>
  <c r="I54" i="28"/>
  <c r="L54" i="28"/>
  <c r="G54" i="28"/>
  <c r="M53" i="28"/>
  <c r="K53" i="28"/>
  <c r="I53" i="28"/>
  <c r="L53" i="28"/>
  <c r="G53" i="28"/>
  <c r="M52" i="28"/>
  <c r="K52" i="28"/>
  <c r="I52" i="28"/>
  <c r="L52" i="28"/>
  <c r="G52" i="28"/>
  <c r="M51" i="28"/>
  <c r="K51" i="28"/>
  <c r="I51" i="28"/>
  <c r="L51" i="28"/>
  <c r="G51" i="28"/>
  <c r="O51" i="28"/>
  <c r="O50" i="28"/>
  <c r="M50" i="28"/>
  <c r="K50" i="28"/>
  <c r="I50" i="28"/>
  <c r="L50" i="28"/>
  <c r="G50" i="28"/>
  <c r="M49" i="28"/>
  <c r="K49" i="28"/>
  <c r="I49" i="28"/>
  <c r="L49" i="28"/>
  <c r="G49" i="28"/>
  <c r="M48" i="28"/>
  <c r="K48" i="28"/>
  <c r="I48" i="28"/>
  <c r="L48" i="28"/>
  <c r="G48" i="28"/>
  <c r="M47" i="28"/>
  <c r="K47" i="28"/>
  <c r="I47" i="28"/>
  <c r="L47" i="28"/>
  <c r="G47" i="28"/>
  <c r="M46" i="28"/>
  <c r="K46" i="28"/>
  <c r="I46" i="28"/>
  <c r="L46" i="28"/>
  <c r="G46" i="28"/>
  <c r="M45" i="28"/>
  <c r="K45" i="28"/>
  <c r="I45" i="28"/>
  <c r="L45" i="28"/>
  <c r="G45" i="28"/>
  <c r="M44" i="28"/>
  <c r="K44" i="28"/>
  <c r="I44" i="28"/>
  <c r="L44" i="28"/>
  <c r="G44" i="28"/>
  <c r="M43" i="28"/>
  <c r="K43" i="28"/>
  <c r="I43" i="28"/>
  <c r="L43" i="28"/>
  <c r="G43" i="28"/>
  <c r="M42" i="28"/>
  <c r="K42" i="28"/>
  <c r="I42" i="28"/>
  <c r="L42" i="28"/>
  <c r="G42" i="28"/>
  <c r="M41" i="28"/>
  <c r="K41" i="28"/>
  <c r="I41" i="28"/>
  <c r="L41" i="28"/>
  <c r="G41" i="28"/>
  <c r="M40" i="28"/>
  <c r="K40" i="28"/>
  <c r="I40" i="28"/>
  <c r="L40" i="28"/>
  <c r="G40" i="28"/>
  <c r="M39" i="28"/>
  <c r="K39" i="28"/>
  <c r="I39" i="28"/>
  <c r="L39" i="28"/>
  <c r="G39" i="28"/>
  <c r="M38" i="28"/>
  <c r="K38" i="28"/>
  <c r="I38" i="28"/>
  <c r="L38" i="28"/>
  <c r="G38" i="28"/>
  <c r="M37" i="28"/>
  <c r="K37" i="28"/>
  <c r="I37" i="28"/>
  <c r="L37" i="28"/>
  <c r="G37" i="28"/>
  <c r="M36" i="28"/>
  <c r="K36" i="28"/>
  <c r="I36" i="28"/>
  <c r="L36" i="28"/>
  <c r="G36" i="28"/>
  <c r="M35" i="28"/>
  <c r="K35" i="28"/>
  <c r="I35" i="28"/>
  <c r="L35" i="28"/>
  <c r="G35" i="28"/>
  <c r="M34" i="28"/>
  <c r="K34" i="28"/>
  <c r="I34" i="28"/>
  <c r="L34" i="28"/>
  <c r="G34" i="28"/>
  <c r="M33" i="28"/>
  <c r="K33" i="28"/>
  <c r="I33" i="28"/>
  <c r="L33" i="28"/>
  <c r="G33" i="28"/>
  <c r="M32" i="28"/>
  <c r="K32" i="28"/>
  <c r="I32" i="28"/>
  <c r="L32" i="28"/>
  <c r="G32" i="28"/>
  <c r="M31" i="28"/>
  <c r="K31" i="28"/>
  <c r="I31" i="28"/>
  <c r="L31" i="28"/>
  <c r="G31" i="28"/>
  <c r="M30" i="28"/>
  <c r="K30" i="28"/>
  <c r="I30" i="28"/>
  <c r="L30" i="28"/>
  <c r="G30" i="28"/>
  <c r="M29" i="28"/>
  <c r="K29" i="28"/>
  <c r="I29" i="28"/>
  <c r="L29" i="28"/>
  <c r="G29" i="28"/>
  <c r="M28" i="28"/>
  <c r="K28" i="28"/>
  <c r="I28" i="28"/>
  <c r="L28" i="28"/>
  <c r="G28" i="28"/>
  <c r="M27" i="28"/>
  <c r="K27" i="28"/>
  <c r="I27" i="28"/>
  <c r="L27" i="28"/>
  <c r="G27" i="28"/>
  <c r="M26" i="28"/>
  <c r="K26" i="28"/>
  <c r="I26" i="28"/>
  <c r="L26" i="28"/>
  <c r="G26" i="28"/>
  <c r="M25" i="28"/>
  <c r="K25" i="28"/>
  <c r="I25" i="28"/>
  <c r="L25" i="28"/>
  <c r="G25" i="28"/>
  <c r="M24" i="28"/>
  <c r="K24" i="28"/>
  <c r="I24" i="28"/>
  <c r="L24" i="28"/>
  <c r="G24" i="28"/>
  <c r="M23" i="28"/>
  <c r="K23" i="28"/>
  <c r="I23" i="28"/>
  <c r="L23" i="28"/>
  <c r="G23" i="28"/>
  <c r="M22" i="28"/>
  <c r="K22" i="28"/>
  <c r="I22" i="28"/>
  <c r="L22" i="28"/>
  <c r="G22" i="28"/>
  <c r="M21" i="28"/>
  <c r="K21" i="28"/>
  <c r="I21" i="28"/>
  <c r="L21" i="28"/>
  <c r="G21" i="28"/>
  <c r="M20" i="28"/>
  <c r="K20" i="28"/>
  <c r="I20" i="28"/>
  <c r="L20" i="28"/>
  <c r="G20" i="28"/>
  <c r="M19" i="28"/>
  <c r="K19" i="28"/>
  <c r="I19" i="28"/>
  <c r="L19" i="28"/>
  <c r="G19" i="28"/>
  <c r="M18" i="28"/>
  <c r="K18" i="28"/>
  <c r="I18" i="28"/>
  <c r="L18" i="28"/>
  <c r="G18" i="28"/>
  <c r="M17" i="28"/>
  <c r="K17" i="28"/>
  <c r="I17" i="28"/>
  <c r="L17" i="28"/>
  <c r="M16" i="28"/>
  <c r="K16" i="28"/>
  <c r="I16" i="28"/>
  <c r="L16" i="28"/>
  <c r="G16" i="28"/>
  <c r="M15" i="28"/>
  <c r="K15" i="28"/>
  <c r="I15" i="28"/>
  <c r="L15" i="28"/>
  <c r="G15" i="28"/>
  <c r="M14" i="28"/>
  <c r="K14" i="28"/>
  <c r="I14" i="28"/>
  <c r="L14" i="28"/>
  <c r="G14" i="28"/>
  <c r="M13" i="28"/>
  <c r="K13" i="28"/>
  <c r="I13" i="28"/>
  <c r="L13" i="28"/>
  <c r="G13" i="28"/>
  <c r="M12" i="28"/>
  <c r="K12" i="28"/>
  <c r="I12" i="28"/>
  <c r="L12" i="28"/>
  <c r="G12" i="28"/>
  <c r="M11" i="28"/>
  <c r="K11" i="28"/>
  <c r="I11" i="28"/>
  <c r="L11" i="28"/>
  <c r="G11" i="28"/>
  <c r="M10" i="28"/>
  <c r="K10" i="28"/>
  <c r="I10" i="28"/>
  <c r="L10" i="28"/>
  <c r="G10" i="28"/>
  <c r="M9" i="28"/>
  <c r="K9" i="28"/>
  <c r="I9" i="28"/>
  <c r="L9" i="28"/>
  <c r="G9" i="28"/>
  <c r="M8" i="28"/>
  <c r="K8" i="28"/>
  <c r="I8" i="28"/>
  <c r="L8" i="28"/>
  <c r="G8" i="28"/>
  <c r="M7" i="28"/>
  <c r="K7" i="28"/>
  <c r="I7" i="28"/>
  <c r="L7" i="28"/>
  <c r="G7" i="28"/>
  <c r="M6" i="28"/>
  <c r="K6" i="28"/>
  <c r="I6" i="28"/>
  <c r="L6" i="28"/>
  <c r="G6" i="28"/>
  <c r="M5" i="28"/>
  <c r="K5" i="28"/>
  <c r="I5" i="28"/>
  <c r="L5" i="28"/>
  <c r="G5" i="28"/>
  <c r="G141" i="28"/>
  <c r="G145" i="28"/>
  <c r="E26" i="43"/>
  <c r="E28" i="43"/>
  <c r="L141" i="28"/>
  <c r="K141" i="28"/>
  <c r="M141" i="28"/>
  <c r="C26" i="46" l="1"/>
  <c r="C30" i="46" l="1"/>
  <c r="C28" i="46"/>
  <c r="C32" i="46" l="1"/>
  <c r="C34" i="46" s="1"/>
  <c r="C36" i="46" s="1"/>
</calcChain>
</file>

<file path=xl/sharedStrings.xml><?xml version="1.0" encoding="utf-8"?>
<sst xmlns="http://schemas.openxmlformats.org/spreadsheetml/2006/main" count="1174" uniqueCount="698">
  <si>
    <t>UNIT</t>
  </si>
  <si>
    <t>QTY</t>
  </si>
  <si>
    <t>RATE</t>
  </si>
  <si>
    <t>Sum</t>
  </si>
  <si>
    <t>Prov Sum</t>
  </si>
  <si>
    <t>%</t>
  </si>
  <si>
    <t>8.3.1</t>
  </si>
  <si>
    <t>Site Clearance</t>
  </si>
  <si>
    <t>m</t>
  </si>
  <si>
    <t>No</t>
  </si>
  <si>
    <t>m²</t>
  </si>
  <si>
    <t>8.3.2</t>
  </si>
  <si>
    <t>DESCRIPTION</t>
  </si>
  <si>
    <t>8.4.2</t>
  </si>
  <si>
    <t>PC Sum</t>
  </si>
  <si>
    <t>No.</t>
  </si>
  <si>
    <t>h</t>
  </si>
  <si>
    <t>Carried Forward</t>
  </si>
  <si>
    <t>ITEM
No</t>
  </si>
  <si>
    <t>PAYMENT
REF</t>
  </si>
  <si>
    <t>Excavation</t>
  </si>
  <si>
    <t xml:space="preserve"> Brought Forward</t>
  </si>
  <si>
    <t>2.5.1</t>
  </si>
  <si>
    <t>2.5.2</t>
  </si>
  <si>
    <t>7.3.2</t>
  </si>
  <si>
    <t>7.3.3</t>
  </si>
  <si>
    <r>
      <t>m</t>
    </r>
    <r>
      <rPr>
        <vertAlign val="superscript"/>
        <sz val="10"/>
        <rFont val="Calibri"/>
        <family val="2"/>
        <scheme val="minor"/>
      </rPr>
      <t>3</t>
    </r>
  </si>
  <si>
    <t>7.3.4</t>
  </si>
  <si>
    <t>Rate Only</t>
  </si>
  <si>
    <t>EARTHWORKS</t>
  </si>
  <si>
    <t>AMOUNT</t>
  </si>
  <si>
    <t>SUMMARY</t>
  </si>
  <si>
    <t>SECTION</t>
  </si>
  <si>
    <t>SECTION 1</t>
  </si>
  <si>
    <t>PRELIMINARY AND GENERAL</t>
  </si>
  <si>
    <t>SECTION 2</t>
  </si>
  <si>
    <t>SECTION 3</t>
  </si>
  <si>
    <t>SECTION 4</t>
  </si>
  <si>
    <t>SECTION 1: PRELIMINARY &amp; GENERAL -SANS 1200A / 1200AB</t>
  </si>
  <si>
    <t>1.1</t>
  </si>
  <si>
    <t>PSA8.3</t>
  </si>
  <si>
    <t>Scheduled Fixed-Time Charge Items</t>
  </si>
  <si>
    <t>1.1.1</t>
  </si>
  <si>
    <t>Fixed Preliminary and Genaral charges</t>
  </si>
  <si>
    <t>1.1.2</t>
  </si>
  <si>
    <t>Establishing Facilities for Engineer</t>
  </si>
  <si>
    <t xml:space="preserve">  SANS 1200A</t>
  </si>
  <si>
    <t>1.1.3</t>
  </si>
  <si>
    <t>8.3.2.2</t>
  </si>
  <si>
    <t xml:space="preserve">Establishing Facilities for Contractor </t>
  </si>
  <si>
    <t>1.1.4</t>
  </si>
  <si>
    <t>8.3.4</t>
  </si>
  <si>
    <t>Removal of Site Establishment</t>
  </si>
  <si>
    <t>1.1.6</t>
  </si>
  <si>
    <t>The preparation of risk assessments, safe work procedures, and plan. Provision of Personal Protection Equipment and Clothing and any other health and safety matters according to the Project specifications</t>
  </si>
  <si>
    <t>1.1.7</t>
  </si>
  <si>
    <t xml:space="preserve">Compliance with Environmental Management Plan </t>
  </si>
  <si>
    <t>1.2</t>
  </si>
  <si>
    <t>Scheduled Time Raleted Items</t>
  </si>
  <si>
    <t>1.2.1</t>
  </si>
  <si>
    <t>Time related preliminary and general</t>
  </si>
  <si>
    <t>Operation and Maintenance of Facilities for Engineer</t>
  </si>
  <si>
    <t xml:space="preserve">SANS 1200A      </t>
  </si>
  <si>
    <t>1.2.2</t>
  </si>
  <si>
    <t>8.4.2.2</t>
  </si>
  <si>
    <t>Operation and Maintenance of Facilities for Contractor</t>
  </si>
  <si>
    <t>1.2.3</t>
  </si>
  <si>
    <t>Supervision for The Duration of Construction</t>
  </si>
  <si>
    <t>Company and Head office Overhead for Duration of Construction</t>
  </si>
  <si>
    <t>Supervision and Training of Nominated Sub-contractors</t>
  </si>
  <si>
    <t>Artisans and Skills accredited Training</t>
  </si>
  <si>
    <t>Full Compliance with all Health and Safety specifications</t>
  </si>
  <si>
    <t>1.3</t>
  </si>
  <si>
    <t>Sums Stated Provisionally by Engineer</t>
  </si>
  <si>
    <t>1.3.1</t>
  </si>
  <si>
    <t>Cellular communications and data bundles</t>
  </si>
  <si>
    <t>1.3.2</t>
  </si>
  <si>
    <t>Supply of computer, printer and associated equipment to become property of the Engineer at the end of the Contract</t>
  </si>
  <si>
    <t>1.3.3</t>
  </si>
  <si>
    <t>1.3.4</t>
  </si>
  <si>
    <t>Relocation of Existing Services (inclusive all Discussions, Liaison, Labour and Material)</t>
  </si>
  <si>
    <t>1.3.5</t>
  </si>
  <si>
    <t>1.3.6</t>
  </si>
  <si>
    <t>1.4</t>
  </si>
  <si>
    <t>Prime Cost Sums</t>
  </si>
  <si>
    <t>1.4.1</t>
  </si>
  <si>
    <t>1.4.2</t>
  </si>
  <si>
    <t>Community Liaison Officers (CLO)</t>
  </si>
  <si>
    <t>1.5.1</t>
  </si>
  <si>
    <t>1.  Labourer</t>
  </si>
  <si>
    <t>hour</t>
  </si>
  <si>
    <t>1.5.2</t>
  </si>
  <si>
    <t>2.  Driver</t>
  </si>
  <si>
    <t>1.5.3</t>
  </si>
  <si>
    <t>3.  Operator</t>
  </si>
  <si>
    <t>4.  Artisan</t>
  </si>
  <si>
    <t>5.  Welder</t>
  </si>
  <si>
    <t>6.  Foreman</t>
  </si>
  <si>
    <t>7.  Security Guard</t>
  </si>
  <si>
    <t>day</t>
  </si>
  <si>
    <t>1.  Ldv (1 ton)</t>
  </si>
  <si>
    <t>2.  Flat Truck (3 to 5 ton)</t>
  </si>
  <si>
    <t>3.  Tip Truck (10m3)</t>
  </si>
  <si>
    <t xml:space="preserve">4. Backhoe </t>
  </si>
  <si>
    <t>5.  Trench Vibrating Roller</t>
  </si>
  <si>
    <t>7.  Air compressor, including all tools (Drills, Jackhammers, etc)</t>
  </si>
  <si>
    <t>8.  Pump, including all Necessary Hosing and Pipes</t>
  </si>
  <si>
    <t>9.  Concrete Mixer</t>
  </si>
  <si>
    <t>10.  Water Truck (10 000 L)</t>
  </si>
  <si>
    <t>Total Section 1 Carried to Summary</t>
  </si>
  <si>
    <t>1.5</t>
  </si>
  <si>
    <t>1.3.7</t>
  </si>
  <si>
    <t>1.3.8</t>
  </si>
  <si>
    <t>1.3.9</t>
  </si>
  <si>
    <t>UNITS</t>
  </si>
  <si>
    <t>AMOUNTS</t>
  </si>
  <si>
    <t>PREVIOUS</t>
  </si>
  <si>
    <t>CURRENT</t>
  </si>
  <si>
    <t>TOTAL</t>
  </si>
  <si>
    <t>ITEM</t>
  </si>
  <si>
    <t xml:space="preserve"> [e] VAT (15% of [d])</t>
  </si>
  <si>
    <t>TOTAL CARRIED TO FORM OF OFFER AND ACCEPTANCE ([d] + [e])</t>
  </si>
  <si>
    <t>1.7</t>
  </si>
  <si>
    <t>1.8</t>
  </si>
  <si>
    <t>SUM</t>
  </si>
  <si>
    <t>OHS</t>
  </si>
  <si>
    <t>SANS 1200A</t>
  </si>
  <si>
    <t xml:space="preserve">SECTION 8: OHS COMPLIANCE </t>
  </si>
  <si>
    <t>FIXED CHARGE ITEMS</t>
  </si>
  <si>
    <t>CR 7(1) (a). H&amp;S Spec  (10)</t>
  </si>
  <si>
    <t>'Project specific SHE plan based on the H&amp;S specification.</t>
  </si>
  <si>
    <t>1.1.1.1</t>
  </si>
  <si>
    <t>COIDA. H&amp;S Spec (7)</t>
  </si>
  <si>
    <t>Workmen's compensation letter.</t>
  </si>
  <si>
    <t>1.1.1.2</t>
  </si>
  <si>
    <t>CR 4. H&amp;S Spec (b)</t>
  </si>
  <si>
    <t>Notification of construction work</t>
  </si>
  <si>
    <t>Site Establishment</t>
  </si>
  <si>
    <t>Fencing to the construction site ( 1.8m high)</t>
  </si>
  <si>
    <t>Hoarding with a green net (1.8m high)</t>
  </si>
  <si>
    <t>Site Clearance and waste disposal</t>
  </si>
  <si>
    <t>GSR 3(2). H&amp;S Spec (z)</t>
  </si>
  <si>
    <t>First aid boxes</t>
  </si>
  <si>
    <t>GSR 4. BRA 15, 35. CR 29</t>
  </si>
  <si>
    <t>Fire Extinguishers ( 7x9kgs and 3x5kgs)</t>
  </si>
  <si>
    <t>CR 30.BRA 2.H&amp;S SPEC (u)</t>
  </si>
  <si>
    <t>Toilets ( 1 per 15 people, each toilet per gender)</t>
  </si>
  <si>
    <t>CR27</t>
  </si>
  <si>
    <t>Waste bins ( Plastic overlapping waste bins 100L)</t>
  </si>
  <si>
    <t>CR30</t>
  </si>
  <si>
    <t>Shadding net for an eating area ( Green net 5m long)</t>
  </si>
  <si>
    <t>Benches for an eating area ( 4m long)</t>
  </si>
  <si>
    <t xml:space="preserve">included </t>
  </si>
  <si>
    <t>H&amp;S SPEC (g). CR 7(6). GSR 2</t>
  </si>
  <si>
    <t>Personal Protective Equipment</t>
  </si>
  <si>
    <t>4.2.1</t>
  </si>
  <si>
    <t>Overalls( Blue/Orange/Green)</t>
  </si>
  <si>
    <t xml:space="preserve">No </t>
  </si>
  <si>
    <t>4.2.2</t>
  </si>
  <si>
    <t>Hard hats</t>
  </si>
  <si>
    <t>4.2.3</t>
  </si>
  <si>
    <t>Boots</t>
  </si>
  <si>
    <t>4.2.3.1</t>
  </si>
  <si>
    <t>water boots</t>
  </si>
  <si>
    <t>4.2.3.2</t>
  </si>
  <si>
    <t>Safety boots</t>
  </si>
  <si>
    <t>4.2.4</t>
  </si>
  <si>
    <t>Gloves ( General and Skilled activities)</t>
  </si>
  <si>
    <t>4.2.5</t>
  </si>
  <si>
    <t>Googles</t>
  </si>
  <si>
    <t>4.2.6</t>
  </si>
  <si>
    <t>Earplugs</t>
  </si>
  <si>
    <t>4.2.7</t>
  </si>
  <si>
    <t>Reflector vests</t>
  </si>
  <si>
    <t>4.2.8</t>
  </si>
  <si>
    <t>Sun-block hats</t>
  </si>
  <si>
    <t>4.2.9</t>
  </si>
  <si>
    <t>Dust mask</t>
  </si>
  <si>
    <t xml:space="preserve"> H&amp;S SPEC (9),(ii). CR 23(K)</t>
  </si>
  <si>
    <t>Inductions, Toolbox talks, Checklists, Registers and Risk asessments</t>
  </si>
  <si>
    <t>4.3.1</t>
  </si>
  <si>
    <t>Stationary</t>
  </si>
  <si>
    <t>4.3.2</t>
  </si>
  <si>
    <t>Printer</t>
  </si>
  <si>
    <t xml:space="preserve"> Sum</t>
  </si>
  <si>
    <t>4.3.3</t>
  </si>
  <si>
    <t>Laptop</t>
  </si>
  <si>
    <t>CR 7(g). H&amp;S SPEC (16)</t>
  </si>
  <si>
    <t>Medical Fitness examinations</t>
  </si>
  <si>
    <t>H&amp;S SPEC (17).BRA (10).GSR(2B)</t>
  </si>
  <si>
    <t>Signage and boards</t>
  </si>
  <si>
    <t>4.5.1</t>
  </si>
  <si>
    <t>Construction Safety Board</t>
  </si>
  <si>
    <t>4.5.2</t>
  </si>
  <si>
    <t>First aid Box</t>
  </si>
  <si>
    <t>4.5.3</t>
  </si>
  <si>
    <t>Fire extinguisher</t>
  </si>
  <si>
    <t>4.5.4</t>
  </si>
  <si>
    <t>Assembly Point</t>
  </si>
  <si>
    <t>4.5.5</t>
  </si>
  <si>
    <t>4.5.6</t>
  </si>
  <si>
    <t>Plant and Construction vehicle</t>
  </si>
  <si>
    <t>4.5.7</t>
  </si>
  <si>
    <t>Chemicals, Gas and Liquids Flammables</t>
  </si>
  <si>
    <t>4.5.8</t>
  </si>
  <si>
    <t>Toilets information signs ( male and female)</t>
  </si>
  <si>
    <t>4.5.9</t>
  </si>
  <si>
    <t>Eating area information Sign</t>
  </si>
  <si>
    <t>4.5.10</t>
  </si>
  <si>
    <t>Blasting</t>
  </si>
  <si>
    <t>4.5.11</t>
  </si>
  <si>
    <t>Escape routes/ evacuation</t>
  </si>
  <si>
    <t>4.5.12</t>
  </si>
  <si>
    <t>Scaffold safe/unsafe use</t>
  </si>
  <si>
    <t>4.5.13</t>
  </si>
  <si>
    <t>Access control</t>
  </si>
  <si>
    <t>4.5.14</t>
  </si>
  <si>
    <t>No smoking</t>
  </si>
  <si>
    <t>Storage Container</t>
  </si>
  <si>
    <t>Boundry wall ( Hazadours chemicals, liquids and cement mixing area)</t>
  </si>
  <si>
    <t>Site Offices</t>
  </si>
  <si>
    <t>BRA (1).H&amp;S SPEC (8)</t>
  </si>
  <si>
    <t>Training and awareness</t>
  </si>
  <si>
    <t>SHE rep Training</t>
  </si>
  <si>
    <t>First aid level 1,2,3</t>
  </si>
  <si>
    <t>Scaffolding Supervisor</t>
  </si>
  <si>
    <t>Working at heights</t>
  </si>
  <si>
    <t>Risk assessment analyses</t>
  </si>
  <si>
    <t>Environmental awareness campaign</t>
  </si>
  <si>
    <t>HIV/AIDS awareness and accomodation needs, posters and distribution of condoms. X90 employees</t>
  </si>
  <si>
    <t>H&amp;S SPEC (i)</t>
  </si>
  <si>
    <t>Appointments with remunirations</t>
  </si>
  <si>
    <t>CR8(5)</t>
  </si>
  <si>
    <t>Registered construction health and safety officer</t>
  </si>
  <si>
    <t>Months</t>
  </si>
  <si>
    <t>OHSA(17)</t>
  </si>
  <si>
    <t>Competent SHE rep with a SHE certificate</t>
  </si>
  <si>
    <t>GSR 3(6)</t>
  </si>
  <si>
    <t>First aider with level 1,2,3 certificate</t>
  </si>
  <si>
    <t>H&amp;S SPEC(i)</t>
  </si>
  <si>
    <t>Scaffold erector</t>
  </si>
  <si>
    <t>H&amp;S SPEC (17)</t>
  </si>
  <si>
    <t>Site Security (Security Officer)</t>
  </si>
  <si>
    <t>6.5.1</t>
  </si>
  <si>
    <t>Mobile guard-house</t>
  </si>
  <si>
    <t>H&amp;S SPEC(y).CR27</t>
  </si>
  <si>
    <t>Housekeeping</t>
  </si>
  <si>
    <t>Barricading of ruble, use a 1m height and 200m long orange net</t>
  </si>
  <si>
    <t>BRA(13)</t>
  </si>
  <si>
    <t>Removal of waste off site once a week</t>
  </si>
  <si>
    <t>7.2.1</t>
  </si>
  <si>
    <t>Transportation once a week</t>
  </si>
  <si>
    <t>CR27.H&amp;S SPEC(y)</t>
  </si>
  <si>
    <t>Cleaning materials and chemicals</t>
  </si>
  <si>
    <t>7.3.1</t>
  </si>
  <si>
    <t>Broom</t>
  </si>
  <si>
    <t>Mop</t>
  </si>
  <si>
    <t>Sunlight liquid ( 25L)</t>
  </si>
  <si>
    <t>Handy andy (25)</t>
  </si>
  <si>
    <t>H&amp;S SPEC(i) SABS Code 085.SANS 10085</t>
  </si>
  <si>
    <t>Scaffolding</t>
  </si>
  <si>
    <t>Scaffolding to include shutter boards, toe</t>
  </si>
  <si>
    <t>boards, base jacks, access stairs/ladders,</t>
  </si>
  <si>
    <t>braces and safety harnesses</t>
  </si>
  <si>
    <t>ER</t>
  </si>
  <si>
    <t>Environmental</t>
  </si>
  <si>
    <t>Dust suppression around the plant and site ( twice a day) during construction</t>
  </si>
  <si>
    <t>Waste Management around the plant and site during construction</t>
  </si>
  <si>
    <t>Environmental Complience during construction in terms of the project</t>
  </si>
  <si>
    <t>Environmental Officer</t>
  </si>
  <si>
    <t>H&amp;S SPEC(18).CR</t>
  </si>
  <si>
    <t>Emergency Prepareredness</t>
  </si>
  <si>
    <t>Plastic spine board-heavy duty</t>
  </si>
  <si>
    <t>Emergecny board</t>
  </si>
  <si>
    <t>Emergency Alarm</t>
  </si>
  <si>
    <t>H&amp;S SPEC (h). CR23(g), CR13</t>
  </si>
  <si>
    <t>Barricading(use orange netting) 900mm high</t>
  </si>
  <si>
    <t>Blasting permit (Department of labour)</t>
  </si>
  <si>
    <t>12,2</t>
  </si>
  <si>
    <t>Blasting specialist</t>
  </si>
  <si>
    <t>H&amp;S SPEC(v).CR17</t>
  </si>
  <si>
    <t>Formwork and Suspended platform</t>
  </si>
  <si>
    <t>Temporary handrails/Guardrails( If the form work exceeds 3m height)</t>
  </si>
  <si>
    <t>Safety harnesses</t>
  </si>
  <si>
    <t>CR24.H&amp;S SPEC (p).</t>
  </si>
  <si>
    <t>Electricall Installations</t>
  </si>
  <si>
    <t>CR14.H&amp;S SPEC (20).</t>
  </si>
  <si>
    <t>Demolitions</t>
  </si>
  <si>
    <t>GSR13A.CR12(3)(m).</t>
  </si>
  <si>
    <t>Ladders(Not exceeding 5m)</t>
  </si>
  <si>
    <t>H&amp;S SPEC (11)CR7(1)(b)</t>
  </si>
  <si>
    <t>Health and Safety File inline with Costruction Regulation 2014</t>
  </si>
  <si>
    <t>TIME RELATED CHARGE ITEMS</t>
  </si>
  <si>
    <t>Month</t>
  </si>
  <si>
    <t>Fire Extinguishers ( 7x 9kgs and 3x 5kgs)</t>
  </si>
  <si>
    <t>Water Flushing Toilets ( 1 per 15 people, each toilet per gender)</t>
  </si>
  <si>
    <t>Hart hats</t>
  </si>
  <si>
    <t>19.3.1</t>
  </si>
  <si>
    <t>19.3.2</t>
  </si>
  <si>
    <t>Goggles</t>
  </si>
  <si>
    <t>Medical Vaccination for all Labourers working on site, specific for Waste Water Treatment Works</t>
  </si>
  <si>
    <t>Barricading (use orange netting) 900mm high</t>
  </si>
  <si>
    <t xml:space="preserve">REFURBISHMENT AND COMMISSINING OF A 10 ML/DAY PACKAGE PLANT. </t>
  </si>
  <si>
    <t>ITEM NO</t>
  </si>
  <si>
    <t>PAYMENT</t>
  </si>
  <si>
    <t>QTY
TO DATE</t>
  </si>
  <si>
    <t>QTY
PREVIOUS</t>
  </si>
  <si>
    <t>QTY
CURRENT</t>
  </si>
  <si>
    <t>AMOUNT
TO DATE</t>
  </si>
  <si>
    <t>AMOUNT
PREVIOUS</t>
  </si>
  <si>
    <t>AMOUNT
CURRENT</t>
  </si>
  <si>
    <t>1200A</t>
  </si>
  <si>
    <t>SECTION 1 : PRELIMINARY &amp; GENERAL</t>
  </si>
  <si>
    <t>FIXED-CHARGE ITEMS</t>
  </si>
  <si>
    <t>Contractual Requirements</t>
  </si>
  <si>
    <t>Establishment of Facilities on the Site</t>
  </si>
  <si>
    <t>Facilities required by the Contractor</t>
  </si>
  <si>
    <t>1.2.1.1</t>
  </si>
  <si>
    <t>a) Offices &amp; Storage Sheds</t>
  </si>
  <si>
    <t>1.2.1.3</t>
  </si>
  <si>
    <t>b) Ablution and latrine facilities</t>
  </si>
  <si>
    <t>1.2.1.6</t>
  </si>
  <si>
    <t>c) Dealing with water</t>
  </si>
  <si>
    <t>1.2.1.7</t>
  </si>
  <si>
    <t>d) Plant</t>
  </si>
  <si>
    <t>1.1.10</t>
  </si>
  <si>
    <t>1.1.11</t>
  </si>
  <si>
    <t xml:space="preserve">Clear rubble and waste from site </t>
  </si>
  <si>
    <t>TIME-RELATED ITEMS</t>
  </si>
  <si>
    <t>8.4.1</t>
  </si>
  <si>
    <t>Operation and Maintenance of Package Plant for a period of 12 months; complete with inspections during the defects liability period.</t>
  </si>
  <si>
    <t>1.2.3.1</t>
  </si>
  <si>
    <t>1.2.3.2</t>
  </si>
  <si>
    <t>1.2.3.3</t>
  </si>
  <si>
    <t>1.2.3.4</t>
  </si>
  <si>
    <t>1.2.3.5</t>
  </si>
  <si>
    <t>e) Construction Name Board</t>
  </si>
  <si>
    <t>1.2.3.6</t>
  </si>
  <si>
    <t>f) Security until project completion</t>
  </si>
  <si>
    <t xml:space="preserve">months </t>
  </si>
  <si>
    <t>DAYWORKS  (Provisional)</t>
  </si>
  <si>
    <t>a) Labour</t>
  </si>
  <si>
    <t>b) Skilled</t>
  </si>
  <si>
    <t>c) Semi-skilled</t>
  </si>
  <si>
    <t>d) Unskilled</t>
  </si>
  <si>
    <t>e) Materials</t>
  </si>
  <si>
    <t>Prov</t>
  </si>
  <si>
    <t>f) Nett costs of Materials (Prov Sum)</t>
  </si>
  <si>
    <t>g) Percentage Adjustment</t>
  </si>
  <si>
    <t>h) Plants (incl. overheads, profits etc)</t>
  </si>
  <si>
    <t>Compliance with Occupational Health &amp; Safety Act (Act 85 of 1993 and amendments)</t>
  </si>
  <si>
    <t>Preparation and implementation of Health and Safety Plan</t>
  </si>
  <si>
    <t>Personnel and Protective clothing and equipments</t>
  </si>
  <si>
    <t>Additional Items - specify and cost</t>
  </si>
  <si>
    <t>…...................................................................</t>
  </si>
  <si>
    <t xml:space="preserve"> Total Carried to Summary</t>
  </si>
  <si>
    <t>CIVIL  - GENERAL SITE WORKS</t>
  </si>
  <si>
    <t>Repairs to concrete plinths around the entire plant - actuve flow settleing tank, back wash tank, filters and final water tank.</t>
  </si>
  <si>
    <t>2.1.1</t>
  </si>
  <si>
    <t>Sealing of concrete structures</t>
  </si>
  <si>
    <t>SECTION 2: CIVIL WORKS</t>
  </si>
  <si>
    <t>SITE CLEARANCE</t>
  </si>
  <si>
    <t>2.2.1</t>
  </si>
  <si>
    <t>Remove and grub and tree stumps:</t>
  </si>
  <si>
    <t xml:space="preserve">Soil poisening of various sections along concrete structures </t>
  </si>
  <si>
    <t xml:space="preserve">PAVEMENT </t>
  </si>
  <si>
    <t>2.3.1</t>
  </si>
  <si>
    <t>Extention of pavement around structures, complete with gabions and Stormwater channels.</t>
  </si>
  <si>
    <t>PLATFORMS AND WALKWAYS</t>
  </si>
  <si>
    <t>2.4.1</t>
  </si>
  <si>
    <t>Active Flow- settleing tanks : repainting and reconditioning of platforms and walk way.</t>
  </si>
  <si>
    <t>CONTAINERS</t>
  </si>
  <si>
    <t>Repair and renovation of the laboratory and office - complete with doors, windows and wall insultors</t>
  </si>
  <si>
    <t>Repair of ablution facilities - complete with doors, windows and wall insultors</t>
  </si>
  <si>
    <t>2.5.3</t>
  </si>
  <si>
    <t>Installation of air conditioners in lab/ office</t>
  </si>
  <si>
    <t>2.5.4</t>
  </si>
  <si>
    <t>Instrallation of vantilation in the instrumentation container and air conditioner</t>
  </si>
  <si>
    <t>2.5.5</t>
  </si>
  <si>
    <t>Instrallation of vantilation in the storage container and air conditioner</t>
  </si>
  <si>
    <t>2.5.6</t>
  </si>
  <si>
    <t>MCC platform repairs</t>
  </si>
  <si>
    <t xml:space="preserve">PUMP STATION BUILDING </t>
  </si>
  <si>
    <t>2.6.1</t>
  </si>
  <si>
    <t xml:space="preserve">Repainting of internal walls </t>
  </si>
  <si>
    <t>2.6.2</t>
  </si>
  <si>
    <t>Repair of roof and sealing for any leaks</t>
  </si>
  <si>
    <t>2.6.3</t>
  </si>
  <si>
    <t>Repair of floors  and aprons</t>
  </si>
  <si>
    <t>2.6.4</t>
  </si>
  <si>
    <t>Repair of cable racks on the MCC wall</t>
  </si>
  <si>
    <t xml:space="preserve">Note : Bidder will be required to provide cost breakdown for all sums and actual quantities in each certificate </t>
  </si>
  <si>
    <t xml:space="preserve">DESCRIPTION.                       Tender no.: REFURBISHMENT AND COMMISSINING OF A 10 ML/DAY PACKAGE PLANT. </t>
  </si>
  <si>
    <t xml:space="preserve">ESKOM CONNECTION &amp; ELECTRICAL WORKS </t>
  </si>
  <si>
    <t xml:space="preserve">Recondition, Test and Commission - Pole Number STR/THA 180/30 Transformer 1250kVA; complete trasnformer test and reporting by nominated manufacturer. Bidder to include Eskom connection for live connection. </t>
  </si>
  <si>
    <t xml:space="preserve">4.2 </t>
  </si>
  <si>
    <t>Installation of incomer cable from Transfromer to KIOSK, complete with tags, cable markers  and lables</t>
  </si>
  <si>
    <t>4.3</t>
  </si>
  <si>
    <t>Installation of incomer cable from Transfromer/Kiosk to MCC in the pump Station, complete with tags, cable markers  and lables</t>
  </si>
  <si>
    <t>4.4</t>
  </si>
  <si>
    <t xml:space="preserve">Schneider Electric masterpact NW 2000A ACB - fixed Pattern type </t>
  </si>
  <si>
    <t>4.5</t>
  </si>
  <si>
    <t>Busbar retrofit and installation of CB - Labour and materials</t>
  </si>
  <si>
    <t>4.6</t>
  </si>
  <si>
    <t>MVAA 21D1BA0797A - Relats for Bucholtz and temperature interference</t>
  </si>
  <si>
    <t>4.7</t>
  </si>
  <si>
    <t>Lightning protection</t>
  </si>
  <si>
    <t>4.8</t>
  </si>
  <si>
    <t>Installation of MVAA relays, cocntrol between TRF and MCC</t>
  </si>
  <si>
    <t>4.9</t>
  </si>
  <si>
    <t>Supply &amp; iinstallation of power meter, complete with CCTs and fuse protection PM 5100</t>
  </si>
  <si>
    <t>4.10</t>
  </si>
  <si>
    <t>Replace MCC with Softstarters for both the high lift pumps 350kW, complete with cables</t>
  </si>
  <si>
    <t>4.11</t>
  </si>
  <si>
    <t>SCADA and PLC for both Automation and manual operation</t>
  </si>
  <si>
    <t>4.12</t>
  </si>
  <si>
    <t>Programming of the entire plant for ease of monitoring and control by instrumentation Technician</t>
  </si>
  <si>
    <t>4.13</t>
  </si>
  <si>
    <t>Power cables and communciation cables for actuators and sensors</t>
  </si>
  <si>
    <t>4.14</t>
  </si>
  <si>
    <t>Repiars and Reconditioniong of the electrical control container</t>
  </si>
  <si>
    <t>4.15</t>
  </si>
  <si>
    <t xml:space="preserve">Replacement of level sensors and instruments </t>
  </si>
  <si>
    <t>4.16</t>
  </si>
  <si>
    <t>Aerial Lighting around the site and lights in each container and pump station</t>
  </si>
  <si>
    <t xml:space="preserve"> Total Carried Forward Summary</t>
  </si>
  <si>
    <t>DESCRIPTION.   REFURBISHMENT AND COMMISSINING OF A 10 ML/DAY PACKAGE PLANT.</t>
  </si>
  <si>
    <t>MECHANICAL WORKS</t>
  </si>
  <si>
    <t xml:space="preserve">Repair of Mixers </t>
  </si>
  <si>
    <t>5,1,1</t>
  </si>
  <si>
    <t>Test, recondition/refurbishment and commission of Clarifier mixers complete with gearboxs and motors</t>
  </si>
  <si>
    <t xml:space="preserve">PUMP REPAIRS </t>
  </si>
  <si>
    <t>5,2,1</t>
  </si>
  <si>
    <t>Test, recondition/refurbishment and commission of Backwash pumps by KSB complete with motors</t>
  </si>
  <si>
    <t>5,2,3</t>
  </si>
  <si>
    <t>Test, recondition/refurbishment and commission of High lift pumps by KSB complete with motors</t>
  </si>
  <si>
    <t>5,2,4</t>
  </si>
  <si>
    <t>Test, recondition/refurbishment and commission of active sludge flow pumps complete with motors</t>
  </si>
  <si>
    <t>5,2,5</t>
  </si>
  <si>
    <t>Test, recondition/refurbishment and commission of compressors complete.</t>
  </si>
  <si>
    <t>REPLACEMENT OF ACTUATORS AND VALVES</t>
  </si>
  <si>
    <t>5,3,1</t>
  </si>
  <si>
    <t>Repairs of valves, complete with electric actuators for electrical control, various sizes- bidder to list the number of actuators at the inlet and filters. (Replace pnumatic actuators completely)</t>
  </si>
  <si>
    <t>5,3,2</t>
  </si>
  <si>
    <t xml:space="preserve">Repairs of valves, complete with gaskets and bolts in all installations. </t>
  </si>
  <si>
    <t xml:space="preserve">COMMISSIONING OF FILTERS </t>
  </si>
  <si>
    <t>5,4,1</t>
  </si>
  <si>
    <t xml:space="preserve">Replacement of filter media in each of the filters </t>
  </si>
  <si>
    <t>5,4,2</t>
  </si>
  <si>
    <t>Recondition filter pipes and fittings</t>
  </si>
  <si>
    <t>COMMISSIONING OF CHEMICAL DOSING SYSTEM</t>
  </si>
  <si>
    <t>5.5.1</t>
  </si>
  <si>
    <t>Repairs of chemical dosing tanks complete with pipes and connections</t>
  </si>
  <si>
    <t>5.5.2</t>
  </si>
  <si>
    <t>COMMISSIONON OF TANKS</t>
  </si>
  <si>
    <t>5.6.1</t>
  </si>
  <si>
    <t>Test and Recondition the Backwash water tank, complete with repairs to tank structure, pipe fittings and linners</t>
  </si>
  <si>
    <t>5.6.2</t>
  </si>
  <si>
    <t>Test and Recondition the Final  water tank, complete with repairs to tank structure, pipe fittings and linners</t>
  </si>
  <si>
    <t xml:space="preserve">SUMMARY REFURBISHMENT AND COMMISSINING OF A 10 ML/DAY PACKAGE PLANT. </t>
  </si>
  <si>
    <t>Preliminary and General</t>
  </si>
  <si>
    <t>Civil and General Site Works</t>
  </si>
  <si>
    <t>Eskom Power Supply and Electrical Works</t>
  </si>
  <si>
    <t xml:space="preserve">Mechanical Works </t>
  </si>
  <si>
    <t>Sub Total A</t>
  </si>
  <si>
    <t>CONTIGENCIES AT 10%</t>
  </si>
  <si>
    <t>Sub Total B</t>
  </si>
  <si>
    <t>15 % VAT</t>
  </si>
  <si>
    <t>TOTAL PRICE VAT INCLUSIVE</t>
  </si>
  <si>
    <t xml:space="preserve">Replace of pipe tubes across the plant for chemcial dosing poInts </t>
  </si>
  <si>
    <t>CLAIM 1 - 29 Feb 2024</t>
  </si>
  <si>
    <t>V.O. 1</t>
  </si>
  <si>
    <t>V.O. 2</t>
  </si>
  <si>
    <t>V.O. 3</t>
  </si>
  <si>
    <t>Biznet</t>
  </si>
  <si>
    <t>Aubrey</t>
  </si>
  <si>
    <t xml:space="preserve">Medicals entry &amp; Exit </t>
  </si>
  <si>
    <t>PPE</t>
  </si>
  <si>
    <t xml:space="preserve">Training </t>
  </si>
  <si>
    <t>11. Welding Machine</t>
  </si>
  <si>
    <t>12. Flood Lights</t>
  </si>
  <si>
    <t>13. Staff Bus</t>
  </si>
  <si>
    <t>Percentage (%) mark-up on item 1.3.1 to 1.3.3 above for Contractor's overheads, administration charges and profit</t>
  </si>
  <si>
    <t>Construction Specialist Services</t>
  </si>
  <si>
    <t>Percentage (%) mark-up on item 1.4.1 to 1.4.3 above for Contractor's overheads, administration charges and profit</t>
  </si>
  <si>
    <t>(a) Day Works Using The Contractor's Labour force</t>
  </si>
  <si>
    <t>(b)  Day Works Using Contractor's Plant</t>
  </si>
  <si>
    <t>1.7.1</t>
  </si>
  <si>
    <t>1.7.2</t>
  </si>
  <si>
    <t>1.7.3</t>
  </si>
  <si>
    <t>1.7.4</t>
  </si>
  <si>
    <t>1.7.5</t>
  </si>
  <si>
    <t>1.7.6</t>
  </si>
  <si>
    <t>1.7.7</t>
  </si>
  <si>
    <t>1.7.8</t>
  </si>
  <si>
    <t>1.7.9</t>
  </si>
  <si>
    <t>1.7.10</t>
  </si>
  <si>
    <t>Scheduled Value -Related Charge Items</t>
  </si>
  <si>
    <t>Value Preliminary and Genaral charges</t>
  </si>
  <si>
    <t>Salary for Labour Desk office</t>
  </si>
  <si>
    <t>1.8.1</t>
  </si>
  <si>
    <t>1.8.2</t>
  </si>
  <si>
    <t>1.8.3</t>
  </si>
  <si>
    <t>1.8.4</t>
  </si>
  <si>
    <t>1.8.5</t>
  </si>
  <si>
    <t>1.8.6</t>
  </si>
  <si>
    <t>1.8.7</t>
  </si>
  <si>
    <t>1.8.8</t>
  </si>
  <si>
    <t>1.8.9</t>
  </si>
  <si>
    <t>1.8.10</t>
  </si>
  <si>
    <t>1.8.11</t>
  </si>
  <si>
    <t>1.8.12</t>
  </si>
  <si>
    <t>1.8.13</t>
  </si>
  <si>
    <t>2.1.2</t>
  </si>
  <si>
    <t>2.1.3</t>
  </si>
  <si>
    <t>2.1.4</t>
  </si>
  <si>
    <t>Clearing and Grubbing</t>
  </si>
  <si>
    <t>ha</t>
  </si>
  <si>
    <t>Removal and grubbing of large tress and stumps</t>
  </si>
  <si>
    <t>2.1.2.1</t>
  </si>
  <si>
    <t>2.1.2.2</t>
  </si>
  <si>
    <t xml:space="preserve">Girth not exceeding 1 m </t>
  </si>
  <si>
    <t>Girth exceeding 1 m up to and including 1 m</t>
  </si>
  <si>
    <t>2.2.</t>
  </si>
  <si>
    <t>Clearing and shaping existing open drains</t>
  </si>
  <si>
    <t>Clearing and Shaping Banks and Dykes</t>
  </si>
  <si>
    <t xml:space="preserve">Excavate, borrow, backfill, compact and Dispose of Surplus Material ; </t>
  </si>
  <si>
    <t>Cut and borrow to fill, including free-haul  up to 0.5km</t>
  </si>
  <si>
    <t>Material in compacted layer thicknesses of 200mm and less :</t>
  </si>
  <si>
    <t>2.2.1.1</t>
  </si>
  <si>
    <t>2.2.2</t>
  </si>
  <si>
    <t>a) Compacted to 90% of modified AASHTO density</t>
  </si>
  <si>
    <t>b) Eight-roller passes compaction</t>
  </si>
  <si>
    <t>c) Rock Fill</t>
  </si>
  <si>
    <t>a) Intermediate excavation</t>
  </si>
  <si>
    <t>b) Hard excavation</t>
  </si>
  <si>
    <t>Mass Earthworks</t>
  </si>
  <si>
    <t>2.2.3</t>
  </si>
  <si>
    <t>Cut to spoil, including free-haul up to 0.5km.</t>
  </si>
  <si>
    <t>a) Soft excavation</t>
  </si>
  <si>
    <t>b) Intermediate excavation</t>
  </si>
  <si>
    <r>
      <t>m</t>
    </r>
    <r>
      <rPr>
        <vertAlign val="superscript"/>
        <sz val="10"/>
        <rFont val="Calibri"/>
        <family val="2"/>
        <scheme val="minor"/>
      </rPr>
      <t>3</t>
    </r>
    <r>
      <rPr>
        <sz val="12"/>
        <color theme="1"/>
        <rFont val="Calibri"/>
        <family val="2"/>
        <scheme val="minor"/>
      </rPr>
      <t/>
    </r>
  </si>
  <si>
    <t>2.2.4</t>
  </si>
  <si>
    <t>Roadbed preparation and compaction of material:</t>
  </si>
  <si>
    <t>2.2.5</t>
  </si>
  <si>
    <t>In situ treatment of roadbed</t>
  </si>
  <si>
    <t>a) In situ treatment by ripping</t>
  </si>
  <si>
    <t>b) In situ treatment by blasting</t>
  </si>
  <si>
    <t>2.2.6</t>
  </si>
  <si>
    <t>Interchange areas</t>
  </si>
  <si>
    <t>a) Cut Slopes</t>
  </si>
  <si>
    <t>b) Fill Slopes</t>
  </si>
  <si>
    <t xml:space="preserve">Overhaul on material hauled in excess of a free-haul distance of 0,5 km, for haul up to 	or through 1,0 km (restricted overhaul)		</t>
  </si>
  <si>
    <t xml:space="preserve">Overhaul on material hauled in excess of 1,0 km (ordinary overhaul)		</t>
  </si>
  <si>
    <t>2.2.7</t>
  </si>
  <si>
    <t>m³-km</t>
  </si>
  <si>
    <t>2.2.8</t>
  </si>
  <si>
    <t>Pavement layers of gravel material</t>
  </si>
  <si>
    <t xml:space="preserve">Pavement layers constructed from gravel taken from cut or borrow, including free-haul up to 1,0 km:		</t>
  </si>
  <si>
    <t>a) Gravel selected layer compacted to 93% modified AASHTO density for compacted layer thickenss of 150mm</t>
  </si>
  <si>
    <t>2.3.2</t>
  </si>
  <si>
    <t>HDPE Geomembrane for lining sludge lagoons</t>
  </si>
  <si>
    <t>a) 0.5mm thick HDPE Geomembrane</t>
  </si>
  <si>
    <t>Gabions</t>
  </si>
  <si>
    <t>Foundation trench excavation and backfilling:</t>
  </si>
  <si>
    <t>a) In all other classes material</t>
  </si>
  <si>
    <t>Surface preparation for bedding the gabions</t>
  </si>
  <si>
    <t>2.4.2</t>
  </si>
  <si>
    <t>Galvanised Gabions</t>
  </si>
  <si>
    <t xml:space="preserve">a) Galvanized gabion boxes, 1,0 m x 1,0 m x 2,0 m with 80 mm x 100 mm mesh and 2,7 dia mesh wire	</t>
  </si>
  <si>
    <t>2.4.3</t>
  </si>
  <si>
    <t>b) Galvanized gabion mattresses, 0,3 m deep with 80 mm x 100 mm mesh and diaphragms at 1,0 centres and 2,7 dia mesh wire</t>
  </si>
  <si>
    <t>Filter Fabric</t>
  </si>
  <si>
    <t>2.4.4</t>
  </si>
  <si>
    <t xml:space="preserve">a) Filter fabric, Kaymat U24 or approved </t>
  </si>
  <si>
    <t>c) Backfilling behind gabion erosion protection walls, including all haul</t>
  </si>
  <si>
    <t xml:space="preserve">SECTION 2 : CARRIED TO SUMMARY :  EARTHWORKS </t>
  </si>
  <si>
    <t>SECTION 2: EARTHWORKS</t>
  </si>
  <si>
    <t>CONCRETE WORKS</t>
  </si>
  <si>
    <t>Foundation for Structures (Concrete Channel)</t>
  </si>
  <si>
    <t>3.1.1</t>
  </si>
  <si>
    <t>3.1.2</t>
  </si>
  <si>
    <t>3.1.3</t>
  </si>
  <si>
    <t>3.1.4</t>
  </si>
  <si>
    <t>3.1.5</t>
  </si>
  <si>
    <t>3.1.6</t>
  </si>
  <si>
    <t>Excavating soft material situated within the following successive depth ranges</t>
  </si>
  <si>
    <t>b) Exceeding 2 m and up to 4 m</t>
  </si>
  <si>
    <t xml:space="preserve">a) 0 m up to 2 m </t>
  </si>
  <si>
    <t xml:space="preserve">c) Extra over sub-items a) &amp; b) above for excavation in hard material irrespective of depth </t>
  </si>
  <si>
    <t>d) Extra over sub-items a) &amp; b) above for excavation by hand</t>
  </si>
  <si>
    <t>Access and Drainage</t>
  </si>
  <si>
    <t>3.2.1</t>
  </si>
  <si>
    <t xml:space="preserve">Backfill to excavations utilising </t>
  </si>
  <si>
    <t>3.3.1</t>
  </si>
  <si>
    <t>a) Access</t>
  </si>
  <si>
    <t>a) Material from the excavation</t>
  </si>
  <si>
    <t>b) Imported material</t>
  </si>
  <si>
    <t>Fill within restricted area (Extra over item 3.1.3)</t>
  </si>
  <si>
    <t xml:space="preserve"> Overhaul in excess of 1,0 km on 'excavated material and  on material imported for backfill, foundation fill and  fill for caissons 		</t>
  </si>
  <si>
    <t>m³.km</t>
  </si>
  <si>
    <t>Foundation fill and under channel consisting of:</t>
  </si>
  <si>
    <t>a) Compacted granular material</t>
  </si>
  <si>
    <t>b) Mass concrete (class 15/19)</t>
  </si>
  <si>
    <t>Falsework, Formwork and Concrete Finish</t>
  </si>
  <si>
    <t>Vertical formwork to provide:</t>
  </si>
  <si>
    <t>a) Class F1 surface finish to Channel Floor</t>
  </si>
  <si>
    <t xml:space="preserve">     m²</t>
  </si>
  <si>
    <t>3.2.2</t>
  </si>
  <si>
    <t>3.2.3</t>
  </si>
  <si>
    <t>Sloping formwork to provide:</t>
  </si>
  <si>
    <t>a) Class F1 surface finish to Spillways and Channels</t>
  </si>
  <si>
    <t>Horizontal formwork to provide:</t>
  </si>
  <si>
    <t>b) Class F1 surface finish to Lagoons</t>
  </si>
  <si>
    <t xml:space="preserve">a) Class F1 surface finish to bottom of Channel </t>
  </si>
  <si>
    <t>b) Class F1 surface finish to top of channel walls</t>
  </si>
  <si>
    <t>c) Class F1 surface finish to ramps</t>
  </si>
  <si>
    <t>d) Class F1 surface finish to lagoon</t>
  </si>
  <si>
    <t>Steel, Reinforcement for Structures</t>
  </si>
  <si>
    <t>Steel Reinforcement for Spillways and channels, access ramps and manholes</t>
  </si>
  <si>
    <t>a) Welded steel fabric mesh (Ref 617)</t>
  </si>
  <si>
    <t>b) Welded steel fabric mesh (Ref 395)</t>
  </si>
  <si>
    <t>SECTION 3: STRUCTURAL WORKS</t>
  </si>
  <si>
    <t>Concrete for Structures</t>
  </si>
  <si>
    <t>3.4.1</t>
  </si>
  <si>
    <t xml:space="preserve">Cast in Situ Concrete Class 25/19 </t>
  </si>
  <si>
    <t>a) Concrete channel</t>
  </si>
  <si>
    <t>b) Concrete ramp</t>
  </si>
  <si>
    <t>c) Decanting Structure</t>
  </si>
  <si>
    <t>d) Overflow Structures</t>
  </si>
  <si>
    <t>e) Lagoon</t>
  </si>
  <si>
    <t>3.4.2</t>
  </si>
  <si>
    <t>Concrete Testing</t>
  </si>
  <si>
    <t>Contractors markup on item 3.4.2 above</t>
  </si>
  <si>
    <t>3.4.3</t>
  </si>
  <si>
    <t>3.4.4</t>
  </si>
  <si>
    <t>Expansion Joints and Approved Sealents</t>
  </si>
  <si>
    <t>3.4.5</t>
  </si>
  <si>
    <t>Contractors markup on item 3.4.4 above</t>
  </si>
  <si>
    <t>Sluice and Gate Valves</t>
  </si>
  <si>
    <t>a) 1000mm wide x 850mmm deep opening, Adjustable overflow Weir with 300mm Travel</t>
  </si>
  <si>
    <t xml:space="preserve">b) 700mm high Penstock in 600 mm x 600mmm deep channel, including frame, 3CR12 Stainless Steel, PN10. </t>
  </si>
  <si>
    <t>Unformed Surface Finish</t>
  </si>
  <si>
    <t>a) Steel floated finish to Floor and Walls</t>
  </si>
  <si>
    <t>Prov sum</t>
  </si>
  <si>
    <t>Handrail &amp; Grating</t>
  </si>
  <si>
    <t>a) 3CR12 handrail assembly complete with 100mm high kicker plates and GRP Grating over channels</t>
  </si>
  <si>
    <t>Building Works to Chlorine House</t>
  </si>
  <si>
    <t xml:space="preserve">Building works including new doors, waterproofing, stormwater drainage and paintwork. </t>
  </si>
  <si>
    <t>SECTION 4: PIPELINE</t>
  </si>
  <si>
    <t>Excavate in all materials for trenches backfill, compact and dispose of surplus material</t>
  </si>
  <si>
    <t>4.1.1</t>
  </si>
  <si>
    <t>4.1.2</t>
  </si>
  <si>
    <t>a) Pipes up to 300mm dia for depths up to 1.0m</t>
  </si>
  <si>
    <t>b) Extra over item a) above for  intermediate excavation</t>
  </si>
  <si>
    <t>c) Extra over item a) above for  hard rock excavation</t>
  </si>
  <si>
    <t>d) Extra over item a) above for  hand excavation and backfill where odered by engineer</t>
  </si>
  <si>
    <t>e) Extra over item a) above for  backfill stabilized with 55 cement where directed by the engineer</t>
  </si>
  <si>
    <t>f) Extra over item a) above for soilcrete backfill where directed by the engineer</t>
  </si>
  <si>
    <t>Trenches for Water Pipes</t>
  </si>
  <si>
    <t>Medium-Pressure Pipelines</t>
  </si>
  <si>
    <t>a) Supply, lay and bed on bedding for flexible pipes complete with copuplings and bends : uPVC class 9 Pipe, 300mm diameter</t>
  </si>
  <si>
    <t>b) Supply, lay and bed perforated subsurface drain pipe complete with fittings : uPVC class 9 Pipe, 160mm diameter</t>
  </si>
  <si>
    <t>Valve Chambers</t>
  </si>
  <si>
    <t>4.1.3</t>
  </si>
  <si>
    <t xml:space="preserve">a) Allow sum for Valve and flow meter chambers, complete with foundations, concrete works, catladder and manhole covers. </t>
  </si>
  <si>
    <t>4.1.4</t>
  </si>
  <si>
    <t>Bedding &amp; Anchors for Water Pipes</t>
  </si>
  <si>
    <t>b) Bedding from trench excavations :</t>
  </si>
  <si>
    <t>i) Selected granualr material</t>
  </si>
  <si>
    <t>ii) Selected fill material</t>
  </si>
  <si>
    <t>a) Class 25MPa/19mm concrete cast in situ for Anchor blocks</t>
  </si>
  <si>
    <t>Eectro-Mechanical works to the Pumpstation</t>
  </si>
  <si>
    <t xml:space="preserve">Allow sum for Electro-Mechanical works to pumpstation, which includes pumps, motors, cables, control panels, pumps shed, piping, valves and fittings. </t>
  </si>
  <si>
    <t xml:space="preserve">Disinfection </t>
  </si>
  <si>
    <t xml:space="preserve">Allow sum for Disinfection equipment, including ventilation, to chlorine house, scrubber commissioning, and repairs to chlorination system. </t>
  </si>
  <si>
    <t>Percentage (%) mark-up on item 4.1 to 4.4 above for Contractor's overheads, administration charges and profit</t>
  </si>
  <si>
    <t>PROVISIONAL SUMS</t>
  </si>
  <si>
    <t>[d] SUB-TOTAL 2 (a] + [b] + [c])</t>
  </si>
  <si>
    <t xml:space="preserve">SECTION 3 : CARRIED TO SUMMARY :  STRUCTURAL WORKS </t>
  </si>
  <si>
    <t>SECTION 4 : CARRIED TO SUMMARY :  PIPELINE WORKS</t>
  </si>
  <si>
    <t>SECTION 5 : CARRIED TO SUMMARY :  PROVISIONAL SUMS</t>
  </si>
  <si>
    <t>SECTION 5: PROVISIONAL SUMS</t>
  </si>
  <si>
    <t>5.1.1</t>
  </si>
  <si>
    <t>5.2.1</t>
  </si>
  <si>
    <t>5.3.1</t>
  </si>
  <si>
    <t>5.4.1</t>
  </si>
  <si>
    <t xml:space="preserve"> </t>
  </si>
  <si>
    <t>SECTION 5</t>
  </si>
  <si>
    <t>PIPELINE WORKS</t>
  </si>
  <si>
    <t>[a] SUB-TOTAL 1 (SECTION 1+2+3+4+5)</t>
  </si>
  <si>
    <t>Access Roads</t>
  </si>
  <si>
    <t>Allow Sum for New Access roads around the lagoons</t>
  </si>
  <si>
    <t xml:space="preserve">  SANS1200A</t>
  </si>
  <si>
    <t>Extra over item 2.2.1 for Cut and borrow to fill, including free-haul  up to 0.5km:</t>
  </si>
  <si>
    <t>[b] CONTRACT PRICE ADJUSTMENT (CPA) (5% of [a])</t>
  </si>
  <si>
    <t>[c] CONTINGENCIES (5% of [a])</t>
  </si>
  <si>
    <t xml:space="preserve">Plant, tools and Equipment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</si>
</sst>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(* #,##0.00_);_(* \(#,##0.00\);_(* &quot;-&quot;??_);_(@_)"/>
    <numFmt numFmtId="164" formatCode="_-&quot;R&quot;* #,##0.00_-;\-&quot;R&quot;* #,##0.00_-;_-&quot;R&quot;* &quot;-&quot;??_-;_-@_-"/>
    <numFmt numFmtId="165" formatCode="_-* #,##0.00_-;\-* #,##0.00_-;_-* &quot;-&quot;??_-;_-@_-"/>
    <numFmt numFmtId="166" formatCode="_(&quot;$&quot;* #,##0.00_);_(&quot;$&quot;* \(#,##0.00\);_(&quot;$&quot;* &quot;-&quot;??_);_(@_)"/>
    <numFmt numFmtId="167" formatCode="_ &quot;R&quot;\ * #,##0.00_ ;_ &quot;R&quot;\ * \-#,##0.00_ ;_ &quot;R&quot;\ * &quot;-&quot;??_ ;_ @_ "/>
    <numFmt numFmtId="168" formatCode="_-[$R-1C09]* #,##0.00_-;\-[$R-1C09]* #,##0.00_-;_-[$R-1C09]* &quot;-&quot;??_-;_-@_-"/>
    <numFmt numFmtId="169" formatCode="&quot;R&quot;#,##0.00"/>
    <numFmt numFmtId="170" formatCode="0.0"/>
  </numFmts>
  <fonts count="56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10"/>
      <name val="MS Sans Serif"/>
    </font>
    <font>
      <sz val="10"/>
      <name val="MS Sans Serif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u/>
      <sz val="10"/>
      <name val="Times New Roman"/>
      <family val="1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vertAlign val="superscript"/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u/>
      <sz val="10"/>
      <color theme="1"/>
      <name val="Arial"/>
      <family val="2"/>
    </font>
    <font>
      <i/>
      <sz val="10"/>
      <color theme="1"/>
      <name val="Arial"/>
      <family val="2"/>
    </font>
    <font>
      <sz val="8"/>
      <color theme="1"/>
      <name val="Calibri"/>
      <family val="2"/>
      <scheme val="minor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b/>
      <sz val="12"/>
      <color theme="1"/>
      <name val="Arial"/>
      <family val="2"/>
    </font>
    <font>
      <sz val="10"/>
      <color theme="0" tint="-0.34998626667073579"/>
      <name val="Calibri"/>
      <family val="2"/>
      <scheme val="minor"/>
    </font>
    <font>
      <b/>
      <sz val="10"/>
      <color rgb="FF7030A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sz val="10"/>
      <color rgb="FF000000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ck">
        <color auto="1"/>
      </left>
      <right/>
      <top/>
      <bottom/>
      <diagonal/>
    </border>
  </borders>
  <cellStyleXfs count="108">
    <xf numFmtId="0" fontId="0" fillId="0" borderId="0"/>
    <xf numFmtId="0" fontId="2" fillId="0" borderId="0"/>
    <xf numFmtId="3" fontId="2" fillId="0" borderId="0" applyFont="0" applyFill="0" applyBorder="0" applyAlignment="0" applyProtection="0"/>
    <xf numFmtId="0" fontId="3" fillId="0" borderId="0"/>
    <xf numFmtId="0" fontId="4" fillId="0" borderId="0"/>
    <xf numFmtId="165" fontId="5" fillId="0" borderId="0" applyFont="0" applyFill="0" applyBorder="0" applyAlignment="0" applyProtection="0"/>
    <xf numFmtId="0" fontId="3" fillId="0" borderId="0">
      <alignment wrapText="1"/>
    </xf>
    <xf numFmtId="167" fontId="4" fillId="0" borderId="0" applyFont="0" applyFill="0" applyBorder="0" applyAlignment="0" applyProtection="0"/>
    <xf numFmtId="0" fontId="2" fillId="0" borderId="0"/>
    <xf numFmtId="0" fontId="2" fillId="0" borderId="0"/>
    <xf numFmtId="0" fontId="6" fillId="0" borderId="0"/>
    <xf numFmtId="0" fontId="2" fillId="0" borderId="0"/>
    <xf numFmtId="165" fontId="2" fillId="0" borderId="0" applyFont="0" applyFill="0" applyBorder="0" applyAlignment="0" applyProtection="0"/>
    <xf numFmtId="0" fontId="7" fillId="0" borderId="0"/>
    <xf numFmtId="0" fontId="8" fillId="0" borderId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2" fillId="0" borderId="0"/>
    <xf numFmtId="164" fontId="5" fillId="0" borderId="0" applyFont="0" applyFill="0" applyBorder="0" applyAlignment="0" applyProtection="0"/>
    <xf numFmtId="0" fontId="20" fillId="0" borderId="0"/>
    <xf numFmtId="9" fontId="5" fillId="0" borderId="0" applyFont="0" applyFill="0" applyBorder="0" applyAlignment="0" applyProtection="0"/>
    <xf numFmtId="0" fontId="24" fillId="5" borderId="0" applyNumberFormat="0" applyBorder="0" applyAlignment="0" applyProtection="0"/>
    <xf numFmtId="0" fontId="24" fillId="6" borderId="0" applyNumberFormat="0" applyBorder="0" applyAlignment="0" applyProtection="0"/>
    <xf numFmtId="0" fontId="24" fillId="7" borderId="0" applyNumberFormat="0" applyBorder="0" applyAlignment="0" applyProtection="0"/>
    <xf numFmtId="0" fontId="24" fillId="8" borderId="0" applyNumberFormat="0" applyBorder="0" applyAlignment="0" applyProtection="0"/>
    <xf numFmtId="0" fontId="24" fillId="9" borderId="0" applyNumberFormat="0" applyBorder="0" applyAlignment="0" applyProtection="0"/>
    <xf numFmtId="0" fontId="24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2" borderId="0" applyNumberFormat="0" applyBorder="0" applyAlignment="0" applyProtection="0"/>
    <xf numFmtId="0" fontId="24" fillId="13" borderId="0" applyNumberFormat="0" applyBorder="0" applyAlignment="0" applyProtection="0"/>
    <xf numFmtId="0" fontId="24" fillId="8" borderId="0" applyNumberFormat="0" applyBorder="0" applyAlignment="0" applyProtection="0"/>
    <xf numFmtId="0" fontId="24" fillId="11" borderId="0" applyNumberFormat="0" applyBorder="0" applyAlignment="0" applyProtection="0"/>
    <xf numFmtId="0" fontId="24" fillId="14" borderId="0" applyNumberFormat="0" applyBorder="0" applyAlignment="0" applyProtection="0"/>
    <xf numFmtId="0" fontId="25" fillId="15" borderId="0" applyNumberFormat="0" applyBorder="0" applyAlignment="0" applyProtection="0"/>
    <xf numFmtId="0" fontId="25" fillId="12" borderId="0" applyNumberFormat="0" applyBorder="0" applyAlignment="0" applyProtection="0"/>
    <xf numFmtId="0" fontId="25" fillId="13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25" fillId="18" borderId="0" applyNumberFormat="0" applyBorder="0" applyAlignment="0" applyProtection="0"/>
    <xf numFmtId="0" fontId="25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21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25" fillId="22" borderId="0" applyNumberFormat="0" applyBorder="0" applyAlignment="0" applyProtection="0"/>
    <xf numFmtId="0" fontId="26" fillId="6" borderId="0" applyNumberFormat="0" applyBorder="0" applyAlignment="0" applyProtection="0"/>
    <xf numFmtId="0" fontId="27" fillId="23" borderId="11" applyNumberFormat="0" applyAlignment="0" applyProtection="0"/>
    <xf numFmtId="0" fontId="28" fillId="24" borderId="12" applyNumberFormat="0" applyAlignment="0" applyProtection="0"/>
    <xf numFmtId="0" fontId="29" fillId="0" borderId="0" applyNumberFormat="0" applyFill="0" applyBorder="0" applyAlignment="0" applyProtection="0"/>
    <xf numFmtId="0" fontId="30" fillId="7" borderId="0" applyNumberFormat="0" applyBorder="0" applyAlignment="0" applyProtection="0"/>
    <xf numFmtId="0" fontId="31" fillId="0" borderId="13" applyNumberFormat="0" applyFill="0" applyAlignment="0" applyProtection="0"/>
    <xf numFmtId="0" fontId="32" fillId="0" borderId="14" applyNumberFormat="0" applyFill="0" applyAlignment="0" applyProtection="0"/>
    <xf numFmtId="0" fontId="33" fillId="0" borderId="15" applyNumberFormat="0" applyFill="0" applyAlignment="0" applyProtection="0"/>
    <xf numFmtId="0" fontId="33" fillId="0" borderId="0" applyNumberFormat="0" applyFill="0" applyBorder="0" applyAlignment="0" applyProtection="0"/>
    <xf numFmtId="0" fontId="34" fillId="10" borderId="11" applyNumberFormat="0" applyAlignment="0" applyProtection="0"/>
    <xf numFmtId="0" fontId="35" fillId="0" borderId="16" applyNumberFormat="0" applyFill="0" applyAlignment="0" applyProtection="0"/>
    <xf numFmtId="0" fontId="36" fillId="25" borderId="0" applyNumberFormat="0" applyBorder="0" applyAlignment="0" applyProtection="0"/>
    <xf numFmtId="0" fontId="23" fillId="0" borderId="0"/>
    <xf numFmtId="0" fontId="2" fillId="0" borderId="0"/>
    <xf numFmtId="0" fontId="5" fillId="0" borderId="0"/>
    <xf numFmtId="0" fontId="2" fillId="26" borderId="17" applyNumberFormat="0" applyAlignment="0" applyProtection="0"/>
    <xf numFmtId="0" fontId="37" fillId="23" borderId="18" applyNumberFormat="0" applyAlignment="0" applyProtection="0"/>
    <xf numFmtId="0" fontId="38" fillId="0" borderId="0" applyNumberFormat="0" applyFill="0" applyBorder="0" applyAlignment="0" applyProtection="0"/>
    <xf numFmtId="0" fontId="39" fillId="0" borderId="19" applyNumberFormat="0" applyFill="0" applyAlignment="0" applyProtection="0"/>
    <xf numFmtId="0" fontId="40" fillId="0" borderId="0" applyNumberForma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27" fillId="23" borderId="20" applyNumberFormat="0" applyAlignment="0" applyProtection="0"/>
    <xf numFmtId="0" fontId="34" fillId="10" borderId="20" applyNumberFormat="0" applyAlignment="0" applyProtection="0"/>
    <xf numFmtId="0" fontId="2" fillId="26" borderId="21" applyNumberFormat="0" applyAlignment="0" applyProtection="0"/>
    <xf numFmtId="0" fontId="37" fillId="23" borderId="22" applyNumberFormat="0" applyAlignment="0" applyProtection="0"/>
    <xf numFmtId="0" fontId="39" fillId="0" borderId="23" applyNumberFormat="0" applyFill="0" applyAlignment="0" applyProtection="0"/>
    <xf numFmtId="165" fontId="2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7" fillId="0" borderId="0"/>
    <xf numFmtId="3" fontId="2" fillId="0" borderId="24" applyProtection="0"/>
  </cellStyleXfs>
  <cellXfs count="244">
    <xf numFmtId="0" fontId="0" fillId="0" borderId="0" xfId="0"/>
    <xf numFmtId="165" fontId="10" fillId="0" borderId="0" xfId="18" applyFont="1" applyAlignment="1">
      <alignment vertical="center"/>
    </xf>
    <xf numFmtId="49" fontId="14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10" fillId="0" borderId="0" xfId="0" applyFont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10" fillId="0" borderId="0" xfId="0" applyFont="1" applyAlignment="1">
      <alignment horizontal="center" vertical="center"/>
    </xf>
    <xf numFmtId="0" fontId="10" fillId="0" borderId="0" xfId="0" applyFont="1"/>
    <xf numFmtId="165" fontId="10" fillId="0" borderId="0" xfId="18" applyFont="1"/>
    <xf numFmtId="0" fontId="10" fillId="0" borderId="1" xfId="0" applyFont="1" applyBorder="1" applyAlignment="1">
      <alignment vertical="center"/>
    </xf>
    <xf numFmtId="0" fontId="10" fillId="0" borderId="1" xfId="0" applyFont="1" applyBorder="1"/>
    <xf numFmtId="0" fontId="14" fillId="0" borderId="1" xfId="0" applyFont="1" applyBorder="1" applyAlignment="1">
      <alignment vertical="center" wrapText="1"/>
    </xf>
    <xf numFmtId="165" fontId="10" fillId="0" borderId="1" xfId="18" applyFont="1" applyBorder="1"/>
    <xf numFmtId="0" fontId="10" fillId="0" borderId="1" xfId="0" applyFont="1" applyBorder="1" applyAlignment="1">
      <alignment horizontal="center" vertical="center" wrapText="1"/>
    </xf>
    <xf numFmtId="0" fontId="13" fillId="0" borderId="1" xfId="1" applyFont="1" applyBorder="1" applyAlignment="1">
      <alignment horizontal="center" vertical="center" wrapText="1"/>
    </xf>
    <xf numFmtId="0" fontId="13" fillId="0" borderId="1" xfId="1" applyFont="1" applyBorder="1" applyAlignment="1">
      <alignment vertical="center" wrapText="1"/>
    </xf>
    <xf numFmtId="0" fontId="11" fillId="0" borderId="1" xfId="1" applyFont="1" applyBorder="1" applyAlignment="1">
      <alignment horizontal="center" vertical="center" wrapText="1"/>
    </xf>
    <xf numFmtId="0" fontId="11" fillId="0" borderId="1" xfId="1" applyFont="1" applyBorder="1" applyAlignment="1">
      <alignment vertical="center" wrapText="1"/>
    </xf>
    <xf numFmtId="164" fontId="10" fillId="0" borderId="0" xfId="21" applyFont="1"/>
    <xf numFmtId="164" fontId="10" fillId="0" borderId="1" xfId="21" applyFont="1" applyBorder="1"/>
    <xf numFmtId="49" fontId="10" fillId="0" borderId="1" xfId="0" applyNumberFormat="1" applyFont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0" fontId="11" fillId="0" borderId="1" xfId="0" quotePrefix="1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165" fontId="16" fillId="0" borderId="0" xfId="18" applyFont="1" applyBorder="1" applyAlignment="1">
      <alignment vertical="center"/>
    </xf>
    <xf numFmtId="164" fontId="10" fillId="0" borderId="1" xfId="21" applyFont="1" applyBorder="1" applyAlignment="1">
      <alignment vertical="center" wrapText="1"/>
    </xf>
    <xf numFmtId="164" fontId="15" fillId="0" borderId="1" xfId="21" applyFont="1" applyBorder="1" applyAlignment="1">
      <alignment vertical="center" wrapText="1"/>
    </xf>
    <xf numFmtId="165" fontId="10" fillId="0" borderId="1" xfId="18" applyFont="1" applyBorder="1" applyAlignment="1">
      <alignment horizontal="center" vertical="center" wrapText="1"/>
    </xf>
    <xf numFmtId="165" fontId="11" fillId="0" borderId="1" xfId="18" applyFont="1" applyBorder="1" applyAlignment="1">
      <alignment horizontal="center" vertical="center" wrapText="1"/>
    </xf>
    <xf numFmtId="165" fontId="11" fillId="0" borderId="1" xfId="18" applyFont="1" applyBorder="1" applyAlignment="1">
      <alignment horizontal="left" vertical="center"/>
    </xf>
    <xf numFmtId="164" fontId="14" fillId="4" borderId="1" xfId="21" applyFont="1" applyFill="1" applyBorder="1" applyAlignment="1">
      <alignment vertical="center" wrapText="1"/>
    </xf>
    <xf numFmtId="165" fontId="14" fillId="4" borderId="1" xfId="18" applyFont="1" applyFill="1" applyBorder="1" applyAlignment="1">
      <alignment horizontal="center" vertical="center" wrapText="1"/>
    </xf>
    <xf numFmtId="164" fontId="14" fillId="4" borderId="1" xfId="21" applyFont="1" applyFill="1" applyBorder="1" applyAlignment="1">
      <alignment horizontal="center" vertical="center" wrapText="1"/>
    </xf>
    <xf numFmtId="49" fontId="14" fillId="4" borderId="1" xfId="0" applyNumberFormat="1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11" fillId="0" borderId="1" xfId="1" applyFont="1" applyBorder="1" applyAlignment="1">
      <alignment horizontal="left" vertical="center" wrapText="1"/>
    </xf>
    <xf numFmtId="164" fontId="11" fillId="0" borderId="1" xfId="21" applyFont="1" applyBorder="1" applyAlignment="1">
      <alignment vertical="center" wrapText="1"/>
    </xf>
    <xf numFmtId="164" fontId="11" fillId="0" borderId="1" xfId="21" applyFont="1" applyBorder="1" applyAlignment="1" applyProtection="1">
      <alignment vertical="center" wrapText="1"/>
      <protection hidden="1"/>
    </xf>
    <xf numFmtId="164" fontId="11" fillId="0" borderId="1" xfId="21" applyFont="1" applyBorder="1" applyAlignment="1" applyProtection="1">
      <alignment vertical="center" wrapText="1"/>
      <protection locked="0"/>
    </xf>
    <xf numFmtId="164" fontId="11" fillId="0" borderId="1" xfId="21" applyFont="1" applyFill="1" applyBorder="1" applyAlignment="1" applyProtection="1">
      <alignment vertical="center" wrapText="1"/>
      <protection hidden="1"/>
    </xf>
    <xf numFmtId="164" fontId="11" fillId="0" borderId="1" xfId="21" applyFont="1" applyFill="1" applyBorder="1" applyAlignment="1" applyProtection="1">
      <alignment vertical="center" wrapText="1"/>
      <protection locked="0"/>
    </xf>
    <xf numFmtId="164" fontId="11" fillId="0" borderId="1" xfId="21" applyFont="1" applyFill="1" applyBorder="1" applyAlignment="1">
      <alignment vertical="center" wrapText="1"/>
    </xf>
    <xf numFmtId="164" fontId="10" fillId="0" borderId="1" xfId="21" applyFont="1" applyFill="1" applyBorder="1" applyAlignment="1">
      <alignment vertical="center" wrapText="1"/>
    </xf>
    <xf numFmtId="164" fontId="10" fillId="0" borderId="0" xfId="21" applyFont="1" applyAlignment="1">
      <alignment vertical="center"/>
    </xf>
    <xf numFmtId="165" fontId="10" fillId="0" borderId="1" xfId="18" applyFont="1" applyFill="1" applyBorder="1" applyAlignment="1">
      <alignment horizontal="center" vertical="center" wrapText="1"/>
    </xf>
    <xf numFmtId="165" fontId="11" fillId="0" borderId="1" xfId="18" applyFont="1" applyFill="1" applyBorder="1" applyAlignment="1">
      <alignment horizontal="center" vertical="center" wrapText="1"/>
    </xf>
    <xf numFmtId="16" fontId="10" fillId="0" borderId="0" xfId="0" applyNumberFormat="1" applyFont="1"/>
    <xf numFmtId="43" fontId="10" fillId="0" borderId="0" xfId="0" applyNumberFormat="1" applyFont="1"/>
    <xf numFmtId="165" fontId="10" fillId="0" borderId="0" xfId="18" applyFont="1" applyBorder="1"/>
    <xf numFmtId="165" fontId="15" fillId="0" borderId="0" xfId="18" applyFont="1" applyBorder="1"/>
    <xf numFmtId="165" fontId="14" fillId="0" borderId="0" xfId="18" applyFont="1" applyBorder="1"/>
    <xf numFmtId="0" fontId="11" fillId="0" borderId="1" xfId="0" quotePrefix="1" applyFont="1" applyBorder="1" applyAlignment="1">
      <alignment horizontal="left" vertical="center" wrapText="1"/>
    </xf>
    <xf numFmtId="0" fontId="22" fillId="0" borderId="0" xfId="0" applyFont="1" applyAlignment="1">
      <alignment vertical="center"/>
    </xf>
    <xf numFmtId="0" fontId="22" fillId="0" borderId="0" xfId="0" applyFont="1"/>
    <xf numFmtId="0" fontId="22" fillId="2" borderId="0" xfId="0" applyFont="1" applyFill="1"/>
    <xf numFmtId="0" fontId="22" fillId="0" borderId="7" xfId="0" applyFont="1" applyBorder="1" applyAlignment="1">
      <alignment horizontal="center" vertical="top" wrapText="1"/>
    </xf>
    <xf numFmtId="0" fontId="22" fillId="0" borderId="2" xfId="0" applyFont="1" applyBorder="1" applyAlignment="1">
      <alignment horizontal="left" vertical="top" wrapText="1"/>
    </xf>
    <xf numFmtId="0" fontId="22" fillId="0" borderId="2" xfId="0" applyFont="1" applyBorder="1" applyAlignment="1">
      <alignment vertical="top" wrapText="1"/>
    </xf>
    <xf numFmtId="169" fontId="22" fillId="0" borderId="10" xfId="0" applyNumberFormat="1" applyFont="1" applyBorder="1" applyAlignment="1">
      <alignment horizontal="center" vertical="top" wrapText="1"/>
    </xf>
    <xf numFmtId="169" fontId="22" fillId="0" borderId="7" xfId="0" applyNumberFormat="1" applyFont="1" applyBorder="1" applyAlignment="1">
      <alignment horizontal="center" vertical="top" wrapText="1"/>
    </xf>
    <xf numFmtId="165" fontId="10" fillId="0" borderId="8" xfId="0" applyNumberFormat="1" applyFont="1" applyBorder="1" applyAlignment="1">
      <alignment vertical="center"/>
    </xf>
    <xf numFmtId="0" fontId="21" fillId="0" borderId="8" xfId="0" applyFont="1" applyBorder="1" applyAlignment="1">
      <alignment horizontal="center" vertical="top" wrapText="1"/>
    </xf>
    <xf numFmtId="0" fontId="21" fillId="0" borderId="2" xfId="0" applyFont="1" applyBorder="1" applyAlignment="1">
      <alignment horizontal="center" vertical="top" wrapText="1"/>
    </xf>
    <xf numFmtId="0" fontId="21" fillId="0" borderId="2" xfId="0" applyFont="1" applyBorder="1" applyAlignment="1">
      <alignment vertical="top" wrapText="1"/>
    </xf>
    <xf numFmtId="0" fontId="22" fillId="0" borderId="8" xfId="0" applyFont="1" applyBorder="1" applyAlignment="1">
      <alignment horizontal="center" vertical="top" wrapText="1"/>
    </xf>
    <xf numFmtId="169" fontId="22" fillId="0" borderId="3" xfId="0" applyNumberFormat="1" applyFont="1" applyBorder="1" applyAlignment="1">
      <alignment horizontal="center" vertical="top" wrapText="1"/>
    </xf>
    <xf numFmtId="169" fontId="22" fillId="0" borderId="8" xfId="0" applyNumberFormat="1" applyFont="1" applyBorder="1" applyAlignment="1">
      <alignment horizontal="center" vertical="top" wrapText="1"/>
    </xf>
    <xf numFmtId="0" fontId="21" fillId="0" borderId="2" xfId="0" applyFont="1" applyBorder="1" applyAlignment="1">
      <alignment horizontal="left" vertical="top" wrapText="1"/>
    </xf>
    <xf numFmtId="9" fontId="22" fillId="0" borderId="8" xfId="25" applyFont="1" applyBorder="1" applyAlignment="1">
      <alignment vertical="center"/>
    </xf>
    <xf numFmtId="165" fontId="22" fillId="0" borderId="8" xfId="0" applyNumberFormat="1" applyFont="1" applyBorder="1" applyAlignment="1">
      <alignment vertical="center"/>
    </xf>
    <xf numFmtId="0" fontId="22" fillId="0" borderId="2" xfId="0" applyFont="1" applyBorder="1" applyAlignment="1">
      <alignment horizontal="center" vertical="top" wrapText="1"/>
    </xf>
    <xf numFmtId="0" fontId="22" fillId="0" borderId="8" xfId="0" applyFont="1" applyBorder="1" applyAlignment="1">
      <alignment horizontal="center" vertical="center" wrapText="1"/>
    </xf>
    <xf numFmtId="169" fontId="22" fillId="0" borderId="3" xfId="0" applyNumberFormat="1" applyFont="1" applyBorder="1" applyAlignment="1">
      <alignment horizontal="right" vertical="center" wrapText="1"/>
    </xf>
    <xf numFmtId="169" fontId="22" fillId="0" borderId="8" xfId="0" applyNumberFormat="1" applyFont="1" applyBorder="1" applyAlignment="1">
      <alignment horizontal="right" vertical="center" wrapText="1"/>
    </xf>
    <xf numFmtId="169" fontId="22" fillId="0" borderId="3" xfId="0" applyNumberFormat="1" applyFont="1" applyBorder="1" applyAlignment="1">
      <alignment horizontal="right" vertical="top" wrapText="1"/>
    </xf>
    <xf numFmtId="169" fontId="22" fillId="0" borderId="8" xfId="0" applyNumberFormat="1" applyFont="1" applyBorder="1" applyAlignment="1">
      <alignment horizontal="right" vertical="top" wrapText="1"/>
    </xf>
    <xf numFmtId="0" fontId="22" fillId="2" borderId="8" xfId="0" applyFont="1" applyFill="1" applyBorder="1" applyAlignment="1">
      <alignment horizontal="center" vertical="top" wrapText="1"/>
    </xf>
    <xf numFmtId="0" fontId="22" fillId="2" borderId="2" xfId="0" applyFont="1" applyFill="1" applyBorder="1" applyAlignment="1">
      <alignment horizontal="center" vertical="top" wrapText="1"/>
    </xf>
    <xf numFmtId="169" fontId="21" fillId="0" borderId="3" xfId="0" applyNumberFormat="1" applyFont="1" applyBorder="1" applyAlignment="1">
      <alignment horizontal="center" vertical="top" wrapText="1"/>
    </xf>
    <xf numFmtId="0" fontId="22" fillId="0" borderId="2" xfId="0" applyFont="1" applyBorder="1" applyAlignment="1">
      <alignment horizontal="left" vertical="center" wrapText="1"/>
    </xf>
    <xf numFmtId="169" fontId="21" fillId="0" borderId="8" xfId="0" applyNumberFormat="1" applyFont="1" applyBorder="1" applyAlignment="1">
      <alignment horizontal="center" vertical="top" wrapText="1"/>
    </xf>
    <xf numFmtId="0" fontId="22" fillId="0" borderId="8" xfId="0" applyFont="1" applyBorder="1" applyAlignment="1">
      <alignment vertical="top" wrapText="1"/>
    </xf>
    <xf numFmtId="169" fontId="22" fillId="0" borderId="8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top" wrapText="1"/>
    </xf>
    <xf numFmtId="0" fontId="22" fillId="0" borderId="3" xfId="0" applyFont="1" applyBorder="1" applyAlignment="1">
      <alignment horizontal="center" vertical="top" wrapText="1"/>
    </xf>
    <xf numFmtId="0" fontId="22" fillId="0" borderId="2" xfId="0" applyFont="1" applyBorder="1" applyAlignment="1">
      <alignment wrapText="1"/>
    </xf>
    <xf numFmtId="0" fontId="22" fillId="0" borderId="3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top" wrapText="1"/>
    </xf>
    <xf numFmtId="0" fontId="22" fillId="0" borderId="6" xfId="0" applyFont="1" applyBorder="1" applyAlignment="1">
      <alignment horizontal="left" vertical="top" wrapText="1"/>
    </xf>
    <xf numFmtId="0" fontId="22" fillId="0" borderId="6" xfId="0" applyFont="1" applyBorder="1" applyAlignment="1">
      <alignment vertical="top" wrapText="1"/>
    </xf>
    <xf numFmtId="0" fontId="22" fillId="0" borderId="5" xfId="0" applyFont="1" applyBorder="1" applyAlignment="1">
      <alignment horizontal="center" vertical="top" wrapText="1"/>
    </xf>
    <xf numFmtId="4" fontId="22" fillId="0" borderId="4" xfId="0" applyNumberFormat="1" applyFont="1" applyBorder="1" applyAlignment="1">
      <alignment horizontal="center" vertical="top" wrapText="1"/>
    </xf>
    <xf numFmtId="169" fontId="21" fillId="27" borderId="1" xfId="0" applyNumberFormat="1" applyFont="1" applyFill="1" applyBorder="1" applyAlignment="1">
      <alignment horizontal="center" vertical="top"/>
    </xf>
    <xf numFmtId="0" fontId="10" fillId="2" borderId="0" xfId="0" applyFont="1" applyFill="1"/>
    <xf numFmtId="0" fontId="22" fillId="0" borderId="10" xfId="0" applyFont="1" applyBorder="1" applyAlignment="1">
      <alignment horizontal="center" vertical="top" wrapText="1"/>
    </xf>
    <xf numFmtId="0" fontId="22" fillId="0" borderId="7" xfId="0" applyFont="1" applyBorder="1" applyAlignment="1">
      <alignment horizontal="left" vertical="top" wrapText="1"/>
    </xf>
    <xf numFmtId="0" fontId="22" fillId="0" borderId="7" xfId="0" applyFont="1" applyBorder="1" applyAlignment="1">
      <alignment vertical="center" wrapText="1"/>
    </xf>
    <xf numFmtId="0" fontId="22" fillId="0" borderId="9" xfId="0" applyFont="1" applyBorder="1" applyAlignment="1">
      <alignment horizontal="center" vertical="top" wrapText="1"/>
    </xf>
    <xf numFmtId="9" fontId="22" fillId="0" borderId="10" xfId="0" applyNumberFormat="1" applyFont="1" applyBorder="1" applyAlignment="1">
      <alignment horizontal="center" vertical="center" wrapText="1"/>
    </xf>
    <xf numFmtId="169" fontId="22" fillId="0" borderId="10" xfId="0" applyNumberFormat="1" applyFont="1" applyBorder="1" applyAlignment="1">
      <alignment vertical="center" wrapText="1"/>
    </xf>
    <xf numFmtId="0" fontId="21" fillId="0" borderId="3" xfId="0" applyFont="1" applyBorder="1" applyAlignment="1">
      <alignment horizontal="center" vertical="center"/>
    </xf>
    <xf numFmtId="0" fontId="22" fillId="0" borderId="8" xfId="0" applyFont="1" applyBorder="1" applyAlignment="1">
      <alignment horizontal="left" vertical="top" wrapText="1"/>
    </xf>
    <xf numFmtId="0" fontId="21" fillId="0" borderId="8" xfId="0" applyFont="1" applyBorder="1" applyAlignment="1">
      <alignment vertical="top" wrapText="1"/>
    </xf>
    <xf numFmtId="0" fontId="21" fillId="0" borderId="2" xfId="0" applyFont="1" applyBorder="1" applyAlignment="1">
      <alignment horizontal="center" vertical="top"/>
    </xf>
    <xf numFmtId="0" fontId="21" fillId="0" borderId="8" xfId="0" applyFont="1" applyBorder="1" applyAlignment="1">
      <alignment horizontal="center" vertical="top"/>
    </xf>
    <xf numFmtId="4" fontId="21" fillId="0" borderId="8" xfId="0" applyNumberFormat="1" applyFont="1" applyBorder="1" applyAlignment="1">
      <alignment horizontal="center" vertical="top"/>
    </xf>
    <xf numFmtId="9" fontId="22" fillId="0" borderId="3" xfId="0" applyNumberFormat="1" applyFont="1" applyBorder="1" applyAlignment="1">
      <alignment horizontal="center" vertical="center" wrapText="1"/>
    </xf>
    <xf numFmtId="0" fontId="22" fillId="0" borderId="8" xfId="0" applyFont="1" applyBorder="1" applyAlignment="1">
      <alignment vertical="center" wrapText="1"/>
    </xf>
    <xf numFmtId="0" fontId="22" fillId="0" borderId="2" xfId="0" applyFont="1" applyBorder="1" applyAlignment="1">
      <alignment horizontal="center" vertical="center" wrapText="1"/>
    </xf>
    <xf numFmtId="1" fontId="22" fillId="0" borderId="8" xfId="0" applyNumberFormat="1" applyFont="1" applyBorder="1" applyAlignment="1">
      <alignment horizontal="center" vertical="center" wrapText="1"/>
    </xf>
    <xf numFmtId="169" fontId="22" fillId="0" borderId="8" xfId="0" applyNumberFormat="1" applyFont="1" applyBorder="1" applyAlignment="1">
      <alignment vertical="center" wrapText="1"/>
    </xf>
    <xf numFmtId="169" fontId="22" fillId="0" borderId="3" xfId="0" applyNumberFormat="1" applyFont="1" applyBorder="1" applyAlignment="1">
      <alignment vertical="center" wrapText="1"/>
    </xf>
    <xf numFmtId="0" fontId="22" fillId="0" borderId="0" xfId="0" applyFont="1" applyAlignment="1">
      <alignment horizontal="center" vertical="top" wrapText="1"/>
    </xf>
    <xf numFmtId="4" fontId="22" fillId="0" borderId="3" xfId="0" applyNumberFormat="1" applyFont="1" applyBorder="1" applyAlignment="1">
      <alignment horizontal="center" vertical="center" wrapText="1"/>
    </xf>
    <xf numFmtId="4" fontId="22" fillId="0" borderId="8" xfId="0" applyNumberFormat="1" applyFont="1" applyBorder="1" applyAlignment="1">
      <alignment horizontal="center" vertical="top" wrapText="1"/>
    </xf>
    <xf numFmtId="0" fontId="41" fillId="0" borderId="8" xfId="0" applyFont="1" applyBorder="1" applyAlignment="1">
      <alignment vertical="top" wrapText="1"/>
    </xf>
    <xf numFmtId="0" fontId="22" fillId="0" borderId="0" xfId="0" applyFont="1" applyAlignment="1">
      <alignment horizontal="center" vertical="center" wrapText="1"/>
    </xf>
    <xf numFmtId="0" fontId="42" fillId="0" borderId="8" xfId="0" applyFont="1" applyBorder="1" applyAlignment="1">
      <alignment vertical="top" wrapText="1"/>
    </xf>
    <xf numFmtId="169" fontId="21" fillId="27" borderId="1" xfId="0" applyNumberFormat="1" applyFont="1" applyFill="1" applyBorder="1" applyAlignment="1">
      <alignment horizontal="right" vertical="center"/>
    </xf>
    <xf numFmtId="0" fontId="43" fillId="2" borderId="0" xfId="0" applyFont="1" applyFill="1"/>
    <xf numFmtId="0" fontId="43" fillId="0" borderId="0" xfId="0" applyFont="1"/>
    <xf numFmtId="2" fontId="21" fillId="0" borderId="3" xfId="0" applyNumberFormat="1" applyFont="1" applyBorder="1" applyAlignment="1">
      <alignment horizontal="center" vertical="center" wrapText="1"/>
    </xf>
    <xf numFmtId="169" fontId="21" fillId="0" borderId="8" xfId="0" applyNumberFormat="1" applyFont="1" applyBorder="1" applyAlignment="1">
      <alignment vertical="center" wrapText="1"/>
    </xf>
    <xf numFmtId="169" fontId="21" fillId="0" borderId="3" xfId="0" applyNumberFormat="1" applyFont="1" applyBorder="1" applyAlignment="1">
      <alignment vertical="center" wrapText="1"/>
    </xf>
    <xf numFmtId="2" fontId="22" fillId="0" borderId="3" xfId="0" applyNumberFormat="1" applyFont="1" applyBorder="1" applyAlignment="1">
      <alignment horizontal="center" vertical="center" wrapText="1"/>
    </xf>
    <xf numFmtId="170" fontId="22" fillId="0" borderId="3" xfId="0" applyNumberFormat="1" applyFont="1" applyBorder="1" applyAlignment="1">
      <alignment horizontal="center" vertical="center" wrapText="1"/>
    </xf>
    <xf numFmtId="1" fontId="22" fillId="0" borderId="3" xfId="0" applyNumberFormat="1" applyFont="1" applyBorder="1" applyAlignment="1">
      <alignment horizontal="center" vertical="center" wrapText="1"/>
    </xf>
    <xf numFmtId="0" fontId="21" fillId="0" borderId="8" xfId="0" applyFont="1" applyBorder="1" applyAlignment="1">
      <alignment vertical="top"/>
    </xf>
    <xf numFmtId="0" fontId="21" fillId="0" borderId="8" xfId="0" applyFont="1" applyBorder="1" applyAlignment="1">
      <alignment horizontal="left" vertical="top"/>
    </xf>
    <xf numFmtId="1" fontId="21" fillId="0" borderId="3" xfId="0" applyNumberFormat="1" applyFont="1" applyBorder="1" applyAlignment="1">
      <alignment horizontal="center" vertical="center" wrapText="1"/>
    </xf>
    <xf numFmtId="170" fontId="21" fillId="0" borderId="3" xfId="0" applyNumberFormat="1" applyFont="1" applyBorder="1" applyAlignment="1">
      <alignment horizontal="center" vertical="center" wrapText="1"/>
    </xf>
    <xf numFmtId="0" fontId="44" fillId="0" borderId="0" xfId="0" applyFont="1"/>
    <xf numFmtId="0" fontId="2" fillId="0" borderId="0" xfId="70"/>
    <xf numFmtId="169" fontId="21" fillId="0" borderId="3" xfId="0" applyNumberFormat="1" applyFont="1" applyBorder="1" applyAlignment="1">
      <alignment horizontal="right" vertical="center" wrapText="1"/>
    </xf>
    <xf numFmtId="165" fontId="10" fillId="0" borderId="8" xfId="18" applyFont="1" applyFill="1" applyBorder="1" applyAlignment="1">
      <alignment vertical="center"/>
    </xf>
    <xf numFmtId="165" fontId="22" fillId="0" borderId="8" xfId="18" applyFont="1" applyBorder="1" applyAlignment="1">
      <alignment vertical="center"/>
    </xf>
    <xf numFmtId="165" fontId="21" fillId="27" borderId="1" xfId="18" applyFont="1" applyFill="1" applyBorder="1" applyAlignment="1">
      <alignment horizontal="center" vertical="top"/>
    </xf>
    <xf numFmtId="165" fontId="22" fillId="0" borderId="0" xfId="18" applyFont="1"/>
    <xf numFmtId="165" fontId="21" fillId="27" borderId="1" xfId="18" applyFont="1" applyFill="1" applyBorder="1" applyAlignment="1">
      <alignment horizontal="center" vertical="center" wrapText="1"/>
    </xf>
    <xf numFmtId="0" fontId="22" fillId="27" borderId="1" xfId="0" applyFont="1" applyFill="1" applyBorder="1"/>
    <xf numFmtId="165" fontId="10" fillId="0" borderId="8" xfId="18" applyFont="1" applyBorder="1" applyAlignment="1">
      <alignment vertical="center"/>
    </xf>
    <xf numFmtId="165" fontId="0" fillId="0" borderId="0" xfId="18" applyFont="1"/>
    <xf numFmtId="9" fontId="22" fillId="27" borderId="1" xfId="25" applyFont="1" applyFill="1" applyBorder="1" applyAlignment="1">
      <alignment vertical="center"/>
    </xf>
    <xf numFmtId="165" fontId="21" fillId="27" borderId="1" xfId="18" applyFont="1" applyFill="1" applyBorder="1" applyAlignment="1">
      <alignment horizontal="right" vertical="center"/>
    </xf>
    <xf numFmtId="165" fontId="22" fillId="27" borderId="1" xfId="0" applyNumberFormat="1" applyFont="1" applyFill="1" applyBorder="1" applyAlignment="1">
      <alignment vertical="center"/>
    </xf>
    <xf numFmtId="0" fontId="0" fillId="27" borderId="1" xfId="0" applyFill="1" applyBorder="1"/>
    <xf numFmtId="165" fontId="21" fillId="0" borderId="3" xfId="18" applyFont="1" applyBorder="1" applyAlignment="1">
      <alignment vertical="center" wrapText="1"/>
    </xf>
    <xf numFmtId="165" fontId="21" fillId="0" borderId="8" xfId="18" applyFont="1" applyBorder="1" applyAlignment="1">
      <alignment vertical="center" wrapText="1"/>
    </xf>
    <xf numFmtId="165" fontId="22" fillId="0" borderId="3" xfId="18" applyFont="1" applyBorder="1" applyAlignment="1">
      <alignment vertical="center" wrapText="1"/>
    </xf>
    <xf numFmtId="165" fontId="22" fillId="0" borderId="8" xfId="18" applyFont="1" applyBorder="1" applyAlignment="1">
      <alignment vertical="center" wrapText="1"/>
    </xf>
    <xf numFmtId="165" fontId="44" fillId="0" borderId="0" xfId="18" applyFont="1"/>
    <xf numFmtId="165" fontId="2" fillId="0" borderId="0" xfId="18" applyFont="1"/>
    <xf numFmtId="165" fontId="49" fillId="0" borderId="0" xfId="18" applyFont="1" applyAlignment="1">
      <alignment horizontal="center"/>
    </xf>
    <xf numFmtId="165" fontId="44" fillId="0" borderId="1" xfId="18" applyFont="1" applyBorder="1"/>
    <xf numFmtId="0" fontId="18" fillId="0" borderId="1" xfId="70" applyFont="1" applyBorder="1" applyAlignment="1">
      <alignment horizontal="center" vertical="center"/>
    </xf>
    <xf numFmtId="0" fontId="19" fillId="0" borderId="1" xfId="70" applyFont="1" applyBorder="1"/>
    <xf numFmtId="165" fontId="19" fillId="0" borderId="1" xfId="18" applyFont="1" applyBorder="1" applyAlignment="1">
      <alignment horizontal="left" vertical="center"/>
    </xf>
    <xf numFmtId="165" fontId="2" fillId="0" borderId="1" xfId="18" applyFont="1" applyBorder="1" applyAlignment="1">
      <alignment vertical="center" wrapText="1"/>
    </xf>
    <xf numFmtId="165" fontId="22" fillId="0" borderId="1" xfId="18" applyFont="1" applyBorder="1" applyAlignment="1">
      <alignment vertical="center"/>
    </xf>
    <xf numFmtId="0" fontId="18" fillId="0" borderId="1" xfId="70" applyFont="1" applyBorder="1" applyAlignment="1">
      <alignment vertical="center"/>
    </xf>
    <xf numFmtId="165" fontId="18" fillId="0" borderId="1" xfId="18" applyFont="1" applyBorder="1" applyAlignment="1">
      <alignment horizontal="right" vertical="center"/>
    </xf>
    <xf numFmtId="165" fontId="2" fillId="0" borderId="1" xfId="18" applyFont="1" applyFill="1" applyBorder="1" applyAlignment="1">
      <alignment vertical="center"/>
    </xf>
    <xf numFmtId="0" fontId="45" fillId="0" borderId="1" xfId="70" applyFont="1" applyBorder="1" applyAlignment="1">
      <alignment vertical="center"/>
    </xf>
    <xf numFmtId="0" fontId="19" fillId="0" borderId="1" xfId="70" applyFont="1" applyBorder="1" applyAlignment="1">
      <alignment horizontal="center" vertical="center"/>
    </xf>
    <xf numFmtId="0" fontId="46" fillId="0" borderId="1" xfId="70" applyFont="1" applyBorder="1" applyAlignment="1">
      <alignment vertical="center"/>
    </xf>
    <xf numFmtId="165" fontId="17" fillId="0" borderId="1" xfId="18" applyFont="1" applyBorder="1"/>
    <xf numFmtId="0" fontId="19" fillId="0" borderId="1" xfId="70" applyFont="1" applyBorder="1" applyAlignment="1">
      <alignment horizontal="center"/>
    </xf>
    <xf numFmtId="0" fontId="47" fillId="0" borderId="1" xfId="70" applyFont="1" applyBorder="1" applyAlignment="1">
      <alignment horizontal="left" vertical="center" wrapText="1"/>
    </xf>
    <xf numFmtId="165" fontId="47" fillId="0" borderId="1" xfId="18" applyFont="1" applyBorder="1" applyAlignment="1">
      <alignment horizontal="right" vertical="center" wrapText="1"/>
    </xf>
    <xf numFmtId="0" fontId="48" fillId="0" borderId="1" xfId="70" applyFont="1" applyBorder="1" applyAlignment="1">
      <alignment horizontal="left" vertical="center" wrapText="1"/>
    </xf>
    <xf numFmtId="165" fontId="48" fillId="0" borderId="1" xfId="18" applyFont="1" applyBorder="1" applyAlignment="1">
      <alignment horizontal="right" vertical="center" wrapText="1"/>
    </xf>
    <xf numFmtId="0" fontId="19" fillId="0" borderId="1" xfId="70" applyFont="1" applyBorder="1" applyAlignment="1">
      <alignment vertical="center" wrapText="1"/>
    </xf>
    <xf numFmtId="165" fontId="48" fillId="0" borderId="1" xfId="18" applyFont="1" applyBorder="1" applyAlignment="1">
      <alignment horizontal="left" vertical="center" wrapText="1"/>
    </xf>
    <xf numFmtId="0" fontId="18" fillId="27" borderId="1" xfId="70" applyFont="1" applyFill="1" applyBorder="1" applyAlignment="1">
      <alignment horizontal="center" vertical="center" wrapText="1"/>
    </xf>
    <xf numFmtId="165" fontId="44" fillId="27" borderId="1" xfId="18" applyFont="1" applyFill="1" applyBorder="1"/>
    <xf numFmtId="0" fontId="18" fillId="27" borderId="1" xfId="70" applyFont="1" applyFill="1" applyBorder="1" applyAlignment="1">
      <alignment horizontal="center" vertical="center"/>
    </xf>
    <xf numFmtId="165" fontId="18" fillId="27" borderId="1" xfId="18" applyFont="1" applyFill="1" applyBorder="1" applyAlignment="1">
      <alignment horizontal="center" vertical="center"/>
    </xf>
    <xf numFmtId="0" fontId="19" fillId="27" borderId="1" xfId="70" applyFont="1" applyFill="1" applyBorder="1" applyAlignment="1">
      <alignment horizontal="center"/>
    </xf>
    <xf numFmtId="0" fontId="47" fillId="27" borderId="1" xfId="70" applyFont="1" applyFill="1" applyBorder="1" applyAlignment="1">
      <alignment horizontal="left" vertical="center" wrapText="1"/>
    </xf>
    <xf numFmtId="165" fontId="47" fillId="27" borderId="1" xfId="18" applyFont="1" applyFill="1" applyBorder="1" applyAlignment="1">
      <alignment horizontal="right" vertical="center" wrapText="1"/>
    </xf>
    <xf numFmtId="0" fontId="19" fillId="27" borderId="1" xfId="70" applyFont="1" applyFill="1" applyBorder="1"/>
    <xf numFmtId="165" fontId="48" fillId="27" borderId="1" xfId="18" applyFont="1" applyFill="1" applyBorder="1" applyAlignment="1">
      <alignment horizontal="right" vertical="center" wrapText="1"/>
    </xf>
    <xf numFmtId="0" fontId="18" fillId="27" borderId="1" xfId="70" applyFont="1" applyFill="1" applyBorder="1"/>
    <xf numFmtId="165" fontId="47" fillId="27" borderId="1" xfId="18" applyFont="1" applyFill="1" applyBorder="1" applyAlignment="1">
      <alignment horizontal="left" vertical="center" wrapText="1"/>
    </xf>
    <xf numFmtId="165" fontId="18" fillId="27" borderId="1" xfId="18" applyFont="1" applyFill="1" applyBorder="1"/>
    <xf numFmtId="0" fontId="22" fillId="2" borderId="0" xfId="0" applyFont="1" applyFill="1" applyAlignment="1">
      <alignment vertical="center"/>
    </xf>
    <xf numFmtId="0" fontId="43" fillId="0" borderId="0" xfId="0" applyFont="1" applyAlignment="1">
      <alignment vertical="center"/>
    </xf>
    <xf numFmtId="164" fontId="10" fillId="0" borderId="0" xfId="0" applyNumberFormat="1" applyFont="1"/>
    <xf numFmtId="164" fontId="10" fillId="0" borderId="1" xfId="0" applyNumberFormat="1" applyFont="1" applyBorder="1"/>
    <xf numFmtId="164" fontId="14" fillId="0" borderId="1" xfId="0" applyNumberFormat="1" applyFont="1" applyBorder="1"/>
    <xf numFmtId="0" fontId="14" fillId="0" borderId="1" xfId="0" applyFont="1" applyBorder="1"/>
    <xf numFmtId="164" fontId="10" fillId="0" borderId="0" xfId="25" applyNumberFormat="1" applyFont="1"/>
    <xf numFmtId="0" fontId="50" fillId="0" borderId="0" xfId="0" applyFont="1"/>
    <xf numFmtId="165" fontId="50" fillId="0" borderId="0" xfId="18" applyFont="1"/>
    <xf numFmtId="164" fontId="14" fillId="3" borderId="1" xfId="21" applyFont="1" applyFill="1" applyBorder="1" applyAlignment="1">
      <alignment vertical="center" wrapText="1"/>
    </xf>
    <xf numFmtId="165" fontId="15" fillId="0" borderId="0" xfId="18" applyFont="1" applyFill="1"/>
    <xf numFmtId="165" fontId="10" fillId="0" borderId="0" xfId="18" applyFont="1" applyFill="1"/>
    <xf numFmtId="165" fontId="50" fillId="0" borderId="0" xfId="18" applyFont="1" applyFill="1"/>
    <xf numFmtId="0" fontId="51" fillId="0" borderId="0" xfId="0" applyFont="1"/>
    <xf numFmtId="0" fontId="15" fillId="0" borderId="0" xfId="0" applyFont="1"/>
    <xf numFmtId="49" fontId="14" fillId="2" borderId="1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165" fontId="14" fillId="2" borderId="1" xfId="18" applyFont="1" applyFill="1" applyBorder="1" applyAlignment="1">
      <alignment horizontal="center" vertical="center" wrapText="1"/>
    </xf>
    <xf numFmtId="164" fontId="14" fillId="2" borderId="1" xfId="21" applyFont="1" applyFill="1" applyBorder="1" applyAlignment="1">
      <alignment horizontal="center" vertical="center" wrapText="1"/>
    </xf>
    <xf numFmtId="164" fontId="52" fillId="0" borderId="1" xfId="21" applyFont="1" applyBorder="1" applyAlignment="1">
      <alignment vertical="center" wrapText="1"/>
    </xf>
    <xf numFmtId="0" fontId="53" fillId="0" borderId="1" xfId="0" applyFont="1" applyBorder="1" applyAlignment="1">
      <alignment vertical="center" wrapText="1"/>
    </xf>
    <xf numFmtId="168" fontId="54" fillId="0" borderId="1" xfId="2" applyNumberFormat="1" applyFont="1" applyFill="1" applyBorder="1" applyAlignment="1">
      <alignment vertical="center"/>
    </xf>
    <xf numFmtId="0" fontId="54" fillId="0" borderId="1" xfId="0" applyFont="1" applyBorder="1" applyAlignment="1">
      <alignment vertical="center" wrapText="1"/>
    </xf>
    <xf numFmtId="164" fontId="14" fillId="2" borderId="1" xfId="21" applyFont="1" applyFill="1" applyBorder="1" applyAlignment="1">
      <alignment vertical="center" wrapText="1"/>
    </xf>
    <xf numFmtId="0" fontId="2" fillId="0" borderId="2" xfId="106" applyFont="1" applyBorder="1"/>
    <xf numFmtId="0" fontId="2" fillId="0" borderId="8" xfId="106" applyFont="1" applyBorder="1" applyAlignment="1">
      <alignment horizontal="center"/>
    </xf>
    <xf numFmtId="168" fontId="22" fillId="0" borderId="1" xfId="2" applyNumberFormat="1" applyFont="1" applyFill="1" applyBorder="1" applyAlignment="1">
      <alignment vertical="center"/>
    </xf>
    <xf numFmtId="0" fontId="22" fillId="0" borderId="1" xfId="0" applyFont="1" applyBorder="1" applyAlignment="1">
      <alignment vertical="center" wrapText="1"/>
    </xf>
    <xf numFmtId="0" fontId="55" fillId="0" borderId="8" xfId="4" quotePrefix="1" applyFont="1" applyBorder="1" applyAlignment="1">
      <alignment horizontal="left"/>
    </xf>
    <xf numFmtId="0" fontId="55" fillId="0" borderId="8" xfId="4" applyFont="1" applyBorder="1" applyAlignment="1">
      <alignment horizontal="center"/>
    </xf>
    <xf numFmtId="9" fontId="11" fillId="0" borderId="1" xfId="25" applyFont="1" applyFill="1" applyBorder="1" applyAlignment="1" applyProtection="1">
      <alignment vertical="center" wrapText="1"/>
      <protection locked="0"/>
    </xf>
    <xf numFmtId="0" fontId="21" fillId="0" borderId="1" xfId="0" applyFont="1" applyBorder="1" applyAlignment="1">
      <alignment horizontal="left" vertical="center" wrapText="1"/>
    </xf>
    <xf numFmtId="168" fontId="21" fillId="0" borderId="1" xfId="2" applyNumberFormat="1" applyFont="1" applyFill="1" applyBorder="1" applyAlignment="1">
      <alignment vertical="center"/>
    </xf>
    <xf numFmtId="0" fontId="22" fillId="0" borderId="1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left" vertical="center" wrapText="1"/>
    </xf>
    <xf numFmtId="0" fontId="22" fillId="0" borderId="1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vertical="center" wrapText="1"/>
    </xf>
    <xf numFmtId="49" fontId="14" fillId="2" borderId="1" xfId="0" applyNumberFormat="1" applyFont="1" applyFill="1" applyBorder="1" applyAlignment="1">
      <alignment horizontal="left" vertical="center"/>
    </xf>
    <xf numFmtId="0" fontId="14" fillId="2" borderId="1" xfId="0" applyFont="1" applyFill="1" applyBorder="1" applyAlignment="1">
      <alignment vertical="center" wrapText="1"/>
    </xf>
    <xf numFmtId="0" fontId="14" fillId="4" borderId="1" xfId="0" applyFont="1" applyFill="1" applyBorder="1" applyAlignment="1">
      <alignment horizontal="center" vertical="center"/>
    </xf>
    <xf numFmtId="165" fontId="14" fillId="4" borderId="1" xfId="18" applyFont="1" applyFill="1" applyBorder="1" applyAlignment="1">
      <alignment horizontal="center" vertical="center" wrapText="1"/>
    </xf>
    <xf numFmtId="164" fontId="14" fillId="4" borderId="1" xfId="21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vertical="center" wrapText="1"/>
    </xf>
    <xf numFmtId="0" fontId="18" fillId="27" borderId="1" xfId="70" applyFont="1" applyFill="1" applyBorder="1" applyAlignment="1">
      <alignment horizontal="center" vertical="center" wrapText="1"/>
    </xf>
    <xf numFmtId="165" fontId="49" fillId="3" borderId="1" xfId="18" applyFont="1" applyFill="1" applyBorder="1" applyAlignment="1">
      <alignment horizontal="center"/>
    </xf>
    <xf numFmtId="0" fontId="21" fillId="27" borderId="1" xfId="0" applyFont="1" applyFill="1" applyBorder="1" applyAlignment="1">
      <alignment horizontal="center" vertical="center" wrapText="1"/>
    </xf>
    <xf numFmtId="0" fontId="21" fillId="27" borderId="1" xfId="0" applyFont="1" applyFill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21" fillId="0" borderId="9" xfId="0" applyFont="1" applyBorder="1" applyAlignment="1">
      <alignment horizontal="center" vertical="center"/>
    </xf>
    <xf numFmtId="165" fontId="21" fillId="27" borderId="1" xfId="18" applyFont="1" applyFill="1" applyBorder="1" applyAlignment="1">
      <alignment horizontal="center" vertical="center" wrapText="1"/>
    </xf>
    <xf numFmtId="4" fontId="21" fillId="27" borderId="1" xfId="0" applyNumberFormat="1" applyFont="1" applyFill="1" applyBorder="1" applyAlignment="1">
      <alignment horizontal="center" vertical="center"/>
    </xf>
    <xf numFmtId="0" fontId="21" fillId="27" borderId="1" xfId="0" applyFont="1" applyFill="1" applyBorder="1" applyAlignment="1">
      <alignment horizontal="left" vertical="center"/>
    </xf>
    <xf numFmtId="165" fontId="21" fillId="27" borderId="1" xfId="18" applyFont="1" applyFill="1" applyBorder="1" applyAlignment="1">
      <alignment horizontal="center" vertical="center"/>
    </xf>
  </cellXfs>
  <cellStyles count="108">
    <cellStyle name="20% - Accent1 2" xfId="26" xr:uid="{37AEAC14-FDA2-4D1A-8868-60AA1028480B}"/>
    <cellStyle name="20% - Accent2 2" xfId="27" xr:uid="{4A8F8CDD-36AC-45F0-9E94-315742D0D1D1}"/>
    <cellStyle name="20% - Accent3 2" xfId="28" xr:uid="{7B140C84-2E9C-4EF6-AC17-019B311F5A95}"/>
    <cellStyle name="20% - Accent4 2" xfId="29" xr:uid="{DA9632C2-2B4F-44C1-ADC4-2A55C56FA72C}"/>
    <cellStyle name="20% - Accent5 2" xfId="30" xr:uid="{A389BB68-5246-426C-84DD-47F1D3B650EF}"/>
    <cellStyle name="20% - Accent6 2" xfId="31" xr:uid="{E5A9C605-DA8C-494E-BF9E-866C65724C76}"/>
    <cellStyle name="40% - Accent1 2" xfId="32" xr:uid="{5A4DE04C-066F-4A4A-BCEF-3460B57D8A5B}"/>
    <cellStyle name="40% - Accent2 2" xfId="33" xr:uid="{4B4EC50A-C89C-41AD-92F8-EF290B7542A7}"/>
    <cellStyle name="40% - Accent3 2" xfId="34" xr:uid="{D48C6520-94F2-4F0A-9D48-322A95F11196}"/>
    <cellStyle name="40% - Accent4 2" xfId="35" xr:uid="{3332E9CB-257D-4389-AD2D-E645C85E8D6F}"/>
    <cellStyle name="40% - Accent5 2" xfId="36" xr:uid="{0F9BCD12-17A7-441F-85D3-C777EDF27EB6}"/>
    <cellStyle name="40% - Accent6 2" xfId="37" xr:uid="{C5BDCD28-25B0-42ED-82DE-FCA351C55943}"/>
    <cellStyle name="60% - Accent1 2" xfId="38" xr:uid="{9E516AD5-9BF6-461D-BFFF-9FEC805402A5}"/>
    <cellStyle name="60% - Accent2 2" xfId="39" xr:uid="{A0FB8783-4312-4130-B5EA-BA0B2080047F}"/>
    <cellStyle name="60% - Accent3 2" xfId="40" xr:uid="{DE65BA9B-CEC1-4254-8FCF-9070AA3B5CC0}"/>
    <cellStyle name="60% - Accent4 2" xfId="41" xr:uid="{A6040D1B-3071-4704-8176-24B5688C05CA}"/>
    <cellStyle name="60% - Accent5 2" xfId="42" xr:uid="{18DA44F1-5DFE-41C0-9AB4-0EA88AE9BD3F}"/>
    <cellStyle name="60% - Accent6 2" xfId="43" xr:uid="{28995654-A5ED-449F-B9AC-8A95B3131F4C}"/>
    <cellStyle name="Accent1 2" xfId="44" xr:uid="{6E14C4CD-F223-4A46-96B3-6BCB42D29173}"/>
    <cellStyle name="Accent2 2" xfId="45" xr:uid="{F3B8C607-B288-41C4-8480-6F0AAD64AC7E}"/>
    <cellStyle name="Accent3 2" xfId="46" xr:uid="{B4BD385D-2E7A-4152-BE2E-B6602CEA8643}"/>
    <cellStyle name="Accent4 2" xfId="47" xr:uid="{9A1BD2C3-9428-431F-A1C2-250DC2911428}"/>
    <cellStyle name="Accent5 2" xfId="48" xr:uid="{857DBFB4-1D1A-4830-ABB5-116582893755}"/>
    <cellStyle name="Accent6 2" xfId="49" xr:uid="{E77AAF09-6FB9-4B2B-922E-0F8393A594B2}"/>
    <cellStyle name="Bad 2" xfId="50" xr:uid="{31C72F18-5EF5-4DB8-AA2E-3997F1C1B060}"/>
    <cellStyle name="Calculation 2" xfId="51" xr:uid="{8C0715C2-9A5A-4EC3-959F-89C68A0EAAF5}"/>
    <cellStyle name="Calculation 2 2" xfId="91" xr:uid="{9745C3EB-4618-48E1-B6A2-70D011BE4701}"/>
    <cellStyle name="Check Cell 2" xfId="52" xr:uid="{8231561A-A5F3-4FE1-AC26-8CA4FD829EF9}"/>
    <cellStyle name="Comma" xfId="18" builtinId="3"/>
    <cellStyle name="Comma 2" xfId="5" xr:uid="{00000000-0005-0000-0000-000000000000}"/>
    <cellStyle name="Comma 2 2" xfId="12" xr:uid="{5CE09E80-BA86-4006-86FF-2DE36F8E1687}"/>
    <cellStyle name="Comma 2 2 2" xfId="74" xr:uid="{A65CFA6B-8979-4084-8135-4279EBB3A743}"/>
    <cellStyle name="Comma 2 2 2 2" xfId="98" xr:uid="{B512265D-B73B-4AEA-9A35-70B63D974D71}"/>
    <cellStyle name="Comma 2 2 3" xfId="84" xr:uid="{1D837FAE-48CA-4FCC-A871-56DFB888FE0A}"/>
    <cellStyle name="Comma 2 3" xfId="20" xr:uid="{8ED23526-692F-42A7-A36D-FF0B76A1CDD3}"/>
    <cellStyle name="Comma 2 3 2" xfId="78" xr:uid="{0A70A072-AB0F-474A-8223-77F68AFC0955}"/>
    <cellStyle name="Comma 2 3 2 2" xfId="102" xr:uid="{CB414B46-FD71-4FB8-8A60-A6A2504E7DD6}"/>
    <cellStyle name="Comma 2 3 3" xfId="88" xr:uid="{8BF6C6C8-6A07-44D1-9797-76FFF29A430E}"/>
    <cellStyle name="Comma 2 4" xfId="15" xr:uid="{94BA1690-AB58-412E-A225-DD3D958BE98C}"/>
    <cellStyle name="Comma 2 4 2" xfId="75" xr:uid="{90ACB941-006A-4754-BC79-EF89B8588EE2}"/>
    <cellStyle name="Comma 2 4 2 2" xfId="99" xr:uid="{185AE284-9AE9-4C8C-A3C2-D08A85C6A343}"/>
    <cellStyle name="Comma 2 4 3" xfId="85" xr:uid="{DAF731BE-679B-4502-AF68-C090647363C3}"/>
    <cellStyle name="Comma 2 5" xfId="73" xr:uid="{3FC8DB2F-F5C8-4AC1-8C03-F21B1B32F462}"/>
    <cellStyle name="Comma 2 5 2" xfId="97" xr:uid="{C8E64737-A4EE-472C-8EEC-95F9C4DACBD3}"/>
    <cellStyle name="Comma 2 6" xfId="83" xr:uid="{968E5E74-5BC7-4C5F-9376-9DA7550F8A5B}"/>
    <cellStyle name="Comma 3" xfId="19" xr:uid="{D8CA9E9A-5488-4915-8BCC-21ABF35A5D62}"/>
    <cellStyle name="Comma 3 2" xfId="77" xr:uid="{A6B27E93-4068-4DF8-88AB-946503B3979F}"/>
    <cellStyle name="Comma 3 2 2" xfId="101" xr:uid="{5C7DA48D-2C42-4D91-81A5-7A6286D3984A}"/>
    <cellStyle name="Comma 3 3" xfId="87" xr:uid="{E2712B9C-1683-4843-BCC4-E371C3E46117}"/>
    <cellStyle name="Comma 4" xfId="76" xr:uid="{E6EE479F-6172-4D4E-8FB9-5843B68D823D}"/>
    <cellStyle name="Comma 4 2" xfId="100" xr:uid="{983224AA-947D-4D13-946C-310686E05950}"/>
    <cellStyle name="Comma 49" xfId="71" xr:uid="{FD52B92E-46C3-40CA-9757-867D384109CA}"/>
    <cellStyle name="Comma 49 2" xfId="82" xr:uid="{EFD144F5-ED36-4717-A892-F4C8E41A34DD}"/>
    <cellStyle name="Comma 49 2 2" xfId="105" xr:uid="{01348C2A-66D0-4C99-BB5A-79A00D162C6E}"/>
    <cellStyle name="Comma 49 3" xfId="96" xr:uid="{CE08B7FB-89D2-4AAE-8B80-F07D0DD39A28}"/>
    <cellStyle name="Comma 5" xfId="86" xr:uid="{96B5F2B2-F4F3-43A4-9D00-A2B1B7B34370}"/>
    <cellStyle name="Comma0" xfId="107" xr:uid="{3A723356-5A5A-5C43-AB28-B908317488D7}"/>
    <cellStyle name="Comma0 3" xfId="2" xr:uid="{00000000-0005-0000-0000-000001000000}"/>
    <cellStyle name="Currency" xfId="21" builtinId="4"/>
    <cellStyle name="Currency 2" xfId="23" xr:uid="{A44086CD-C455-45C4-AAD9-DD682BE5898A}"/>
    <cellStyle name="Currency 2 2" xfId="7" xr:uid="{00000000-0005-0000-0000-000002000000}"/>
    <cellStyle name="Currency 2 2 2" xfId="72" xr:uid="{75375480-E6F0-44C1-BCAD-B5C8E45A9E7E}"/>
    <cellStyle name="Currency 2 3" xfId="80" xr:uid="{F18FB08C-917B-435C-91AF-FCFBB115BC4E}"/>
    <cellStyle name="Currency 2 3 2" xfId="104" xr:uid="{39CD7725-87A6-4C0A-B687-D93A3B6C8157}"/>
    <cellStyle name="Currency 2 4" xfId="90" xr:uid="{CC87D04A-75B3-4E16-81C6-68DCBDE6E146}"/>
    <cellStyle name="Currency 3" xfId="79" xr:uid="{713B9161-8101-44C4-AF58-1A8F862EDF36}"/>
    <cellStyle name="Currency 3 2" xfId="103" xr:uid="{891F653B-C815-430B-8FF4-6E8D5632B18C}"/>
    <cellStyle name="Currency 4" xfId="89" xr:uid="{F985F097-14F1-4A17-BAA6-50196F98D547}"/>
    <cellStyle name="Excel Built-in Normal" xfId="11" xr:uid="{00000000-0005-0000-0000-000003000000}"/>
    <cellStyle name="Excel Built-in Normal 2" xfId="16" xr:uid="{777FF083-272C-4F51-A6EF-AE20825B692C}"/>
    <cellStyle name="Excel Built-in Normal 2 2" xfId="17" xr:uid="{6803E827-5308-42A0-88B4-B856EE6865D3}"/>
    <cellStyle name="Explanatory Text 2" xfId="53" xr:uid="{847BC5F3-B617-4912-BF48-E9EF639E4E54}"/>
    <cellStyle name="Good 2" xfId="54" xr:uid="{D9B4A65A-B02A-4319-92F8-E0A1AFF3DD7E}"/>
    <cellStyle name="Heading 1 2" xfId="55" xr:uid="{5546D253-E1DF-4388-9786-F9B6295EF34E}"/>
    <cellStyle name="Heading 2 2" xfId="56" xr:uid="{079ACF7C-4315-4BB2-8438-AD72AA82BC03}"/>
    <cellStyle name="Heading 3 2" xfId="57" xr:uid="{8C9573BA-F4FE-4BAC-B095-0E0F65D0765F}"/>
    <cellStyle name="Heading 4 2" xfId="58" xr:uid="{AEFCE292-3DEB-4708-8331-EDC9AC317E5B}"/>
    <cellStyle name="Input 2" xfId="59" xr:uid="{D7894166-14B5-4C08-B106-679A8B8C99FE}"/>
    <cellStyle name="Input 2 2" xfId="92" xr:uid="{886792B0-AC65-4989-B225-4EBCF61B3458}"/>
    <cellStyle name="Linked Cell 2" xfId="60" xr:uid="{1B1A70F0-3CA9-4675-B203-017067C9BA72}"/>
    <cellStyle name="Neutral 2" xfId="61" xr:uid="{FDC77C5B-A20B-4E76-A9DF-0F58BB908D4E}"/>
    <cellStyle name="Normal" xfId="0" builtinId="0"/>
    <cellStyle name="Normal 10" xfId="3" xr:uid="{00000000-0005-0000-0000-000005000000}"/>
    <cellStyle name="Normal 13" xfId="6" xr:uid="{00000000-0005-0000-0000-000006000000}"/>
    <cellStyle name="Normal 2" xfId="4" xr:uid="{00000000-0005-0000-0000-000007000000}"/>
    <cellStyle name="Normal 2 2" xfId="9" xr:uid="{00000000-0005-0000-0000-000008000000}"/>
    <cellStyle name="Normal 2 3" xfId="13" xr:uid="{FE63CC70-6CB5-45EA-A7C7-2881D688134C}"/>
    <cellStyle name="Normal 2 3 2" xfId="62" xr:uid="{E6D159AD-6FEF-4011-9CCE-AE87C4AFA1FC}"/>
    <cellStyle name="Normal 2 3 2 2" xfId="81" xr:uid="{39C1C131-A71C-4BD8-8EE5-595E8F1F6113}"/>
    <cellStyle name="Normal 3" xfId="8" xr:uid="{00000000-0005-0000-0000-000009000000}"/>
    <cellStyle name="Normal 4" xfId="24" xr:uid="{C92D573B-8740-4356-9925-7C4B63597D35}"/>
    <cellStyle name="Normal 4 2" xfId="63" xr:uid="{C51C6CD5-4366-439B-894D-C9A8FC57A753}"/>
    <cellStyle name="Normal 49" xfId="70" xr:uid="{D031FC17-4D0B-4ADD-AFCE-50F258D2A740}"/>
    <cellStyle name="Normal 5" xfId="10" xr:uid="{00000000-0005-0000-0000-00000A000000}"/>
    <cellStyle name="Normal 5 2" xfId="22" xr:uid="{21826CDE-4549-4589-9327-8EFF61D0EDD2}"/>
    <cellStyle name="Normal 6" xfId="64" xr:uid="{561F82D8-6DEF-42AA-992D-377249FAD865}"/>
    <cellStyle name="Normal 9" xfId="1" xr:uid="{00000000-0005-0000-0000-00000B000000}"/>
    <cellStyle name="Normal_09  82164KD Revised SOQ" xfId="106" xr:uid="{A6C41FB5-8B73-AF42-84D9-979DDCCE881E}"/>
    <cellStyle name="Note 2" xfId="65" xr:uid="{746F0E56-385C-4F67-9096-5CFD93FD1B90}"/>
    <cellStyle name="Note 2 2" xfId="93" xr:uid="{525A0985-87F8-483C-B3EE-9F620D1B6B86}"/>
    <cellStyle name="OPSKRIF" xfId="14" xr:uid="{1D3965F2-5D11-423A-A471-0990A3018209}"/>
    <cellStyle name="Output 2" xfId="66" xr:uid="{1A3A6FCE-F85F-4CD8-B7AF-FD994D53E8B7}"/>
    <cellStyle name="Output 2 2" xfId="94" xr:uid="{BAF1FA71-39C0-4B3A-AE6F-7F20466B74B1}"/>
    <cellStyle name="Per cent" xfId="25" builtinId="5"/>
    <cellStyle name="Title 2" xfId="67" xr:uid="{70F7A3AD-21C9-4B19-9A9B-DE1354E33F8C}"/>
    <cellStyle name="Total 2" xfId="68" xr:uid="{82548A84-BA4E-482A-ABC6-950A02A8EDC9}"/>
    <cellStyle name="Total 2 2" xfId="95" xr:uid="{6F721668-625A-4D34-91C3-86138F2AEB75}"/>
    <cellStyle name="Warning Text 2" xfId="69" xr:uid="{2DBEF55C-2F7D-4BCF-8B8F-D321F2F2CDB1}"/>
  </cellStyles>
  <dxfs count="0"/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externalLink" Target="externalLinks/externalLink6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5.xml"/><Relationship Id="rId25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4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23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Relationship Id="rId22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/PUMPCRV3-BACKWASH-GAC-LOW%20DUTY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rsaidc3/Projects%20JHB/Projects/P242%20-%20WDC%20Cluster%20Management/Financial/Project%20Invoices%20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haaksqs.sharepoint.com/Documents%20and%20Settings/Derek%20Cronje/Local%20Settings/Temporary%20Internet%20Files/Content.IE5/DJJUKOAQ/AFB%20Waterkloof%20Fee%20Account-Feb%202005A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/31120033%20-%20Xhora/4%20FINANCIAL/4.6%20CAF/Objective/E2299%20IPAF%20Xhora%20Water%20Supply%20rev%20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rsaidc3/Projects%20JHB/Projects/P242%20-%20WDC%20Cluster%20Management/Financial/Project%20Invoices%20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/31120033%20-%20Xhora/4%20FINANCIAL/4.6%20CAF/Objective/Xhora%20Objectives%20S%20Lawrenc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 ENTRY"/>
      <sheetName val="CALCS"/>
      <sheetName val="SYSTEM CURVES (2)"/>
      <sheetName val="SYSTEM CURVES"/>
      <sheetName val="LONGSEC."/>
      <sheetName val="LONGSEC  CHART"/>
      <sheetName val="USER INSTRUCTIONS"/>
      <sheetName val="TECHNICAL BRIEF"/>
      <sheetName val="SUNDRY DATA"/>
      <sheetName val="DATA ENTRY blank"/>
    </sheetNames>
    <sheetDataSet>
      <sheetData sheetId="0"/>
      <sheetData sheetId="1"/>
      <sheetData sheetId="2" refreshError="1"/>
      <sheetData sheetId="3" refreshError="1"/>
      <sheetData sheetId="4"/>
      <sheetData sheetId="5" refreshError="1"/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laim Summary"/>
      <sheetName val="PE683"/>
      <sheetName val="PE690"/>
      <sheetName val="PE719"/>
      <sheetName val="01"/>
      <sheetName val="02"/>
      <sheetName val="04"/>
      <sheetName val="05"/>
      <sheetName val="06"/>
      <sheetName val="07"/>
      <sheetName val="08"/>
      <sheetName val="09"/>
      <sheetName val="10"/>
      <sheetName val="Acc No 1"/>
      <sheetName val="Acc No 2"/>
      <sheetName val="Acc No 3"/>
      <sheetName val="Acc No 4"/>
      <sheetName val="Timesheets"/>
      <sheetName val="Employees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ogo"/>
      <sheetName val="Summary"/>
      <sheetName val="Schedule 1"/>
      <sheetName val="Schedule 2"/>
      <sheetName val="Schedule 3"/>
      <sheetName val="Schedule 5"/>
      <sheetName val="Schedule 6"/>
      <sheetName val="Schedule 7"/>
      <sheetName val="Schedule 8"/>
      <sheetName val="Typing &amp; Duplicating"/>
      <sheetName val="Travelling &amp; Sub"/>
      <sheetName val="Hourly Basis"/>
      <sheetName val="Typing"/>
      <sheetName val="Travel"/>
      <sheetName val="Hours"/>
      <sheetName val="Other"/>
      <sheetName val="Help"/>
      <sheetName val="CAT_BLDG"/>
      <sheetName val="SERVICES"/>
      <sheetName val="SCALE2"/>
      <sheetName val="Covering Letter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>
        <row r="1">
          <cell r="A1" t="str">
            <v>HEAD</v>
          </cell>
        </row>
        <row r="2">
          <cell r="A2" t="str">
            <v xml:space="preserve"> 1. Using the forms</v>
          </cell>
        </row>
        <row r="3">
          <cell r="A3" t="str">
            <v xml:space="preserve"> 2. Installing an Add-In &amp; Get the latest!</v>
          </cell>
        </row>
        <row r="4">
          <cell r="A4" t="str">
            <v xml:space="preserve"> 3. Begin here</v>
          </cell>
        </row>
        <row r="5">
          <cell r="A5" t="str">
            <v xml:space="preserve"> 4. Menu item: XtraTools</v>
          </cell>
        </row>
        <row r="6">
          <cell r="A6" t="str">
            <v xml:space="preserve"> 5. Toolbars (Read the ToolTips)</v>
          </cell>
        </row>
        <row r="7">
          <cell r="A7" t="str">
            <v xml:space="preserve"> 6. Changing the Appropriate %</v>
          </cell>
        </row>
        <row r="8">
          <cell r="A8" t="str">
            <v xml:space="preserve"> 7.  Blue text &amp; Clearing the data</v>
          </cell>
        </row>
        <row r="9">
          <cell r="A9" t="str">
            <v xml:space="preserve"> 8. Fee scale, and data sheets </v>
          </cell>
        </row>
        <row r="10">
          <cell r="A10" t="str">
            <v>9.  Hide unwanted rows</v>
          </cell>
        </row>
        <row r="11">
          <cell r="A11" t="str">
            <v>10. Writing the summary</v>
          </cell>
        </row>
        <row r="12">
          <cell r="A12" t="str">
            <v>About notes</v>
          </cell>
        </row>
        <row r="13">
          <cell r="A13" t="str">
            <v>About notes, A</v>
          </cell>
        </row>
        <row r="14">
          <cell r="A14" t="str">
            <v>About notes, B</v>
          </cell>
        </row>
        <row r="15">
          <cell r="A15" t="str">
            <v>About notes, C</v>
          </cell>
        </row>
        <row r="16">
          <cell r="A16" t="str">
            <v>About notes, C Contd</v>
          </cell>
        </row>
        <row r="17">
          <cell r="A17" t="str">
            <v>About notes, D</v>
          </cell>
        </row>
        <row r="18">
          <cell r="A18" t="str">
            <v>About notes, E</v>
          </cell>
        </row>
        <row r="19">
          <cell r="A19" t="str">
            <v>Apportionment of Fees, Codes</v>
          </cell>
        </row>
        <row r="20">
          <cell r="A20" t="str">
            <v>Apportionment of Fees, Data</v>
          </cell>
        </row>
        <row r="21">
          <cell r="A21" t="str">
            <v>Apportionment of Fees, Table</v>
          </cell>
        </row>
        <row r="22">
          <cell r="A22" t="str">
            <v>Disbursements, Fees</v>
          </cell>
        </row>
        <row r="23">
          <cell r="A23" t="str">
            <v>Disbursements, Forms</v>
          </cell>
        </row>
        <row r="24">
          <cell r="A24" t="str">
            <v>Excessive variations</v>
          </cell>
        </row>
        <row r="25">
          <cell r="A25" t="str">
            <v>Multi-procurement contract</v>
          </cell>
        </row>
        <row r="26">
          <cell r="A26" t="str">
            <v>Replications, Measured differences</v>
          </cell>
        </row>
        <row r="27">
          <cell r="A27" t="str">
            <v>Replications, Minor differences</v>
          </cell>
        </row>
        <row r="28">
          <cell r="A28" t="str">
            <v>Start</v>
          </cell>
        </row>
        <row r="29">
          <cell r="A29" t="str">
            <v>Summary (1)</v>
          </cell>
        </row>
        <row r="30">
          <cell r="A30" t="str">
            <v>Summary (2)</v>
          </cell>
        </row>
        <row r="31">
          <cell r="A31" t="str">
            <v>Tables</v>
          </cell>
        </row>
        <row r="32">
          <cell r="A32" t="str">
            <v>Tables, Edit</v>
          </cell>
        </row>
        <row r="33">
          <cell r="A33" t="str">
            <v>VAT, No</v>
          </cell>
        </row>
        <row r="34">
          <cell r="A34" t="str">
            <v>Version 2.9</v>
          </cell>
        </row>
        <row r="35">
          <cell r="A35" t="str">
            <v>Version 2.10</v>
          </cell>
        </row>
        <row r="36">
          <cell r="A36" t="str">
            <v>Version 2.11</v>
          </cell>
        </row>
      </sheetData>
      <sheetData sheetId="17" refreshError="1">
        <row r="1">
          <cell r="A1" t="str">
            <v>B00</v>
          </cell>
          <cell r="B1" t="str">
            <v>BUILDING SERVICES</v>
          </cell>
          <cell r="C1" t="str">
            <v>Bills of quantites</v>
          </cell>
          <cell r="D1" t="str">
            <v>Simplified bills</v>
          </cell>
          <cell r="E1" t="str">
            <v>Performance-based</v>
          </cell>
          <cell r="F1" t="str">
            <v>Without bills</v>
          </cell>
          <cell r="G1" t="str">
            <v>Builders' quantities</v>
          </cell>
          <cell r="H1" t="str">
            <v>Payment valuations</v>
          </cell>
          <cell r="I1" t="str">
            <v>Cost plus</v>
          </cell>
        </row>
        <row r="2">
          <cell r="A2" t="str">
            <v>B01</v>
          </cell>
        </row>
        <row r="3">
          <cell r="A3" t="str">
            <v>B02</v>
          </cell>
        </row>
        <row r="4">
          <cell r="A4" t="str">
            <v>B03</v>
          </cell>
        </row>
        <row r="5">
          <cell r="A5" t="str">
            <v>B08</v>
          </cell>
        </row>
        <row r="6">
          <cell r="A6" t="str">
            <v>B09</v>
          </cell>
        </row>
        <row r="7">
          <cell r="A7" t="str">
            <v>B10</v>
          </cell>
        </row>
        <row r="8">
          <cell r="A8" t="str">
            <v>E00</v>
          </cell>
        </row>
        <row r="9">
          <cell r="A9" t="str">
            <v>E01</v>
          </cell>
        </row>
        <row r="10">
          <cell r="A10" t="str">
            <v>E02</v>
          </cell>
        </row>
        <row r="11">
          <cell r="A11" t="str">
            <v>E03</v>
          </cell>
        </row>
        <row r="12">
          <cell r="A12" t="str">
            <v>E04</v>
          </cell>
        </row>
        <row r="13">
          <cell r="A13" t="str">
            <v>E05</v>
          </cell>
        </row>
        <row r="14">
          <cell r="A14" t="str">
            <v>E06</v>
          </cell>
        </row>
        <row r="15">
          <cell r="A15" t="str">
            <v>E07</v>
          </cell>
        </row>
        <row r="16">
          <cell r="A16" t="str">
            <v>E08</v>
          </cell>
        </row>
        <row r="17">
          <cell r="A17" t="str">
            <v>E09</v>
          </cell>
        </row>
        <row r="18">
          <cell r="A18" t="str">
            <v>M00</v>
          </cell>
        </row>
        <row r="19">
          <cell r="A19" t="str">
            <v>M01</v>
          </cell>
        </row>
        <row r="20">
          <cell r="A20" t="str">
            <v>M02</v>
          </cell>
        </row>
        <row r="21">
          <cell r="A21" t="str">
            <v>M03</v>
          </cell>
        </row>
        <row r="22">
          <cell r="A22" t="str">
            <v>M04</v>
          </cell>
        </row>
        <row r="23">
          <cell r="A23" t="str">
            <v>M05</v>
          </cell>
        </row>
        <row r="24">
          <cell r="A24" t="str">
            <v>M06</v>
          </cell>
        </row>
        <row r="25">
          <cell r="A25" t="str">
            <v>M07</v>
          </cell>
        </row>
        <row r="26">
          <cell r="A26" t="str">
            <v>M08</v>
          </cell>
        </row>
        <row r="27">
          <cell r="A27" t="str">
            <v>O00</v>
          </cell>
        </row>
        <row r="28">
          <cell r="A28" t="str">
            <v>O01</v>
          </cell>
        </row>
        <row r="29">
          <cell r="A29" t="str">
            <v>O02</v>
          </cell>
        </row>
        <row r="30">
          <cell r="A30" t="str">
            <v>O03</v>
          </cell>
        </row>
        <row r="31">
          <cell r="A31" t="str">
            <v>O04</v>
          </cell>
        </row>
        <row r="32">
          <cell r="A32" t="str">
            <v>O05</v>
          </cell>
        </row>
        <row r="33">
          <cell r="A33" t="str">
            <v>O06</v>
          </cell>
        </row>
        <row r="34">
          <cell r="A34" t="str">
            <v>O07</v>
          </cell>
        </row>
        <row r="35">
          <cell r="A35" t="str">
            <v>O08</v>
          </cell>
        </row>
        <row r="36">
          <cell r="A36" t="str">
            <v>X00</v>
          </cell>
        </row>
      </sheetData>
      <sheetData sheetId="18" refreshError="1">
        <row r="1">
          <cell r="A1" t="str">
            <v>B00</v>
          </cell>
          <cell r="B1" t="str">
            <v>Describe service</v>
          </cell>
          <cell r="C1" t="str">
            <v>A</v>
          </cell>
          <cell r="D1" t="str">
            <v>B</v>
          </cell>
          <cell r="E1" t="str">
            <v>C</v>
          </cell>
          <cell r="F1" t="str">
            <v>D</v>
          </cell>
          <cell r="G1" t="str">
            <v>Col ref</v>
          </cell>
          <cell r="H1" t="str">
            <v>TOT</v>
          </cell>
        </row>
        <row r="2">
          <cell r="A2" t="str">
            <v>B1B</v>
          </cell>
        </row>
        <row r="3">
          <cell r="A3" t="str">
            <v>B1P</v>
          </cell>
        </row>
        <row r="4">
          <cell r="A4" t="str">
            <v>B1R</v>
          </cell>
        </row>
        <row r="5">
          <cell r="A5" t="str">
            <v>B2B</v>
          </cell>
        </row>
        <row r="6">
          <cell r="A6" t="str">
            <v>B2P</v>
          </cell>
        </row>
        <row r="7">
          <cell r="A7" t="str">
            <v>B2R</v>
          </cell>
        </row>
        <row r="8">
          <cell r="A8" t="str">
            <v>B3B</v>
          </cell>
        </row>
        <row r="9">
          <cell r="A9" t="str">
            <v>B3P</v>
          </cell>
        </row>
        <row r="10">
          <cell r="A10" t="str">
            <v>B3R</v>
          </cell>
        </row>
        <row r="11">
          <cell r="A11" t="str">
            <v>B4</v>
          </cell>
        </row>
        <row r="12">
          <cell r="A12" t="str">
            <v>B5</v>
          </cell>
        </row>
        <row r="13">
          <cell r="A13" t="str">
            <v>B6</v>
          </cell>
        </row>
        <row r="14">
          <cell r="A14" t="str">
            <v>B7</v>
          </cell>
        </row>
        <row r="15">
          <cell r="A15" t="str">
            <v>BM</v>
          </cell>
        </row>
        <row r="16">
          <cell r="A16" t="str">
            <v>BR</v>
          </cell>
        </row>
        <row r="17">
          <cell r="A17" t="str">
            <v>E00</v>
          </cell>
        </row>
        <row r="18">
          <cell r="A18" t="str">
            <v>E1B</v>
          </cell>
        </row>
        <row r="19">
          <cell r="A19" t="str">
            <v>E1P</v>
          </cell>
        </row>
        <row r="20">
          <cell r="A20" t="str">
            <v>E1R</v>
          </cell>
        </row>
        <row r="21">
          <cell r="A21" t="str">
            <v>E2</v>
          </cell>
        </row>
        <row r="22">
          <cell r="A22" t="str">
            <v>E3</v>
          </cell>
        </row>
        <row r="23">
          <cell r="A23" t="str">
            <v>E4</v>
          </cell>
        </row>
        <row r="24">
          <cell r="A24" t="str">
            <v>ER</v>
          </cell>
        </row>
        <row r="25">
          <cell r="A25" t="str">
            <v>M00</v>
          </cell>
        </row>
        <row r="26">
          <cell r="A26" t="str">
            <v>M21</v>
          </cell>
        </row>
        <row r="27">
          <cell r="A27" t="str">
            <v>M22</v>
          </cell>
        </row>
        <row r="28">
          <cell r="A28" t="str">
            <v>M41</v>
          </cell>
        </row>
        <row r="29">
          <cell r="A29" t="str">
            <v>M42</v>
          </cell>
        </row>
        <row r="30">
          <cell r="A30" t="str">
            <v>M51</v>
          </cell>
        </row>
        <row r="31">
          <cell r="A31" t="str">
            <v>M52</v>
          </cell>
        </row>
        <row r="32">
          <cell r="A32" t="str">
            <v>M61</v>
          </cell>
        </row>
        <row r="33">
          <cell r="A33" t="str">
            <v>M62</v>
          </cell>
        </row>
        <row r="34">
          <cell r="A34" t="str">
            <v>M71</v>
          </cell>
        </row>
        <row r="35">
          <cell r="A35" t="str">
            <v>M72</v>
          </cell>
        </row>
        <row r="36">
          <cell r="A36" t="str">
            <v>M81</v>
          </cell>
        </row>
        <row r="37">
          <cell r="A37" t="str">
            <v>M82</v>
          </cell>
        </row>
        <row r="38">
          <cell r="A38" t="str">
            <v>O1N</v>
          </cell>
        </row>
        <row r="39">
          <cell r="A39" t="str">
            <v>O2S</v>
          </cell>
        </row>
        <row r="40">
          <cell r="A40" t="str">
            <v>O4T</v>
          </cell>
        </row>
        <row r="41">
          <cell r="A41" t="str">
            <v>XX</v>
          </cell>
        </row>
        <row r="42">
          <cell r="A42" t="str">
            <v>YY</v>
          </cell>
        </row>
        <row r="43">
          <cell r="A43" t="str">
            <v>ZZ</v>
          </cell>
        </row>
      </sheetData>
      <sheetData sheetId="19"/>
      <sheetData sheetId="2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uide"/>
      <sheetName val="Rev"/>
      <sheetName val="Cover"/>
      <sheetName val="Summary"/>
      <sheetName val="Programme"/>
      <sheetName val="Staff"/>
      <sheetName val="Staff site"/>
      <sheetName val="Supply"/>
      <sheetName val="VWS SECTION B - mechanicals"/>
      <sheetName val="VWS SECTION D - WTW"/>
      <sheetName val="Mechanical Section A P&amp;G"/>
      <sheetName val="Mechanical SECTION B "/>
      <sheetName val="Mechanical SECTION D - WTW"/>
      <sheetName val="C2.2 Summary"/>
      <sheetName val="EC&amp;I 1 P&amp;G"/>
      <sheetName val="EC&amp; I PRICED SECTION B ELEC"/>
      <sheetName val="EC&amp; I PRICED SECTION C ELEC"/>
      <sheetName val="Site"/>
      <sheetName val="Other"/>
      <sheetName val="Partners"/>
      <sheetName val="Section A P&amp;G (2)"/>
      <sheetName val="Part B (2)"/>
      <sheetName val="Part C (2)"/>
      <sheetName val="Part D (2)"/>
      <sheetName val="C2.2 Summary (2)"/>
      <sheetName val="Graphs"/>
      <sheetName val="Cash-flow"/>
      <sheetName val="Risk"/>
      <sheetName val="Travel"/>
      <sheetName val="Eqpmt-detail"/>
      <sheetName val="Ratios"/>
      <sheetName val="vE"/>
      <sheetName val="Dic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6">
          <cell r="S16">
            <v>0.1542</v>
          </cell>
        </row>
        <row r="18">
          <cell r="S18">
            <v>4676236.4698864976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>
        <row r="119">
          <cell r="C119" t="str">
            <v>TOTAL TENDER PRICE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laim Summary"/>
      <sheetName val="PE683"/>
      <sheetName val="PE690"/>
      <sheetName val="PE719"/>
      <sheetName val="01"/>
      <sheetName val="02"/>
      <sheetName val="04"/>
      <sheetName val="05"/>
      <sheetName val="06"/>
      <sheetName val="07"/>
      <sheetName val="08"/>
      <sheetName val="09"/>
      <sheetName val="10"/>
      <sheetName val="Acc No 1"/>
      <sheetName val="Acc No 2"/>
      <sheetName val="Acc No 3"/>
      <sheetName val="Timesheets"/>
      <sheetName val="Employees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Staff"/>
      <sheetName val="Provisional allowances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8C4562-4895-ED42-A2DA-139313183D13}">
  <dimension ref="A1:E37"/>
  <sheetViews>
    <sheetView tabSelected="1" view="pageLayout" topLeftCell="A28" zoomScaleNormal="100" zoomScaleSheetLayoutView="114" workbookViewId="0">
      <selection activeCell="C36" sqref="C36"/>
    </sheetView>
  </sheetViews>
  <sheetFormatPr baseColWidth="10" defaultColWidth="8.6640625" defaultRowHeight="14"/>
  <cols>
    <col min="1" max="1" width="20.1640625" style="8" customWidth="1"/>
    <col min="2" max="2" width="79.83203125" style="8" customWidth="1"/>
    <col min="3" max="3" width="26.83203125" style="8" customWidth="1"/>
    <col min="4" max="4" width="8.6640625" style="8"/>
    <col min="5" max="5" width="14.5" style="8" bestFit="1" customWidth="1"/>
    <col min="6" max="7" width="13.5" style="8" bestFit="1" customWidth="1"/>
    <col min="8" max="16384" width="8.6640625" style="8"/>
  </cols>
  <sheetData>
    <row r="1" spans="1:3" ht="26" customHeight="1"/>
    <row r="2" spans="1:3" ht="34" customHeight="1">
      <c r="A2" s="225" t="s">
        <v>31</v>
      </c>
      <c r="B2" s="225"/>
      <c r="C2" s="225"/>
    </row>
    <row r="3" spans="1:3" ht="34" customHeight="1">
      <c r="A3" s="216" t="s">
        <v>32</v>
      </c>
      <c r="B3" s="216" t="s">
        <v>12</v>
      </c>
      <c r="C3" s="216" t="s">
        <v>30</v>
      </c>
    </row>
    <row r="4" spans="1:3" ht="34" customHeight="1">
      <c r="A4" s="216"/>
      <c r="B4" s="216"/>
      <c r="C4" s="215"/>
    </row>
    <row r="5" spans="1:3" ht="34" customHeight="1">
      <c r="A5" s="209"/>
      <c r="B5" s="209"/>
      <c r="C5" s="215"/>
    </row>
    <row r="6" spans="1:3" ht="34" customHeight="1">
      <c r="A6" s="216" t="s">
        <v>33</v>
      </c>
      <c r="B6" s="216" t="s">
        <v>34</v>
      </c>
      <c r="C6" s="215"/>
    </row>
    <row r="7" spans="1:3" ht="34" customHeight="1">
      <c r="A7" s="216"/>
      <c r="B7" s="216"/>
      <c r="C7" s="215"/>
    </row>
    <row r="8" spans="1:3" ht="34" customHeight="1">
      <c r="A8" s="211"/>
      <c r="B8" s="211"/>
      <c r="C8" s="215"/>
    </row>
    <row r="9" spans="1:3" ht="34" customHeight="1">
      <c r="A9" s="216" t="s">
        <v>35</v>
      </c>
      <c r="B9" s="216" t="s">
        <v>29</v>
      </c>
      <c r="C9" s="215"/>
    </row>
    <row r="10" spans="1:3" ht="34" customHeight="1">
      <c r="A10" s="216"/>
      <c r="B10" s="216"/>
      <c r="C10" s="215"/>
    </row>
    <row r="11" spans="1:3" ht="34" customHeight="1">
      <c r="A11" s="211"/>
      <c r="B11" s="211"/>
      <c r="C11" s="215"/>
    </row>
    <row r="12" spans="1:3" ht="34" customHeight="1">
      <c r="A12" s="216" t="s">
        <v>36</v>
      </c>
      <c r="B12" s="216" t="s">
        <v>578</v>
      </c>
      <c r="C12" s="215"/>
    </row>
    <row r="13" spans="1:3" ht="34" customHeight="1">
      <c r="A13" s="216"/>
      <c r="B13" s="216"/>
      <c r="C13" s="215"/>
    </row>
    <row r="14" spans="1:3" ht="34" customHeight="1">
      <c r="A14" s="211"/>
      <c r="B14" s="211"/>
      <c r="C14" s="215"/>
    </row>
    <row r="15" spans="1:3" ht="34" customHeight="1">
      <c r="A15" s="216" t="s">
        <v>37</v>
      </c>
      <c r="B15" s="216" t="s">
        <v>689</v>
      </c>
      <c r="C15" s="215"/>
    </row>
    <row r="16" spans="1:3" ht="34" customHeight="1">
      <c r="A16" s="211"/>
      <c r="B16" s="211"/>
      <c r="C16" s="215"/>
    </row>
    <row r="17" spans="1:5" ht="34" customHeight="1">
      <c r="A17" s="209"/>
      <c r="B17" s="209"/>
      <c r="C17" s="215"/>
    </row>
    <row r="18" spans="1:5" ht="34" customHeight="1">
      <c r="A18" s="216" t="s">
        <v>688</v>
      </c>
      <c r="B18" s="216" t="s">
        <v>677</v>
      </c>
      <c r="C18" s="215"/>
    </row>
    <row r="19" spans="1:5" ht="34" customHeight="1">
      <c r="A19" s="216"/>
      <c r="B19" s="216"/>
      <c r="C19" s="215"/>
    </row>
    <row r="20" spans="1:5" ht="34" customHeight="1">
      <c r="A20" s="216"/>
      <c r="B20" s="216"/>
      <c r="C20" s="215"/>
    </row>
    <row r="21" spans="1:5" ht="34" customHeight="1">
      <c r="A21" s="216"/>
      <c r="B21" s="216"/>
      <c r="C21" s="215"/>
    </row>
    <row r="22" spans="1:5" ht="34" customHeight="1">
      <c r="A22" s="209"/>
      <c r="B22" s="209"/>
      <c r="C22" s="210"/>
    </row>
    <row r="23" spans="1:5" ht="34" customHeight="1">
      <c r="A23" s="209"/>
      <c r="B23" s="209"/>
      <c r="C23" s="210"/>
    </row>
    <row r="24" spans="1:5" ht="34" customHeight="1">
      <c r="A24" s="209"/>
      <c r="B24" s="209"/>
      <c r="C24" s="210"/>
    </row>
    <row r="25" spans="1:5" ht="34" customHeight="1">
      <c r="A25" s="211"/>
      <c r="B25" s="211"/>
      <c r="C25" s="210"/>
    </row>
    <row r="26" spans="1:5" ht="33" customHeight="1">
      <c r="A26" s="223" t="s">
        <v>690</v>
      </c>
      <c r="B26" s="223"/>
      <c r="C26" s="221">
        <f>SUM(C6:C18)</f>
        <v>0</v>
      </c>
    </row>
    <row r="27" spans="1:5" ht="33" customHeight="1">
      <c r="A27" s="220"/>
      <c r="B27" s="220"/>
      <c r="C27" s="221"/>
      <c r="E27" s="195"/>
    </row>
    <row r="28" spans="1:5" ht="33" customHeight="1">
      <c r="A28" s="224" t="s">
        <v>695</v>
      </c>
      <c r="B28" s="224"/>
      <c r="C28" s="215">
        <f>C26*0.05</f>
        <v>0</v>
      </c>
      <c r="E28" s="195"/>
    </row>
    <row r="29" spans="1:5" ht="33" customHeight="1">
      <c r="A29" s="222"/>
      <c r="B29" s="222"/>
      <c r="C29" s="215"/>
      <c r="E29" s="195"/>
    </row>
    <row r="30" spans="1:5" ht="33" customHeight="1">
      <c r="A30" s="224" t="s">
        <v>696</v>
      </c>
      <c r="B30" s="224"/>
      <c r="C30" s="215">
        <f>C26*0.05</f>
        <v>0</v>
      </c>
      <c r="E30" s="195"/>
    </row>
    <row r="31" spans="1:5" ht="33" customHeight="1">
      <c r="A31" s="222"/>
      <c r="B31" s="222"/>
      <c r="C31" s="215"/>
      <c r="E31" s="195"/>
    </row>
    <row r="32" spans="1:5" ht="33" customHeight="1">
      <c r="A32" s="223" t="s">
        <v>678</v>
      </c>
      <c r="B32" s="223"/>
      <c r="C32" s="221">
        <f>SUM(C26:C30)</f>
        <v>0</v>
      </c>
      <c r="E32" s="191"/>
    </row>
    <row r="33" spans="1:5" ht="33" customHeight="1">
      <c r="A33" s="220"/>
      <c r="B33" s="220"/>
      <c r="C33" s="221"/>
      <c r="E33" s="191"/>
    </row>
    <row r="34" spans="1:5" ht="33" customHeight="1">
      <c r="A34" s="224" t="s">
        <v>120</v>
      </c>
      <c r="B34" s="224"/>
      <c r="C34" s="215">
        <f>C32*15%</f>
        <v>0</v>
      </c>
    </row>
    <row r="35" spans="1:5" ht="33" customHeight="1">
      <c r="A35" s="222"/>
      <c r="B35" s="222"/>
      <c r="C35" s="215"/>
    </row>
    <row r="36" spans="1:5" ht="33" customHeight="1">
      <c r="A36" s="223" t="s">
        <v>121</v>
      </c>
      <c r="B36" s="223"/>
      <c r="C36" s="221">
        <f>C32+C34</f>
        <v>0</v>
      </c>
    </row>
    <row r="37" spans="1:5">
      <c r="A37" s="203"/>
      <c r="B37" s="203"/>
      <c r="C37" s="203"/>
    </row>
  </sheetData>
  <mergeCells count="7">
    <mergeCell ref="A32:B32"/>
    <mergeCell ref="A34:B34"/>
    <mergeCell ref="A36:B36"/>
    <mergeCell ref="A2:C2"/>
    <mergeCell ref="A26:B26"/>
    <mergeCell ref="A28:B28"/>
    <mergeCell ref="A30:B30"/>
  </mergeCells>
  <pageMargins left="0.7" right="0.7" top="0.74027777777777803" bottom="0.75" header="0.3" footer="0.3"/>
  <pageSetup paperSize="9" scale="65" firstPageNumber="104" orientation="portrait" useFirstPageNumber="1" r:id="rId1"/>
  <headerFooter>
    <oddHeader xml:space="preserve">&amp;C&amp;"Arial,Bold"&amp;10&amp;K000000CONSTRUCTION, SUPPLY, INSTALLATION, TESTING AND COMMISSIONING OF SLUDGE LAGOONS AND DISINFECTION FACILITIES COMPLETE WITH THE ASSOCIATED EQUIPMENT AND ANCILLARIES
PROJECT NO : LNW 17/25/26
</oddHeader>
    <oddFooter>&amp;CC2.2 -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CD0464-E9F6-4734-A73C-683207768531}">
  <sheetPr>
    <tabColor theme="0"/>
  </sheetPr>
  <dimension ref="A1:M32"/>
  <sheetViews>
    <sheetView view="pageBreakPreview" zoomScaleNormal="100" zoomScaleSheetLayoutView="100" workbookViewId="0">
      <selection activeCell="G5" sqref="G5"/>
    </sheetView>
  </sheetViews>
  <sheetFormatPr baseColWidth="10" defaultColWidth="8.6640625" defaultRowHeight="15"/>
  <cols>
    <col min="2" max="2" width="12.5" customWidth="1"/>
    <col min="3" max="3" width="44.6640625" customWidth="1"/>
    <col min="4" max="4" width="12.1640625" customWidth="1"/>
    <col min="5" max="5" width="10" customWidth="1"/>
    <col min="6" max="6" width="21" style="145" customWidth="1"/>
    <col min="7" max="7" width="18.5" style="145" customWidth="1"/>
    <col min="8" max="10" width="10.6640625" customWidth="1"/>
    <col min="11" max="13" width="11.6640625" style="145" customWidth="1"/>
  </cols>
  <sheetData>
    <row r="1" spans="1:13" s="56" customFormat="1" ht="32" customHeight="1">
      <c r="A1" s="236" t="s">
        <v>302</v>
      </c>
      <c r="B1" s="236"/>
      <c r="C1" s="236"/>
      <c r="D1" s="236"/>
      <c r="E1" s="236"/>
      <c r="F1" s="236"/>
      <c r="G1" s="236"/>
      <c r="H1" s="236"/>
      <c r="I1" s="236"/>
      <c r="J1" s="236"/>
      <c r="K1" s="236"/>
      <c r="L1" s="236"/>
      <c r="M1" s="236"/>
    </row>
    <row r="2" spans="1:13" s="190" customFormat="1" ht="30" customHeight="1">
      <c r="A2" s="237" t="s">
        <v>303</v>
      </c>
      <c r="B2" s="237" t="s">
        <v>304</v>
      </c>
      <c r="C2" s="236" t="s">
        <v>426</v>
      </c>
      <c r="D2" s="237" t="s">
        <v>0</v>
      </c>
      <c r="E2" s="237" t="s">
        <v>1</v>
      </c>
      <c r="F2" s="243" t="s">
        <v>2</v>
      </c>
      <c r="G2" s="243" t="s">
        <v>30</v>
      </c>
      <c r="H2" s="236" t="s">
        <v>305</v>
      </c>
      <c r="I2" s="236" t="s">
        <v>306</v>
      </c>
      <c r="J2" s="236" t="s">
        <v>307</v>
      </c>
      <c r="K2" s="240" t="s">
        <v>308</v>
      </c>
      <c r="L2" s="240" t="s">
        <v>309</v>
      </c>
      <c r="M2" s="240" t="s">
        <v>310</v>
      </c>
    </row>
    <row r="3" spans="1:13" s="190" customFormat="1" ht="11">
      <c r="A3" s="237"/>
      <c r="B3" s="237"/>
      <c r="C3" s="236"/>
      <c r="D3" s="237"/>
      <c r="E3" s="237"/>
      <c r="F3" s="243"/>
      <c r="G3" s="243"/>
      <c r="H3" s="236"/>
      <c r="I3" s="236"/>
      <c r="J3" s="236"/>
      <c r="K3" s="240"/>
      <c r="L3" s="240"/>
      <c r="M3" s="240"/>
    </row>
    <row r="4" spans="1:13" s="123" customFormat="1" ht="26" customHeight="1">
      <c r="A4" s="133">
        <v>5</v>
      </c>
      <c r="B4" s="126"/>
      <c r="C4" s="127" t="s">
        <v>427</v>
      </c>
      <c r="D4" s="126"/>
      <c r="E4" s="127"/>
      <c r="F4" s="150"/>
      <c r="G4" s="151"/>
      <c r="H4" s="64"/>
      <c r="I4" s="64"/>
      <c r="J4" s="64"/>
      <c r="K4" s="144"/>
      <c r="L4" s="144"/>
      <c r="M4" s="144"/>
    </row>
    <row r="5" spans="1:13" s="123" customFormat="1" ht="21.75" customHeight="1">
      <c r="A5" s="128"/>
      <c r="B5" s="114"/>
      <c r="C5" s="115"/>
      <c r="D5" s="114"/>
      <c r="E5" s="115"/>
      <c r="F5" s="152"/>
      <c r="G5" s="153"/>
      <c r="H5" s="72"/>
      <c r="I5" s="72"/>
      <c r="J5" s="72"/>
      <c r="K5" s="139"/>
      <c r="L5" s="139"/>
      <c r="M5" s="139"/>
    </row>
    <row r="6" spans="1:13" s="123" customFormat="1" ht="21.75" customHeight="1">
      <c r="A6" s="134">
        <v>5.0999999999999996</v>
      </c>
      <c r="B6" s="114"/>
      <c r="C6" s="127" t="s">
        <v>428</v>
      </c>
      <c r="D6" s="114"/>
      <c r="E6" s="130"/>
      <c r="F6" s="152"/>
      <c r="G6" s="153"/>
      <c r="H6" s="72"/>
      <c r="I6" s="72"/>
      <c r="J6" s="72"/>
      <c r="K6" s="139"/>
      <c r="L6" s="139"/>
      <c r="M6" s="139"/>
    </row>
    <row r="7" spans="1:13" s="123" customFormat="1" ht="44" customHeight="1">
      <c r="A7" s="128" t="s">
        <v>429</v>
      </c>
      <c r="B7" s="114"/>
      <c r="C7" s="115" t="s">
        <v>430</v>
      </c>
      <c r="D7" s="86" t="s">
        <v>3</v>
      </c>
      <c r="E7" s="130">
        <v>4</v>
      </c>
      <c r="F7" s="152">
        <v>46562</v>
      </c>
      <c r="G7" s="153">
        <f>F7*E7</f>
        <v>186248</v>
      </c>
      <c r="H7" s="72">
        <v>1</v>
      </c>
      <c r="I7" s="72">
        <v>0</v>
      </c>
      <c r="J7" s="72">
        <f>H7-I7</f>
        <v>1</v>
      </c>
      <c r="K7" s="139">
        <f>F7*H7</f>
        <v>46562</v>
      </c>
      <c r="L7" s="139">
        <f>F7*I7</f>
        <v>0</v>
      </c>
      <c r="M7" s="139">
        <f>F7*J7</f>
        <v>46562</v>
      </c>
    </row>
    <row r="8" spans="1:13" s="123" customFormat="1" ht="31.25" customHeight="1">
      <c r="A8" s="128"/>
      <c r="B8" s="114"/>
      <c r="C8" s="115"/>
      <c r="D8" s="86"/>
      <c r="E8" s="130"/>
      <c r="F8" s="152"/>
      <c r="G8" s="153"/>
      <c r="H8" s="72"/>
      <c r="I8" s="72"/>
      <c r="J8" s="72"/>
      <c r="K8" s="139"/>
      <c r="L8" s="139"/>
      <c r="M8" s="139"/>
    </row>
    <row r="9" spans="1:13" s="123" customFormat="1" ht="39" customHeight="1">
      <c r="A9" s="134">
        <v>5.2</v>
      </c>
      <c r="B9" s="114"/>
      <c r="C9" s="127" t="s">
        <v>431</v>
      </c>
      <c r="D9" s="86"/>
      <c r="E9" s="130"/>
      <c r="F9" s="152"/>
      <c r="G9" s="153"/>
      <c r="H9" s="73"/>
      <c r="I9" s="73"/>
      <c r="J9" s="73"/>
      <c r="K9" s="139"/>
      <c r="L9" s="139"/>
      <c r="M9" s="139"/>
    </row>
    <row r="10" spans="1:13" s="123" customFormat="1" ht="39" customHeight="1">
      <c r="A10" s="128" t="s">
        <v>432</v>
      </c>
      <c r="B10" s="114"/>
      <c r="C10" s="115" t="s">
        <v>433</v>
      </c>
      <c r="D10" s="86" t="s">
        <v>3</v>
      </c>
      <c r="E10" s="130">
        <v>2</v>
      </c>
      <c r="F10" s="152">
        <v>55800</v>
      </c>
      <c r="G10" s="153">
        <f t="shared" ref="G10:G29" si="0">F10*E10</f>
        <v>111600</v>
      </c>
      <c r="H10" s="72">
        <v>0.5</v>
      </c>
      <c r="I10" s="72">
        <v>0</v>
      </c>
      <c r="J10" s="72">
        <f>H10-I10</f>
        <v>0.5</v>
      </c>
      <c r="K10" s="139">
        <f>F10*H10</f>
        <v>27900</v>
      </c>
      <c r="L10" s="139">
        <f>F10*I10</f>
        <v>0</v>
      </c>
      <c r="M10" s="139">
        <f>F10*J10</f>
        <v>27900</v>
      </c>
    </row>
    <row r="11" spans="1:13" s="123" customFormat="1" ht="35" customHeight="1">
      <c r="A11" s="128" t="s">
        <v>434</v>
      </c>
      <c r="B11" s="114"/>
      <c r="C11" s="115" t="s">
        <v>435</v>
      </c>
      <c r="D11" s="86" t="s">
        <v>3</v>
      </c>
      <c r="E11" s="130">
        <v>2</v>
      </c>
      <c r="F11" s="152">
        <v>128682</v>
      </c>
      <c r="G11" s="153">
        <f t="shared" si="0"/>
        <v>257364</v>
      </c>
      <c r="H11" s="72">
        <v>0.5</v>
      </c>
      <c r="I11" s="72">
        <v>0</v>
      </c>
      <c r="J11" s="72">
        <f t="shared" ref="J11:J17" si="1">H11-I11</f>
        <v>0.5</v>
      </c>
      <c r="K11" s="139">
        <f t="shared" ref="K11:K17" si="2">F11*H11</f>
        <v>64341</v>
      </c>
      <c r="L11" s="139">
        <f t="shared" ref="L11:L17" si="3">F11*I11</f>
        <v>0</v>
      </c>
      <c r="M11" s="139">
        <f t="shared" ref="M11:M17" si="4">F11*J11</f>
        <v>64341</v>
      </c>
    </row>
    <row r="12" spans="1:13" s="123" customFormat="1" ht="37.25" customHeight="1">
      <c r="A12" s="128" t="s">
        <v>436</v>
      </c>
      <c r="B12" s="114"/>
      <c r="C12" s="115" t="s">
        <v>437</v>
      </c>
      <c r="D12" s="86" t="s">
        <v>3</v>
      </c>
      <c r="E12" s="130">
        <v>2</v>
      </c>
      <c r="F12" s="152">
        <v>25235</v>
      </c>
      <c r="G12" s="153">
        <f t="shared" si="0"/>
        <v>50470</v>
      </c>
      <c r="H12" s="72">
        <v>0.5</v>
      </c>
      <c r="I12" s="72">
        <v>0</v>
      </c>
      <c r="J12" s="72">
        <f t="shared" si="1"/>
        <v>0.5</v>
      </c>
      <c r="K12" s="139">
        <f t="shared" si="2"/>
        <v>12617.5</v>
      </c>
      <c r="L12" s="139">
        <f t="shared" si="3"/>
        <v>0</v>
      </c>
      <c r="M12" s="139">
        <f t="shared" si="4"/>
        <v>12617.5</v>
      </c>
    </row>
    <row r="13" spans="1:13" s="123" customFormat="1" ht="37.25" customHeight="1">
      <c r="A13" s="128" t="s">
        <v>438</v>
      </c>
      <c r="B13" s="114"/>
      <c r="C13" s="115" t="s">
        <v>439</v>
      </c>
      <c r="D13" s="86" t="s">
        <v>3</v>
      </c>
      <c r="E13" s="130">
        <v>2</v>
      </c>
      <c r="F13" s="152">
        <v>7850</v>
      </c>
      <c r="G13" s="153">
        <f t="shared" si="0"/>
        <v>15700</v>
      </c>
      <c r="H13" s="72">
        <v>0.5</v>
      </c>
      <c r="I13" s="72">
        <v>0</v>
      </c>
      <c r="J13" s="72">
        <f t="shared" si="1"/>
        <v>0.5</v>
      </c>
      <c r="K13" s="139">
        <f t="shared" si="2"/>
        <v>3925</v>
      </c>
      <c r="L13" s="139">
        <f t="shared" si="3"/>
        <v>0</v>
      </c>
      <c r="M13" s="139">
        <f t="shared" si="4"/>
        <v>3925</v>
      </c>
    </row>
    <row r="14" spans="1:13" s="123" customFormat="1" ht="41" customHeight="1">
      <c r="A14" s="115"/>
      <c r="B14" s="114"/>
      <c r="C14" s="115"/>
      <c r="D14" s="86"/>
      <c r="E14" s="115"/>
      <c r="F14" s="152"/>
      <c r="G14" s="153"/>
      <c r="H14" s="72"/>
      <c r="I14" s="72"/>
      <c r="J14" s="72"/>
      <c r="K14" s="139"/>
      <c r="L14" s="139"/>
      <c r="M14" s="139"/>
    </row>
    <row r="15" spans="1:13" s="123" customFormat="1" ht="25.5" customHeight="1">
      <c r="A15" s="134">
        <v>5.3</v>
      </c>
      <c r="B15" s="114"/>
      <c r="C15" s="127" t="s">
        <v>440</v>
      </c>
      <c r="D15" s="86"/>
      <c r="E15" s="115"/>
      <c r="F15" s="152"/>
      <c r="G15" s="153"/>
      <c r="H15" s="72"/>
      <c r="I15" s="72"/>
      <c r="J15" s="72"/>
      <c r="K15" s="139"/>
      <c r="L15" s="139"/>
      <c r="M15" s="139"/>
    </row>
    <row r="16" spans="1:13" s="123" customFormat="1" ht="56" customHeight="1">
      <c r="A16" s="128" t="s">
        <v>441</v>
      </c>
      <c r="B16" s="114"/>
      <c r="C16" s="115" t="s">
        <v>442</v>
      </c>
      <c r="D16" s="86" t="s">
        <v>3</v>
      </c>
      <c r="E16" s="130">
        <v>16</v>
      </c>
      <c r="F16" s="152">
        <v>54856</v>
      </c>
      <c r="G16" s="153">
        <f t="shared" si="0"/>
        <v>877696</v>
      </c>
      <c r="H16" s="72">
        <v>0</v>
      </c>
      <c r="I16" s="72">
        <v>0</v>
      </c>
      <c r="J16" s="72">
        <f t="shared" si="1"/>
        <v>0</v>
      </c>
      <c r="K16" s="139">
        <f t="shared" si="2"/>
        <v>0</v>
      </c>
      <c r="L16" s="139">
        <f t="shared" si="3"/>
        <v>0</v>
      </c>
      <c r="M16" s="139">
        <f t="shared" si="4"/>
        <v>0</v>
      </c>
    </row>
    <row r="17" spans="1:13" s="123" customFormat="1" ht="39" customHeight="1">
      <c r="A17" s="128" t="s">
        <v>443</v>
      </c>
      <c r="B17" s="114"/>
      <c r="C17" s="115" t="s">
        <v>444</v>
      </c>
      <c r="D17" s="86" t="s">
        <v>3</v>
      </c>
      <c r="E17" s="130">
        <v>24</v>
      </c>
      <c r="F17" s="152">
        <v>6852</v>
      </c>
      <c r="G17" s="153">
        <f t="shared" si="0"/>
        <v>164448</v>
      </c>
      <c r="H17" s="72">
        <v>0</v>
      </c>
      <c r="I17" s="72">
        <v>0</v>
      </c>
      <c r="J17" s="72">
        <f t="shared" si="1"/>
        <v>0</v>
      </c>
      <c r="K17" s="139">
        <f t="shared" si="2"/>
        <v>0</v>
      </c>
      <c r="L17" s="139">
        <f t="shared" si="3"/>
        <v>0</v>
      </c>
      <c r="M17" s="139">
        <f t="shared" si="4"/>
        <v>0</v>
      </c>
    </row>
    <row r="18" spans="1:13" s="123" customFormat="1" ht="31.25" customHeight="1">
      <c r="A18" s="128"/>
      <c r="B18" s="114"/>
      <c r="C18" s="115"/>
      <c r="D18" s="86"/>
      <c r="E18" s="115"/>
      <c r="F18" s="152"/>
      <c r="G18" s="153"/>
      <c r="H18" s="72"/>
      <c r="I18" s="72"/>
      <c r="J18" s="72"/>
      <c r="K18" s="139"/>
      <c r="L18" s="139"/>
      <c r="M18" s="139"/>
    </row>
    <row r="19" spans="1:13" s="123" customFormat="1" ht="32.25" customHeight="1">
      <c r="A19" s="134">
        <v>5.4</v>
      </c>
      <c r="B19" s="114"/>
      <c r="C19" s="127" t="s">
        <v>445</v>
      </c>
      <c r="D19" s="86"/>
      <c r="E19" s="115"/>
      <c r="F19" s="152"/>
      <c r="G19" s="153"/>
      <c r="H19" s="73"/>
      <c r="I19" s="73"/>
      <c r="J19" s="73"/>
      <c r="K19" s="139"/>
      <c r="L19" s="139"/>
      <c r="M19" s="139"/>
    </row>
    <row r="20" spans="1:13" s="123" customFormat="1" ht="32" customHeight="1">
      <c r="A20" s="128" t="s">
        <v>446</v>
      </c>
      <c r="B20" s="114"/>
      <c r="C20" s="115" t="s">
        <v>447</v>
      </c>
      <c r="D20" s="86" t="s">
        <v>3</v>
      </c>
      <c r="E20" s="130">
        <v>5</v>
      </c>
      <c r="F20" s="152">
        <v>65832</v>
      </c>
      <c r="G20" s="153">
        <f t="shared" si="0"/>
        <v>329160</v>
      </c>
      <c r="H20" s="72">
        <v>0</v>
      </c>
      <c r="I20" s="72">
        <v>0</v>
      </c>
      <c r="J20" s="72">
        <f>H20-I20</f>
        <v>0</v>
      </c>
      <c r="K20" s="139">
        <f>F20*H20</f>
        <v>0</v>
      </c>
      <c r="L20" s="139">
        <f>F20*I20</f>
        <v>0</v>
      </c>
      <c r="M20" s="139">
        <f>F20*J20</f>
        <v>0</v>
      </c>
    </row>
    <row r="21" spans="1:13" s="123" customFormat="1" ht="31.25" customHeight="1">
      <c r="A21" s="128" t="s">
        <v>448</v>
      </c>
      <c r="B21" s="114"/>
      <c r="C21" s="115" t="s">
        <v>449</v>
      </c>
      <c r="D21" s="86" t="s">
        <v>3</v>
      </c>
      <c r="E21" s="130">
        <v>1</v>
      </c>
      <c r="F21" s="152">
        <v>66032</v>
      </c>
      <c r="G21" s="153">
        <f t="shared" si="0"/>
        <v>66032</v>
      </c>
      <c r="H21" s="72">
        <v>0</v>
      </c>
      <c r="I21" s="72">
        <v>0</v>
      </c>
      <c r="J21" s="72">
        <f>H21-I21</f>
        <v>0</v>
      </c>
      <c r="K21" s="139">
        <f>F21*H21</f>
        <v>0</v>
      </c>
      <c r="L21" s="139">
        <f>F21*I21</f>
        <v>0</v>
      </c>
      <c r="M21" s="139">
        <f>F21*J21</f>
        <v>0</v>
      </c>
    </row>
    <row r="22" spans="1:13" s="123" customFormat="1" ht="25.5" customHeight="1">
      <c r="A22" s="115"/>
      <c r="B22" s="114"/>
      <c r="C22" s="115"/>
      <c r="D22" s="86"/>
      <c r="E22" s="115"/>
      <c r="F22" s="152"/>
      <c r="G22" s="153"/>
      <c r="H22" s="72"/>
      <c r="I22" s="72"/>
      <c r="J22" s="72"/>
      <c r="K22" s="139"/>
      <c r="L22" s="139"/>
      <c r="M22" s="139"/>
    </row>
    <row r="23" spans="1:13" s="123" customFormat="1" ht="43.25" customHeight="1">
      <c r="A23" s="134">
        <v>5.5</v>
      </c>
      <c r="B23" s="114"/>
      <c r="C23" s="127" t="s">
        <v>450</v>
      </c>
      <c r="D23" s="86"/>
      <c r="E23" s="115"/>
      <c r="F23" s="152"/>
      <c r="G23" s="153"/>
      <c r="H23" s="72"/>
      <c r="I23" s="72"/>
      <c r="J23" s="72"/>
      <c r="K23" s="139"/>
      <c r="L23" s="139"/>
      <c r="M23" s="139"/>
    </row>
    <row r="24" spans="1:13" s="123" customFormat="1" ht="32" customHeight="1">
      <c r="A24" s="128" t="s">
        <v>451</v>
      </c>
      <c r="B24" s="114"/>
      <c r="C24" s="115" t="s">
        <v>452</v>
      </c>
      <c r="D24" s="86" t="s">
        <v>3</v>
      </c>
      <c r="E24" s="130">
        <v>4</v>
      </c>
      <c r="F24" s="152">
        <v>14562</v>
      </c>
      <c r="G24" s="153">
        <f t="shared" si="0"/>
        <v>58248</v>
      </c>
      <c r="H24" s="72">
        <v>0.1</v>
      </c>
      <c r="I24" s="72">
        <v>0</v>
      </c>
      <c r="J24" s="72">
        <f>H24-I24</f>
        <v>0.1</v>
      </c>
      <c r="K24" s="139">
        <f>F24*H24</f>
        <v>1456.2</v>
      </c>
      <c r="L24" s="139">
        <f>F24*I24</f>
        <v>0</v>
      </c>
      <c r="M24" s="139">
        <f>F24*J24</f>
        <v>1456.2</v>
      </c>
    </row>
    <row r="25" spans="1:13" s="123" customFormat="1" ht="32" customHeight="1">
      <c r="A25" s="128" t="s">
        <v>453</v>
      </c>
      <c r="B25" s="114"/>
      <c r="C25" s="115" t="s">
        <v>469</v>
      </c>
      <c r="D25" s="86" t="s">
        <v>3</v>
      </c>
      <c r="E25" s="130">
        <v>4</v>
      </c>
      <c r="F25" s="152">
        <v>18035</v>
      </c>
      <c r="G25" s="153">
        <f t="shared" si="0"/>
        <v>72140</v>
      </c>
      <c r="H25" s="72">
        <v>0</v>
      </c>
      <c r="I25" s="72">
        <v>0</v>
      </c>
      <c r="J25" s="72">
        <f>H25-I25</f>
        <v>0</v>
      </c>
      <c r="K25" s="139">
        <f>F25*H25</f>
        <v>0</v>
      </c>
      <c r="L25" s="139">
        <f>F25*I25</f>
        <v>0</v>
      </c>
      <c r="M25" s="139">
        <f>F25*J25</f>
        <v>0</v>
      </c>
    </row>
    <row r="26" spans="1:13" s="123" customFormat="1" ht="32" customHeight="1">
      <c r="A26" s="128"/>
      <c r="B26" s="114"/>
      <c r="C26" s="115"/>
      <c r="D26" s="114"/>
      <c r="E26" s="130"/>
      <c r="F26" s="152"/>
      <c r="G26" s="153"/>
      <c r="H26" s="72"/>
      <c r="I26" s="72"/>
      <c r="J26" s="72"/>
      <c r="K26" s="139"/>
      <c r="L26" s="139"/>
      <c r="M26" s="139"/>
    </row>
    <row r="27" spans="1:13" s="123" customFormat="1" ht="32" customHeight="1">
      <c r="A27" s="134">
        <v>5.6</v>
      </c>
      <c r="B27" s="114"/>
      <c r="C27" s="127" t="s">
        <v>454</v>
      </c>
      <c r="D27" s="114"/>
      <c r="E27" s="130"/>
      <c r="F27" s="152"/>
      <c r="G27" s="153"/>
      <c r="H27" s="73"/>
      <c r="I27" s="73"/>
      <c r="J27" s="73"/>
      <c r="K27" s="139"/>
      <c r="L27" s="139"/>
      <c r="M27" s="139"/>
    </row>
    <row r="28" spans="1:13" s="123" customFormat="1" ht="40.5" customHeight="1">
      <c r="A28" s="128" t="s">
        <v>455</v>
      </c>
      <c r="B28" s="114"/>
      <c r="C28" s="115" t="s">
        <v>456</v>
      </c>
      <c r="D28" s="86" t="s">
        <v>3</v>
      </c>
      <c r="E28" s="130">
        <v>1</v>
      </c>
      <c r="F28" s="152">
        <v>88689</v>
      </c>
      <c r="G28" s="153">
        <f t="shared" si="0"/>
        <v>88689</v>
      </c>
      <c r="H28" s="72">
        <v>0.2</v>
      </c>
      <c r="I28" s="72">
        <v>0</v>
      </c>
      <c r="J28" s="72">
        <f>H28-I28</f>
        <v>0.2</v>
      </c>
      <c r="K28" s="139">
        <f>F28*H28</f>
        <v>17737.8</v>
      </c>
      <c r="L28" s="139">
        <f>F28*I28</f>
        <v>0</v>
      </c>
      <c r="M28" s="139">
        <f>F28*J28</f>
        <v>17737.8</v>
      </c>
    </row>
    <row r="29" spans="1:13" s="123" customFormat="1" ht="32" customHeight="1">
      <c r="A29" s="128" t="s">
        <v>457</v>
      </c>
      <c r="B29" s="114"/>
      <c r="C29" s="115" t="s">
        <v>458</v>
      </c>
      <c r="D29" s="86" t="s">
        <v>3</v>
      </c>
      <c r="E29" s="130">
        <v>1</v>
      </c>
      <c r="F29" s="152">
        <v>88689</v>
      </c>
      <c r="G29" s="153">
        <f t="shared" si="0"/>
        <v>88689</v>
      </c>
      <c r="H29" s="72">
        <v>0.2</v>
      </c>
      <c r="I29" s="72">
        <v>0</v>
      </c>
      <c r="J29" s="72">
        <f>H29-I29</f>
        <v>0.2</v>
      </c>
      <c r="K29" s="139">
        <f>F29*H29</f>
        <v>17737.8</v>
      </c>
      <c r="L29" s="139">
        <f>F29*I29</f>
        <v>0</v>
      </c>
      <c r="M29" s="139">
        <f>F29*J29</f>
        <v>17737.8</v>
      </c>
    </row>
    <row r="30" spans="1:13" s="123" customFormat="1" ht="25.5" customHeight="1">
      <c r="A30" s="115"/>
      <c r="B30" s="114"/>
      <c r="C30" s="115"/>
      <c r="D30" s="114"/>
      <c r="E30" s="115"/>
      <c r="F30" s="152"/>
      <c r="G30" s="153"/>
      <c r="H30" s="73"/>
      <c r="I30" s="73"/>
      <c r="J30" s="73"/>
      <c r="K30" s="139"/>
      <c r="L30" s="139"/>
      <c r="M30" s="139"/>
    </row>
    <row r="31" spans="1:13" s="124" customFormat="1" ht="31.25" customHeight="1">
      <c r="A31" s="131"/>
      <c r="B31" s="132"/>
      <c r="C31" s="121" t="s">
        <v>391</v>
      </c>
      <c r="D31" s="107"/>
      <c r="E31" s="107"/>
      <c r="F31" s="152"/>
      <c r="G31" s="153"/>
      <c r="H31" s="73"/>
      <c r="I31" s="73"/>
      <c r="J31" s="73"/>
      <c r="K31" s="139"/>
      <c r="L31" s="139"/>
      <c r="M31" s="139"/>
    </row>
    <row r="32" spans="1:13" s="123" customFormat="1" ht="34.5" customHeight="1">
      <c r="A32" s="242" t="s">
        <v>425</v>
      </c>
      <c r="B32" s="242"/>
      <c r="C32" s="242"/>
      <c r="D32" s="242"/>
      <c r="E32" s="242"/>
      <c r="F32" s="242"/>
      <c r="G32" s="147">
        <f>SUM(G4:G31)</f>
        <v>2366484</v>
      </c>
      <c r="H32" s="149"/>
      <c r="I32" s="149"/>
      <c r="J32" s="149"/>
      <c r="K32" s="147">
        <f>SUM(K7:K31)</f>
        <v>192277.3</v>
      </c>
      <c r="L32" s="147">
        <f>SUM(L7:L31)</f>
        <v>0</v>
      </c>
      <c r="M32" s="147">
        <f>SUM(M7:M31)</f>
        <v>192277.3</v>
      </c>
    </row>
  </sheetData>
  <mergeCells count="15">
    <mergeCell ref="A1:M1"/>
    <mergeCell ref="A32:F32"/>
    <mergeCell ref="M2:M3"/>
    <mergeCell ref="L2:L3"/>
    <mergeCell ref="K2:K3"/>
    <mergeCell ref="J2:J3"/>
    <mergeCell ref="I2:I3"/>
    <mergeCell ref="H2:H3"/>
    <mergeCell ref="G2:G3"/>
    <mergeCell ref="F2:F3"/>
    <mergeCell ref="A2:A3"/>
    <mergeCell ref="B2:B3"/>
    <mergeCell ref="C2:C3"/>
    <mergeCell ref="D2:D3"/>
    <mergeCell ref="E2:E3"/>
  </mergeCells>
  <pageMargins left="0.7" right="0.7" top="0.75" bottom="0.75" header="0.3" footer="0.3"/>
  <pageSetup paperSize="9" scale="4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22968F-6C9E-4ABD-B39D-33121744AA9D}">
  <sheetPr>
    <tabColor theme="0"/>
  </sheetPr>
  <dimension ref="A1:M35"/>
  <sheetViews>
    <sheetView view="pageBreakPreview" zoomScale="90" zoomScaleNormal="100" zoomScaleSheetLayoutView="90" workbookViewId="0">
      <selection activeCell="E6" sqref="E6"/>
    </sheetView>
  </sheetViews>
  <sheetFormatPr baseColWidth="10" defaultColWidth="23" defaultRowHeight="14"/>
  <cols>
    <col min="1" max="1" width="9.5" style="8" customWidth="1"/>
    <col min="2" max="2" width="14.1640625" style="8" customWidth="1"/>
    <col min="3" max="3" width="43.6640625" style="8" customWidth="1"/>
    <col min="4" max="4" width="10.5" style="8" customWidth="1"/>
    <col min="5" max="5" width="13.1640625" style="8" customWidth="1"/>
    <col min="6" max="6" width="19" style="8" customWidth="1"/>
    <col min="7" max="7" width="23" style="8" customWidth="1"/>
    <col min="8" max="10" width="10.6640625" style="8" customWidth="1"/>
    <col min="11" max="13" width="11.6640625" style="8" customWidth="1"/>
    <col min="14" max="16384" width="23" style="8"/>
  </cols>
  <sheetData>
    <row r="1" spans="1:13" s="56" customFormat="1" ht="32" customHeight="1">
      <c r="A1" s="236" t="s">
        <v>302</v>
      </c>
      <c r="B1" s="236"/>
      <c r="C1" s="236"/>
      <c r="D1" s="236"/>
      <c r="E1" s="236"/>
      <c r="F1" s="236"/>
      <c r="G1" s="236"/>
      <c r="H1" s="236"/>
      <c r="I1" s="236"/>
      <c r="J1" s="236"/>
      <c r="K1" s="236"/>
      <c r="L1" s="236"/>
      <c r="M1" s="236"/>
    </row>
    <row r="2" spans="1:13" s="7" customFormat="1" ht="19.25" customHeight="1">
      <c r="A2" s="237" t="s">
        <v>303</v>
      </c>
      <c r="B2" s="237" t="s">
        <v>304</v>
      </c>
      <c r="C2" s="237" t="s">
        <v>12</v>
      </c>
      <c r="D2" s="237" t="s">
        <v>0</v>
      </c>
      <c r="E2" s="237" t="s">
        <v>1</v>
      </c>
      <c r="F2" s="241" t="s">
        <v>2</v>
      </c>
      <c r="G2" s="241" t="s">
        <v>30</v>
      </c>
      <c r="H2" s="236" t="s">
        <v>305</v>
      </c>
      <c r="I2" s="236" t="s">
        <v>306</v>
      </c>
      <c r="J2" s="236" t="s">
        <v>307</v>
      </c>
      <c r="K2" s="236" t="s">
        <v>308</v>
      </c>
      <c r="L2" s="236" t="s">
        <v>309</v>
      </c>
      <c r="M2" s="236" t="s">
        <v>310</v>
      </c>
    </row>
    <row r="3" spans="1:13" s="7" customFormat="1" ht="44" customHeight="1">
      <c r="A3" s="237"/>
      <c r="B3" s="237"/>
      <c r="C3" s="237"/>
      <c r="D3" s="237"/>
      <c r="E3" s="237"/>
      <c r="F3" s="241"/>
      <c r="G3" s="241"/>
      <c r="H3" s="236"/>
      <c r="I3" s="236"/>
      <c r="J3" s="236"/>
      <c r="K3" s="236"/>
      <c r="L3" s="236"/>
      <c r="M3" s="236"/>
    </row>
    <row r="4" spans="1:13" ht="17" customHeight="1">
      <c r="A4" s="98"/>
      <c r="B4" s="99"/>
      <c r="C4" s="100"/>
      <c r="D4" s="101"/>
      <c r="E4" s="102"/>
      <c r="F4" s="103"/>
      <c r="G4" s="102"/>
      <c r="H4" s="64"/>
      <c r="I4" s="64"/>
      <c r="J4" s="64"/>
      <c r="K4" s="64"/>
      <c r="L4" s="64"/>
      <c r="M4" s="64"/>
    </row>
    <row r="5" spans="1:13" ht="23" customHeight="1">
      <c r="A5" s="104">
        <v>2</v>
      </c>
      <c r="B5" s="105"/>
      <c r="C5" s="106" t="s">
        <v>356</v>
      </c>
      <c r="D5" s="107"/>
      <c r="E5" s="108"/>
      <c r="F5" s="109"/>
      <c r="G5" s="110"/>
      <c r="H5" s="64">
        <v>0</v>
      </c>
      <c r="I5" s="64">
        <v>0</v>
      </c>
      <c r="J5" s="64">
        <f>H5-I5</f>
        <v>0</v>
      </c>
      <c r="K5" s="64">
        <f>F5*H5</f>
        <v>0</v>
      </c>
      <c r="L5" s="64">
        <f>F5*I5</f>
        <v>0</v>
      </c>
      <c r="M5" s="64">
        <f>F5*J5</f>
        <v>0</v>
      </c>
    </row>
    <row r="6" spans="1:13" ht="44" customHeight="1">
      <c r="A6" s="90">
        <v>2.1</v>
      </c>
      <c r="B6" s="105"/>
      <c r="C6" s="111" t="s">
        <v>357</v>
      </c>
      <c r="D6" s="112" t="s">
        <v>3</v>
      </c>
      <c r="E6" s="113">
        <v>1</v>
      </c>
      <c r="F6" s="114">
        <v>55000</v>
      </c>
      <c r="G6" s="114">
        <f>E6*F6</f>
        <v>55000</v>
      </c>
      <c r="H6" s="72">
        <v>0.2</v>
      </c>
      <c r="I6" s="72">
        <v>0</v>
      </c>
      <c r="J6" s="72">
        <f>H6-I6</f>
        <v>0.2</v>
      </c>
      <c r="K6" s="73">
        <f>F6*H6</f>
        <v>11000</v>
      </c>
      <c r="L6" s="73">
        <f>F6*I6</f>
        <v>0</v>
      </c>
      <c r="M6" s="73">
        <f>F6*J6</f>
        <v>11000</v>
      </c>
    </row>
    <row r="7" spans="1:13" ht="22.5" customHeight="1">
      <c r="A7" s="90" t="s">
        <v>358</v>
      </c>
      <c r="B7" s="105"/>
      <c r="C7" s="111" t="s">
        <v>359</v>
      </c>
      <c r="D7" s="112" t="s">
        <v>3</v>
      </c>
      <c r="E7" s="113">
        <v>1</v>
      </c>
      <c r="F7" s="115">
        <v>35000</v>
      </c>
      <c r="G7" s="114">
        <f>E7*F7</f>
        <v>35000</v>
      </c>
      <c r="H7" s="72">
        <v>0</v>
      </c>
      <c r="I7" s="72">
        <v>0</v>
      </c>
      <c r="J7" s="72">
        <f>H7-I7</f>
        <v>0</v>
      </c>
      <c r="K7" s="73">
        <f>F7*H7</f>
        <v>0</v>
      </c>
      <c r="L7" s="73">
        <f>F7*I7</f>
        <v>0</v>
      </c>
      <c r="M7" s="73">
        <f>F7*J7</f>
        <v>0</v>
      </c>
    </row>
    <row r="8" spans="1:13" ht="22.5" customHeight="1">
      <c r="A8" s="88"/>
      <c r="B8" s="105"/>
      <c r="C8" s="111"/>
      <c r="D8" s="116"/>
      <c r="E8" s="110"/>
      <c r="F8" s="115"/>
      <c r="G8" s="114"/>
      <c r="H8" s="73"/>
      <c r="I8" s="73"/>
      <c r="J8" s="73">
        <f t="shared" ref="J8:J10" si="0">H8-I8</f>
        <v>0</v>
      </c>
      <c r="K8" s="73">
        <f t="shared" ref="K8:K10" si="1">F8*H8</f>
        <v>0</v>
      </c>
      <c r="L8" s="73">
        <f t="shared" ref="L8:L10" si="2">F8*I8</f>
        <v>0</v>
      </c>
      <c r="M8" s="73">
        <f t="shared" ref="M8:M10" si="3">F8*J8</f>
        <v>0</v>
      </c>
    </row>
    <row r="9" spans="1:13" ht="27" customHeight="1">
      <c r="A9" s="90">
        <v>2.2000000000000002</v>
      </c>
      <c r="B9" s="105"/>
      <c r="C9" s="106" t="s">
        <v>360</v>
      </c>
      <c r="D9" s="116"/>
      <c r="E9" s="90"/>
      <c r="F9" s="117"/>
      <c r="G9" s="118"/>
      <c r="H9" s="73"/>
      <c r="I9" s="73"/>
      <c r="J9" s="73">
        <f t="shared" si="0"/>
        <v>0</v>
      </c>
      <c r="K9" s="73">
        <f t="shared" si="1"/>
        <v>0</v>
      </c>
      <c r="L9" s="73">
        <f t="shared" si="2"/>
        <v>0</v>
      </c>
      <c r="M9" s="73">
        <f t="shared" si="3"/>
        <v>0</v>
      </c>
    </row>
    <row r="10" spans="1:13" ht="27" customHeight="1">
      <c r="A10" s="90"/>
      <c r="B10" s="105"/>
      <c r="C10" s="119" t="s">
        <v>361</v>
      </c>
      <c r="D10" s="116"/>
      <c r="E10" s="90"/>
      <c r="F10" s="117"/>
      <c r="G10" s="118"/>
      <c r="H10" s="73"/>
      <c r="I10" s="73"/>
      <c r="J10" s="73">
        <f t="shared" si="0"/>
        <v>0</v>
      </c>
      <c r="K10" s="73">
        <f t="shared" si="1"/>
        <v>0</v>
      </c>
      <c r="L10" s="73">
        <f t="shared" si="2"/>
        <v>0</v>
      </c>
      <c r="M10" s="73">
        <f t="shared" si="3"/>
        <v>0</v>
      </c>
    </row>
    <row r="11" spans="1:13" ht="26" customHeight="1">
      <c r="A11" s="90" t="s">
        <v>362</v>
      </c>
      <c r="B11" s="105"/>
      <c r="C11" s="85" t="s">
        <v>363</v>
      </c>
      <c r="D11" s="112" t="s">
        <v>10</v>
      </c>
      <c r="E11" s="90">
        <v>1500</v>
      </c>
      <c r="F11" s="115">
        <v>12</v>
      </c>
      <c r="G11" s="114">
        <f>E11*F11</f>
        <v>18000</v>
      </c>
      <c r="H11" s="72">
        <v>0</v>
      </c>
      <c r="I11" s="72">
        <v>0</v>
      </c>
      <c r="J11" s="72">
        <f>H11-I11</f>
        <v>0</v>
      </c>
      <c r="K11" s="73">
        <f>F11*H11</f>
        <v>0</v>
      </c>
      <c r="L11" s="73">
        <f>F11*I11</f>
        <v>0</v>
      </c>
      <c r="M11" s="73">
        <f>F11*J11</f>
        <v>0</v>
      </c>
    </row>
    <row r="12" spans="1:13" ht="30" customHeight="1">
      <c r="A12" s="90" t="s">
        <v>362</v>
      </c>
      <c r="B12" s="105"/>
      <c r="C12" s="85" t="s">
        <v>364</v>
      </c>
      <c r="D12" s="112" t="s">
        <v>3</v>
      </c>
      <c r="E12" s="113">
        <v>1</v>
      </c>
      <c r="F12" s="115">
        <v>6000</v>
      </c>
      <c r="G12" s="114">
        <f>E12*F12</f>
        <v>6000</v>
      </c>
      <c r="H12" s="72">
        <v>0</v>
      </c>
      <c r="I12" s="72">
        <v>0</v>
      </c>
      <c r="J12" s="72">
        <f>H12-I12</f>
        <v>0</v>
      </c>
      <c r="K12" s="73">
        <f>F12*H12</f>
        <v>0</v>
      </c>
      <c r="L12" s="73">
        <f>F12*I12</f>
        <v>0</v>
      </c>
      <c r="M12" s="73">
        <f>F12*J12</f>
        <v>0</v>
      </c>
    </row>
    <row r="13" spans="1:13" ht="24" customHeight="1">
      <c r="A13" s="90"/>
      <c r="B13" s="105"/>
      <c r="C13" s="85"/>
      <c r="D13" s="120"/>
      <c r="E13" s="90"/>
      <c r="F13" s="115"/>
      <c r="G13" s="114"/>
      <c r="H13" s="73"/>
      <c r="I13" s="73"/>
      <c r="J13" s="73"/>
      <c r="K13" s="73"/>
      <c r="L13" s="73"/>
      <c r="M13" s="73"/>
    </row>
    <row r="14" spans="1:13" ht="27" customHeight="1">
      <c r="A14" s="90">
        <v>2.2999999999999998</v>
      </c>
      <c r="B14" s="105"/>
      <c r="C14" s="119" t="s">
        <v>365</v>
      </c>
      <c r="D14" s="116"/>
      <c r="E14" s="90"/>
      <c r="F14" s="117"/>
      <c r="G14" s="118"/>
      <c r="H14" s="73"/>
      <c r="I14" s="73"/>
      <c r="J14" s="73"/>
      <c r="K14" s="73"/>
      <c r="L14" s="73"/>
      <c r="M14" s="73"/>
    </row>
    <row r="15" spans="1:13" ht="33" customHeight="1">
      <c r="A15" s="90" t="s">
        <v>366</v>
      </c>
      <c r="B15" s="105"/>
      <c r="C15" s="111" t="s">
        <v>367</v>
      </c>
      <c r="D15" s="112" t="s">
        <v>10</v>
      </c>
      <c r="E15" s="90">
        <v>266</v>
      </c>
      <c r="F15" s="115">
        <v>385</v>
      </c>
      <c r="G15" s="114">
        <f>E15*F15</f>
        <v>102410</v>
      </c>
      <c r="H15" s="72">
        <v>0</v>
      </c>
      <c r="I15" s="72">
        <v>0</v>
      </c>
      <c r="J15" s="72">
        <f>H15-I15</f>
        <v>0</v>
      </c>
      <c r="K15" s="73">
        <f>F15*H15</f>
        <v>0</v>
      </c>
      <c r="L15" s="73">
        <f>F15*I15</f>
        <v>0</v>
      </c>
      <c r="M15" s="73">
        <f>F15*J15</f>
        <v>0</v>
      </c>
    </row>
    <row r="16" spans="1:13" ht="27" customHeight="1">
      <c r="A16" s="88"/>
      <c r="B16" s="105"/>
      <c r="C16" s="119"/>
      <c r="D16" s="116"/>
      <c r="E16" s="90"/>
      <c r="F16" s="117"/>
      <c r="G16" s="118"/>
      <c r="H16" s="73"/>
      <c r="I16" s="73"/>
      <c r="J16" s="73"/>
      <c r="K16" s="73"/>
      <c r="L16" s="73"/>
      <c r="M16" s="73"/>
    </row>
    <row r="17" spans="1:13" ht="27" customHeight="1">
      <c r="A17" s="88">
        <v>2.4</v>
      </c>
      <c r="B17" s="105"/>
      <c r="C17" s="119" t="s">
        <v>368</v>
      </c>
      <c r="D17" s="116"/>
      <c r="E17" s="90"/>
      <c r="F17" s="117"/>
      <c r="G17" s="118"/>
      <c r="H17" s="73"/>
      <c r="I17" s="73"/>
      <c r="J17" s="73"/>
      <c r="K17" s="73"/>
      <c r="L17" s="73"/>
      <c r="M17" s="73"/>
    </row>
    <row r="18" spans="1:13" ht="27" customHeight="1">
      <c r="A18" s="90" t="s">
        <v>369</v>
      </c>
      <c r="B18" s="105"/>
      <c r="C18" s="111" t="s">
        <v>370</v>
      </c>
      <c r="D18" s="112" t="s">
        <v>3</v>
      </c>
      <c r="E18" s="90">
        <v>1</v>
      </c>
      <c r="F18" s="115">
        <v>355662</v>
      </c>
      <c r="G18" s="114">
        <f>F18*E18</f>
        <v>355662</v>
      </c>
      <c r="H18" s="72">
        <v>0</v>
      </c>
      <c r="I18" s="72">
        <v>0</v>
      </c>
      <c r="J18" s="72">
        <f>H18-I18</f>
        <v>0</v>
      </c>
      <c r="K18" s="73">
        <f>F18*H18</f>
        <v>0</v>
      </c>
      <c r="L18" s="73">
        <f>F18*I18</f>
        <v>0</v>
      </c>
      <c r="M18" s="73">
        <f>F18*J18</f>
        <v>0</v>
      </c>
    </row>
    <row r="19" spans="1:13" ht="27" customHeight="1">
      <c r="A19" s="90"/>
      <c r="B19" s="105"/>
      <c r="C19" s="119"/>
      <c r="D19" s="116"/>
      <c r="E19" s="90"/>
      <c r="F19" s="117"/>
      <c r="G19" s="114"/>
      <c r="H19" s="73"/>
      <c r="I19" s="73"/>
      <c r="J19" s="73"/>
      <c r="K19" s="73"/>
      <c r="L19" s="73"/>
      <c r="M19" s="73"/>
    </row>
    <row r="20" spans="1:13" ht="27" customHeight="1">
      <c r="A20" s="90">
        <v>2.5</v>
      </c>
      <c r="B20" s="105"/>
      <c r="C20" s="119" t="s">
        <v>371</v>
      </c>
      <c r="D20" s="116"/>
      <c r="E20" s="90"/>
      <c r="F20" s="117"/>
      <c r="G20" s="114"/>
      <c r="H20" s="73"/>
      <c r="I20" s="73"/>
      <c r="J20" s="73"/>
      <c r="K20" s="73"/>
      <c r="L20" s="73"/>
      <c r="M20" s="73"/>
    </row>
    <row r="21" spans="1:13" ht="32" customHeight="1">
      <c r="A21" s="90" t="s">
        <v>22</v>
      </c>
      <c r="B21" s="105"/>
      <c r="C21" s="111" t="s">
        <v>372</v>
      </c>
      <c r="D21" s="112" t="s">
        <v>3</v>
      </c>
      <c r="E21" s="90">
        <v>1</v>
      </c>
      <c r="F21" s="115">
        <v>20300</v>
      </c>
      <c r="G21" s="114">
        <f t="shared" ref="G21:G32" si="4">F21*E21</f>
        <v>20300</v>
      </c>
      <c r="H21" s="72">
        <v>0</v>
      </c>
      <c r="I21" s="72">
        <v>0</v>
      </c>
      <c r="J21" s="72">
        <f t="shared" ref="J21:J26" si="5">H21-I21</f>
        <v>0</v>
      </c>
      <c r="K21" s="73">
        <f t="shared" ref="K21:K26" si="6">F21*H21</f>
        <v>0</v>
      </c>
      <c r="L21" s="73">
        <f t="shared" ref="L21:L26" si="7">F21*I21</f>
        <v>0</v>
      </c>
      <c r="M21" s="73">
        <f t="shared" ref="M21:M26" si="8">F21*J21</f>
        <v>0</v>
      </c>
    </row>
    <row r="22" spans="1:13" ht="27" customHeight="1">
      <c r="A22" s="90" t="s">
        <v>23</v>
      </c>
      <c r="B22" s="105"/>
      <c r="C22" s="111" t="s">
        <v>373</v>
      </c>
      <c r="D22" s="112" t="s">
        <v>3</v>
      </c>
      <c r="E22" s="90">
        <v>1</v>
      </c>
      <c r="F22" s="115">
        <v>12000</v>
      </c>
      <c r="G22" s="114">
        <f t="shared" si="4"/>
        <v>12000</v>
      </c>
      <c r="H22" s="72">
        <v>0</v>
      </c>
      <c r="I22" s="72">
        <v>0</v>
      </c>
      <c r="J22" s="72">
        <f t="shared" si="5"/>
        <v>0</v>
      </c>
      <c r="K22" s="73">
        <f t="shared" si="6"/>
        <v>0</v>
      </c>
      <c r="L22" s="73">
        <f t="shared" si="7"/>
        <v>0</v>
      </c>
      <c r="M22" s="73">
        <f t="shared" si="8"/>
        <v>0</v>
      </c>
    </row>
    <row r="23" spans="1:13" ht="27" customHeight="1">
      <c r="A23" s="90" t="s">
        <v>374</v>
      </c>
      <c r="B23" s="105"/>
      <c r="C23" s="111" t="s">
        <v>375</v>
      </c>
      <c r="D23" s="112" t="s">
        <v>3</v>
      </c>
      <c r="E23" s="90">
        <v>1</v>
      </c>
      <c r="F23" s="115">
        <v>25000</v>
      </c>
      <c r="G23" s="114">
        <f t="shared" si="4"/>
        <v>25000</v>
      </c>
      <c r="H23" s="72">
        <v>0</v>
      </c>
      <c r="I23" s="72">
        <v>0</v>
      </c>
      <c r="J23" s="72">
        <f t="shared" si="5"/>
        <v>0</v>
      </c>
      <c r="K23" s="73">
        <f t="shared" si="6"/>
        <v>0</v>
      </c>
      <c r="L23" s="73">
        <f t="shared" si="7"/>
        <v>0</v>
      </c>
      <c r="M23" s="73">
        <f t="shared" si="8"/>
        <v>0</v>
      </c>
    </row>
    <row r="24" spans="1:13" ht="29" customHeight="1">
      <c r="A24" s="90" t="s">
        <v>376</v>
      </c>
      <c r="B24" s="105"/>
      <c r="C24" s="111" t="s">
        <v>377</v>
      </c>
      <c r="D24" s="112" t="s">
        <v>3</v>
      </c>
      <c r="E24" s="90">
        <v>1</v>
      </c>
      <c r="F24" s="115">
        <v>65000</v>
      </c>
      <c r="G24" s="114">
        <f t="shared" si="4"/>
        <v>65000</v>
      </c>
      <c r="H24" s="72">
        <v>0</v>
      </c>
      <c r="I24" s="72">
        <v>0</v>
      </c>
      <c r="J24" s="72">
        <f t="shared" si="5"/>
        <v>0</v>
      </c>
      <c r="K24" s="73">
        <f t="shared" si="6"/>
        <v>0</v>
      </c>
      <c r="L24" s="73">
        <f t="shared" si="7"/>
        <v>0</v>
      </c>
      <c r="M24" s="73">
        <f t="shared" si="8"/>
        <v>0</v>
      </c>
    </row>
    <row r="25" spans="1:13" ht="29" customHeight="1">
      <c r="A25" s="90" t="s">
        <v>378</v>
      </c>
      <c r="B25" s="105"/>
      <c r="C25" s="111" t="s">
        <v>379</v>
      </c>
      <c r="D25" s="112" t="s">
        <v>3</v>
      </c>
      <c r="E25" s="90">
        <v>1</v>
      </c>
      <c r="F25" s="115">
        <v>25000</v>
      </c>
      <c r="G25" s="114">
        <f t="shared" si="4"/>
        <v>25000</v>
      </c>
      <c r="H25" s="72">
        <v>0</v>
      </c>
      <c r="I25" s="72">
        <v>0</v>
      </c>
      <c r="J25" s="72">
        <f t="shared" si="5"/>
        <v>0</v>
      </c>
      <c r="K25" s="73">
        <f t="shared" si="6"/>
        <v>0</v>
      </c>
      <c r="L25" s="73">
        <f t="shared" si="7"/>
        <v>0</v>
      </c>
      <c r="M25" s="73">
        <f t="shared" si="8"/>
        <v>0</v>
      </c>
    </row>
    <row r="26" spans="1:13" ht="27" customHeight="1">
      <c r="A26" s="90" t="s">
        <v>380</v>
      </c>
      <c r="B26" s="105"/>
      <c r="C26" s="111" t="s">
        <v>381</v>
      </c>
      <c r="D26" s="112" t="s">
        <v>3</v>
      </c>
      <c r="E26" s="90">
        <v>1</v>
      </c>
      <c r="F26" s="115">
        <v>25000</v>
      </c>
      <c r="G26" s="114">
        <v>25</v>
      </c>
      <c r="H26" s="72">
        <v>0</v>
      </c>
      <c r="I26" s="72">
        <v>0</v>
      </c>
      <c r="J26" s="72">
        <f t="shared" si="5"/>
        <v>0</v>
      </c>
      <c r="K26" s="73">
        <f t="shared" si="6"/>
        <v>0</v>
      </c>
      <c r="L26" s="73">
        <f t="shared" si="7"/>
        <v>0</v>
      </c>
      <c r="M26" s="73">
        <f t="shared" si="8"/>
        <v>0</v>
      </c>
    </row>
    <row r="27" spans="1:13" ht="27" customHeight="1">
      <c r="A27" s="88"/>
      <c r="B27" s="105"/>
      <c r="C27" s="111"/>
      <c r="D27" s="112"/>
      <c r="E27" s="90"/>
      <c r="F27" s="115"/>
      <c r="G27" s="114"/>
      <c r="H27" s="73"/>
      <c r="I27" s="73"/>
      <c r="J27" s="73"/>
      <c r="K27" s="73"/>
      <c r="L27" s="73"/>
      <c r="M27" s="73"/>
    </row>
    <row r="28" spans="1:13" ht="27" customHeight="1">
      <c r="A28" s="90">
        <v>2.6</v>
      </c>
      <c r="B28" s="105"/>
      <c r="C28" s="119" t="s">
        <v>382</v>
      </c>
      <c r="D28" s="116"/>
      <c r="E28" s="90"/>
      <c r="F28" s="117"/>
      <c r="G28" s="114"/>
      <c r="H28" s="73"/>
      <c r="I28" s="73"/>
      <c r="J28" s="73"/>
      <c r="K28" s="73"/>
      <c r="L28" s="73"/>
      <c r="M28" s="73"/>
    </row>
    <row r="29" spans="1:13" ht="27" customHeight="1">
      <c r="A29" s="90" t="s">
        <v>383</v>
      </c>
      <c r="B29" s="105"/>
      <c r="C29" s="85" t="s">
        <v>384</v>
      </c>
      <c r="D29" s="112" t="s">
        <v>10</v>
      </c>
      <c r="E29" s="90">
        <v>200</v>
      </c>
      <c r="F29" s="115">
        <v>255</v>
      </c>
      <c r="G29" s="114">
        <f t="shared" si="4"/>
        <v>51000</v>
      </c>
      <c r="H29" s="72">
        <v>0</v>
      </c>
      <c r="I29" s="72">
        <v>0</v>
      </c>
      <c r="J29" s="72">
        <f>H29-I29</f>
        <v>0</v>
      </c>
      <c r="K29" s="73">
        <f>F29*H29</f>
        <v>0</v>
      </c>
      <c r="L29" s="73">
        <f>F29*I29</f>
        <v>0</v>
      </c>
      <c r="M29" s="73">
        <f>F29*J29</f>
        <v>0</v>
      </c>
    </row>
    <row r="30" spans="1:13" ht="27" customHeight="1">
      <c r="A30" s="90" t="s">
        <v>385</v>
      </c>
      <c r="B30" s="105"/>
      <c r="C30" s="85" t="s">
        <v>386</v>
      </c>
      <c r="D30" s="112" t="s">
        <v>10</v>
      </c>
      <c r="E30" s="112">
        <v>80</v>
      </c>
      <c r="F30" s="115">
        <v>105</v>
      </c>
      <c r="G30" s="114">
        <f t="shared" si="4"/>
        <v>8400</v>
      </c>
      <c r="H30" s="72">
        <v>0</v>
      </c>
      <c r="I30" s="72">
        <v>0</v>
      </c>
      <c r="J30" s="72">
        <f>H30-I30</f>
        <v>0</v>
      </c>
      <c r="K30" s="73">
        <f>F30*H30</f>
        <v>0</v>
      </c>
      <c r="L30" s="73">
        <f>F30*I30</f>
        <v>0</v>
      </c>
      <c r="M30" s="73">
        <f>F30*J30</f>
        <v>0</v>
      </c>
    </row>
    <row r="31" spans="1:13" ht="27" customHeight="1">
      <c r="A31" s="90" t="s">
        <v>387</v>
      </c>
      <c r="B31" s="105"/>
      <c r="C31" s="85" t="s">
        <v>388</v>
      </c>
      <c r="D31" s="112" t="s">
        <v>10</v>
      </c>
      <c r="E31" s="112">
        <v>80</v>
      </c>
      <c r="F31" s="115">
        <v>220</v>
      </c>
      <c r="G31" s="114">
        <f t="shared" si="4"/>
        <v>17600</v>
      </c>
      <c r="H31" s="72">
        <v>0</v>
      </c>
      <c r="I31" s="72">
        <v>0</v>
      </c>
      <c r="J31" s="72">
        <f>H31-I31</f>
        <v>0</v>
      </c>
      <c r="K31" s="73">
        <f>F31*H31</f>
        <v>0</v>
      </c>
      <c r="L31" s="73">
        <f>F31*I31</f>
        <v>0</v>
      </c>
      <c r="M31" s="73">
        <f>F31*J31</f>
        <v>0</v>
      </c>
    </row>
    <row r="32" spans="1:13" ht="27" customHeight="1">
      <c r="A32" s="90" t="s">
        <v>389</v>
      </c>
      <c r="B32" s="105"/>
      <c r="C32" s="85" t="s">
        <v>390</v>
      </c>
      <c r="D32" s="112" t="s">
        <v>3</v>
      </c>
      <c r="E32" s="90">
        <v>1</v>
      </c>
      <c r="F32" s="115">
        <v>28963</v>
      </c>
      <c r="G32" s="114">
        <f t="shared" si="4"/>
        <v>28963</v>
      </c>
      <c r="H32" s="72">
        <v>0</v>
      </c>
      <c r="I32" s="72">
        <v>0</v>
      </c>
      <c r="J32" s="72">
        <f>H32-I32</f>
        <v>0</v>
      </c>
      <c r="K32" s="73">
        <f>F32*H32</f>
        <v>0</v>
      </c>
      <c r="L32" s="73">
        <f>F32*I32</f>
        <v>0</v>
      </c>
      <c r="M32" s="73">
        <f>F32*J32</f>
        <v>0</v>
      </c>
    </row>
    <row r="33" spans="1:13" ht="27" customHeight="1">
      <c r="A33" s="90"/>
      <c r="B33" s="105"/>
      <c r="C33" s="85"/>
      <c r="D33" s="120"/>
      <c r="E33" s="90"/>
      <c r="F33" s="115"/>
      <c r="G33" s="114"/>
      <c r="H33" s="73"/>
      <c r="I33" s="73"/>
      <c r="J33" s="73"/>
      <c r="K33" s="73"/>
      <c r="L33" s="73"/>
      <c r="M33" s="73"/>
    </row>
    <row r="34" spans="1:13" ht="27" customHeight="1">
      <c r="A34" s="90"/>
      <c r="B34" s="114"/>
      <c r="C34" s="121" t="s">
        <v>391</v>
      </c>
      <c r="D34" s="120"/>
      <c r="E34" s="90"/>
      <c r="F34" s="115"/>
      <c r="G34" s="114"/>
      <c r="H34" s="73"/>
      <c r="I34" s="73"/>
      <c r="J34" s="73"/>
      <c r="K34" s="73"/>
      <c r="L34" s="73"/>
      <c r="M34" s="73"/>
    </row>
    <row r="35" spans="1:13" s="97" customFormat="1" ht="26.25" customHeight="1">
      <c r="A35" s="242" t="s">
        <v>355</v>
      </c>
      <c r="B35" s="242"/>
      <c r="C35" s="242"/>
      <c r="D35" s="242"/>
      <c r="E35" s="242"/>
      <c r="F35" s="242"/>
      <c r="G35" s="122">
        <f>SUM(G4:G34)</f>
        <v>825360</v>
      </c>
      <c r="H35" s="148"/>
      <c r="I35" s="148"/>
      <c r="J35" s="148"/>
      <c r="K35" s="122">
        <f>SUM(K4:K34)</f>
        <v>11000</v>
      </c>
      <c r="L35" s="122">
        <f>SUM(L4:L34)</f>
        <v>0</v>
      </c>
      <c r="M35" s="122">
        <f>SUM(M4:M34)</f>
        <v>11000</v>
      </c>
    </row>
  </sheetData>
  <mergeCells count="15">
    <mergeCell ref="A1:M1"/>
    <mergeCell ref="A35:F35"/>
    <mergeCell ref="M2:M3"/>
    <mergeCell ref="L2:L3"/>
    <mergeCell ref="K2:K3"/>
    <mergeCell ref="J2:J3"/>
    <mergeCell ref="I2:I3"/>
    <mergeCell ref="H2:H3"/>
    <mergeCell ref="G2:G3"/>
    <mergeCell ref="F2:F3"/>
    <mergeCell ref="A2:A3"/>
    <mergeCell ref="B2:B3"/>
    <mergeCell ref="C2:C3"/>
    <mergeCell ref="D2:D3"/>
    <mergeCell ref="E2:E3"/>
  </mergeCells>
  <pageMargins left="0.7" right="0.7" top="0.75" bottom="0.75" header="0.3" footer="0.3"/>
  <pageSetup paperSize="9" scale="3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B76A3E-08A6-49AF-92BB-B3E953244A0A}">
  <sheetPr>
    <tabColor theme="0"/>
  </sheetPr>
  <dimension ref="A1:M29"/>
  <sheetViews>
    <sheetView view="pageBreakPreview" zoomScale="90" zoomScaleNormal="100" zoomScaleSheetLayoutView="90" workbookViewId="0">
      <selection activeCell="G6" sqref="G6"/>
    </sheetView>
  </sheetViews>
  <sheetFormatPr baseColWidth="10" defaultColWidth="8.6640625" defaultRowHeight="15"/>
  <cols>
    <col min="1" max="1" width="9.6640625" customWidth="1"/>
    <col min="2" max="2" width="11.1640625" customWidth="1"/>
    <col min="3" max="3" width="46.6640625" customWidth="1"/>
    <col min="4" max="4" width="9.6640625" customWidth="1"/>
    <col min="5" max="5" width="10.6640625" customWidth="1"/>
    <col min="6" max="6" width="17.6640625" customWidth="1"/>
    <col min="7" max="7" width="24.5" customWidth="1"/>
    <col min="8" max="10" width="10.6640625" customWidth="1"/>
    <col min="11" max="13" width="11.6640625" style="145" customWidth="1"/>
  </cols>
  <sheetData>
    <row r="1" spans="1:13" s="56" customFormat="1" ht="32" customHeight="1">
      <c r="A1" s="236" t="s">
        <v>302</v>
      </c>
      <c r="B1" s="236"/>
      <c r="C1" s="236"/>
      <c r="D1" s="236"/>
      <c r="E1" s="236"/>
      <c r="F1" s="236"/>
      <c r="G1" s="236"/>
      <c r="H1" s="236"/>
      <c r="I1" s="236"/>
      <c r="J1" s="236"/>
      <c r="K1" s="236"/>
      <c r="L1" s="236"/>
      <c r="M1" s="236"/>
    </row>
    <row r="2" spans="1:13" s="190" customFormat="1" ht="28.25" customHeight="1">
      <c r="A2" s="237" t="s">
        <v>303</v>
      </c>
      <c r="B2" s="237" t="s">
        <v>304</v>
      </c>
      <c r="C2" s="236" t="s">
        <v>392</v>
      </c>
      <c r="D2" s="237" t="s">
        <v>0</v>
      </c>
      <c r="E2" s="237" t="s">
        <v>1</v>
      </c>
      <c r="F2" s="241" t="s">
        <v>2</v>
      </c>
      <c r="G2" s="241" t="s">
        <v>30</v>
      </c>
      <c r="H2" s="236" t="s">
        <v>305</v>
      </c>
      <c r="I2" s="236" t="s">
        <v>306</v>
      </c>
      <c r="J2" s="236" t="s">
        <v>307</v>
      </c>
      <c r="K2" s="240" t="s">
        <v>308</v>
      </c>
      <c r="L2" s="240" t="s">
        <v>309</v>
      </c>
      <c r="M2" s="240" t="s">
        <v>310</v>
      </c>
    </row>
    <row r="3" spans="1:13" s="190" customFormat="1" ht="27" customHeight="1">
      <c r="A3" s="237"/>
      <c r="B3" s="237"/>
      <c r="C3" s="236"/>
      <c r="D3" s="237"/>
      <c r="E3" s="237"/>
      <c r="F3" s="241"/>
      <c r="G3" s="241"/>
      <c r="H3" s="236"/>
      <c r="I3" s="236"/>
      <c r="J3" s="236"/>
      <c r="K3" s="240"/>
      <c r="L3" s="240"/>
      <c r="M3" s="240"/>
    </row>
    <row r="4" spans="1:13" s="123" customFormat="1" ht="36" customHeight="1">
      <c r="A4" s="125">
        <v>4</v>
      </c>
      <c r="B4" s="126"/>
      <c r="C4" s="127" t="s">
        <v>393</v>
      </c>
      <c r="D4" s="126"/>
      <c r="E4" s="127"/>
      <c r="F4" s="127"/>
      <c r="G4" s="126"/>
      <c r="H4" s="64"/>
      <c r="I4" s="64"/>
      <c r="J4" s="64"/>
      <c r="K4" s="144"/>
      <c r="L4" s="144"/>
      <c r="M4" s="144"/>
    </row>
    <row r="5" spans="1:13" s="123" customFormat="1" ht="21.75" customHeight="1">
      <c r="A5" s="128"/>
      <c r="B5" s="114"/>
      <c r="C5" s="115"/>
      <c r="D5" s="114"/>
      <c r="E5" s="115"/>
      <c r="F5" s="115"/>
      <c r="G5" s="114"/>
      <c r="H5" s="72"/>
      <c r="I5" s="72"/>
      <c r="J5" s="72"/>
      <c r="K5" s="139"/>
      <c r="L5" s="139"/>
      <c r="M5" s="139"/>
    </row>
    <row r="6" spans="1:13" s="123" customFormat="1" ht="84" customHeight="1">
      <c r="A6" s="129">
        <v>4.0999999999999996</v>
      </c>
      <c r="B6" s="114"/>
      <c r="C6" s="115" t="s">
        <v>394</v>
      </c>
      <c r="D6" s="86" t="s">
        <v>124</v>
      </c>
      <c r="E6" s="130">
        <v>1</v>
      </c>
      <c r="F6" s="115">
        <v>425869</v>
      </c>
      <c r="G6" s="114">
        <f>F6*E6</f>
        <v>425869</v>
      </c>
      <c r="H6" s="72">
        <v>0.4</v>
      </c>
      <c r="I6" s="72">
        <v>0</v>
      </c>
      <c r="J6" s="72">
        <f>H6-I6</f>
        <v>0.4</v>
      </c>
      <c r="K6" s="139">
        <f>F6*H6</f>
        <v>170347.6</v>
      </c>
      <c r="L6" s="139">
        <f>F6*I6</f>
        <v>0</v>
      </c>
      <c r="M6" s="139">
        <f>F6*J6</f>
        <v>170347.6</v>
      </c>
    </row>
    <row r="7" spans="1:13" s="123" customFormat="1" ht="21.75" customHeight="1">
      <c r="A7" s="128"/>
      <c r="B7" s="114"/>
      <c r="C7" s="115"/>
      <c r="D7" s="86"/>
      <c r="E7" s="130"/>
      <c r="F7" s="115"/>
      <c r="G7" s="114"/>
      <c r="H7" s="73"/>
      <c r="I7" s="73"/>
      <c r="J7" s="73">
        <f t="shared" ref="J7:J9" si="0">H7-I7</f>
        <v>0</v>
      </c>
      <c r="K7" s="139">
        <f t="shared" ref="K7:K9" si="1">F7*H7</f>
        <v>0</v>
      </c>
      <c r="L7" s="139">
        <f t="shared" ref="L7:L9" si="2">F7*I7</f>
        <v>0</v>
      </c>
      <c r="M7" s="139">
        <f t="shared" ref="M7:M9" si="3">F7*J7</f>
        <v>0</v>
      </c>
    </row>
    <row r="8" spans="1:13" s="123" customFormat="1" ht="49.25" customHeight="1">
      <c r="A8" s="128" t="s">
        <v>395</v>
      </c>
      <c r="B8" s="114"/>
      <c r="C8" s="115" t="s">
        <v>396</v>
      </c>
      <c r="D8" s="86" t="s">
        <v>124</v>
      </c>
      <c r="E8" s="130">
        <v>1</v>
      </c>
      <c r="F8" s="115">
        <v>106800</v>
      </c>
      <c r="G8" s="114">
        <f t="shared" ref="G8:G26" si="4">F8*E8</f>
        <v>106800</v>
      </c>
      <c r="H8" s="72">
        <v>1</v>
      </c>
      <c r="I8" s="72">
        <v>0</v>
      </c>
      <c r="J8" s="72">
        <f>H8-I8</f>
        <v>1</v>
      </c>
      <c r="K8" s="139">
        <f>F8*H8</f>
        <v>106800</v>
      </c>
      <c r="L8" s="139">
        <f>F8*I8</f>
        <v>0</v>
      </c>
      <c r="M8" s="139">
        <f>F8*J8</f>
        <v>106800</v>
      </c>
    </row>
    <row r="9" spans="1:13" s="123" customFormat="1" ht="28.25" customHeight="1">
      <c r="A9" s="128"/>
      <c r="B9" s="114"/>
      <c r="C9" s="115"/>
      <c r="D9" s="86"/>
      <c r="E9" s="130"/>
      <c r="F9" s="115"/>
      <c r="G9" s="114"/>
      <c r="H9" s="73"/>
      <c r="I9" s="73"/>
      <c r="J9" s="73">
        <f t="shared" si="0"/>
        <v>0</v>
      </c>
      <c r="K9" s="139">
        <f t="shared" si="1"/>
        <v>0</v>
      </c>
      <c r="L9" s="139">
        <f t="shared" si="2"/>
        <v>0</v>
      </c>
      <c r="M9" s="139">
        <f t="shared" si="3"/>
        <v>0</v>
      </c>
    </row>
    <row r="10" spans="1:13" s="123" customFormat="1" ht="47" customHeight="1">
      <c r="A10" s="128" t="s">
        <v>397</v>
      </c>
      <c r="B10" s="114"/>
      <c r="C10" s="115" t="s">
        <v>398</v>
      </c>
      <c r="D10" s="86" t="s">
        <v>124</v>
      </c>
      <c r="E10" s="130">
        <v>1</v>
      </c>
      <c r="F10" s="115">
        <v>111523</v>
      </c>
      <c r="G10" s="114">
        <f t="shared" si="4"/>
        <v>111523</v>
      </c>
      <c r="H10" s="72">
        <v>0.5</v>
      </c>
      <c r="I10" s="72">
        <v>0</v>
      </c>
      <c r="J10" s="72">
        <f>H10-I10</f>
        <v>0.5</v>
      </c>
      <c r="K10" s="139">
        <f>F10*H10</f>
        <v>55761.5</v>
      </c>
      <c r="L10" s="139">
        <f>F10*I10</f>
        <v>0</v>
      </c>
      <c r="M10" s="139">
        <f>F10*J10</f>
        <v>55761.5</v>
      </c>
    </row>
    <row r="11" spans="1:13" s="123" customFormat="1" ht="21.75" customHeight="1">
      <c r="A11" s="128"/>
      <c r="B11" s="114"/>
      <c r="C11" s="115"/>
      <c r="D11" s="114"/>
      <c r="E11" s="130"/>
      <c r="F11" s="115"/>
      <c r="G11" s="114"/>
      <c r="H11" s="72"/>
      <c r="I11" s="72"/>
      <c r="J11" s="72"/>
      <c r="K11" s="139"/>
      <c r="L11" s="139"/>
      <c r="M11" s="139"/>
    </row>
    <row r="12" spans="1:13" s="123" customFormat="1" ht="38" customHeight="1">
      <c r="A12" s="128" t="s">
        <v>399</v>
      </c>
      <c r="B12" s="114"/>
      <c r="C12" s="115" t="s">
        <v>400</v>
      </c>
      <c r="D12" s="86" t="s">
        <v>9</v>
      </c>
      <c r="E12" s="130">
        <v>1</v>
      </c>
      <c r="F12" s="115">
        <v>88956</v>
      </c>
      <c r="G12" s="114">
        <f t="shared" si="4"/>
        <v>88956</v>
      </c>
      <c r="H12" s="72">
        <v>0</v>
      </c>
      <c r="I12" s="72">
        <v>0</v>
      </c>
      <c r="J12" s="72">
        <f t="shared" ref="J12:J18" si="5">H12-I12</f>
        <v>0</v>
      </c>
      <c r="K12" s="139">
        <f t="shared" ref="K12:K18" si="6">F12*H12</f>
        <v>0</v>
      </c>
      <c r="L12" s="139">
        <f t="shared" ref="L12:L18" si="7">F12*I12</f>
        <v>0</v>
      </c>
      <c r="M12" s="139">
        <f t="shared" ref="M12:M18" si="8">F12*J12</f>
        <v>0</v>
      </c>
    </row>
    <row r="13" spans="1:13" s="123" customFormat="1" ht="33" customHeight="1">
      <c r="A13" s="128" t="s">
        <v>401</v>
      </c>
      <c r="B13" s="114"/>
      <c r="C13" s="115" t="s">
        <v>402</v>
      </c>
      <c r="D13" s="86" t="s">
        <v>9</v>
      </c>
      <c r="E13" s="130">
        <v>1</v>
      </c>
      <c r="F13" s="115">
        <v>35600</v>
      </c>
      <c r="G13" s="114">
        <f t="shared" si="4"/>
        <v>35600</v>
      </c>
      <c r="H13" s="72">
        <v>0</v>
      </c>
      <c r="I13" s="72">
        <v>0</v>
      </c>
      <c r="J13" s="72">
        <f t="shared" si="5"/>
        <v>0</v>
      </c>
      <c r="K13" s="139">
        <f t="shared" si="6"/>
        <v>0</v>
      </c>
      <c r="L13" s="139">
        <f t="shared" si="7"/>
        <v>0</v>
      </c>
      <c r="M13" s="139">
        <f t="shared" si="8"/>
        <v>0</v>
      </c>
    </row>
    <row r="14" spans="1:13" s="123" customFormat="1" ht="35" customHeight="1">
      <c r="A14" s="128" t="s">
        <v>403</v>
      </c>
      <c r="B14" s="114"/>
      <c r="C14" s="115" t="s">
        <v>404</v>
      </c>
      <c r="D14" s="86" t="s">
        <v>9</v>
      </c>
      <c r="E14" s="130">
        <v>1</v>
      </c>
      <c r="F14" s="115">
        <v>42356</v>
      </c>
      <c r="G14" s="114">
        <f t="shared" si="4"/>
        <v>42356</v>
      </c>
      <c r="H14" s="72">
        <v>0</v>
      </c>
      <c r="I14" s="72">
        <v>0</v>
      </c>
      <c r="J14" s="72">
        <f t="shared" si="5"/>
        <v>0</v>
      </c>
      <c r="K14" s="139">
        <f t="shared" si="6"/>
        <v>0</v>
      </c>
      <c r="L14" s="139">
        <f t="shared" si="7"/>
        <v>0</v>
      </c>
      <c r="M14" s="139">
        <f t="shared" si="8"/>
        <v>0</v>
      </c>
    </row>
    <row r="15" spans="1:13" s="123" customFormat="1" ht="25.5" customHeight="1">
      <c r="A15" s="128" t="s">
        <v>405</v>
      </c>
      <c r="B15" s="114"/>
      <c r="C15" s="115" t="s">
        <v>406</v>
      </c>
      <c r="D15" s="86" t="s">
        <v>9</v>
      </c>
      <c r="E15" s="130">
        <v>1</v>
      </c>
      <c r="F15" s="115">
        <v>12300</v>
      </c>
      <c r="G15" s="114">
        <f t="shared" si="4"/>
        <v>12300</v>
      </c>
      <c r="H15" s="72">
        <v>0</v>
      </c>
      <c r="I15" s="72">
        <v>0</v>
      </c>
      <c r="J15" s="72">
        <f t="shared" si="5"/>
        <v>0</v>
      </c>
      <c r="K15" s="139">
        <f t="shared" si="6"/>
        <v>0</v>
      </c>
      <c r="L15" s="139">
        <f t="shared" si="7"/>
        <v>0</v>
      </c>
      <c r="M15" s="139">
        <f t="shared" si="8"/>
        <v>0</v>
      </c>
    </row>
    <row r="16" spans="1:13" s="123" customFormat="1" ht="37.25" customHeight="1">
      <c r="A16" s="128" t="s">
        <v>407</v>
      </c>
      <c r="B16" s="114"/>
      <c r="C16" s="115" t="s">
        <v>408</v>
      </c>
      <c r="D16" s="86" t="s">
        <v>9</v>
      </c>
      <c r="E16" s="130">
        <v>2</v>
      </c>
      <c r="F16" s="115">
        <v>16503</v>
      </c>
      <c r="G16" s="114">
        <f t="shared" si="4"/>
        <v>33006</v>
      </c>
      <c r="H16" s="72">
        <v>0</v>
      </c>
      <c r="I16" s="72">
        <v>0</v>
      </c>
      <c r="J16" s="72">
        <f t="shared" si="5"/>
        <v>0</v>
      </c>
      <c r="K16" s="139">
        <f t="shared" si="6"/>
        <v>0</v>
      </c>
      <c r="L16" s="139">
        <f t="shared" si="7"/>
        <v>0</v>
      </c>
      <c r="M16" s="139">
        <f t="shared" si="8"/>
        <v>0</v>
      </c>
    </row>
    <row r="17" spans="1:13" s="123" customFormat="1" ht="44" customHeight="1">
      <c r="A17" s="128" t="s">
        <v>409</v>
      </c>
      <c r="B17" s="114"/>
      <c r="C17" s="115" t="s">
        <v>410</v>
      </c>
      <c r="D17" s="86" t="s">
        <v>9</v>
      </c>
      <c r="E17" s="130">
        <v>1</v>
      </c>
      <c r="F17" s="115">
        <v>38956</v>
      </c>
      <c r="G17" s="114">
        <f t="shared" si="4"/>
        <v>38956</v>
      </c>
      <c r="H17" s="72">
        <v>0</v>
      </c>
      <c r="I17" s="72">
        <v>0</v>
      </c>
      <c r="J17" s="72">
        <f t="shared" si="5"/>
        <v>0</v>
      </c>
      <c r="K17" s="139">
        <f t="shared" si="6"/>
        <v>0</v>
      </c>
      <c r="L17" s="139">
        <f t="shared" si="7"/>
        <v>0</v>
      </c>
      <c r="M17" s="139">
        <f t="shared" si="8"/>
        <v>0</v>
      </c>
    </row>
    <row r="18" spans="1:13" s="123" customFormat="1" ht="44" customHeight="1">
      <c r="A18" s="128" t="s">
        <v>411</v>
      </c>
      <c r="B18" s="114"/>
      <c r="C18" s="115" t="s">
        <v>412</v>
      </c>
      <c r="D18" s="86" t="s">
        <v>9</v>
      </c>
      <c r="E18" s="130">
        <v>2</v>
      </c>
      <c r="F18" s="115">
        <v>446563</v>
      </c>
      <c r="G18" s="114">
        <f t="shared" si="4"/>
        <v>893126</v>
      </c>
      <c r="H18" s="72">
        <v>0</v>
      </c>
      <c r="I18" s="72">
        <v>0</v>
      </c>
      <c r="J18" s="72">
        <f t="shared" si="5"/>
        <v>0</v>
      </c>
      <c r="K18" s="139">
        <f t="shared" si="6"/>
        <v>0</v>
      </c>
      <c r="L18" s="139">
        <f t="shared" si="7"/>
        <v>0</v>
      </c>
      <c r="M18" s="139">
        <f t="shared" si="8"/>
        <v>0</v>
      </c>
    </row>
    <row r="19" spans="1:13" s="123" customFormat="1" ht="25.5" customHeight="1">
      <c r="A19" s="115"/>
      <c r="B19" s="114"/>
      <c r="C19" s="115"/>
      <c r="D19" s="114"/>
      <c r="E19" s="130"/>
      <c r="F19" s="115"/>
      <c r="G19" s="114"/>
      <c r="H19" s="73"/>
      <c r="I19" s="73"/>
      <c r="J19" s="73"/>
      <c r="K19" s="139"/>
      <c r="L19" s="139"/>
      <c r="M19" s="139"/>
    </row>
    <row r="20" spans="1:13" s="123" customFormat="1" ht="35" customHeight="1">
      <c r="A20" s="128" t="s">
        <v>413</v>
      </c>
      <c r="B20" s="114"/>
      <c r="C20" s="115" t="s">
        <v>414</v>
      </c>
      <c r="D20" s="86" t="s">
        <v>3</v>
      </c>
      <c r="E20" s="130">
        <v>1</v>
      </c>
      <c r="F20" s="115">
        <v>167289</v>
      </c>
      <c r="G20" s="114">
        <f t="shared" si="4"/>
        <v>167289</v>
      </c>
      <c r="H20" s="72">
        <v>0</v>
      </c>
      <c r="I20" s="72">
        <v>0</v>
      </c>
      <c r="J20" s="72">
        <f>H20-I20</f>
        <v>0</v>
      </c>
      <c r="K20" s="139">
        <f>F20*H20</f>
        <v>0</v>
      </c>
      <c r="L20" s="139">
        <f>F20*I20</f>
        <v>0</v>
      </c>
      <c r="M20" s="139">
        <f>F20*J20</f>
        <v>0</v>
      </c>
    </row>
    <row r="21" spans="1:13" s="123" customFormat="1" ht="32" customHeight="1">
      <c r="A21" s="128" t="s">
        <v>415</v>
      </c>
      <c r="B21" s="114"/>
      <c r="C21" s="115" t="s">
        <v>416</v>
      </c>
      <c r="D21" s="86" t="s">
        <v>3</v>
      </c>
      <c r="E21" s="130">
        <v>1</v>
      </c>
      <c r="F21" s="115">
        <v>88956</v>
      </c>
      <c r="G21" s="114">
        <f t="shared" si="4"/>
        <v>88956</v>
      </c>
      <c r="H21" s="72">
        <v>0</v>
      </c>
      <c r="I21" s="72">
        <v>0</v>
      </c>
      <c r="J21" s="72">
        <f>H21-I21</f>
        <v>0</v>
      </c>
      <c r="K21" s="139">
        <f>F21*H21</f>
        <v>0</v>
      </c>
      <c r="L21" s="139">
        <f>F21*I21</f>
        <v>0</v>
      </c>
      <c r="M21" s="139">
        <f>F21*J21</f>
        <v>0</v>
      </c>
    </row>
    <row r="22" spans="1:13" s="123" customFormat="1" ht="34.25" customHeight="1">
      <c r="A22" s="128" t="s">
        <v>417</v>
      </c>
      <c r="B22" s="114"/>
      <c r="C22" s="115" t="s">
        <v>418</v>
      </c>
      <c r="D22" s="86" t="s">
        <v>3</v>
      </c>
      <c r="E22" s="130">
        <v>1</v>
      </c>
      <c r="F22" s="115">
        <v>223668</v>
      </c>
      <c r="G22" s="114">
        <f t="shared" si="4"/>
        <v>223668</v>
      </c>
      <c r="H22" s="72">
        <v>0</v>
      </c>
      <c r="I22" s="72">
        <v>0</v>
      </c>
      <c r="J22" s="72">
        <f>H22-I22</f>
        <v>0</v>
      </c>
      <c r="K22" s="139">
        <f>F22*H22</f>
        <v>0</v>
      </c>
      <c r="L22" s="139">
        <f>F22*I22</f>
        <v>0</v>
      </c>
      <c r="M22" s="139">
        <f>F22*J22</f>
        <v>0</v>
      </c>
    </row>
    <row r="23" spans="1:13" s="123" customFormat="1" ht="25.5" customHeight="1">
      <c r="A23" s="115"/>
      <c r="B23" s="114"/>
      <c r="C23" s="115"/>
      <c r="D23" s="114"/>
      <c r="E23" s="115"/>
      <c r="F23" s="115"/>
      <c r="G23" s="114"/>
      <c r="H23" s="72"/>
      <c r="I23" s="72"/>
      <c r="J23" s="72"/>
      <c r="K23" s="139"/>
      <c r="L23" s="139"/>
      <c r="M23" s="139"/>
    </row>
    <row r="24" spans="1:13" s="123" customFormat="1" ht="35" customHeight="1">
      <c r="A24" s="128" t="s">
        <v>419</v>
      </c>
      <c r="B24" s="114"/>
      <c r="C24" s="115" t="s">
        <v>420</v>
      </c>
      <c r="D24" s="86" t="s">
        <v>3</v>
      </c>
      <c r="E24" s="130">
        <v>1</v>
      </c>
      <c r="F24" s="115">
        <v>18956</v>
      </c>
      <c r="G24" s="114">
        <f t="shared" si="4"/>
        <v>18956</v>
      </c>
      <c r="H24" s="72">
        <v>0.1</v>
      </c>
      <c r="I24" s="72">
        <v>0</v>
      </c>
      <c r="J24" s="72">
        <f>H24-I24</f>
        <v>0.1</v>
      </c>
      <c r="K24" s="139">
        <f>F24*H24</f>
        <v>1895.6000000000001</v>
      </c>
      <c r="L24" s="139">
        <f>F24*I24</f>
        <v>0</v>
      </c>
      <c r="M24" s="139">
        <f>F24*J24</f>
        <v>1895.6000000000001</v>
      </c>
    </row>
    <row r="25" spans="1:13" s="123" customFormat="1" ht="29" customHeight="1">
      <c r="A25" s="128" t="s">
        <v>421</v>
      </c>
      <c r="B25" s="114"/>
      <c r="C25" s="115" t="s">
        <v>422</v>
      </c>
      <c r="D25" s="86" t="s">
        <v>3</v>
      </c>
      <c r="E25" s="130">
        <v>1</v>
      </c>
      <c r="F25" s="115">
        <v>88956</v>
      </c>
      <c r="G25" s="114">
        <f t="shared" si="4"/>
        <v>88956</v>
      </c>
      <c r="H25" s="72">
        <v>0</v>
      </c>
      <c r="I25" s="72">
        <v>0</v>
      </c>
      <c r="J25" s="72">
        <f>H25-I25</f>
        <v>0</v>
      </c>
      <c r="K25" s="139">
        <f>F25*H25</f>
        <v>0</v>
      </c>
      <c r="L25" s="139">
        <f>F25*I25</f>
        <v>0</v>
      </c>
      <c r="M25" s="139">
        <f>F25*J25</f>
        <v>0</v>
      </c>
    </row>
    <row r="26" spans="1:13" s="123" customFormat="1" ht="33" customHeight="1">
      <c r="A26" s="128" t="s">
        <v>423</v>
      </c>
      <c r="B26" s="114"/>
      <c r="C26" s="115" t="s">
        <v>424</v>
      </c>
      <c r="D26" s="86" t="s">
        <v>3</v>
      </c>
      <c r="E26" s="130">
        <v>1</v>
      </c>
      <c r="F26" s="115">
        <v>28956</v>
      </c>
      <c r="G26" s="114">
        <f t="shared" si="4"/>
        <v>28956</v>
      </c>
      <c r="H26" s="72">
        <v>0.2</v>
      </c>
      <c r="I26" s="72">
        <v>0</v>
      </c>
      <c r="J26" s="72">
        <f>H26-I26</f>
        <v>0.2</v>
      </c>
      <c r="K26" s="139">
        <f>F26*H26</f>
        <v>5791.2000000000007</v>
      </c>
      <c r="L26" s="139">
        <f>F26*I26</f>
        <v>0</v>
      </c>
      <c r="M26" s="139">
        <f>F26*J26</f>
        <v>5791.2000000000007</v>
      </c>
    </row>
    <row r="27" spans="1:13" s="123" customFormat="1" ht="33" customHeight="1">
      <c r="A27" s="128"/>
      <c r="B27" s="114"/>
      <c r="C27" s="115"/>
      <c r="D27" s="86"/>
      <c r="E27" s="130"/>
      <c r="F27" s="115"/>
      <c r="G27" s="114"/>
      <c r="H27" s="73"/>
      <c r="I27" s="73"/>
      <c r="J27" s="73"/>
      <c r="K27" s="139"/>
      <c r="L27" s="139"/>
      <c r="M27" s="139"/>
    </row>
    <row r="28" spans="1:13" s="124" customFormat="1" ht="36" customHeight="1">
      <c r="A28" s="131"/>
      <c r="B28" s="132"/>
      <c r="C28" s="121" t="s">
        <v>391</v>
      </c>
      <c r="D28" s="107"/>
      <c r="E28" s="107"/>
      <c r="F28" s="115"/>
      <c r="G28" s="114"/>
      <c r="H28" s="72"/>
      <c r="I28" s="72"/>
      <c r="J28" s="72"/>
      <c r="K28" s="139"/>
      <c r="L28" s="139"/>
      <c r="M28" s="139"/>
    </row>
    <row r="29" spans="1:13" s="123" customFormat="1" ht="34.5" customHeight="1">
      <c r="A29" s="242" t="s">
        <v>425</v>
      </c>
      <c r="B29" s="242"/>
      <c r="C29" s="242"/>
      <c r="D29" s="242"/>
      <c r="E29" s="242"/>
      <c r="F29" s="242"/>
      <c r="G29" s="122">
        <f>SUM(G4:G28)</f>
        <v>2405273</v>
      </c>
      <c r="H29" s="146"/>
      <c r="I29" s="146"/>
      <c r="J29" s="146"/>
      <c r="K29" s="147">
        <f>SUM(K4:K28)</f>
        <v>340595.89999999997</v>
      </c>
      <c r="L29" s="147">
        <f>SUM(L4:L28)</f>
        <v>0</v>
      </c>
      <c r="M29" s="147">
        <f>SUM(M4:M28)</f>
        <v>340595.89999999997</v>
      </c>
    </row>
  </sheetData>
  <mergeCells count="15">
    <mergeCell ref="A1:M1"/>
    <mergeCell ref="A29:F29"/>
    <mergeCell ref="M2:M3"/>
    <mergeCell ref="L2:L3"/>
    <mergeCell ref="K2:K3"/>
    <mergeCell ref="J2:J3"/>
    <mergeCell ref="I2:I3"/>
    <mergeCell ref="H2:H3"/>
    <mergeCell ref="G2:G3"/>
    <mergeCell ref="F2:F3"/>
    <mergeCell ref="A2:A3"/>
    <mergeCell ref="B2:B3"/>
    <mergeCell ref="C2:C3"/>
    <mergeCell ref="D2:D3"/>
    <mergeCell ref="E2:E3"/>
  </mergeCells>
  <pageMargins left="0.7" right="0.7" top="0.75" bottom="0.75" header="0.3" footer="0.3"/>
  <pageSetup paperSize="9" scale="3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BF4216-47DF-624A-AC8D-DC8D70DF818E}">
  <dimension ref="A1:Q92"/>
  <sheetViews>
    <sheetView showGridLines="0" showZeros="0" view="pageLayout" topLeftCell="A88" zoomScale="125" zoomScaleNormal="85" zoomScaleSheetLayoutView="125" zoomScalePageLayoutView="125" workbookViewId="0">
      <selection activeCell="C40" sqref="C40"/>
    </sheetView>
  </sheetViews>
  <sheetFormatPr baseColWidth="10" defaultColWidth="8.6640625" defaultRowHeight="14"/>
  <cols>
    <col min="1" max="1" width="8.1640625" style="8" customWidth="1"/>
    <col min="2" max="2" width="14.83203125" style="8" customWidth="1"/>
    <col min="3" max="3" width="55.33203125" style="8" customWidth="1"/>
    <col min="4" max="4" width="7.6640625" style="8" customWidth="1"/>
    <col min="5" max="5" width="7.6640625" style="9" customWidth="1"/>
    <col min="6" max="6" width="16" style="19" customWidth="1"/>
    <col min="7" max="7" width="17.5" style="19" customWidth="1"/>
    <col min="8" max="8" width="20.33203125" style="8" customWidth="1"/>
    <col min="9" max="9" width="18.33203125" style="8" customWidth="1"/>
    <col min="10" max="10" width="13.5" style="9" bestFit="1" customWidth="1"/>
    <col min="11" max="12" width="13.5" style="9" customWidth="1"/>
    <col min="13" max="13" width="11.6640625" style="8" bestFit="1" customWidth="1"/>
    <col min="14" max="15" width="13.5" style="8" hidden="1" customWidth="1"/>
    <col min="16" max="16" width="12.1640625" style="8" hidden="1" customWidth="1"/>
    <col min="17" max="17" width="13.5" style="8" hidden="1" customWidth="1"/>
    <col min="18" max="18" width="0" style="8" hidden="1" customWidth="1"/>
    <col min="19" max="19" width="15.5" style="8" customWidth="1"/>
    <col min="20" max="16384" width="8.6640625" style="8"/>
  </cols>
  <sheetData>
    <row r="1" spans="1:12" ht="22" customHeight="1">
      <c r="A1" s="226" t="s">
        <v>38</v>
      </c>
      <c r="B1" s="226"/>
      <c r="C1" s="226"/>
      <c r="D1" s="226"/>
      <c r="E1" s="226"/>
      <c r="F1" s="226"/>
      <c r="G1" s="226"/>
    </row>
    <row r="2" spans="1:12" ht="30">
      <c r="A2" s="204" t="s">
        <v>18</v>
      </c>
      <c r="B2" s="205" t="s">
        <v>19</v>
      </c>
      <c r="C2" s="205" t="s">
        <v>12</v>
      </c>
      <c r="D2" s="205" t="s">
        <v>0</v>
      </c>
      <c r="E2" s="206" t="s">
        <v>1</v>
      </c>
      <c r="F2" s="207" t="s">
        <v>2</v>
      </c>
      <c r="G2" s="207" t="s">
        <v>30</v>
      </c>
    </row>
    <row r="3" spans="1:12" ht="20" customHeight="1">
      <c r="A3" s="3"/>
      <c r="B3" s="3"/>
      <c r="C3" s="3"/>
      <c r="D3" s="3"/>
      <c r="E3" s="3"/>
      <c r="F3" s="3"/>
      <c r="G3" s="3"/>
    </row>
    <row r="4" spans="1:12" ht="25" customHeight="1">
      <c r="A4" s="2" t="s">
        <v>39</v>
      </c>
      <c r="B4" s="3"/>
      <c r="C4" s="12" t="s">
        <v>41</v>
      </c>
      <c r="D4" s="14"/>
      <c r="E4" s="30"/>
      <c r="F4" s="28"/>
      <c r="G4" s="28"/>
    </row>
    <row r="5" spans="1:12" ht="25" customHeight="1">
      <c r="A5" s="21" t="s">
        <v>42</v>
      </c>
      <c r="B5" s="14"/>
      <c r="C5" s="6" t="s">
        <v>43</v>
      </c>
      <c r="D5" s="14" t="s">
        <v>3</v>
      </c>
      <c r="E5" s="30">
        <v>1</v>
      </c>
      <c r="F5" s="208"/>
      <c r="G5" s="28"/>
    </row>
    <row r="6" spans="1:12" ht="25" customHeight="1">
      <c r="A6" s="21"/>
      <c r="B6" s="6" t="s">
        <v>693</v>
      </c>
      <c r="C6" s="10"/>
      <c r="D6" s="14"/>
      <c r="E6" s="30"/>
      <c r="F6" s="29"/>
      <c r="G6" s="28"/>
    </row>
    <row r="7" spans="1:12" ht="25" customHeight="1">
      <c r="A7" s="21" t="s">
        <v>44</v>
      </c>
      <c r="B7" s="14"/>
      <c r="C7" s="6" t="s">
        <v>45</v>
      </c>
      <c r="D7" s="14" t="s">
        <v>3</v>
      </c>
      <c r="E7" s="30">
        <v>1</v>
      </c>
      <c r="F7" s="208"/>
      <c r="G7" s="28"/>
    </row>
    <row r="8" spans="1:12" ht="25" customHeight="1">
      <c r="A8" s="21" t="s">
        <v>47</v>
      </c>
      <c r="B8" s="6" t="s">
        <v>46</v>
      </c>
      <c r="C8" s="6" t="s">
        <v>49</v>
      </c>
      <c r="D8" s="14" t="s">
        <v>3</v>
      </c>
      <c r="E8" s="30">
        <v>1</v>
      </c>
      <c r="F8" s="208"/>
      <c r="G8" s="28"/>
    </row>
    <row r="9" spans="1:12" ht="25" customHeight="1">
      <c r="A9" s="21" t="s">
        <v>50</v>
      </c>
      <c r="B9" s="14"/>
      <c r="C9" s="6" t="s">
        <v>52</v>
      </c>
      <c r="D9" s="14" t="s">
        <v>3</v>
      </c>
      <c r="E9" s="30">
        <v>1</v>
      </c>
      <c r="F9" s="208"/>
      <c r="G9" s="208"/>
    </row>
    <row r="10" spans="1:12" ht="50" customHeight="1">
      <c r="A10" s="22" t="s">
        <v>53</v>
      </c>
      <c r="B10" s="23"/>
      <c r="C10" s="24" t="s">
        <v>54</v>
      </c>
      <c r="D10" s="14" t="s">
        <v>3</v>
      </c>
      <c r="E10" s="30">
        <v>1</v>
      </c>
      <c r="F10" s="208"/>
      <c r="G10" s="28"/>
    </row>
    <row r="11" spans="1:12" ht="32" customHeight="1">
      <c r="A11" s="21" t="s">
        <v>55</v>
      </c>
      <c r="B11" s="14"/>
      <c r="C11" s="6" t="s">
        <v>56</v>
      </c>
      <c r="D11" s="14" t="s">
        <v>3</v>
      </c>
      <c r="E11" s="30">
        <v>1</v>
      </c>
      <c r="F11" s="208"/>
      <c r="G11" s="28"/>
    </row>
    <row r="12" spans="1:12" ht="23" customHeight="1">
      <c r="A12" s="2" t="s">
        <v>57</v>
      </c>
      <c r="B12" s="3"/>
      <c r="C12" s="12" t="s">
        <v>497</v>
      </c>
      <c r="D12" s="14"/>
      <c r="E12" s="30"/>
      <c r="F12" s="208"/>
      <c r="G12" s="28"/>
    </row>
    <row r="13" spans="1:12" ht="32" customHeight="1">
      <c r="A13" s="21" t="s">
        <v>59</v>
      </c>
      <c r="B13" s="14"/>
      <c r="C13" s="6" t="s">
        <v>498</v>
      </c>
      <c r="D13" s="14" t="s">
        <v>3</v>
      </c>
      <c r="E13" s="30">
        <v>1</v>
      </c>
      <c r="F13" s="208"/>
      <c r="G13" s="28"/>
    </row>
    <row r="14" spans="1:12" ht="26" customHeight="1">
      <c r="A14" s="2" t="s">
        <v>72</v>
      </c>
      <c r="B14" s="3"/>
      <c r="C14" s="12" t="s">
        <v>58</v>
      </c>
      <c r="D14" s="14"/>
      <c r="E14" s="30"/>
      <c r="F14" s="28"/>
      <c r="G14" s="28"/>
    </row>
    <row r="15" spans="1:12" ht="28" customHeight="1">
      <c r="A15" s="21" t="s">
        <v>74</v>
      </c>
      <c r="B15" s="14"/>
      <c r="C15" s="6" t="s">
        <v>60</v>
      </c>
      <c r="D15" s="14" t="s">
        <v>293</v>
      </c>
      <c r="E15" s="30">
        <v>12</v>
      </c>
      <c r="F15" s="28"/>
      <c r="G15" s="28"/>
      <c r="J15" s="52"/>
      <c r="K15" s="52"/>
      <c r="L15" s="52"/>
    </row>
    <row r="16" spans="1:12" ht="22" customHeight="1">
      <c r="A16" s="21"/>
      <c r="B16" s="6" t="s">
        <v>126</v>
      </c>
      <c r="C16" s="6"/>
      <c r="D16" s="14"/>
      <c r="E16" s="30"/>
      <c r="F16" s="28"/>
      <c r="G16" s="28"/>
      <c r="J16" s="52"/>
      <c r="K16" s="52"/>
      <c r="L16" s="52"/>
    </row>
    <row r="17" spans="1:17" ht="27" customHeight="1">
      <c r="A17" s="21"/>
      <c r="B17" s="14"/>
      <c r="C17" s="6" t="s">
        <v>61</v>
      </c>
      <c r="D17" s="14" t="s">
        <v>293</v>
      </c>
      <c r="E17" s="30">
        <v>12</v>
      </c>
      <c r="F17" s="28"/>
      <c r="G17" s="28"/>
      <c r="J17" s="52"/>
      <c r="K17" s="52"/>
      <c r="L17" s="52"/>
    </row>
    <row r="18" spans="1:17" ht="22" customHeight="1">
      <c r="A18" s="21"/>
      <c r="B18" s="6" t="s">
        <v>62</v>
      </c>
      <c r="C18" s="6"/>
      <c r="D18" s="14"/>
      <c r="E18" s="30"/>
      <c r="F18" s="28"/>
      <c r="G18" s="28"/>
      <c r="J18" s="52"/>
      <c r="K18" s="52"/>
      <c r="L18" s="52"/>
    </row>
    <row r="19" spans="1:17" ht="26" customHeight="1">
      <c r="A19" s="21" t="s">
        <v>76</v>
      </c>
      <c r="B19" s="14"/>
      <c r="C19" s="6" t="s">
        <v>65</v>
      </c>
      <c r="D19" s="14" t="s">
        <v>293</v>
      </c>
      <c r="E19" s="30">
        <v>12</v>
      </c>
      <c r="F19" s="28"/>
      <c r="G19" s="28"/>
      <c r="J19" s="53"/>
      <c r="K19" s="53"/>
      <c r="L19" s="53"/>
    </row>
    <row r="20" spans="1:17" ht="26" customHeight="1">
      <c r="A20" s="21" t="s">
        <v>78</v>
      </c>
      <c r="B20" s="14"/>
      <c r="C20" s="6" t="s">
        <v>67</v>
      </c>
      <c r="D20" s="14" t="s">
        <v>293</v>
      </c>
      <c r="E20" s="30">
        <v>12</v>
      </c>
      <c r="F20" s="28"/>
      <c r="G20" s="28"/>
      <c r="J20" s="52"/>
      <c r="K20" s="52"/>
      <c r="L20" s="52"/>
    </row>
    <row r="21" spans="1:17" ht="26" customHeight="1">
      <c r="A21" s="21" t="s">
        <v>79</v>
      </c>
      <c r="B21" s="14"/>
      <c r="C21" s="6" t="s">
        <v>68</v>
      </c>
      <c r="D21" s="14" t="s">
        <v>293</v>
      </c>
      <c r="E21" s="30">
        <v>12</v>
      </c>
      <c r="F21" s="28"/>
      <c r="G21" s="28"/>
      <c r="J21" s="54"/>
      <c r="K21" s="54"/>
      <c r="L21" s="54"/>
    </row>
    <row r="22" spans="1:17" ht="26" customHeight="1">
      <c r="A22" s="21" t="s">
        <v>81</v>
      </c>
      <c r="B22" s="14"/>
      <c r="C22" s="6" t="s">
        <v>69</v>
      </c>
      <c r="D22" s="14" t="s">
        <v>293</v>
      </c>
      <c r="E22" s="30">
        <v>12</v>
      </c>
      <c r="F22" s="28"/>
      <c r="G22" s="28"/>
    </row>
    <row r="23" spans="1:17" ht="26" customHeight="1">
      <c r="A23" s="21" t="s">
        <v>82</v>
      </c>
      <c r="B23" s="14"/>
      <c r="C23" s="6" t="s">
        <v>499</v>
      </c>
      <c r="D23" s="23" t="s">
        <v>4</v>
      </c>
      <c r="E23" s="31">
        <v>1</v>
      </c>
      <c r="F23" s="28">
        <v>100000</v>
      </c>
      <c r="G23" s="28">
        <f t="shared" ref="G23" si="0">F23*E23</f>
        <v>100000</v>
      </c>
      <c r="I23" s="9"/>
    </row>
    <row r="24" spans="1:17" ht="26" customHeight="1">
      <c r="A24" s="21" t="s">
        <v>111</v>
      </c>
      <c r="B24" s="14"/>
      <c r="C24" s="6" t="s">
        <v>70</v>
      </c>
      <c r="D24" s="14" t="s">
        <v>293</v>
      </c>
      <c r="E24" s="30">
        <v>12</v>
      </c>
      <c r="F24" s="28"/>
      <c r="G24" s="28"/>
      <c r="I24" s="9"/>
      <c r="N24" s="11" t="s">
        <v>471</v>
      </c>
      <c r="O24" s="192" t="e">
        <f>#REF!</f>
        <v>#REF!</v>
      </c>
      <c r="P24" s="11" t="s">
        <v>474</v>
      </c>
      <c r="Q24" s="20">
        <v>1000000</v>
      </c>
    </row>
    <row r="25" spans="1:17" ht="26" customHeight="1">
      <c r="A25" s="21" t="s">
        <v>112</v>
      </c>
      <c r="B25" s="14"/>
      <c r="C25" s="6" t="s">
        <v>697</v>
      </c>
      <c r="D25" s="14" t="s">
        <v>293</v>
      </c>
      <c r="E25" s="30">
        <v>12</v>
      </c>
      <c r="F25" s="28"/>
      <c r="G25" s="28"/>
      <c r="I25" s="9"/>
      <c r="L25" s="52"/>
      <c r="N25" s="11" t="s">
        <v>472</v>
      </c>
      <c r="O25" s="192" t="e">
        <f>#REF!</f>
        <v>#REF!</v>
      </c>
      <c r="P25" s="11" t="s">
        <v>475</v>
      </c>
      <c r="Q25" s="192">
        <v>300000</v>
      </c>
    </row>
    <row r="26" spans="1:17" ht="26" customHeight="1">
      <c r="A26" s="21" t="s">
        <v>113</v>
      </c>
      <c r="B26" s="14"/>
      <c r="C26" s="6" t="s">
        <v>71</v>
      </c>
      <c r="D26" s="14" t="s">
        <v>293</v>
      </c>
      <c r="E26" s="30">
        <v>12</v>
      </c>
      <c r="F26" s="28"/>
      <c r="G26" s="28"/>
      <c r="I26" s="9"/>
      <c r="L26" s="52"/>
      <c r="N26" s="11" t="s">
        <v>473</v>
      </c>
      <c r="O26" s="192" t="e">
        <f>#REF!</f>
        <v>#REF!</v>
      </c>
      <c r="P26" s="11" t="s">
        <v>475</v>
      </c>
      <c r="Q26" s="192">
        <v>300000</v>
      </c>
    </row>
    <row r="27" spans="1:17" ht="26" customHeight="1">
      <c r="A27" s="2" t="s">
        <v>83</v>
      </c>
      <c r="B27" s="3"/>
      <c r="C27" s="12" t="s">
        <v>73</v>
      </c>
      <c r="D27" s="14"/>
      <c r="E27" s="30"/>
      <c r="F27" s="28"/>
      <c r="G27" s="28"/>
      <c r="I27" s="9"/>
      <c r="L27" s="52"/>
      <c r="N27" s="11"/>
      <c r="O27" s="193" t="e">
        <f>SUM(O24:O26)</f>
        <v>#REF!</v>
      </c>
      <c r="P27" s="194"/>
      <c r="Q27" s="193">
        <f>SUM(Q24:Q26)</f>
        <v>1600000</v>
      </c>
    </row>
    <row r="28" spans="1:17" ht="26" customHeight="1">
      <c r="A28" s="21" t="s">
        <v>74</v>
      </c>
      <c r="B28" s="3"/>
      <c r="C28" s="25" t="s">
        <v>75</v>
      </c>
      <c r="D28" s="23" t="s">
        <v>4</v>
      </c>
      <c r="E28" s="31">
        <v>1</v>
      </c>
      <c r="F28" s="28">
        <v>24000</v>
      </c>
      <c r="G28" s="28">
        <f>E28*F28</f>
        <v>24000</v>
      </c>
      <c r="I28" s="9"/>
      <c r="L28" s="52"/>
    </row>
    <row r="29" spans="1:17" ht="30">
      <c r="A29" s="21" t="s">
        <v>76</v>
      </c>
      <c r="B29" s="3"/>
      <c r="C29" s="6" t="s">
        <v>77</v>
      </c>
      <c r="D29" s="14" t="s">
        <v>4</v>
      </c>
      <c r="E29" s="31">
        <v>1</v>
      </c>
      <c r="F29" s="28">
        <v>30000</v>
      </c>
      <c r="G29" s="28">
        <f t="shared" ref="G29" si="1">E29*F29</f>
        <v>30000</v>
      </c>
      <c r="I29" s="9"/>
      <c r="L29" s="52"/>
    </row>
    <row r="30" spans="1:17" ht="30">
      <c r="A30" s="21" t="s">
        <v>78</v>
      </c>
      <c r="B30" s="6"/>
      <c r="C30" s="6" t="s">
        <v>80</v>
      </c>
      <c r="D30" s="14" t="s">
        <v>4</v>
      </c>
      <c r="E30" s="48">
        <v>1</v>
      </c>
      <c r="F30" s="46">
        <v>30000</v>
      </c>
      <c r="G30" s="46">
        <f>F30*E30</f>
        <v>30000</v>
      </c>
      <c r="I30" s="9"/>
      <c r="L30" s="199"/>
    </row>
    <row r="31" spans="1:17" ht="41" customHeight="1">
      <c r="A31" s="21" t="s">
        <v>82</v>
      </c>
      <c r="B31" s="6"/>
      <c r="C31" s="6" t="s">
        <v>482</v>
      </c>
      <c r="D31" s="14" t="s">
        <v>5</v>
      </c>
      <c r="E31" s="30"/>
      <c r="F31" s="28">
        <f>SUM(F28:F30)</f>
        <v>84000</v>
      </c>
      <c r="G31" s="46">
        <f>F31*E31/100</f>
        <v>0</v>
      </c>
    </row>
    <row r="32" spans="1:17" ht="28" customHeight="1">
      <c r="A32" s="2" t="s">
        <v>110</v>
      </c>
      <c r="B32" s="3"/>
      <c r="C32" s="12" t="s">
        <v>84</v>
      </c>
      <c r="D32" s="14"/>
      <c r="E32" s="30"/>
      <c r="F32" s="28"/>
      <c r="G32" s="28"/>
    </row>
    <row r="33" spans="1:12" ht="28" customHeight="1">
      <c r="A33" s="21" t="s">
        <v>88</v>
      </c>
      <c r="B33" s="14"/>
      <c r="C33" s="26" t="s">
        <v>87</v>
      </c>
      <c r="D33" s="14" t="s">
        <v>14</v>
      </c>
      <c r="E33" s="30">
        <v>1</v>
      </c>
      <c r="F33" s="28">
        <v>180000</v>
      </c>
      <c r="G33" s="28">
        <f t="shared" ref="G33" si="2">F33*E33</f>
        <v>180000</v>
      </c>
      <c r="H33" s="51"/>
    </row>
    <row r="34" spans="1:12" ht="28" customHeight="1">
      <c r="A34" s="21" t="s">
        <v>91</v>
      </c>
      <c r="B34" s="14"/>
      <c r="C34" s="6" t="s">
        <v>483</v>
      </c>
      <c r="D34" s="14" t="s">
        <v>14</v>
      </c>
      <c r="E34" s="30">
        <v>1</v>
      </c>
      <c r="F34" s="28">
        <v>1000000</v>
      </c>
      <c r="G34" s="28">
        <f>F34*E34</f>
        <v>1000000</v>
      </c>
      <c r="H34" s="51"/>
    </row>
    <row r="35" spans="1:12" ht="30">
      <c r="A35" s="21" t="s">
        <v>93</v>
      </c>
      <c r="B35" s="14"/>
      <c r="C35" s="6" t="s">
        <v>484</v>
      </c>
      <c r="D35" s="14" t="s">
        <v>5</v>
      </c>
      <c r="E35" s="48"/>
      <c r="F35" s="46">
        <f>SUM(F33:F34)</f>
        <v>1180000</v>
      </c>
      <c r="G35" s="46">
        <f>F35*E35/100</f>
        <v>0</v>
      </c>
      <c r="H35" s="51"/>
    </row>
    <row r="36" spans="1:12" ht="27" customHeight="1">
      <c r="A36" s="21"/>
      <c r="B36" s="14"/>
      <c r="C36" s="6"/>
      <c r="D36" s="14"/>
      <c r="E36" s="48"/>
      <c r="F36" s="46"/>
      <c r="G36" s="46"/>
      <c r="H36" s="51"/>
    </row>
    <row r="37" spans="1:12" ht="27" customHeight="1">
      <c r="A37" s="2"/>
      <c r="B37" s="3"/>
      <c r="C37" s="12"/>
      <c r="D37" s="14"/>
      <c r="E37" s="30"/>
      <c r="F37" s="28"/>
      <c r="G37" s="28"/>
      <c r="H37" s="51"/>
    </row>
    <row r="38" spans="1:12" ht="29" customHeight="1">
      <c r="A38" s="21"/>
      <c r="B38" s="14"/>
      <c r="C38" s="38"/>
      <c r="D38" s="14"/>
      <c r="E38" s="30"/>
      <c r="F38" s="28"/>
      <c r="G38" s="28"/>
      <c r="H38" s="51"/>
    </row>
    <row r="39" spans="1:12" ht="27" customHeight="1">
      <c r="A39" s="21"/>
      <c r="B39" s="14"/>
      <c r="C39" s="6"/>
      <c r="D39" s="14"/>
      <c r="E39" s="48"/>
      <c r="F39" s="46"/>
      <c r="G39" s="46"/>
      <c r="H39" s="51"/>
    </row>
    <row r="40" spans="1:12" ht="27" customHeight="1">
      <c r="A40" s="21"/>
      <c r="B40" s="14"/>
      <c r="C40" s="6"/>
      <c r="D40" s="14"/>
      <c r="E40" s="48"/>
      <c r="F40" s="46"/>
      <c r="G40" s="46"/>
      <c r="H40" s="51"/>
    </row>
    <row r="41" spans="1:12" ht="27" customHeight="1">
      <c r="A41" s="21"/>
      <c r="B41" s="14"/>
      <c r="C41" s="6"/>
      <c r="D41" s="14"/>
      <c r="E41" s="48"/>
      <c r="F41" s="46"/>
      <c r="G41" s="46"/>
      <c r="H41" s="51"/>
    </row>
    <row r="42" spans="1:12" ht="27" customHeight="1">
      <c r="A42" s="21"/>
      <c r="B42" s="14"/>
      <c r="C42" s="6"/>
      <c r="D42" s="14"/>
      <c r="E42" s="48"/>
      <c r="F42" s="46"/>
      <c r="G42" s="46"/>
      <c r="H42" s="51"/>
    </row>
    <row r="43" spans="1:12" ht="27" customHeight="1">
      <c r="A43" s="21"/>
      <c r="B43" s="14"/>
      <c r="C43" s="26"/>
      <c r="D43" s="14"/>
      <c r="E43" s="30"/>
      <c r="F43" s="28"/>
      <c r="G43" s="28"/>
      <c r="H43" s="51"/>
    </row>
    <row r="44" spans="1:12" ht="27" customHeight="1">
      <c r="A44" s="21"/>
      <c r="B44" s="14"/>
      <c r="C44" s="26"/>
      <c r="D44" s="14"/>
      <c r="E44" s="30"/>
      <c r="F44" s="28"/>
      <c r="G44" s="28"/>
      <c r="H44" s="51"/>
    </row>
    <row r="45" spans="1:12" ht="28" customHeight="1">
      <c r="A45" s="227" t="s">
        <v>17</v>
      </c>
      <c r="B45" s="227"/>
      <c r="C45" s="227"/>
      <c r="D45" s="227"/>
      <c r="E45" s="227"/>
      <c r="F45" s="227"/>
      <c r="G45" s="33"/>
    </row>
    <row r="46" spans="1:12" ht="28" customHeight="1">
      <c r="A46" s="227" t="s">
        <v>21</v>
      </c>
      <c r="B46" s="227"/>
      <c r="C46" s="227"/>
      <c r="D46" s="227"/>
      <c r="E46" s="227"/>
      <c r="F46" s="227"/>
      <c r="G46" s="33"/>
    </row>
    <row r="47" spans="1:12" ht="25" customHeight="1">
      <c r="A47" s="3"/>
      <c r="B47" s="3"/>
      <c r="C47" s="3"/>
      <c r="D47" s="3"/>
      <c r="E47" s="3"/>
      <c r="F47" s="3"/>
      <c r="G47" s="3"/>
    </row>
    <row r="48" spans="1:12" ht="25" customHeight="1">
      <c r="A48" s="2" t="s">
        <v>122</v>
      </c>
      <c r="B48" s="14"/>
      <c r="C48" s="6" t="s">
        <v>485</v>
      </c>
      <c r="D48" s="14"/>
      <c r="E48" s="48"/>
      <c r="F48" s="46"/>
      <c r="G48" s="46"/>
      <c r="J48" s="200"/>
      <c r="K48" s="200"/>
      <c r="L48" s="200"/>
    </row>
    <row r="49" spans="1:13" ht="25" customHeight="1">
      <c r="A49" s="21" t="s">
        <v>487</v>
      </c>
      <c r="B49" s="14"/>
      <c r="C49" s="6" t="s">
        <v>89</v>
      </c>
      <c r="D49" s="14" t="s">
        <v>90</v>
      </c>
      <c r="E49" s="48">
        <v>100</v>
      </c>
      <c r="F49" s="46"/>
      <c r="G49" s="46"/>
      <c r="I49" s="196"/>
      <c r="J49" s="201"/>
      <c r="K49" s="201"/>
      <c r="L49" s="201"/>
      <c r="M49" s="196"/>
    </row>
    <row r="50" spans="1:13" ht="25" customHeight="1">
      <c r="A50" s="21" t="s">
        <v>488</v>
      </c>
      <c r="B50" s="14"/>
      <c r="C50" s="6" t="s">
        <v>92</v>
      </c>
      <c r="D50" s="14" t="s">
        <v>90</v>
      </c>
      <c r="E50" s="48">
        <v>100</v>
      </c>
      <c r="F50" s="46"/>
      <c r="G50" s="46"/>
      <c r="I50" s="196"/>
      <c r="J50" s="201"/>
      <c r="K50" s="201"/>
      <c r="L50" s="201"/>
      <c r="M50" s="196"/>
    </row>
    <row r="51" spans="1:13" ht="25" customHeight="1">
      <c r="A51" s="21" t="s">
        <v>489</v>
      </c>
      <c r="B51" s="14"/>
      <c r="C51" s="6" t="s">
        <v>94</v>
      </c>
      <c r="D51" s="14" t="s">
        <v>90</v>
      </c>
      <c r="E51" s="48">
        <v>100</v>
      </c>
      <c r="F51" s="46"/>
      <c r="G51" s="46"/>
      <c r="I51" s="196"/>
      <c r="J51" s="201"/>
      <c r="K51" s="201"/>
      <c r="L51" s="201"/>
      <c r="M51" s="196"/>
    </row>
    <row r="52" spans="1:13" ht="25" customHeight="1">
      <c r="A52" s="21" t="s">
        <v>490</v>
      </c>
      <c r="B52" s="14"/>
      <c r="C52" s="6" t="s">
        <v>95</v>
      </c>
      <c r="D52" s="14" t="s">
        <v>90</v>
      </c>
      <c r="E52" s="48">
        <v>100</v>
      </c>
      <c r="F52" s="46"/>
      <c r="G52" s="46"/>
      <c r="H52" s="51"/>
      <c r="I52" s="196"/>
      <c r="J52" s="201"/>
      <c r="K52" s="201"/>
      <c r="L52" s="201"/>
      <c r="M52" s="196"/>
    </row>
    <row r="53" spans="1:13" ht="25" customHeight="1">
      <c r="A53" s="21" t="s">
        <v>491</v>
      </c>
      <c r="B53" s="14"/>
      <c r="C53" s="6" t="s">
        <v>96</v>
      </c>
      <c r="D53" s="14" t="s">
        <v>90</v>
      </c>
      <c r="E53" s="48">
        <v>100</v>
      </c>
      <c r="F53" s="46"/>
      <c r="G53" s="46"/>
      <c r="I53" s="196"/>
      <c r="J53" s="201"/>
      <c r="K53" s="201"/>
      <c r="L53" s="201"/>
      <c r="M53" s="196"/>
    </row>
    <row r="54" spans="1:13" ht="25" customHeight="1">
      <c r="A54" s="21" t="s">
        <v>492</v>
      </c>
      <c r="B54" s="14"/>
      <c r="C54" s="6" t="s">
        <v>97</v>
      </c>
      <c r="D54" s="14" t="s">
        <v>90</v>
      </c>
      <c r="E54" s="48">
        <v>100</v>
      </c>
      <c r="F54" s="46"/>
      <c r="G54" s="46"/>
      <c r="I54" s="196"/>
      <c r="J54" s="201"/>
      <c r="K54" s="201"/>
      <c r="L54" s="201"/>
      <c r="M54" s="196"/>
    </row>
    <row r="55" spans="1:13" ht="25" customHeight="1">
      <c r="A55" s="21" t="s">
        <v>493</v>
      </c>
      <c r="B55" s="14"/>
      <c r="C55" s="6" t="s">
        <v>98</v>
      </c>
      <c r="D55" s="14" t="s">
        <v>99</v>
      </c>
      <c r="E55" s="48">
        <v>100</v>
      </c>
      <c r="F55" s="46"/>
      <c r="G55" s="46"/>
      <c r="I55" s="196"/>
      <c r="J55" s="201"/>
      <c r="K55" s="201"/>
      <c r="L55" s="201"/>
      <c r="M55" s="196"/>
    </row>
    <row r="56" spans="1:13" ht="25" customHeight="1">
      <c r="A56" s="21" t="s">
        <v>494</v>
      </c>
      <c r="B56" s="14"/>
      <c r="C56" s="6" t="s">
        <v>476</v>
      </c>
      <c r="D56" s="14" t="s">
        <v>124</v>
      </c>
      <c r="E56" s="30">
        <v>1</v>
      </c>
      <c r="F56" s="28"/>
      <c r="G56" s="28"/>
      <c r="I56" s="196"/>
      <c r="J56" s="197"/>
      <c r="K56" s="197"/>
      <c r="L56" s="197"/>
      <c r="M56" s="196"/>
    </row>
    <row r="57" spans="1:13" ht="25" customHeight="1">
      <c r="A57" s="21" t="s">
        <v>495</v>
      </c>
      <c r="B57" s="14"/>
      <c r="C57" s="6" t="s">
        <v>477</v>
      </c>
      <c r="D57" s="14" t="s">
        <v>124</v>
      </c>
      <c r="E57" s="30">
        <v>1</v>
      </c>
      <c r="F57" s="28"/>
      <c r="G57" s="28"/>
      <c r="I57" s="196"/>
      <c r="J57" s="197"/>
      <c r="K57" s="197"/>
      <c r="L57" s="197"/>
      <c r="M57" s="196"/>
    </row>
    <row r="58" spans="1:13" ht="25" customHeight="1">
      <c r="A58" s="21" t="s">
        <v>496</v>
      </c>
      <c r="B58" s="14"/>
      <c r="C58" s="6" t="s">
        <v>478</v>
      </c>
      <c r="D58" s="14" t="s">
        <v>124</v>
      </c>
      <c r="E58" s="30">
        <v>1</v>
      </c>
      <c r="F58" s="28"/>
      <c r="G58" s="28"/>
      <c r="I58" s="196"/>
      <c r="J58" s="197"/>
      <c r="K58" s="197"/>
      <c r="L58" s="197"/>
      <c r="M58" s="196"/>
    </row>
    <row r="59" spans="1:13" ht="25" customHeight="1">
      <c r="A59" s="21"/>
      <c r="B59" s="14"/>
      <c r="C59" s="6"/>
      <c r="D59" s="14"/>
      <c r="E59" s="30"/>
      <c r="F59" s="28"/>
      <c r="G59" s="28"/>
      <c r="I59" s="196"/>
      <c r="J59" s="197"/>
      <c r="K59" s="197"/>
      <c r="L59" s="197"/>
      <c r="M59" s="196"/>
    </row>
    <row r="60" spans="1:13" ht="25" customHeight="1">
      <c r="A60" s="2" t="s">
        <v>123</v>
      </c>
      <c r="B60" s="14"/>
      <c r="C60" s="6" t="s">
        <v>486</v>
      </c>
      <c r="D60" s="14"/>
      <c r="E60" s="30"/>
      <c r="F60" s="28"/>
      <c r="G60" s="28"/>
      <c r="I60" s="196"/>
      <c r="J60" s="197"/>
      <c r="K60" s="197"/>
      <c r="L60" s="197"/>
      <c r="M60" s="196"/>
    </row>
    <row r="61" spans="1:13" ht="25" customHeight="1">
      <c r="A61" s="21" t="s">
        <v>500</v>
      </c>
      <c r="B61" s="14"/>
      <c r="C61" s="6" t="s">
        <v>100</v>
      </c>
      <c r="D61" s="14" t="s">
        <v>90</v>
      </c>
      <c r="E61" s="30">
        <v>40</v>
      </c>
      <c r="F61" s="28"/>
      <c r="G61" s="28"/>
      <c r="I61" s="196"/>
      <c r="J61" s="197"/>
      <c r="K61" s="197"/>
      <c r="L61" s="197"/>
      <c r="M61" s="196"/>
    </row>
    <row r="62" spans="1:13" ht="25" customHeight="1">
      <c r="A62" s="21" t="s">
        <v>501</v>
      </c>
      <c r="B62" s="14"/>
      <c r="C62" s="6" t="s">
        <v>101</v>
      </c>
      <c r="D62" s="14" t="s">
        <v>90</v>
      </c>
      <c r="E62" s="30">
        <v>40</v>
      </c>
      <c r="F62" s="28"/>
      <c r="G62" s="28"/>
      <c r="I62" s="196"/>
      <c r="J62" s="197"/>
      <c r="K62" s="197"/>
      <c r="L62" s="197"/>
      <c r="M62" s="196"/>
    </row>
    <row r="63" spans="1:13" ht="25" customHeight="1">
      <c r="A63" s="21" t="s">
        <v>502</v>
      </c>
      <c r="B63" s="14"/>
      <c r="C63" s="6" t="s">
        <v>102</v>
      </c>
      <c r="D63" s="14" t="s">
        <v>90</v>
      </c>
      <c r="E63" s="30">
        <v>40</v>
      </c>
      <c r="F63" s="28"/>
      <c r="G63" s="28"/>
      <c r="I63" s="196"/>
      <c r="J63" s="197"/>
      <c r="K63" s="197"/>
      <c r="L63" s="197"/>
      <c r="M63" s="196"/>
    </row>
    <row r="64" spans="1:13" ht="25" customHeight="1">
      <c r="A64" s="21" t="s">
        <v>503</v>
      </c>
      <c r="B64" s="14"/>
      <c r="C64" s="6" t="s">
        <v>103</v>
      </c>
      <c r="D64" s="14" t="s">
        <v>90</v>
      </c>
      <c r="E64" s="30">
        <v>40</v>
      </c>
      <c r="F64" s="28"/>
      <c r="G64" s="28"/>
      <c r="I64" s="196"/>
      <c r="J64" s="197"/>
      <c r="K64" s="197"/>
      <c r="L64" s="197"/>
      <c r="M64" s="196"/>
    </row>
    <row r="65" spans="1:13" ht="25" customHeight="1">
      <c r="A65" s="21" t="s">
        <v>504</v>
      </c>
      <c r="B65" s="14"/>
      <c r="C65" s="6" t="s">
        <v>103</v>
      </c>
      <c r="D65" s="14" t="s">
        <v>90</v>
      </c>
      <c r="E65" s="30">
        <v>40</v>
      </c>
      <c r="F65" s="28"/>
      <c r="G65" s="28"/>
      <c r="I65" s="196"/>
      <c r="J65" s="197"/>
      <c r="K65" s="197"/>
      <c r="L65" s="197"/>
      <c r="M65" s="196"/>
    </row>
    <row r="66" spans="1:13" ht="25" customHeight="1">
      <c r="A66" s="21" t="s">
        <v>505</v>
      </c>
      <c r="B66" s="14"/>
      <c r="C66" s="6" t="s">
        <v>104</v>
      </c>
      <c r="D66" s="14" t="s">
        <v>90</v>
      </c>
      <c r="E66" s="30">
        <v>40</v>
      </c>
      <c r="F66" s="28"/>
      <c r="G66" s="28"/>
      <c r="I66" s="196"/>
      <c r="J66" s="197"/>
      <c r="K66" s="197"/>
      <c r="L66" s="197"/>
      <c r="M66" s="196"/>
    </row>
    <row r="67" spans="1:13" ht="25" customHeight="1">
      <c r="A67" s="21" t="s">
        <v>506</v>
      </c>
      <c r="B67" s="14"/>
      <c r="C67" s="6" t="s">
        <v>105</v>
      </c>
      <c r="D67" s="14" t="s">
        <v>90</v>
      </c>
      <c r="E67" s="30">
        <v>40</v>
      </c>
      <c r="F67" s="28"/>
      <c r="G67" s="28"/>
      <c r="I67" s="196"/>
      <c r="J67" s="197"/>
      <c r="K67" s="197"/>
      <c r="L67" s="197"/>
      <c r="M67" s="196"/>
    </row>
    <row r="68" spans="1:13" ht="25" customHeight="1">
      <c r="A68" s="21" t="s">
        <v>507</v>
      </c>
      <c r="B68" s="14"/>
      <c r="C68" s="6" t="s">
        <v>106</v>
      </c>
      <c r="D68" s="14" t="s">
        <v>90</v>
      </c>
      <c r="E68" s="30">
        <v>40</v>
      </c>
      <c r="F68" s="28"/>
      <c r="G68" s="28"/>
      <c r="I68" s="196"/>
      <c r="J68" s="197"/>
      <c r="K68" s="197"/>
      <c r="L68" s="197"/>
      <c r="M68" s="196"/>
    </row>
    <row r="69" spans="1:13" ht="25" customHeight="1">
      <c r="A69" s="21" t="s">
        <v>508</v>
      </c>
      <c r="B69" s="14"/>
      <c r="C69" s="6" t="s">
        <v>107</v>
      </c>
      <c r="D69" s="14" t="s">
        <v>90</v>
      </c>
      <c r="E69" s="30">
        <v>40</v>
      </c>
      <c r="F69" s="28"/>
      <c r="G69" s="28"/>
      <c r="I69" s="196"/>
      <c r="J69" s="197"/>
      <c r="K69" s="197"/>
      <c r="L69" s="197"/>
      <c r="M69" s="196"/>
    </row>
    <row r="70" spans="1:13" ht="25" customHeight="1">
      <c r="A70" s="21" t="s">
        <v>509</v>
      </c>
      <c r="B70" s="14"/>
      <c r="C70" s="6" t="s">
        <v>108</v>
      </c>
      <c r="D70" s="14" t="s">
        <v>90</v>
      </c>
      <c r="E70" s="30">
        <v>40</v>
      </c>
      <c r="F70" s="28"/>
      <c r="G70" s="28"/>
      <c r="I70" s="196"/>
      <c r="J70" s="197"/>
      <c r="K70" s="197"/>
      <c r="L70" s="197"/>
      <c r="M70" s="196"/>
    </row>
    <row r="71" spans="1:13" ht="25" customHeight="1">
      <c r="A71" s="21" t="s">
        <v>510</v>
      </c>
      <c r="B71" s="14"/>
      <c r="C71" s="6" t="s">
        <v>479</v>
      </c>
      <c r="D71" s="14" t="s">
        <v>90</v>
      </c>
      <c r="E71" s="30">
        <v>40</v>
      </c>
      <c r="F71" s="28"/>
      <c r="G71" s="28"/>
      <c r="I71" s="196"/>
      <c r="J71" s="197"/>
      <c r="K71" s="197"/>
      <c r="L71" s="197"/>
      <c r="M71" s="196"/>
    </row>
    <row r="72" spans="1:13" ht="25" customHeight="1">
      <c r="A72" s="21" t="s">
        <v>511</v>
      </c>
      <c r="B72" s="14"/>
      <c r="C72" s="6" t="s">
        <v>480</v>
      </c>
      <c r="D72" s="14" t="s">
        <v>90</v>
      </c>
      <c r="E72" s="30">
        <v>40</v>
      </c>
      <c r="F72" s="28"/>
      <c r="G72" s="28"/>
      <c r="I72" s="196"/>
      <c r="J72" s="197"/>
      <c r="K72" s="197"/>
      <c r="L72" s="197"/>
      <c r="M72" s="196"/>
    </row>
    <row r="73" spans="1:13" ht="25" customHeight="1">
      <c r="A73" s="21" t="s">
        <v>512</v>
      </c>
      <c r="B73" s="14"/>
      <c r="C73" s="6" t="s">
        <v>481</v>
      </c>
      <c r="D73" s="14" t="s">
        <v>90</v>
      </c>
      <c r="E73" s="30">
        <v>40</v>
      </c>
      <c r="F73" s="28"/>
      <c r="G73" s="28"/>
      <c r="I73" s="196"/>
      <c r="J73" s="197"/>
      <c r="K73" s="197"/>
      <c r="L73" s="197"/>
      <c r="M73" s="196"/>
    </row>
    <row r="74" spans="1:13" ht="25" customHeight="1">
      <c r="A74" s="21"/>
      <c r="B74" s="14"/>
      <c r="C74" s="6"/>
      <c r="D74" s="14"/>
      <c r="E74" s="30"/>
      <c r="F74" s="28"/>
      <c r="G74" s="28"/>
    </row>
    <row r="75" spans="1:13" ht="25" customHeight="1">
      <c r="A75" s="21"/>
      <c r="B75" s="14"/>
      <c r="C75" s="6"/>
      <c r="D75" s="14"/>
      <c r="E75" s="30"/>
      <c r="F75" s="28"/>
      <c r="G75" s="28"/>
    </row>
    <row r="76" spans="1:13" ht="25" customHeight="1">
      <c r="A76" s="21"/>
      <c r="B76" s="14"/>
      <c r="C76" s="6"/>
      <c r="D76" s="14"/>
      <c r="E76" s="30"/>
      <c r="F76" s="28"/>
      <c r="G76" s="28"/>
    </row>
    <row r="77" spans="1:13" ht="25" customHeight="1">
      <c r="A77" s="21"/>
      <c r="B77" s="14"/>
      <c r="C77" s="6"/>
      <c r="D77" s="14"/>
      <c r="E77" s="30"/>
      <c r="F77" s="28"/>
      <c r="G77" s="28"/>
    </row>
    <row r="78" spans="1:13" ht="25" customHeight="1">
      <c r="A78" s="21"/>
      <c r="B78" s="14"/>
      <c r="C78" s="6"/>
      <c r="D78" s="14"/>
      <c r="E78" s="30"/>
      <c r="F78" s="28"/>
      <c r="G78" s="28"/>
    </row>
    <row r="79" spans="1:13" ht="25" customHeight="1">
      <c r="A79" s="21"/>
      <c r="B79" s="14"/>
      <c r="C79" s="6"/>
      <c r="D79" s="14"/>
      <c r="E79" s="30"/>
      <c r="F79" s="28"/>
      <c r="G79" s="28"/>
    </row>
    <row r="80" spans="1:13" ht="25" customHeight="1">
      <c r="A80" s="21"/>
      <c r="B80" s="14"/>
      <c r="C80" s="6"/>
      <c r="D80" s="14"/>
      <c r="E80" s="30"/>
      <c r="F80" s="28"/>
      <c r="G80" s="28"/>
    </row>
    <row r="81" spans="1:8" ht="25" customHeight="1">
      <c r="A81" s="21"/>
      <c r="B81" s="14"/>
      <c r="C81" s="6"/>
      <c r="D81" s="14"/>
      <c r="E81" s="30"/>
      <c r="F81" s="28"/>
      <c r="G81" s="28"/>
    </row>
    <row r="82" spans="1:8" ht="25" customHeight="1">
      <c r="A82" s="21"/>
      <c r="B82" s="14"/>
      <c r="C82" s="6"/>
      <c r="D82" s="14"/>
      <c r="E82" s="30"/>
      <c r="F82" s="28"/>
      <c r="G82" s="28"/>
    </row>
    <row r="83" spans="1:8" ht="25" customHeight="1">
      <c r="A83" s="21"/>
      <c r="B83" s="14"/>
      <c r="C83" s="6"/>
      <c r="D83" s="14"/>
      <c r="E83" s="30"/>
      <c r="F83" s="28"/>
      <c r="G83" s="28"/>
    </row>
    <row r="84" spans="1:8" ht="25" customHeight="1">
      <c r="A84" s="21"/>
      <c r="B84" s="14"/>
      <c r="C84" s="6"/>
      <c r="D84" s="14"/>
      <c r="E84" s="30"/>
      <c r="F84" s="28"/>
      <c r="G84" s="28"/>
    </row>
    <row r="85" spans="1:8" ht="25" customHeight="1">
      <c r="A85" s="21"/>
      <c r="B85" s="14"/>
      <c r="C85" s="6"/>
      <c r="D85" s="14"/>
      <c r="E85" s="30"/>
      <c r="F85" s="28"/>
      <c r="G85" s="28"/>
    </row>
    <row r="86" spans="1:8" ht="29" customHeight="1">
      <c r="A86" s="21"/>
      <c r="B86" s="14"/>
      <c r="C86" s="6"/>
      <c r="D86" s="14"/>
      <c r="E86" s="30"/>
      <c r="F86" s="28"/>
      <c r="G86" s="28"/>
      <c r="H86" s="202"/>
    </row>
    <row r="87" spans="1:8" ht="29" customHeight="1">
      <c r="A87" s="21"/>
      <c r="B87" s="14"/>
      <c r="C87" s="6"/>
      <c r="D87" s="14"/>
      <c r="E87" s="30"/>
      <c r="F87" s="28"/>
      <c r="G87" s="28"/>
      <c r="H87" s="202"/>
    </row>
    <row r="88" spans="1:8" ht="29" customHeight="1">
      <c r="A88" s="21"/>
      <c r="B88" s="14"/>
      <c r="C88" s="6"/>
      <c r="D88" s="14"/>
      <c r="E88" s="30"/>
      <c r="F88" s="28"/>
      <c r="G88" s="28"/>
      <c r="H88" s="202"/>
    </row>
    <row r="89" spans="1:8" ht="29" customHeight="1">
      <c r="A89" s="21"/>
      <c r="B89" s="14"/>
      <c r="C89" s="6"/>
      <c r="D89" s="14"/>
      <c r="E89" s="30"/>
      <c r="F89" s="28"/>
      <c r="G89" s="28"/>
      <c r="H89" s="202"/>
    </row>
    <row r="90" spans="1:8" ht="29" customHeight="1">
      <c r="A90" s="21"/>
      <c r="B90" s="14"/>
      <c r="C90" s="6"/>
      <c r="D90" s="14"/>
      <c r="E90" s="30"/>
      <c r="F90" s="28"/>
      <c r="G90" s="28"/>
      <c r="H90" s="202"/>
    </row>
    <row r="91" spans="1:8" ht="29" customHeight="1">
      <c r="A91" s="21"/>
      <c r="B91" s="14"/>
      <c r="C91" s="6"/>
      <c r="D91" s="14"/>
      <c r="E91" s="30"/>
      <c r="F91" s="28"/>
      <c r="G91" s="28"/>
      <c r="H91" s="202"/>
    </row>
    <row r="92" spans="1:8" ht="29" customHeight="1">
      <c r="A92" s="227" t="s">
        <v>109</v>
      </c>
      <c r="B92" s="227"/>
      <c r="C92" s="227"/>
      <c r="D92" s="227"/>
      <c r="E92" s="227"/>
      <c r="F92" s="227"/>
      <c r="G92" s="33"/>
    </row>
  </sheetData>
  <mergeCells count="4">
    <mergeCell ref="A1:G1"/>
    <mergeCell ref="A45:F45"/>
    <mergeCell ref="A46:F46"/>
    <mergeCell ref="A92:F92"/>
  </mergeCells>
  <pageMargins left="0.7" right="0.7" top="0.64676616915422902" bottom="0.75" header="0.3" footer="0.3"/>
  <pageSetup paperSize="9" scale="65" firstPageNumber="105" orientation="portrait" useFirstPageNumber="1" r:id="rId1"/>
  <headerFooter>
    <oddHeader>&amp;C&amp;"Arial,Bold"&amp;9CONSTRUCTION, SUPPLY, INSTALLATION, TESTING AND COMMISSIONING OF SLUDGE LAGOONS AND DISINFECTION FACILITIES COMPLETE WITH THE ASSOCIATED EQUIPMENT AND ANCILLARIES. 
PROJECT NO : LNW 17/25/26</oddHeader>
    <oddFooter>&amp;LBILL OF QUANTITIES&amp;CC2.2 - &amp;P&amp;RPRELIMINARY AND GENERAL</oddFooter>
  </headerFooter>
  <colBreaks count="1" manualBreakCount="1">
    <brk id="7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06DACC-D7FB-534A-88E7-1B19E93E22DD}">
  <dimension ref="A1:G56"/>
  <sheetViews>
    <sheetView showGridLines="0" showZeros="0" view="pageLayout" topLeftCell="A48" zoomScale="125" zoomScaleNormal="85" zoomScaleSheetLayoutView="125" zoomScalePageLayoutView="125" workbookViewId="0">
      <selection activeCell="C50" sqref="C50"/>
    </sheetView>
  </sheetViews>
  <sheetFormatPr baseColWidth="10" defaultColWidth="8.6640625" defaultRowHeight="14"/>
  <cols>
    <col min="1" max="1" width="8.1640625" style="4" customWidth="1"/>
    <col min="2" max="2" width="9" style="4" customWidth="1"/>
    <col min="3" max="3" width="65.1640625" style="5" customWidth="1"/>
    <col min="4" max="4" width="5.6640625" style="4" customWidth="1"/>
    <col min="5" max="5" width="10.1640625" style="1" bestFit="1" customWidth="1"/>
    <col min="6" max="7" width="14.33203125" style="47" customWidth="1"/>
    <col min="8" max="16384" width="8.6640625" style="4"/>
  </cols>
  <sheetData>
    <row r="1" spans="1:7" ht="25" customHeight="1">
      <c r="A1" s="226" t="s">
        <v>577</v>
      </c>
      <c r="B1" s="226"/>
      <c r="C1" s="226"/>
      <c r="D1" s="226"/>
      <c r="E1" s="226"/>
      <c r="F1" s="226"/>
      <c r="G1" s="226"/>
    </row>
    <row r="2" spans="1:7" ht="23" customHeight="1">
      <c r="A2" s="228"/>
      <c r="B2" s="228"/>
      <c r="C2" s="228"/>
      <c r="D2" s="228"/>
      <c r="E2" s="228"/>
      <c r="F2" s="228"/>
      <c r="G2" s="228"/>
    </row>
    <row r="3" spans="1:7" ht="30">
      <c r="A3" s="204" t="s">
        <v>18</v>
      </c>
      <c r="B3" s="205" t="s">
        <v>19</v>
      </c>
      <c r="C3" s="205" t="s">
        <v>12</v>
      </c>
      <c r="D3" s="205" t="s">
        <v>0</v>
      </c>
      <c r="E3" s="206" t="s">
        <v>1</v>
      </c>
      <c r="F3" s="207" t="s">
        <v>2</v>
      </c>
      <c r="G3" s="207" t="s">
        <v>30</v>
      </c>
    </row>
    <row r="4" spans="1:7" ht="22" customHeight="1">
      <c r="A4" s="15">
        <v>2.1</v>
      </c>
      <c r="B4" s="15"/>
      <c r="C4" s="16" t="s">
        <v>7</v>
      </c>
      <c r="D4" s="17"/>
      <c r="E4" s="31"/>
      <c r="F4" s="40"/>
      <c r="G4" s="41"/>
    </row>
    <row r="5" spans="1:7" ht="22" customHeight="1">
      <c r="A5" s="17" t="s">
        <v>358</v>
      </c>
      <c r="B5" s="15"/>
      <c r="C5" s="18" t="s">
        <v>516</v>
      </c>
      <c r="D5" s="17" t="s">
        <v>517</v>
      </c>
      <c r="E5" s="31">
        <v>1</v>
      </c>
      <c r="F5" s="40"/>
      <c r="G5" s="43"/>
    </row>
    <row r="6" spans="1:7" ht="22" customHeight="1">
      <c r="A6" s="17" t="s">
        <v>513</v>
      </c>
      <c r="B6" s="15"/>
      <c r="C6" s="18" t="s">
        <v>518</v>
      </c>
      <c r="D6" s="17"/>
      <c r="E6" s="31"/>
      <c r="F6" s="40"/>
      <c r="G6" s="41"/>
    </row>
    <row r="7" spans="1:7" ht="20" customHeight="1">
      <c r="A7" s="17" t="s">
        <v>519</v>
      </c>
      <c r="B7" s="17"/>
      <c r="C7" s="18" t="s">
        <v>521</v>
      </c>
      <c r="D7" s="17" t="s">
        <v>9</v>
      </c>
      <c r="E7" s="31">
        <v>35</v>
      </c>
      <c r="F7" s="42"/>
      <c r="G7" s="43"/>
    </row>
    <row r="8" spans="1:7" ht="19" customHeight="1">
      <c r="A8" s="17" t="s">
        <v>520</v>
      </c>
      <c r="B8" s="17"/>
      <c r="C8" s="18" t="s">
        <v>522</v>
      </c>
      <c r="D8" s="17" t="s">
        <v>9</v>
      </c>
      <c r="E8" s="31">
        <v>3</v>
      </c>
      <c r="F8" s="42"/>
      <c r="G8" s="43"/>
    </row>
    <row r="9" spans="1:7" ht="19" customHeight="1">
      <c r="A9" s="17" t="s">
        <v>514</v>
      </c>
      <c r="B9" s="17"/>
      <c r="C9" s="18" t="s">
        <v>525</v>
      </c>
      <c r="D9" s="17" t="s">
        <v>26</v>
      </c>
      <c r="E9" s="49">
        <v>50</v>
      </c>
      <c r="F9" s="44"/>
      <c r="G9" s="43"/>
    </row>
    <row r="10" spans="1:7" ht="19" customHeight="1">
      <c r="A10" s="17" t="s">
        <v>515</v>
      </c>
      <c r="B10" s="17"/>
      <c r="C10" s="18" t="s">
        <v>524</v>
      </c>
      <c r="D10" s="17" t="s">
        <v>26</v>
      </c>
      <c r="E10" s="49">
        <v>20</v>
      </c>
      <c r="F10" s="44"/>
      <c r="G10" s="43"/>
    </row>
    <row r="11" spans="1:7" ht="18" customHeight="1">
      <c r="A11" s="17"/>
      <c r="B11" s="17"/>
      <c r="C11" s="18"/>
      <c r="D11" s="17"/>
      <c r="E11" s="49"/>
      <c r="F11" s="44"/>
      <c r="G11" s="43"/>
    </row>
    <row r="12" spans="1:7" ht="22" customHeight="1">
      <c r="A12" s="15" t="s">
        <v>523</v>
      </c>
      <c r="B12" s="15"/>
      <c r="C12" s="16" t="s">
        <v>536</v>
      </c>
      <c r="D12" s="17"/>
      <c r="E12" s="49"/>
      <c r="F12" s="45"/>
      <c r="G12" s="43"/>
    </row>
    <row r="13" spans="1:7" ht="21" customHeight="1">
      <c r="A13" s="17"/>
      <c r="B13" s="17"/>
      <c r="C13" s="18" t="s">
        <v>526</v>
      </c>
      <c r="D13" s="17"/>
      <c r="E13" s="49"/>
      <c r="F13" s="46"/>
      <c r="G13" s="43"/>
    </row>
    <row r="14" spans="1:7" ht="21" customHeight="1">
      <c r="A14" s="17" t="s">
        <v>362</v>
      </c>
      <c r="B14" s="17"/>
      <c r="C14" s="16" t="s">
        <v>527</v>
      </c>
      <c r="D14" s="17"/>
      <c r="E14" s="49"/>
      <c r="F14" s="44"/>
      <c r="G14" s="43"/>
    </row>
    <row r="15" spans="1:7" ht="20" customHeight="1">
      <c r="A15" s="17" t="s">
        <v>529</v>
      </c>
      <c r="B15" s="17"/>
      <c r="C15" s="18" t="s">
        <v>528</v>
      </c>
      <c r="D15" s="213"/>
      <c r="E15" s="49"/>
      <c r="F15" s="44"/>
      <c r="G15" s="43"/>
    </row>
    <row r="16" spans="1:7" ht="20" customHeight="1">
      <c r="A16" s="17"/>
      <c r="B16" s="17"/>
      <c r="C16" s="18" t="s">
        <v>531</v>
      </c>
      <c r="D16" s="17" t="s">
        <v>26</v>
      </c>
      <c r="E16" s="49">
        <v>3000</v>
      </c>
      <c r="F16" s="44"/>
      <c r="G16" s="43"/>
    </row>
    <row r="17" spans="1:7" ht="20" customHeight="1">
      <c r="A17" s="17"/>
      <c r="B17" s="17"/>
      <c r="C17" s="18" t="s">
        <v>532</v>
      </c>
      <c r="D17" s="17" t="s">
        <v>26</v>
      </c>
      <c r="E17" s="49">
        <v>3000</v>
      </c>
      <c r="F17" s="42"/>
      <c r="G17" s="43"/>
    </row>
    <row r="18" spans="1:7" ht="20" customHeight="1">
      <c r="A18" s="17"/>
      <c r="B18" s="17"/>
      <c r="C18" s="18" t="s">
        <v>533</v>
      </c>
      <c r="D18" s="17" t="s">
        <v>26</v>
      </c>
      <c r="E18" s="49">
        <v>100</v>
      </c>
      <c r="F18" s="42"/>
      <c r="G18" s="43"/>
    </row>
    <row r="19" spans="1:7" ht="20" customHeight="1">
      <c r="A19" s="17" t="s">
        <v>530</v>
      </c>
      <c r="B19" s="17"/>
      <c r="C19" s="16" t="s">
        <v>694</v>
      </c>
      <c r="D19" s="17"/>
      <c r="E19" s="49"/>
      <c r="F19" s="42"/>
      <c r="G19" s="43"/>
    </row>
    <row r="20" spans="1:7" ht="20" customHeight="1">
      <c r="A20" s="17"/>
      <c r="B20" s="17"/>
      <c r="C20" s="18" t="s">
        <v>534</v>
      </c>
      <c r="D20" s="17" t="s">
        <v>26</v>
      </c>
      <c r="E20" s="49">
        <v>500</v>
      </c>
      <c r="F20" s="42"/>
      <c r="G20" s="43"/>
    </row>
    <row r="21" spans="1:7" ht="25" customHeight="1">
      <c r="A21" s="17"/>
      <c r="B21" s="17"/>
      <c r="C21" s="18" t="s">
        <v>535</v>
      </c>
      <c r="D21" s="17" t="s">
        <v>26</v>
      </c>
      <c r="E21" s="49">
        <v>100</v>
      </c>
      <c r="F21" s="44"/>
      <c r="G21" s="43"/>
    </row>
    <row r="22" spans="1:7" ht="25" customHeight="1">
      <c r="A22" s="17" t="s">
        <v>537</v>
      </c>
      <c r="B22" s="17"/>
      <c r="C22" s="16" t="s">
        <v>538</v>
      </c>
      <c r="D22" s="17"/>
      <c r="E22" s="49"/>
      <c r="F22" s="44"/>
      <c r="G22" s="43"/>
    </row>
    <row r="23" spans="1:7" ht="25" customHeight="1">
      <c r="A23" s="17"/>
      <c r="B23" s="17"/>
      <c r="C23" s="18" t="s">
        <v>539</v>
      </c>
      <c r="D23" s="17" t="s">
        <v>26</v>
      </c>
      <c r="E23" s="49">
        <v>2000</v>
      </c>
      <c r="F23" s="44"/>
      <c r="G23" s="43"/>
    </row>
    <row r="24" spans="1:7" ht="25" customHeight="1">
      <c r="A24" s="17"/>
      <c r="B24" s="17"/>
      <c r="C24" s="18" t="s">
        <v>540</v>
      </c>
      <c r="D24" s="17" t="s">
        <v>26</v>
      </c>
      <c r="E24" s="49">
        <v>1000</v>
      </c>
      <c r="F24" s="44"/>
      <c r="G24" s="43"/>
    </row>
    <row r="25" spans="1:7" ht="25" customHeight="1">
      <c r="A25" s="17"/>
      <c r="B25" s="17"/>
      <c r="C25" s="18" t="s">
        <v>535</v>
      </c>
      <c r="D25" s="17" t="s">
        <v>541</v>
      </c>
      <c r="E25" s="49">
        <v>100</v>
      </c>
      <c r="F25" s="44"/>
      <c r="G25" s="43"/>
    </row>
    <row r="26" spans="1:7" ht="18" customHeight="1">
      <c r="A26" s="17" t="s">
        <v>542</v>
      </c>
      <c r="B26" s="17"/>
      <c r="C26" s="16" t="s">
        <v>543</v>
      </c>
      <c r="D26" s="17"/>
      <c r="E26" s="49"/>
      <c r="F26" s="44"/>
      <c r="G26" s="43"/>
    </row>
    <row r="27" spans="1:7" ht="25" customHeight="1">
      <c r="A27" s="17"/>
      <c r="B27" s="17"/>
      <c r="C27" s="18" t="s">
        <v>531</v>
      </c>
      <c r="D27" s="17" t="s">
        <v>541</v>
      </c>
      <c r="E27" s="49">
        <v>350</v>
      </c>
      <c r="F27" s="44"/>
      <c r="G27" s="43"/>
    </row>
    <row r="28" spans="1:7" ht="16" customHeight="1">
      <c r="A28" s="17" t="s">
        <v>544</v>
      </c>
      <c r="B28" s="17"/>
      <c r="C28" s="16" t="s">
        <v>545</v>
      </c>
      <c r="D28" s="17"/>
      <c r="E28" s="49"/>
      <c r="F28" s="44"/>
      <c r="G28" s="43"/>
    </row>
    <row r="29" spans="1:7" ht="20" customHeight="1">
      <c r="A29" s="17"/>
      <c r="B29" s="17"/>
      <c r="C29" s="18" t="s">
        <v>546</v>
      </c>
      <c r="D29" s="17" t="s">
        <v>541</v>
      </c>
      <c r="E29" s="49">
        <v>180</v>
      </c>
      <c r="F29" s="44"/>
      <c r="G29" s="43"/>
    </row>
    <row r="30" spans="1:7" ht="20" customHeight="1">
      <c r="A30" s="17"/>
      <c r="B30" s="17"/>
      <c r="C30" s="18" t="s">
        <v>547</v>
      </c>
      <c r="D30" s="17" t="s">
        <v>541</v>
      </c>
      <c r="E30" s="49">
        <v>50</v>
      </c>
      <c r="F30" s="44"/>
      <c r="G30" s="43"/>
    </row>
    <row r="31" spans="1:7" ht="17" customHeight="1">
      <c r="A31" s="17" t="s">
        <v>548</v>
      </c>
      <c r="B31" s="17"/>
      <c r="C31" s="16" t="s">
        <v>549</v>
      </c>
      <c r="D31" s="17"/>
      <c r="E31" s="49"/>
      <c r="F31" s="44"/>
      <c r="G31" s="43"/>
    </row>
    <row r="32" spans="1:7" ht="16" customHeight="1">
      <c r="A32" s="17"/>
      <c r="B32" s="17"/>
      <c r="C32" s="18" t="s">
        <v>550</v>
      </c>
      <c r="D32" s="17" t="s">
        <v>541</v>
      </c>
      <c r="E32" s="49">
        <v>1500</v>
      </c>
      <c r="F32" s="44"/>
      <c r="G32" s="43"/>
    </row>
    <row r="33" spans="1:7" ht="16" customHeight="1">
      <c r="A33" s="17"/>
      <c r="B33" s="17"/>
      <c r="C33" s="18" t="s">
        <v>551</v>
      </c>
      <c r="D33" s="17" t="s">
        <v>541</v>
      </c>
      <c r="E33" s="49">
        <v>1500</v>
      </c>
      <c r="F33" s="44"/>
      <c r="G33" s="43"/>
    </row>
    <row r="34" spans="1:7" ht="20" customHeight="1">
      <c r="A34" s="17"/>
      <c r="B34" s="17"/>
      <c r="C34" s="18"/>
      <c r="D34" s="17"/>
      <c r="E34" s="49"/>
      <c r="F34" s="44"/>
      <c r="G34" s="43"/>
    </row>
    <row r="35" spans="1:7" ht="30" customHeight="1">
      <c r="A35" s="17" t="s">
        <v>554</v>
      </c>
      <c r="B35" s="17"/>
      <c r="C35" s="39" t="s">
        <v>552</v>
      </c>
      <c r="D35" s="17" t="s">
        <v>541</v>
      </c>
      <c r="E35" s="49">
        <v>2000</v>
      </c>
      <c r="F35" s="44"/>
      <c r="G35" s="43"/>
    </row>
    <row r="36" spans="1:7" ht="17" customHeight="1">
      <c r="A36" s="17" t="s">
        <v>556</v>
      </c>
      <c r="B36" s="15"/>
      <c r="C36" s="18" t="s">
        <v>553</v>
      </c>
      <c r="D36" s="214" t="s">
        <v>555</v>
      </c>
      <c r="E36" s="49">
        <v>4000</v>
      </c>
      <c r="F36" s="44"/>
      <c r="G36" s="43"/>
    </row>
    <row r="37" spans="1:7" ht="24" customHeight="1">
      <c r="A37" s="17"/>
      <c r="B37" s="15"/>
      <c r="C37" s="18"/>
      <c r="D37" s="17"/>
      <c r="E37" s="17"/>
      <c r="F37" s="44"/>
      <c r="G37" s="43"/>
    </row>
    <row r="38" spans="1:7" ht="18" customHeight="1">
      <c r="A38" s="15">
        <v>2.2999999999999998</v>
      </c>
      <c r="B38" s="15"/>
      <c r="C38" s="16" t="s">
        <v>557</v>
      </c>
      <c r="D38" s="17"/>
      <c r="E38" s="17"/>
      <c r="F38" s="44"/>
      <c r="G38" s="43"/>
    </row>
    <row r="39" spans="1:7" ht="28" customHeight="1">
      <c r="A39" s="17" t="s">
        <v>366</v>
      </c>
      <c r="B39" s="15"/>
      <c r="C39" s="16" t="s">
        <v>558</v>
      </c>
      <c r="D39" s="17"/>
      <c r="E39" s="17"/>
      <c r="F39" s="44"/>
      <c r="G39" s="43"/>
    </row>
    <row r="40" spans="1:7" ht="29" customHeight="1">
      <c r="A40" s="17"/>
      <c r="B40" s="15"/>
      <c r="C40" s="18" t="s">
        <v>559</v>
      </c>
      <c r="D40" s="17" t="s">
        <v>541</v>
      </c>
      <c r="E40" s="49">
        <v>1000</v>
      </c>
      <c r="F40" s="44"/>
      <c r="G40" s="43"/>
    </row>
    <row r="41" spans="1:7" ht="24" customHeight="1">
      <c r="A41" s="17" t="s">
        <v>560</v>
      </c>
      <c r="B41" s="15"/>
      <c r="C41" s="18" t="s">
        <v>561</v>
      </c>
      <c r="D41" s="17"/>
      <c r="E41" s="17"/>
      <c r="F41" s="44"/>
      <c r="G41" s="43"/>
    </row>
    <row r="42" spans="1:7" ht="24" customHeight="1">
      <c r="A42" s="17"/>
      <c r="B42" s="15"/>
      <c r="C42" s="18" t="s">
        <v>562</v>
      </c>
      <c r="D42" s="17" t="s">
        <v>10</v>
      </c>
      <c r="E42" s="49">
        <v>9000</v>
      </c>
      <c r="F42" s="44"/>
      <c r="G42" s="43"/>
    </row>
    <row r="43" spans="1:7" ht="18" customHeight="1">
      <c r="A43" s="17"/>
      <c r="B43" s="15"/>
      <c r="C43" s="18"/>
      <c r="D43" s="17"/>
      <c r="E43" s="17"/>
      <c r="F43" s="44"/>
      <c r="G43" s="43"/>
    </row>
    <row r="44" spans="1:7" ht="24" customHeight="1">
      <c r="A44" s="15">
        <v>2.4</v>
      </c>
      <c r="B44" s="15"/>
      <c r="C44" s="18" t="s">
        <v>563</v>
      </c>
      <c r="D44" s="17"/>
      <c r="E44" s="17"/>
      <c r="F44" s="44"/>
      <c r="G44" s="43"/>
    </row>
    <row r="45" spans="1:7" ht="18" customHeight="1">
      <c r="A45" s="17" t="s">
        <v>369</v>
      </c>
      <c r="B45" s="15"/>
      <c r="C45" s="16" t="s">
        <v>564</v>
      </c>
      <c r="D45" s="17"/>
      <c r="E45" s="17"/>
      <c r="F45" s="44"/>
      <c r="G45" s="43"/>
    </row>
    <row r="46" spans="1:7" ht="24" customHeight="1">
      <c r="A46" s="17"/>
      <c r="B46" s="15"/>
      <c r="C46" s="18" t="s">
        <v>565</v>
      </c>
      <c r="D46" s="17" t="s">
        <v>541</v>
      </c>
      <c r="E46" s="49">
        <v>100</v>
      </c>
      <c r="F46" s="44"/>
      <c r="G46" s="43"/>
    </row>
    <row r="47" spans="1:7" ht="17" customHeight="1">
      <c r="A47" s="17" t="s">
        <v>567</v>
      </c>
      <c r="B47" s="15"/>
      <c r="C47" s="16" t="s">
        <v>566</v>
      </c>
      <c r="D47" s="17" t="s">
        <v>541</v>
      </c>
      <c r="E47" s="49">
        <v>120</v>
      </c>
      <c r="F47" s="44"/>
      <c r="G47" s="43"/>
    </row>
    <row r="48" spans="1:7" ht="18" customHeight="1">
      <c r="A48" s="17" t="s">
        <v>570</v>
      </c>
      <c r="B48" s="15"/>
      <c r="C48" s="16" t="s">
        <v>568</v>
      </c>
      <c r="D48" s="17"/>
      <c r="E48" s="17"/>
      <c r="F48" s="44"/>
      <c r="G48" s="43"/>
    </row>
    <row r="49" spans="1:7" ht="34" customHeight="1">
      <c r="A49" s="17"/>
      <c r="B49" s="15"/>
      <c r="C49" s="18" t="s">
        <v>569</v>
      </c>
      <c r="D49" s="17" t="s">
        <v>541</v>
      </c>
      <c r="E49" s="49">
        <v>10</v>
      </c>
      <c r="F49" s="44"/>
      <c r="G49" s="43"/>
    </row>
    <row r="50" spans="1:7" ht="28" customHeight="1">
      <c r="A50" s="17"/>
      <c r="B50" s="15"/>
      <c r="C50" s="18" t="s">
        <v>571</v>
      </c>
      <c r="D50" s="17" t="s">
        <v>541</v>
      </c>
      <c r="E50" s="49">
        <v>15</v>
      </c>
      <c r="F50" s="44"/>
      <c r="G50" s="43"/>
    </row>
    <row r="51" spans="1:7" ht="28" customHeight="1">
      <c r="A51" s="17"/>
      <c r="B51" s="15"/>
      <c r="C51" s="18" t="s">
        <v>575</v>
      </c>
      <c r="D51" s="17" t="s">
        <v>541</v>
      </c>
      <c r="E51" s="49">
        <v>30</v>
      </c>
      <c r="F51" s="44"/>
      <c r="G51" s="43"/>
    </row>
    <row r="52" spans="1:7" ht="18" customHeight="1">
      <c r="A52" s="17" t="s">
        <v>573</v>
      </c>
      <c r="B52" s="15"/>
      <c r="C52" s="16" t="s">
        <v>572</v>
      </c>
      <c r="D52" s="17"/>
      <c r="E52" s="17"/>
      <c r="F52" s="44"/>
      <c r="G52" s="43"/>
    </row>
    <row r="53" spans="1:7" ht="19" customHeight="1">
      <c r="A53" s="17"/>
      <c r="B53" s="15"/>
      <c r="C53" s="18" t="s">
        <v>574</v>
      </c>
      <c r="D53" s="17" t="s">
        <v>10</v>
      </c>
      <c r="E53" s="49">
        <v>100</v>
      </c>
      <c r="F53" s="44"/>
      <c r="G53" s="43"/>
    </row>
    <row r="54" spans="1:7" ht="24" customHeight="1">
      <c r="A54" s="17"/>
      <c r="B54" s="15"/>
      <c r="C54" s="18"/>
      <c r="D54" s="17"/>
      <c r="E54" s="17"/>
      <c r="F54" s="44"/>
      <c r="G54" s="43"/>
    </row>
    <row r="55" spans="1:7" ht="24" customHeight="1">
      <c r="A55" s="17"/>
      <c r="B55" s="15"/>
      <c r="C55" s="18"/>
      <c r="D55" s="214"/>
      <c r="E55" s="49"/>
      <c r="F55" s="44"/>
      <c r="G55" s="43"/>
    </row>
    <row r="56" spans="1:7" ht="24" customHeight="1">
      <c r="A56" s="229" t="s">
        <v>576</v>
      </c>
      <c r="B56" s="229"/>
      <c r="C56" s="229"/>
      <c r="D56" s="229"/>
      <c r="E56" s="229"/>
      <c r="F56" s="229"/>
      <c r="G56" s="212"/>
    </row>
  </sheetData>
  <mergeCells count="3">
    <mergeCell ref="A1:G1"/>
    <mergeCell ref="A2:G2"/>
    <mergeCell ref="A56:F56"/>
  </mergeCells>
  <phoneticPr fontId="9" type="noConversion"/>
  <pageMargins left="0.7" right="0.7" top="0.74988799283154095" bottom="0.75" header="0.3" footer="0.3"/>
  <pageSetup paperSize="9" scale="65" firstPageNumber="107" orientation="portrait" useFirstPageNumber="1" r:id="rId1"/>
  <headerFooter>
    <oddHeader>&amp;C&amp;"-,Bold"CONSTRUCTION, SUPPLY, INSTALLATION, TESTING AND COMMISSIONING OF SLUDGE LAGOONS AND DISINFECTION FACILITIES COMPLETE WITH THE ASSOCIATED EQUIPMENT AND ANCILLARIES. 
PROJECT NO : LNW 17/25/26</oddHeader>
    <oddFooter>&amp;LBILL OF QUANTITIES&amp;CC2.2 - &amp;P&amp;REARTHWORKS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1C85F0-E875-9542-A62A-320E1AFE3B45}">
  <dimension ref="A1:G61"/>
  <sheetViews>
    <sheetView showGridLines="0" showZeros="0" view="pageLayout" zoomScale="124" zoomScaleNormal="85" zoomScaleSheetLayoutView="125" zoomScalePageLayoutView="124" workbookViewId="0">
      <selection activeCell="C59" sqref="C59"/>
    </sheetView>
  </sheetViews>
  <sheetFormatPr baseColWidth="10" defaultColWidth="8.6640625" defaultRowHeight="14"/>
  <cols>
    <col min="1" max="1" width="8.1640625" style="4" customWidth="1"/>
    <col min="2" max="2" width="9" style="4" customWidth="1"/>
    <col min="3" max="3" width="64.1640625" style="5" customWidth="1"/>
    <col min="4" max="4" width="7" style="4" customWidth="1"/>
    <col min="5" max="5" width="10.1640625" style="1" bestFit="1" customWidth="1"/>
    <col min="6" max="7" width="14.33203125" style="47" customWidth="1"/>
    <col min="8" max="16384" width="8.6640625" style="4"/>
  </cols>
  <sheetData>
    <row r="1" spans="1:7" ht="25" customHeight="1">
      <c r="A1" s="226" t="s">
        <v>622</v>
      </c>
      <c r="B1" s="226"/>
      <c r="C1" s="226"/>
      <c r="D1" s="226"/>
      <c r="E1" s="226"/>
      <c r="F1" s="226"/>
      <c r="G1" s="226"/>
    </row>
    <row r="2" spans="1:7" ht="23" customHeight="1">
      <c r="A2" s="228"/>
      <c r="B2" s="228"/>
      <c r="C2" s="228"/>
      <c r="D2" s="228"/>
      <c r="E2" s="228"/>
      <c r="F2" s="228"/>
      <c r="G2" s="228"/>
    </row>
    <row r="3" spans="1:7" ht="30">
      <c r="A3" s="204" t="s">
        <v>18</v>
      </c>
      <c r="B3" s="205" t="s">
        <v>19</v>
      </c>
      <c r="C3" s="205" t="s">
        <v>12</v>
      </c>
      <c r="D3" s="205" t="s">
        <v>0</v>
      </c>
      <c r="E3" s="206" t="s">
        <v>1</v>
      </c>
      <c r="F3" s="207" t="s">
        <v>2</v>
      </c>
      <c r="G3" s="207" t="s">
        <v>30</v>
      </c>
    </row>
    <row r="4" spans="1:7" ht="22" customHeight="1">
      <c r="A4" s="15">
        <v>3.1</v>
      </c>
      <c r="B4" s="15"/>
      <c r="C4" s="16" t="s">
        <v>579</v>
      </c>
      <c r="D4" s="17"/>
      <c r="E4" s="31"/>
      <c r="F4" s="40"/>
      <c r="G4" s="41"/>
    </row>
    <row r="5" spans="1:7" ht="22" customHeight="1">
      <c r="A5" s="15" t="s">
        <v>580</v>
      </c>
      <c r="B5" s="15"/>
      <c r="C5" s="18" t="s">
        <v>586</v>
      </c>
      <c r="D5" s="17"/>
      <c r="E5" s="31"/>
      <c r="F5" s="40"/>
      <c r="G5" s="43"/>
    </row>
    <row r="6" spans="1:7" ht="22" customHeight="1">
      <c r="A6" s="17"/>
      <c r="B6" s="15"/>
      <c r="C6" s="18" t="s">
        <v>588</v>
      </c>
      <c r="D6" s="17" t="s">
        <v>26</v>
      </c>
      <c r="E6" s="31">
        <v>350</v>
      </c>
      <c r="F6" s="40"/>
      <c r="G6" s="43"/>
    </row>
    <row r="7" spans="1:7" ht="20" customHeight="1">
      <c r="A7" s="17"/>
      <c r="B7" s="17"/>
      <c r="C7" s="18" t="s">
        <v>587</v>
      </c>
      <c r="D7" s="17" t="s">
        <v>26</v>
      </c>
      <c r="E7" s="31">
        <v>2</v>
      </c>
      <c r="F7" s="42"/>
      <c r="G7" s="43"/>
    </row>
    <row r="8" spans="1:7" ht="19" customHeight="1">
      <c r="A8" s="17"/>
      <c r="B8" s="17"/>
      <c r="C8" s="18" t="s">
        <v>589</v>
      </c>
      <c r="D8" s="17" t="s">
        <v>26</v>
      </c>
      <c r="E8" s="31">
        <v>5</v>
      </c>
      <c r="F8" s="42"/>
      <c r="G8" s="43"/>
    </row>
    <row r="9" spans="1:7" ht="19" customHeight="1">
      <c r="A9" s="17"/>
      <c r="B9" s="17"/>
      <c r="C9" s="18" t="s">
        <v>590</v>
      </c>
      <c r="D9" s="17" t="s">
        <v>26</v>
      </c>
      <c r="E9" s="49">
        <v>10</v>
      </c>
      <c r="F9" s="44"/>
      <c r="G9" s="43"/>
    </row>
    <row r="10" spans="1:7" ht="22" customHeight="1">
      <c r="A10" s="15" t="s">
        <v>581</v>
      </c>
      <c r="B10" s="15"/>
      <c r="C10" s="16" t="s">
        <v>591</v>
      </c>
      <c r="D10" s="17"/>
      <c r="E10" s="49"/>
      <c r="F10" s="45"/>
      <c r="G10" s="43"/>
    </row>
    <row r="11" spans="1:7" ht="21" customHeight="1">
      <c r="A11" s="17"/>
      <c r="B11" s="17"/>
      <c r="C11" s="18" t="s">
        <v>595</v>
      </c>
      <c r="D11" s="17" t="s">
        <v>4</v>
      </c>
      <c r="E11" s="49">
        <v>1</v>
      </c>
      <c r="F11" s="46">
        <v>30000</v>
      </c>
      <c r="G11" s="43">
        <f t="shared" ref="G11" si="0">F11*E11</f>
        <v>30000</v>
      </c>
    </row>
    <row r="12" spans="1:7" ht="21" customHeight="1">
      <c r="A12" s="15" t="s">
        <v>582</v>
      </c>
      <c r="B12" s="17"/>
      <c r="C12" s="16" t="s">
        <v>593</v>
      </c>
      <c r="D12" s="17"/>
      <c r="E12" s="49"/>
      <c r="F12" s="44"/>
      <c r="G12" s="43"/>
    </row>
    <row r="13" spans="1:7" ht="20" customHeight="1">
      <c r="A13" s="17"/>
      <c r="B13" s="17"/>
      <c r="C13" s="18" t="s">
        <v>596</v>
      </c>
      <c r="D13" s="17" t="s">
        <v>26</v>
      </c>
      <c r="E13" s="49">
        <v>30</v>
      </c>
      <c r="F13" s="44"/>
      <c r="G13" s="43"/>
    </row>
    <row r="14" spans="1:7" ht="20" customHeight="1">
      <c r="A14" s="17"/>
      <c r="B14" s="17"/>
      <c r="C14" s="18" t="s">
        <v>597</v>
      </c>
      <c r="D14" s="17" t="s">
        <v>26</v>
      </c>
      <c r="E14" s="49">
        <v>5</v>
      </c>
      <c r="F14" s="44"/>
      <c r="G14" s="43"/>
    </row>
    <row r="15" spans="1:7" ht="20" customHeight="1">
      <c r="A15" s="15" t="s">
        <v>583</v>
      </c>
      <c r="B15" s="17"/>
      <c r="C15" s="16" t="s">
        <v>598</v>
      </c>
      <c r="D15" s="17" t="s">
        <v>26</v>
      </c>
      <c r="E15" s="49">
        <v>5</v>
      </c>
      <c r="F15" s="44"/>
      <c r="G15" s="43"/>
    </row>
    <row r="16" spans="1:7" ht="30" customHeight="1">
      <c r="A16" s="17" t="s">
        <v>584</v>
      </c>
      <c r="B16" s="17"/>
      <c r="C16" s="18" t="s">
        <v>599</v>
      </c>
      <c r="D16" s="17" t="s">
        <v>600</v>
      </c>
      <c r="E16" s="49">
        <v>300</v>
      </c>
      <c r="F16" s="44"/>
      <c r="G16" s="43"/>
    </row>
    <row r="17" spans="1:7" ht="20" customHeight="1">
      <c r="A17" s="17" t="s">
        <v>585</v>
      </c>
      <c r="B17" s="17"/>
      <c r="C17" s="18" t="s">
        <v>601</v>
      </c>
      <c r="D17" s="17"/>
      <c r="E17" s="49"/>
      <c r="F17" s="44"/>
      <c r="G17" s="43"/>
    </row>
    <row r="18" spans="1:7" ht="20" customHeight="1">
      <c r="A18" s="17"/>
      <c r="B18" s="17"/>
      <c r="C18" s="18" t="s">
        <v>602</v>
      </c>
      <c r="D18" s="17" t="s">
        <v>26</v>
      </c>
      <c r="E18" s="49">
        <v>60</v>
      </c>
      <c r="F18" s="44"/>
      <c r="G18" s="43"/>
    </row>
    <row r="19" spans="1:7" ht="25" customHeight="1">
      <c r="A19" s="17"/>
      <c r="B19" s="17"/>
      <c r="C19" s="18" t="s">
        <v>603</v>
      </c>
      <c r="D19" s="17" t="s">
        <v>26</v>
      </c>
      <c r="E19" s="49">
        <v>10</v>
      </c>
      <c r="F19" s="44"/>
      <c r="G19" s="43"/>
    </row>
    <row r="20" spans="1:7" ht="17" customHeight="1">
      <c r="A20" s="17"/>
      <c r="B20" s="17"/>
      <c r="C20" s="16"/>
      <c r="D20" s="17"/>
      <c r="E20" s="49"/>
      <c r="F20" s="44"/>
      <c r="G20" s="43"/>
    </row>
    <row r="21" spans="1:7" ht="17" customHeight="1">
      <c r="A21" s="15">
        <v>3.2</v>
      </c>
      <c r="B21" s="17"/>
      <c r="C21" s="16" t="s">
        <v>604</v>
      </c>
      <c r="D21" s="17"/>
      <c r="E21" s="49"/>
      <c r="F21" s="44"/>
      <c r="G21" s="43"/>
    </row>
    <row r="22" spans="1:7" ht="25" customHeight="1">
      <c r="A22" s="17" t="s">
        <v>592</v>
      </c>
      <c r="B22" s="17"/>
      <c r="C22" s="18" t="s">
        <v>605</v>
      </c>
      <c r="D22" s="17"/>
      <c r="E22" s="49"/>
      <c r="F22" s="44"/>
      <c r="G22" s="43"/>
    </row>
    <row r="23" spans="1:7" ht="25" customHeight="1">
      <c r="A23" s="17"/>
      <c r="B23" s="17"/>
      <c r="C23" s="18" t="s">
        <v>606</v>
      </c>
      <c r="D23" s="217" t="s">
        <v>607</v>
      </c>
      <c r="E23" s="49">
        <v>130</v>
      </c>
      <c r="F23" s="44"/>
      <c r="G23" s="43"/>
    </row>
    <row r="24" spans="1:7" ht="18" customHeight="1">
      <c r="A24" s="17" t="s">
        <v>608</v>
      </c>
      <c r="B24" s="17"/>
      <c r="C24" s="18" t="s">
        <v>610</v>
      </c>
      <c r="D24" s="17"/>
      <c r="E24" s="49"/>
      <c r="F24" s="44"/>
      <c r="G24" s="43"/>
    </row>
    <row r="25" spans="1:7" ht="25" customHeight="1">
      <c r="A25" s="17"/>
      <c r="B25" s="17"/>
      <c r="C25" s="18" t="s">
        <v>611</v>
      </c>
      <c r="D25" s="18" t="s">
        <v>607</v>
      </c>
      <c r="E25" s="49">
        <v>200</v>
      </c>
      <c r="F25" s="44"/>
      <c r="G25" s="43"/>
    </row>
    <row r="26" spans="1:7" ht="25" customHeight="1">
      <c r="A26" s="17"/>
      <c r="B26" s="17"/>
      <c r="C26" s="18" t="s">
        <v>613</v>
      </c>
      <c r="D26" s="18" t="s">
        <v>607</v>
      </c>
      <c r="E26" s="49">
        <v>350</v>
      </c>
      <c r="F26" s="44"/>
      <c r="G26" s="43"/>
    </row>
    <row r="27" spans="1:7" ht="16" customHeight="1">
      <c r="A27" s="17" t="s">
        <v>609</v>
      </c>
      <c r="B27" s="17"/>
      <c r="C27" s="18" t="s">
        <v>612</v>
      </c>
      <c r="D27" s="17"/>
      <c r="E27" s="49"/>
      <c r="F27" s="44"/>
      <c r="G27" s="43"/>
    </row>
    <row r="28" spans="1:7" ht="20" customHeight="1">
      <c r="A28" s="17"/>
      <c r="B28" s="17"/>
      <c r="C28" s="18" t="s">
        <v>614</v>
      </c>
      <c r="D28" s="217" t="s">
        <v>607</v>
      </c>
      <c r="E28" s="49">
        <v>60</v>
      </c>
      <c r="F28" s="44"/>
      <c r="G28" s="43"/>
    </row>
    <row r="29" spans="1:7" ht="20" customHeight="1">
      <c r="A29" s="17"/>
      <c r="B29" s="17"/>
      <c r="C29" s="18" t="s">
        <v>615</v>
      </c>
      <c r="D29" s="18" t="s">
        <v>607</v>
      </c>
      <c r="E29" s="49">
        <v>25</v>
      </c>
      <c r="F29" s="44"/>
      <c r="G29" s="43"/>
    </row>
    <row r="30" spans="1:7" ht="20" customHeight="1">
      <c r="A30" s="17"/>
      <c r="B30" s="17"/>
      <c r="C30" s="18" t="s">
        <v>616</v>
      </c>
      <c r="D30" s="217" t="s">
        <v>607</v>
      </c>
      <c r="E30" s="49">
        <v>20</v>
      </c>
      <c r="F30" s="44"/>
      <c r="G30" s="43"/>
    </row>
    <row r="31" spans="1:7" ht="20" customHeight="1">
      <c r="A31" s="17"/>
      <c r="B31" s="17"/>
      <c r="C31" s="18" t="s">
        <v>617</v>
      </c>
      <c r="D31" s="18" t="s">
        <v>607</v>
      </c>
      <c r="E31" s="49">
        <v>100</v>
      </c>
      <c r="F31" s="44"/>
      <c r="G31" s="43"/>
    </row>
    <row r="32" spans="1:7" ht="20" customHeight="1">
      <c r="A32" s="17"/>
      <c r="B32" s="17"/>
      <c r="C32" s="18"/>
      <c r="D32" s="17"/>
      <c r="E32" s="49"/>
      <c r="F32" s="44"/>
      <c r="G32" s="43"/>
    </row>
    <row r="33" spans="1:7" ht="17" customHeight="1">
      <c r="A33" s="15">
        <v>3.3</v>
      </c>
      <c r="B33" s="17"/>
      <c r="C33" s="16" t="s">
        <v>618</v>
      </c>
      <c r="D33" s="17"/>
      <c r="E33" s="49"/>
      <c r="F33" s="44"/>
      <c r="G33" s="43"/>
    </row>
    <row r="34" spans="1:7" ht="16" customHeight="1">
      <c r="A34" s="17" t="s">
        <v>594</v>
      </c>
      <c r="B34" s="17"/>
      <c r="C34" s="18" t="s">
        <v>619</v>
      </c>
      <c r="D34" s="17"/>
      <c r="E34" s="49"/>
      <c r="F34" s="44"/>
      <c r="G34" s="43"/>
    </row>
    <row r="35" spans="1:7" ht="16" customHeight="1">
      <c r="A35" s="17"/>
      <c r="B35" s="17"/>
      <c r="C35" s="18" t="s">
        <v>620</v>
      </c>
      <c r="D35" s="217" t="s">
        <v>607</v>
      </c>
      <c r="E35" s="49">
        <v>8500</v>
      </c>
      <c r="F35" s="44"/>
      <c r="G35" s="43"/>
    </row>
    <row r="36" spans="1:7" ht="20" customHeight="1">
      <c r="A36" s="17"/>
      <c r="B36" s="17"/>
      <c r="C36" s="18" t="s">
        <v>621</v>
      </c>
      <c r="D36" s="18" t="s">
        <v>607</v>
      </c>
      <c r="E36" s="49">
        <v>500</v>
      </c>
      <c r="F36" s="44"/>
      <c r="G36" s="43"/>
    </row>
    <row r="37" spans="1:7" ht="17" customHeight="1">
      <c r="A37" s="17"/>
      <c r="B37" s="17"/>
      <c r="C37" s="39"/>
      <c r="D37" s="17"/>
      <c r="E37" s="49"/>
      <c r="F37" s="44"/>
      <c r="G37" s="43"/>
    </row>
    <row r="38" spans="1:7" ht="17" customHeight="1">
      <c r="A38" s="17">
        <v>3.4</v>
      </c>
      <c r="B38" s="15"/>
      <c r="C38" s="16" t="s">
        <v>623</v>
      </c>
      <c r="D38" s="214"/>
      <c r="E38" s="49"/>
      <c r="F38" s="44"/>
      <c r="G38" s="43"/>
    </row>
    <row r="39" spans="1:7" ht="18" customHeight="1">
      <c r="A39" s="17" t="s">
        <v>624</v>
      </c>
      <c r="B39" s="15"/>
      <c r="C39" s="18" t="s">
        <v>625</v>
      </c>
      <c r="D39" s="17"/>
      <c r="E39" s="17"/>
      <c r="F39" s="44"/>
      <c r="G39" s="43"/>
    </row>
    <row r="40" spans="1:7" ht="15" customHeight="1">
      <c r="A40" s="15"/>
      <c r="B40" s="15"/>
      <c r="C40" s="18" t="s">
        <v>626</v>
      </c>
      <c r="D40" s="17" t="s">
        <v>26</v>
      </c>
      <c r="E40" s="17">
        <v>30</v>
      </c>
      <c r="F40" s="44"/>
      <c r="G40" s="43"/>
    </row>
    <row r="41" spans="1:7" ht="15" customHeight="1">
      <c r="A41" s="17"/>
      <c r="B41" s="15"/>
      <c r="C41" s="18" t="s">
        <v>627</v>
      </c>
      <c r="D41" s="17" t="s">
        <v>26</v>
      </c>
      <c r="E41" s="17">
        <v>10</v>
      </c>
      <c r="F41" s="44"/>
      <c r="G41" s="43"/>
    </row>
    <row r="42" spans="1:7" ht="15" customHeight="1">
      <c r="A42" s="17"/>
      <c r="B42" s="15"/>
      <c r="C42" s="18" t="s">
        <v>628</v>
      </c>
      <c r="D42" s="17" t="s">
        <v>541</v>
      </c>
      <c r="E42" s="17">
        <v>2</v>
      </c>
      <c r="F42" s="44"/>
      <c r="G42" s="43"/>
    </row>
    <row r="43" spans="1:7" ht="15" customHeight="1">
      <c r="A43" s="17"/>
      <c r="B43" s="15"/>
      <c r="C43" s="18" t="s">
        <v>629</v>
      </c>
      <c r="D43" s="17" t="s">
        <v>541</v>
      </c>
      <c r="E43" s="17">
        <v>8</v>
      </c>
      <c r="F43" s="44"/>
      <c r="G43" s="43"/>
    </row>
    <row r="44" spans="1:7" ht="15" customHeight="1">
      <c r="A44" s="17"/>
      <c r="B44" s="15"/>
      <c r="C44" s="18" t="s">
        <v>630</v>
      </c>
      <c r="D44" s="17" t="s">
        <v>541</v>
      </c>
      <c r="E44" s="49">
        <v>1200</v>
      </c>
      <c r="F44" s="44"/>
      <c r="G44" s="43"/>
    </row>
    <row r="45" spans="1:7" ht="15" customHeight="1">
      <c r="A45" s="17"/>
      <c r="B45" s="15"/>
      <c r="C45" s="18"/>
      <c r="D45" s="17"/>
      <c r="E45" s="49"/>
      <c r="F45" s="44"/>
      <c r="G45" s="43"/>
    </row>
    <row r="46" spans="1:7" ht="21" customHeight="1">
      <c r="A46" s="17" t="s">
        <v>631</v>
      </c>
      <c r="B46" s="15"/>
      <c r="C46" s="18" t="s">
        <v>632</v>
      </c>
      <c r="D46" s="17" t="s">
        <v>4</v>
      </c>
      <c r="E46" s="49">
        <v>1</v>
      </c>
      <c r="F46" s="44">
        <v>35000</v>
      </c>
      <c r="G46" s="43">
        <f>F46*E46</f>
        <v>35000</v>
      </c>
    </row>
    <row r="47" spans="1:7" ht="21" customHeight="1">
      <c r="A47" s="17" t="s">
        <v>634</v>
      </c>
      <c r="B47" s="15"/>
      <c r="C47" s="18" t="s">
        <v>633</v>
      </c>
      <c r="D47" s="218" t="s">
        <v>5</v>
      </c>
      <c r="E47" s="49">
        <v>35000</v>
      </c>
      <c r="F47" s="219"/>
      <c r="G47" s="43">
        <f>F47*E47</f>
        <v>0</v>
      </c>
    </row>
    <row r="48" spans="1:7" ht="21" customHeight="1">
      <c r="A48" s="17" t="s">
        <v>635</v>
      </c>
      <c r="B48" s="15"/>
      <c r="C48" s="18" t="s">
        <v>636</v>
      </c>
      <c r="D48" s="17" t="s">
        <v>4</v>
      </c>
      <c r="E48" s="49">
        <v>1</v>
      </c>
      <c r="F48" s="44">
        <v>85000</v>
      </c>
      <c r="G48" s="43">
        <f>F48*E48</f>
        <v>85000</v>
      </c>
    </row>
    <row r="49" spans="1:7" ht="21" customHeight="1">
      <c r="A49" s="17" t="s">
        <v>637</v>
      </c>
      <c r="B49" s="15"/>
      <c r="C49" s="18" t="s">
        <v>638</v>
      </c>
      <c r="D49" s="218" t="s">
        <v>5</v>
      </c>
      <c r="E49" s="49">
        <v>85000</v>
      </c>
      <c r="F49" s="219"/>
      <c r="G49" s="43">
        <f>F49*E49</f>
        <v>0</v>
      </c>
    </row>
    <row r="50" spans="1:7" ht="18" customHeight="1">
      <c r="A50" s="15"/>
      <c r="B50" s="15"/>
      <c r="C50" s="18"/>
      <c r="D50" s="17"/>
      <c r="E50" s="17"/>
      <c r="F50" s="44"/>
      <c r="G50" s="43"/>
    </row>
    <row r="51" spans="1:7" ht="18" customHeight="1">
      <c r="A51" s="15">
        <v>3.5</v>
      </c>
      <c r="B51" s="15"/>
      <c r="C51" s="18" t="s">
        <v>642</v>
      </c>
      <c r="D51" s="17"/>
      <c r="E51" s="17"/>
      <c r="F51" s="44"/>
      <c r="G51" s="43"/>
    </row>
    <row r="52" spans="1:7" ht="18" customHeight="1">
      <c r="A52" s="15"/>
      <c r="B52" s="15"/>
      <c r="C52" s="18" t="s">
        <v>643</v>
      </c>
      <c r="D52" s="18" t="s">
        <v>607</v>
      </c>
      <c r="E52" s="17">
        <v>600</v>
      </c>
      <c r="F52" s="44"/>
      <c r="G52" s="43"/>
    </row>
    <row r="53" spans="1:7" ht="18" customHeight="1">
      <c r="A53" s="15"/>
      <c r="B53" s="15"/>
      <c r="C53" s="18"/>
      <c r="D53" s="17"/>
      <c r="E53" s="17"/>
      <c r="F53" s="44"/>
      <c r="G53" s="43"/>
    </row>
    <row r="54" spans="1:7" ht="18" customHeight="1">
      <c r="A54" s="15">
        <v>3.6</v>
      </c>
      <c r="B54" s="15"/>
      <c r="C54" s="16" t="s">
        <v>639</v>
      </c>
      <c r="D54" s="17"/>
      <c r="E54" s="17"/>
      <c r="F54" s="44"/>
      <c r="G54" s="43"/>
    </row>
    <row r="55" spans="1:7" ht="18" customHeight="1">
      <c r="A55" s="15"/>
      <c r="B55" s="15"/>
      <c r="C55" s="18" t="s">
        <v>640</v>
      </c>
      <c r="D55" s="15" t="s">
        <v>644</v>
      </c>
      <c r="E55" s="17">
        <v>1</v>
      </c>
      <c r="F55" s="44">
        <v>240000</v>
      </c>
      <c r="G55" s="43">
        <f>F55*E55</f>
        <v>240000</v>
      </c>
    </row>
    <row r="56" spans="1:7" ht="31" customHeight="1">
      <c r="A56" s="15"/>
      <c r="B56" s="15"/>
      <c r="C56" s="18" t="s">
        <v>641</v>
      </c>
      <c r="D56" s="15" t="s">
        <v>644</v>
      </c>
      <c r="E56" s="17">
        <v>1</v>
      </c>
      <c r="F56" s="44">
        <v>850000</v>
      </c>
      <c r="G56" s="43">
        <f t="shared" ref="G56" si="1">F56*E56</f>
        <v>850000</v>
      </c>
    </row>
    <row r="57" spans="1:7" ht="16" customHeight="1">
      <c r="A57" s="17"/>
      <c r="B57" s="15"/>
      <c r="C57" s="18"/>
      <c r="D57" s="17"/>
      <c r="E57" s="17"/>
      <c r="F57" s="44"/>
      <c r="G57" s="43"/>
    </row>
    <row r="58" spans="1:7" ht="17" customHeight="1">
      <c r="A58" s="15">
        <v>3.7</v>
      </c>
      <c r="B58" s="15"/>
      <c r="C58" s="16" t="s">
        <v>645</v>
      </c>
      <c r="D58" s="17"/>
      <c r="E58" s="49"/>
      <c r="F58" s="44"/>
      <c r="G58" s="43"/>
    </row>
    <row r="59" spans="1:7" ht="26" customHeight="1">
      <c r="A59" s="17"/>
      <c r="B59" s="15"/>
      <c r="C59" s="18" t="s">
        <v>646</v>
      </c>
      <c r="D59" s="15" t="s">
        <v>644</v>
      </c>
      <c r="E59" s="17">
        <v>1</v>
      </c>
      <c r="F59" s="44">
        <v>650000</v>
      </c>
      <c r="G59" s="43">
        <f>F59*E59</f>
        <v>650000</v>
      </c>
    </row>
    <row r="60" spans="1:7" ht="27" customHeight="1">
      <c r="A60" s="17"/>
      <c r="B60" s="15"/>
      <c r="C60" s="18"/>
      <c r="D60" s="17"/>
      <c r="E60" s="49"/>
      <c r="F60" s="44"/>
      <c r="G60" s="43"/>
    </row>
    <row r="61" spans="1:7" ht="24" customHeight="1">
      <c r="A61" s="229" t="s">
        <v>679</v>
      </c>
      <c r="B61" s="229"/>
      <c r="C61" s="229"/>
      <c r="D61" s="229"/>
      <c r="E61" s="229"/>
      <c r="F61" s="229"/>
      <c r="G61" s="212"/>
    </row>
  </sheetData>
  <mergeCells count="3">
    <mergeCell ref="A1:G1"/>
    <mergeCell ref="A2:G2"/>
    <mergeCell ref="A61:F61"/>
  </mergeCells>
  <phoneticPr fontId="9" type="noConversion"/>
  <pageMargins left="0.7" right="0.7" top="0.74988799283154095" bottom="0.75" header="0.3" footer="0.3"/>
  <pageSetup paperSize="9" scale="65" firstPageNumber="108" orientation="portrait" useFirstPageNumber="1" r:id="rId1"/>
  <headerFooter>
    <oddHeader>&amp;C&amp;"-,Bold"CONSTRUCTION, SUPPLY, INSTALLATION, TESTING AND COMMISSIONING OF SLUDGE LAGOONS AND DISINFECTION FACILITIES COMPLETE WITH THE ASSOCIATED EQUIPMENT AND ANCILLARIES. 
PROJECT NO : LNW 17/25/26</oddHeader>
    <oddFooter>&amp;LBILL OF QUANTITIES&amp;CC2.2 - &amp;P&amp;REARTHWORKS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6B63F3-3B20-4AB2-9D98-497D248D0BBF}">
  <sheetPr>
    <tabColor rgb="FFFFFF00"/>
  </sheetPr>
  <dimension ref="A1:P145"/>
  <sheetViews>
    <sheetView showGridLines="0" showZeros="0" zoomScaleNormal="100" workbookViewId="0">
      <pane ySplit="2" topLeftCell="A123" activePane="bottomLeft" state="frozen"/>
      <selection activeCell="C91" sqref="C91"/>
      <selection pane="bottomLeft" activeCell="M141" sqref="M141"/>
    </sheetView>
  </sheetViews>
  <sheetFormatPr baseColWidth="10" defaultColWidth="8.6640625" defaultRowHeight="14"/>
  <cols>
    <col min="1" max="1" width="8.1640625" style="8" customWidth="1"/>
    <col min="2" max="2" width="11.6640625" style="8" customWidth="1"/>
    <col min="3" max="3" width="45.6640625" style="8" customWidth="1"/>
    <col min="4" max="4" width="8.1640625" style="8" customWidth="1"/>
    <col min="5" max="5" width="9.6640625" style="9" customWidth="1"/>
    <col min="6" max="7" width="14.6640625" style="19" customWidth="1"/>
    <col min="8" max="9" width="9.6640625" style="9" customWidth="1"/>
    <col min="10" max="10" width="10.5" style="9" customWidth="1"/>
    <col min="11" max="13" width="14.6640625" style="19" customWidth="1"/>
    <col min="14" max="14" width="10.1640625" style="8" bestFit="1" customWidth="1"/>
    <col min="15" max="15" width="9.1640625" style="8" bestFit="1" customWidth="1"/>
    <col min="16" max="16384" width="8.6640625" style="8"/>
  </cols>
  <sheetData>
    <row r="1" spans="1:16">
      <c r="A1" s="230" t="s">
        <v>125</v>
      </c>
      <c r="B1" s="230"/>
      <c r="C1" s="230"/>
      <c r="D1" s="230"/>
      <c r="E1" s="230"/>
      <c r="F1" s="230"/>
      <c r="G1" s="230"/>
      <c r="H1" s="231" t="s">
        <v>114</v>
      </c>
      <c r="I1" s="231"/>
      <c r="J1" s="231"/>
      <c r="K1" s="232" t="s">
        <v>115</v>
      </c>
      <c r="L1" s="232"/>
      <c r="M1" s="232"/>
    </row>
    <row r="2" spans="1:16" ht="30">
      <c r="A2" s="36" t="s">
        <v>18</v>
      </c>
      <c r="B2" s="37" t="s">
        <v>19</v>
      </c>
      <c r="C2" s="37" t="s">
        <v>12</v>
      </c>
      <c r="D2" s="37" t="s">
        <v>0</v>
      </c>
      <c r="E2" s="34" t="s">
        <v>1</v>
      </c>
      <c r="F2" s="35" t="s">
        <v>2</v>
      </c>
      <c r="G2" s="35" t="s">
        <v>30</v>
      </c>
      <c r="H2" s="34" t="s">
        <v>116</v>
      </c>
      <c r="I2" s="34" t="s">
        <v>117</v>
      </c>
      <c r="J2" s="34" t="s">
        <v>118</v>
      </c>
      <c r="K2" s="35" t="s">
        <v>116</v>
      </c>
      <c r="L2" s="35" t="s">
        <v>117</v>
      </c>
      <c r="M2" s="35" t="s">
        <v>118</v>
      </c>
    </row>
    <row r="3" spans="1:16" ht="15">
      <c r="A3" s="2"/>
      <c r="B3" s="3" t="s">
        <v>126</v>
      </c>
      <c r="C3" s="12" t="s">
        <v>127</v>
      </c>
      <c r="D3" s="14"/>
      <c r="E3" s="30"/>
      <c r="F3" s="28"/>
      <c r="G3" s="28"/>
      <c r="H3" s="13"/>
      <c r="I3" s="13"/>
      <c r="J3" s="13"/>
      <c r="K3" s="20"/>
      <c r="L3" s="20"/>
      <c r="M3" s="20"/>
    </row>
    <row r="4" spans="1:16" ht="15">
      <c r="A4" s="21">
        <v>1.1000000000000001</v>
      </c>
      <c r="B4" s="14">
        <v>8.3000000000000007</v>
      </c>
      <c r="C4" s="6" t="s">
        <v>128</v>
      </c>
      <c r="D4" s="14"/>
      <c r="E4" s="30"/>
      <c r="F4" s="28"/>
      <c r="G4" s="28"/>
      <c r="H4" s="13"/>
      <c r="I4" s="13"/>
      <c r="J4" s="13"/>
      <c r="K4" s="20"/>
      <c r="L4" s="20"/>
      <c r="M4" s="20"/>
    </row>
    <row r="5" spans="1:16" ht="30">
      <c r="A5" s="21" t="s">
        <v>42</v>
      </c>
      <c r="B5" s="6" t="s">
        <v>129</v>
      </c>
      <c r="C5" s="10" t="s">
        <v>130</v>
      </c>
      <c r="D5" s="14" t="s">
        <v>3</v>
      </c>
      <c r="E5" s="30">
        <v>1</v>
      </c>
      <c r="F5" s="28">
        <v>15000</v>
      </c>
      <c r="G5" s="28">
        <f>F5*E5</f>
        <v>15000</v>
      </c>
      <c r="H5" s="13">
        <v>1</v>
      </c>
      <c r="I5" s="13">
        <f>J5-H5</f>
        <v>0</v>
      </c>
      <c r="J5" s="13">
        <v>1</v>
      </c>
      <c r="K5" s="20">
        <f>H5*F5</f>
        <v>15000</v>
      </c>
      <c r="L5" s="20">
        <f>I5*F5</f>
        <v>0</v>
      </c>
      <c r="M5" s="20">
        <f>J5*F5</f>
        <v>15000</v>
      </c>
    </row>
    <row r="6" spans="1:16" ht="30">
      <c r="A6" s="21" t="s">
        <v>131</v>
      </c>
      <c r="B6" s="14" t="s">
        <v>132</v>
      </c>
      <c r="C6" s="6" t="s">
        <v>133</v>
      </c>
      <c r="D6" s="14" t="s">
        <v>3</v>
      </c>
      <c r="E6" s="30">
        <v>1</v>
      </c>
      <c r="F6" s="28">
        <v>10000</v>
      </c>
      <c r="G6" s="28">
        <f t="shared" ref="G6:G16" si="0">F6*E6</f>
        <v>10000</v>
      </c>
      <c r="H6" s="13">
        <v>1</v>
      </c>
      <c r="I6" s="13">
        <f>J6-H6</f>
        <v>0</v>
      </c>
      <c r="J6" s="13">
        <v>1</v>
      </c>
      <c r="K6" s="20">
        <f>H6*F6</f>
        <v>10000</v>
      </c>
      <c r="L6" s="20">
        <f>I6*F6</f>
        <v>0</v>
      </c>
      <c r="M6" s="20">
        <f>J6*F6</f>
        <v>10000</v>
      </c>
    </row>
    <row r="7" spans="1:16" ht="30">
      <c r="A7" s="21" t="s">
        <v>134</v>
      </c>
      <c r="B7" s="6" t="s">
        <v>135</v>
      </c>
      <c r="C7" s="6" t="s">
        <v>136</v>
      </c>
      <c r="D7" s="14" t="s">
        <v>3</v>
      </c>
      <c r="E7" s="30">
        <v>1</v>
      </c>
      <c r="F7" s="28">
        <v>15000</v>
      </c>
      <c r="G7" s="28">
        <f t="shared" si="0"/>
        <v>15000</v>
      </c>
      <c r="H7" s="13">
        <v>1</v>
      </c>
      <c r="I7" s="13">
        <f t="shared" ref="I7:I70" si="1">J7-H7</f>
        <v>0</v>
      </c>
      <c r="J7" s="13">
        <v>1</v>
      </c>
      <c r="K7" s="20">
        <f t="shared" ref="K7:K70" si="2">H7*F7</f>
        <v>15000</v>
      </c>
      <c r="L7" s="20">
        <f t="shared" ref="L7:L70" si="3">I7*F7</f>
        <v>0</v>
      </c>
      <c r="M7" s="20">
        <f t="shared" ref="M7:M70" si="4">J7*F7</f>
        <v>15000</v>
      </c>
    </row>
    <row r="8" spans="1:16" ht="15">
      <c r="A8" s="21">
        <v>4</v>
      </c>
      <c r="B8" s="14"/>
      <c r="C8" s="6" t="s">
        <v>137</v>
      </c>
      <c r="D8" s="14"/>
      <c r="E8" s="30"/>
      <c r="F8" s="28"/>
      <c r="G8" s="28">
        <f t="shared" si="0"/>
        <v>0</v>
      </c>
      <c r="H8" s="13">
        <v>0</v>
      </c>
      <c r="I8" s="13">
        <f t="shared" si="1"/>
        <v>0</v>
      </c>
      <c r="J8" s="13">
        <v>0</v>
      </c>
      <c r="K8" s="20">
        <f t="shared" si="2"/>
        <v>0</v>
      </c>
      <c r="L8" s="20">
        <f t="shared" si="3"/>
        <v>0</v>
      </c>
      <c r="M8" s="20">
        <f t="shared" si="4"/>
        <v>0</v>
      </c>
    </row>
    <row r="9" spans="1:16" ht="15">
      <c r="A9" s="21">
        <v>4.0999999999999996</v>
      </c>
      <c r="B9" s="14"/>
      <c r="C9" s="6" t="s">
        <v>138</v>
      </c>
      <c r="D9" s="14" t="s">
        <v>3</v>
      </c>
      <c r="E9" s="30">
        <v>1</v>
      </c>
      <c r="F9" s="28">
        <v>35000</v>
      </c>
      <c r="G9" s="28">
        <f t="shared" si="0"/>
        <v>35000</v>
      </c>
      <c r="H9" s="13">
        <v>1</v>
      </c>
      <c r="I9" s="13">
        <f t="shared" si="1"/>
        <v>0</v>
      </c>
      <c r="J9" s="13">
        <v>1</v>
      </c>
      <c r="K9" s="20">
        <f t="shared" si="2"/>
        <v>35000</v>
      </c>
      <c r="L9" s="20">
        <f t="shared" si="3"/>
        <v>0</v>
      </c>
      <c r="M9" s="20">
        <f t="shared" si="4"/>
        <v>35000</v>
      </c>
    </row>
    <row r="10" spans="1:16" ht="15">
      <c r="A10" s="21">
        <v>4.2</v>
      </c>
      <c r="B10" s="14"/>
      <c r="C10" s="6" t="s">
        <v>139</v>
      </c>
      <c r="D10" s="14" t="s">
        <v>3</v>
      </c>
      <c r="E10" s="30">
        <v>1</v>
      </c>
      <c r="F10" s="28">
        <v>10000</v>
      </c>
      <c r="G10" s="28">
        <f t="shared" si="0"/>
        <v>10000</v>
      </c>
      <c r="H10" s="13">
        <v>1</v>
      </c>
      <c r="I10" s="13">
        <f t="shared" si="1"/>
        <v>0</v>
      </c>
      <c r="J10" s="13">
        <v>1</v>
      </c>
      <c r="K10" s="20">
        <f t="shared" si="2"/>
        <v>10000</v>
      </c>
      <c r="L10" s="20">
        <f t="shared" si="3"/>
        <v>0</v>
      </c>
      <c r="M10" s="20">
        <f t="shared" si="4"/>
        <v>10000</v>
      </c>
    </row>
    <row r="11" spans="1:16" ht="15">
      <c r="A11" s="22">
        <v>4.3</v>
      </c>
      <c r="B11" s="23"/>
      <c r="C11" s="24" t="s">
        <v>140</v>
      </c>
      <c r="D11" s="14" t="s">
        <v>3</v>
      </c>
      <c r="E11" s="30">
        <v>1</v>
      </c>
      <c r="F11" s="28">
        <v>15000</v>
      </c>
      <c r="G11" s="28">
        <f t="shared" si="0"/>
        <v>15000</v>
      </c>
      <c r="H11" s="13">
        <v>1</v>
      </c>
      <c r="I11" s="13">
        <f t="shared" si="1"/>
        <v>0</v>
      </c>
      <c r="J11" s="13">
        <v>1</v>
      </c>
      <c r="K11" s="20">
        <f t="shared" si="2"/>
        <v>15000</v>
      </c>
      <c r="L11" s="20">
        <f t="shared" si="3"/>
        <v>0</v>
      </c>
      <c r="M11" s="20">
        <f t="shared" si="4"/>
        <v>15000</v>
      </c>
    </row>
    <row r="12" spans="1:16" ht="30">
      <c r="A12" s="21">
        <v>4.4000000000000004</v>
      </c>
      <c r="B12" s="14" t="s">
        <v>141</v>
      </c>
      <c r="C12" s="6" t="s">
        <v>142</v>
      </c>
      <c r="D12" s="14" t="s">
        <v>9</v>
      </c>
      <c r="E12" s="30">
        <v>5</v>
      </c>
      <c r="F12" s="28">
        <v>5000</v>
      </c>
      <c r="G12" s="28">
        <f t="shared" si="0"/>
        <v>25000</v>
      </c>
      <c r="H12" s="13">
        <v>5</v>
      </c>
      <c r="I12" s="13">
        <f t="shared" si="1"/>
        <v>0</v>
      </c>
      <c r="J12" s="13">
        <v>5</v>
      </c>
      <c r="K12" s="20">
        <f t="shared" si="2"/>
        <v>25000</v>
      </c>
      <c r="L12" s="20">
        <f t="shared" si="3"/>
        <v>0</v>
      </c>
      <c r="M12" s="20">
        <f t="shared" si="4"/>
        <v>25000</v>
      </c>
    </row>
    <row r="13" spans="1:16" ht="30">
      <c r="A13" s="2">
        <v>4.5</v>
      </c>
      <c r="B13" s="3" t="s">
        <v>143</v>
      </c>
      <c r="C13" s="12" t="s">
        <v>144</v>
      </c>
      <c r="D13" s="14" t="s">
        <v>9</v>
      </c>
      <c r="E13" s="30">
        <v>5</v>
      </c>
      <c r="F13" s="28">
        <v>2000</v>
      </c>
      <c r="G13" s="28">
        <f t="shared" si="0"/>
        <v>10000</v>
      </c>
      <c r="H13" s="13">
        <v>5</v>
      </c>
      <c r="I13" s="13">
        <f t="shared" si="1"/>
        <v>0</v>
      </c>
      <c r="J13" s="13">
        <v>5</v>
      </c>
      <c r="K13" s="20">
        <f t="shared" si="2"/>
        <v>10000</v>
      </c>
      <c r="L13" s="20">
        <f t="shared" si="3"/>
        <v>0</v>
      </c>
      <c r="M13" s="20">
        <f t="shared" si="4"/>
        <v>10000</v>
      </c>
    </row>
    <row r="14" spans="1:16" ht="30">
      <c r="A14" s="21">
        <v>4.5999999999999996</v>
      </c>
      <c r="B14" s="14" t="s">
        <v>145</v>
      </c>
      <c r="C14" s="6" t="s">
        <v>146</v>
      </c>
      <c r="D14" s="14" t="s">
        <v>9</v>
      </c>
      <c r="E14" s="30">
        <v>2</v>
      </c>
      <c r="F14" s="28">
        <v>40000</v>
      </c>
      <c r="G14" s="28">
        <f t="shared" si="0"/>
        <v>80000</v>
      </c>
      <c r="H14" s="13">
        <v>2</v>
      </c>
      <c r="I14" s="13">
        <f t="shared" si="1"/>
        <v>0</v>
      </c>
      <c r="J14" s="13">
        <v>2</v>
      </c>
      <c r="K14" s="20">
        <f t="shared" si="2"/>
        <v>80000</v>
      </c>
      <c r="L14" s="20">
        <f t="shared" si="3"/>
        <v>0</v>
      </c>
      <c r="M14" s="20">
        <f t="shared" si="4"/>
        <v>80000</v>
      </c>
    </row>
    <row r="15" spans="1:16" ht="15">
      <c r="A15" s="21">
        <v>4.7</v>
      </c>
      <c r="B15" s="6" t="s">
        <v>147</v>
      </c>
      <c r="C15" s="6" t="s">
        <v>148</v>
      </c>
      <c r="D15" s="14" t="s">
        <v>9</v>
      </c>
      <c r="E15" s="30">
        <v>4</v>
      </c>
      <c r="F15" s="28">
        <v>1500</v>
      </c>
      <c r="G15" s="28">
        <f t="shared" si="0"/>
        <v>6000</v>
      </c>
      <c r="H15" s="13">
        <v>4</v>
      </c>
      <c r="I15" s="13">
        <f t="shared" si="1"/>
        <v>0</v>
      </c>
      <c r="J15" s="13">
        <v>4</v>
      </c>
      <c r="K15" s="20">
        <f t="shared" si="2"/>
        <v>6000</v>
      </c>
      <c r="L15" s="20">
        <f t="shared" si="3"/>
        <v>0</v>
      </c>
      <c r="M15" s="20">
        <f t="shared" si="4"/>
        <v>6000</v>
      </c>
    </row>
    <row r="16" spans="1:16" ht="15">
      <c r="A16" s="21">
        <v>4.8</v>
      </c>
      <c r="B16" s="14" t="s">
        <v>149</v>
      </c>
      <c r="C16" s="6" t="s">
        <v>150</v>
      </c>
      <c r="D16" s="14" t="s">
        <v>9</v>
      </c>
      <c r="E16" s="30">
        <v>3</v>
      </c>
      <c r="F16" s="28">
        <v>15000</v>
      </c>
      <c r="G16" s="28">
        <f t="shared" si="0"/>
        <v>45000</v>
      </c>
      <c r="H16" s="13">
        <v>3</v>
      </c>
      <c r="I16" s="13">
        <f t="shared" si="1"/>
        <v>0</v>
      </c>
      <c r="J16" s="13">
        <v>3</v>
      </c>
      <c r="K16" s="20">
        <f t="shared" si="2"/>
        <v>45000</v>
      </c>
      <c r="L16" s="20">
        <f t="shared" si="3"/>
        <v>0</v>
      </c>
      <c r="M16" s="20">
        <f t="shared" si="4"/>
        <v>45000</v>
      </c>
      <c r="P16" s="50"/>
    </row>
    <row r="17" spans="1:13" ht="15">
      <c r="A17" s="21"/>
      <c r="B17" s="6" t="s">
        <v>149</v>
      </c>
      <c r="C17" s="6" t="s">
        <v>151</v>
      </c>
      <c r="D17" s="14" t="s">
        <v>9</v>
      </c>
      <c r="E17" s="30">
        <v>5</v>
      </c>
      <c r="F17" s="28">
        <v>0</v>
      </c>
      <c r="G17" s="28" t="s">
        <v>152</v>
      </c>
      <c r="H17" s="13">
        <v>5</v>
      </c>
      <c r="I17" s="13">
        <f t="shared" si="1"/>
        <v>0</v>
      </c>
      <c r="J17" s="13">
        <v>5</v>
      </c>
      <c r="K17" s="20">
        <f t="shared" si="2"/>
        <v>0</v>
      </c>
      <c r="L17" s="20">
        <f t="shared" si="3"/>
        <v>0</v>
      </c>
      <c r="M17" s="20">
        <f t="shared" si="4"/>
        <v>0</v>
      </c>
    </row>
    <row r="18" spans="1:13" ht="30">
      <c r="A18" s="21">
        <v>4.2</v>
      </c>
      <c r="B18" s="14" t="s">
        <v>153</v>
      </c>
      <c r="C18" s="6" t="s">
        <v>154</v>
      </c>
      <c r="D18" s="14"/>
      <c r="E18" s="30"/>
      <c r="F18" s="28"/>
      <c r="G18" s="28">
        <f>F18*E18</f>
        <v>0</v>
      </c>
      <c r="H18" s="13">
        <v>0</v>
      </c>
      <c r="I18" s="13">
        <f t="shared" si="1"/>
        <v>0</v>
      </c>
      <c r="J18" s="13">
        <v>0</v>
      </c>
      <c r="K18" s="20">
        <f t="shared" si="2"/>
        <v>0</v>
      </c>
      <c r="L18" s="20">
        <f t="shared" si="3"/>
        <v>0</v>
      </c>
      <c r="M18" s="20">
        <f t="shared" si="4"/>
        <v>0</v>
      </c>
    </row>
    <row r="19" spans="1:13" ht="15">
      <c r="A19" s="21" t="s">
        <v>155</v>
      </c>
      <c r="B19" s="14"/>
      <c r="C19" s="6" t="s">
        <v>156</v>
      </c>
      <c r="D19" s="14" t="s">
        <v>157</v>
      </c>
      <c r="E19" s="30">
        <v>120</v>
      </c>
      <c r="F19" s="28">
        <v>500</v>
      </c>
      <c r="G19" s="28">
        <f t="shared" ref="G19:G82" si="5">F19*E19</f>
        <v>60000</v>
      </c>
      <c r="H19" s="13">
        <v>90</v>
      </c>
      <c r="I19" s="13">
        <f t="shared" si="1"/>
        <v>0</v>
      </c>
      <c r="J19" s="13">
        <v>90</v>
      </c>
      <c r="K19" s="20">
        <f t="shared" si="2"/>
        <v>45000</v>
      </c>
      <c r="L19" s="20">
        <f t="shared" si="3"/>
        <v>0</v>
      </c>
      <c r="M19" s="20">
        <f t="shared" si="4"/>
        <v>45000</v>
      </c>
    </row>
    <row r="20" spans="1:13" ht="15">
      <c r="A20" s="21" t="s">
        <v>158</v>
      </c>
      <c r="B20" s="14"/>
      <c r="C20" s="6" t="s">
        <v>159</v>
      </c>
      <c r="D20" s="14" t="s">
        <v>157</v>
      </c>
      <c r="E20" s="30">
        <v>120</v>
      </c>
      <c r="F20" s="28">
        <v>150</v>
      </c>
      <c r="G20" s="28">
        <f t="shared" si="5"/>
        <v>18000</v>
      </c>
      <c r="H20" s="13">
        <v>90</v>
      </c>
      <c r="I20" s="13">
        <f t="shared" si="1"/>
        <v>0</v>
      </c>
      <c r="J20" s="13">
        <v>90</v>
      </c>
      <c r="K20" s="20">
        <f t="shared" si="2"/>
        <v>13500</v>
      </c>
      <c r="L20" s="20">
        <f t="shared" si="3"/>
        <v>0</v>
      </c>
      <c r="M20" s="20">
        <f t="shared" si="4"/>
        <v>13500</v>
      </c>
    </row>
    <row r="21" spans="1:13" ht="15">
      <c r="A21" s="21" t="s">
        <v>160</v>
      </c>
      <c r="B21" s="14"/>
      <c r="C21" s="6" t="s">
        <v>161</v>
      </c>
      <c r="D21" s="14"/>
      <c r="E21" s="30"/>
      <c r="F21" s="28"/>
      <c r="G21" s="28">
        <f t="shared" si="5"/>
        <v>0</v>
      </c>
      <c r="H21" s="13">
        <v>90</v>
      </c>
      <c r="I21" s="13">
        <f t="shared" si="1"/>
        <v>0</v>
      </c>
      <c r="J21" s="13">
        <v>90</v>
      </c>
      <c r="K21" s="20">
        <f t="shared" si="2"/>
        <v>0</v>
      </c>
      <c r="L21" s="20">
        <f t="shared" si="3"/>
        <v>0</v>
      </c>
      <c r="M21" s="20">
        <f t="shared" si="4"/>
        <v>0</v>
      </c>
    </row>
    <row r="22" spans="1:13" ht="15">
      <c r="A22" s="21" t="s">
        <v>162</v>
      </c>
      <c r="B22" s="14"/>
      <c r="C22" s="6" t="s">
        <v>163</v>
      </c>
      <c r="D22" s="14" t="s">
        <v>9</v>
      </c>
      <c r="E22" s="30">
        <v>120</v>
      </c>
      <c r="F22" s="28">
        <v>250</v>
      </c>
      <c r="G22" s="28">
        <f t="shared" si="5"/>
        <v>30000</v>
      </c>
      <c r="H22" s="13">
        <v>90</v>
      </c>
      <c r="I22" s="13">
        <f t="shared" si="1"/>
        <v>0</v>
      </c>
      <c r="J22" s="13">
        <v>90</v>
      </c>
      <c r="K22" s="20">
        <f t="shared" si="2"/>
        <v>22500</v>
      </c>
      <c r="L22" s="20">
        <f t="shared" si="3"/>
        <v>0</v>
      </c>
      <c r="M22" s="20">
        <f t="shared" si="4"/>
        <v>22500</v>
      </c>
    </row>
    <row r="23" spans="1:13" ht="12.75" customHeight="1">
      <c r="A23" s="21" t="s">
        <v>164</v>
      </c>
      <c r="B23" s="14"/>
      <c r="C23" s="6" t="s">
        <v>165</v>
      </c>
      <c r="D23" s="14" t="s">
        <v>9</v>
      </c>
      <c r="E23" s="30">
        <v>120</v>
      </c>
      <c r="F23" s="28">
        <v>325</v>
      </c>
      <c r="G23" s="28">
        <f t="shared" si="5"/>
        <v>39000</v>
      </c>
      <c r="H23" s="13">
        <v>90</v>
      </c>
      <c r="I23" s="13">
        <f t="shared" si="1"/>
        <v>0</v>
      </c>
      <c r="J23" s="13">
        <v>90</v>
      </c>
      <c r="K23" s="20">
        <f t="shared" si="2"/>
        <v>29250</v>
      </c>
      <c r="L23" s="20">
        <f t="shared" si="3"/>
        <v>0</v>
      </c>
      <c r="M23" s="20">
        <f t="shared" si="4"/>
        <v>29250</v>
      </c>
    </row>
    <row r="24" spans="1:13" ht="12.75" customHeight="1">
      <c r="A24" s="21" t="s">
        <v>166</v>
      </c>
      <c r="B24" s="14"/>
      <c r="C24" s="6" t="s">
        <v>167</v>
      </c>
      <c r="D24" s="14" t="s">
        <v>9</v>
      </c>
      <c r="E24" s="30">
        <v>120</v>
      </c>
      <c r="F24" s="28">
        <v>250</v>
      </c>
      <c r="G24" s="28">
        <f t="shared" si="5"/>
        <v>30000</v>
      </c>
      <c r="H24" s="13">
        <v>90</v>
      </c>
      <c r="I24" s="13">
        <f t="shared" si="1"/>
        <v>0</v>
      </c>
      <c r="J24" s="13">
        <v>90</v>
      </c>
      <c r="K24" s="20">
        <f t="shared" si="2"/>
        <v>22500</v>
      </c>
      <c r="L24" s="20">
        <f t="shared" si="3"/>
        <v>0</v>
      </c>
      <c r="M24" s="20">
        <f t="shared" si="4"/>
        <v>22500</v>
      </c>
    </row>
    <row r="25" spans="1:13" ht="15">
      <c r="A25" s="21" t="s">
        <v>168</v>
      </c>
      <c r="B25" s="14"/>
      <c r="C25" s="6" t="s">
        <v>169</v>
      </c>
      <c r="D25" s="14" t="s">
        <v>9</v>
      </c>
      <c r="E25" s="30">
        <v>120</v>
      </c>
      <c r="F25" s="28">
        <v>50</v>
      </c>
      <c r="G25" s="28">
        <f t="shared" si="5"/>
        <v>6000</v>
      </c>
      <c r="H25" s="13">
        <v>90</v>
      </c>
      <c r="I25" s="13">
        <f t="shared" si="1"/>
        <v>0</v>
      </c>
      <c r="J25" s="13">
        <v>90</v>
      </c>
      <c r="K25" s="20">
        <f t="shared" si="2"/>
        <v>4500</v>
      </c>
      <c r="L25" s="20">
        <f t="shared" si="3"/>
        <v>0</v>
      </c>
      <c r="M25" s="20">
        <f t="shared" si="4"/>
        <v>4500</v>
      </c>
    </row>
    <row r="26" spans="1:13" ht="15">
      <c r="A26" s="21" t="s">
        <v>170</v>
      </c>
      <c r="B26" s="14"/>
      <c r="C26" s="6" t="s">
        <v>171</v>
      </c>
      <c r="D26" s="14" t="s">
        <v>9</v>
      </c>
      <c r="E26" s="30">
        <v>500</v>
      </c>
      <c r="F26" s="28">
        <v>20</v>
      </c>
      <c r="G26" s="28">
        <f t="shared" si="5"/>
        <v>10000</v>
      </c>
      <c r="H26" s="13">
        <v>90</v>
      </c>
      <c r="I26" s="13">
        <f t="shared" si="1"/>
        <v>0</v>
      </c>
      <c r="J26" s="13">
        <v>90</v>
      </c>
      <c r="K26" s="20">
        <f t="shared" si="2"/>
        <v>1800</v>
      </c>
      <c r="L26" s="20">
        <f t="shared" si="3"/>
        <v>0</v>
      </c>
      <c r="M26" s="20">
        <f t="shared" si="4"/>
        <v>1800</v>
      </c>
    </row>
    <row r="27" spans="1:13" ht="15">
      <c r="A27" s="21" t="s">
        <v>172</v>
      </c>
      <c r="B27" s="14"/>
      <c r="C27" s="6" t="s">
        <v>173</v>
      </c>
      <c r="D27" s="14" t="s">
        <v>9</v>
      </c>
      <c r="E27" s="30">
        <v>120</v>
      </c>
      <c r="F27" s="28">
        <v>100</v>
      </c>
      <c r="G27" s="28">
        <f t="shared" si="5"/>
        <v>12000</v>
      </c>
      <c r="H27" s="13">
        <v>90</v>
      </c>
      <c r="I27" s="13">
        <f t="shared" si="1"/>
        <v>0</v>
      </c>
      <c r="J27" s="13">
        <v>90</v>
      </c>
      <c r="K27" s="20">
        <f t="shared" si="2"/>
        <v>9000</v>
      </c>
      <c r="L27" s="20">
        <f t="shared" si="3"/>
        <v>0</v>
      </c>
      <c r="M27" s="20">
        <f t="shared" si="4"/>
        <v>9000</v>
      </c>
    </row>
    <row r="28" spans="1:13" ht="15">
      <c r="A28" s="21" t="s">
        <v>174</v>
      </c>
      <c r="B28" s="14"/>
      <c r="C28" s="6" t="s">
        <v>175</v>
      </c>
      <c r="D28" s="14" t="s">
        <v>9</v>
      </c>
      <c r="E28" s="30">
        <v>120</v>
      </c>
      <c r="F28" s="28">
        <v>150</v>
      </c>
      <c r="G28" s="28">
        <f t="shared" si="5"/>
        <v>18000</v>
      </c>
      <c r="H28" s="13">
        <v>90</v>
      </c>
      <c r="I28" s="13">
        <f t="shared" si="1"/>
        <v>0</v>
      </c>
      <c r="J28" s="13">
        <v>90</v>
      </c>
      <c r="K28" s="20">
        <f t="shared" si="2"/>
        <v>13500</v>
      </c>
      <c r="L28" s="20">
        <f t="shared" si="3"/>
        <v>0</v>
      </c>
      <c r="M28" s="20">
        <f t="shared" si="4"/>
        <v>13500</v>
      </c>
    </row>
    <row r="29" spans="1:13" ht="15">
      <c r="A29" s="2" t="s">
        <v>176</v>
      </c>
      <c r="B29" s="3"/>
      <c r="C29" s="12" t="s">
        <v>177</v>
      </c>
      <c r="D29" s="14" t="s">
        <v>9</v>
      </c>
      <c r="E29" s="30">
        <v>500</v>
      </c>
      <c r="F29" s="28">
        <v>20</v>
      </c>
      <c r="G29" s="28">
        <f t="shared" si="5"/>
        <v>10000</v>
      </c>
      <c r="H29" s="13">
        <v>90</v>
      </c>
      <c r="I29" s="13">
        <f t="shared" si="1"/>
        <v>0</v>
      </c>
      <c r="J29" s="13">
        <v>90</v>
      </c>
      <c r="K29" s="20">
        <f t="shared" si="2"/>
        <v>1800</v>
      </c>
      <c r="L29" s="20">
        <f t="shared" si="3"/>
        <v>0</v>
      </c>
      <c r="M29" s="20">
        <f t="shared" si="4"/>
        <v>1800</v>
      </c>
    </row>
    <row r="30" spans="1:13" ht="30">
      <c r="A30" s="21">
        <v>4.3</v>
      </c>
      <c r="B30" s="3" t="s">
        <v>178</v>
      </c>
      <c r="C30" s="55" t="s">
        <v>179</v>
      </c>
      <c r="D30" s="23"/>
      <c r="E30" s="31"/>
      <c r="F30" s="28"/>
      <c r="G30" s="28">
        <f t="shared" si="5"/>
        <v>0</v>
      </c>
      <c r="H30" s="13">
        <v>0</v>
      </c>
      <c r="I30" s="13">
        <f t="shared" si="1"/>
        <v>0</v>
      </c>
      <c r="J30" s="13">
        <v>0</v>
      </c>
      <c r="K30" s="20">
        <f t="shared" si="2"/>
        <v>0</v>
      </c>
      <c r="L30" s="20">
        <f t="shared" si="3"/>
        <v>0</v>
      </c>
      <c r="M30" s="20">
        <f t="shared" si="4"/>
        <v>0</v>
      </c>
    </row>
    <row r="31" spans="1:13" ht="15">
      <c r="A31" s="21" t="s">
        <v>180</v>
      </c>
      <c r="B31" s="3"/>
      <c r="C31" s="6" t="s">
        <v>181</v>
      </c>
      <c r="D31" s="14" t="s">
        <v>3</v>
      </c>
      <c r="E31" s="31">
        <v>1</v>
      </c>
      <c r="F31" s="28">
        <v>4000</v>
      </c>
      <c r="G31" s="28">
        <f t="shared" si="5"/>
        <v>4000</v>
      </c>
      <c r="H31" s="13">
        <v>1</v>
      </c>
      <c r="I31" s="13">
        <f t="shared" si="1"/>
        <v>0</v>
      </c>
      <c r="J31" s="13">
        <v>1</v>
      </c>
      <c r="K31" s="20">
        <f t="shared" si="2"/>
        <v>4000</v>
      </c>
      <c r="L31" s="20">
        <f t="shared" si="3"/>
        <v>0</v>
      </c>
      <c r="M31" s="20">
        <f t="shared" si="4"/>
        <v>4000</v>
      </c>
    </row>
    <row r="32" spans="1:13" ht="15">
      <c r="A32" s="21" t="s">
        <v>182</v>
      </c>
      <c r="B32" s="14"/>
      <c r="C32" s="6" t="s">
        <v>183</v>
      </c>
      <c r="D32" s="14" t="s">
        <v>184</v>
      </c>
      <c r="E32" s="30">
        <v>1</v>
      </c>
      <c r="F32" s="28">
        <v>5000</v>
      </c>
      <c r="G32" s="28">
        <f t="shared" si="5"/>
        <v>5000</v>
      </c>
      <c r="H32" s="13">
        <v>1</v>
      </c>
      <c r="I32" s="13">
        <f t="shared" si="1"/>
        <v>0</v>
      </c>
      <c r="J32" s="13">
        <v>1</v>
      </c>
      <c r="K32" s="20">
        <f t="shared" si="2"/>
        <v>5000</v>
      </c>
      <c r="L32" s="20">
        <f t="shared" si="3"/>
        <v>0</v>
      </c>
      <c r="M32" s="20">
        <f t="shared" si="4"/>
        <v>5000</v>
      </c>
    </row>
    <row r="33" spans="1:14" ht="15">
      <c r="A33" s="21" t="s">
        <v>185</v>
      </c>
      <c r="B33" s="6"/>
      <c r="C33" s="6" t="s">
        <v>186</v>
      </c>
      <c r="D33" s="14" t="s">
        <v>3</v>
      </c>
      <c r="E33" s="30">
        <v>1</v>
      </c>
      <c r="F33" s="28">
        <v>15000</v>
      </c>
      <c r="G33" s="28">
        <f t="shared" si="5"/>
        <v>15000</v>
      </c>
      <c r="H33" s="13">
        <v>1</v>
      </c>
      <c r="I33" s="13">
        <f t="shared" si="1"/>
        <v>0</v>
      </c>
      <c r="J33" s="13">
        <v>1</v>
      </c>
      <c r="K33" s="20">
        <f t="shared" si="2"/>
        <v>15000</v>
      </c>
      <c r="L33" s="20">
        <f t="shared" si="3"/>
        <v>0</v>
      </c>
      <c r="M33" s="20">
        <f t="shared" si="4"/>
        <v>15000</v>
      </c>
    </row>
    <row r="34" spans="1:14" ht="30">
      <c r="A34" s="21">
        <v>4.4000000000000004</v>
      </c>
      <c r="B34" s="14" t="s">
        <v>187</v>
      </c>
      <c r="C34" s="6" t="s">
        <v>188</v>
      </c>
      <c r="D34" s="14" t="s">
        <v>3</v>
      </c>
      <c r="E34" s="30">
        <v>1</v>
      </c>
      <c r="F34" s="28">
        <v>50000</v>
      </c>
      <c r="G34" s="28">
        <f t="shared" si="5"/>
        <v>50000</v>
      </c>
      <c r="H34" s="13">
        <v>1</v>
      </c>
      <c r="I34" s="13">
        <f t="shared" si="1"/>
        <v>0</v>
      </c>
      <c r="J34" s="13">
        <v>1</v>
      </c>
      <c r="K34" s="20">
        <f t="shared" si="2"/>
        <v>50000</v>
      </c>
      <c r="L34" s="20">
        <f t="shared" si="3"/>
        <v>0</v>
      </c>
      <c r="M34" s="20">
        <f t="shared" si="4"/>
        <v>50000</v>
      </c>
    </row>
    <row r="35" spans="1:14" ht="45">
      <c r="A35" s="21">
        <v>4.5</v>
      </c>
      <c r="B35" s="6" t="s">
        <v>189</v>
      </c>
      <c r="C35" s="6" t="s">
        <v>190</v>
      </c>
      <c r="D35" s="14"/>
      <c r="E35" s="30"/>
      <c r="F35" s="28"/>
      <c r="G35" s="28">
        <f t="shared" si="5"/>
        <v>0</v>
      </c>
      <c r="H35" s="13">
        <v>0</v>
      </c>
      <c r="I35" s="13">
        <f t="shared" si="1"/>
        <v>0</v>
      </c>
      <c r="J35" s="13">
        <v>0</v>
      </c>
      <c r="K35" s="20">
        <f t="shared" si="2"/>
        <v>0</v>
      </c>
      <c r="L35" s="20">
        <f t="shared" si="3"/>
        <v>0</v>
      </c>
      <c r="M35" s="20">
        <f t="shared" si="4"/>
        <v>0</v>
      </c>
    </row>
    <row r="36" spans="1:14" ht="15">
      <c r="A36" s="21" t="s">
        <v>191</v>
      </c>
      <c r="B36" s="6"/>
      <c r="C36" s="6" t="s">
        <v>192</v>
      </c>
      <c r="D36" s="14" t="s">
        <v>9</v>
      </c>
      <c r="E36" s="30">
        <v>5</v>
      </c>
      <c r="F36" s="28">
        <v>1500</v>
      </c>
      <c r="G36" s="28">
        <f t="shared" si="5"/>
        <v>7500</v>
      </c>
      <c r="H36" s="13">
        <v>5</v>
      </c>
      <c r="I36" s="13">
        <f t="shared" si="1"/>
        <v>0</v>
      </c>
      <c r="J36" s="13">
        <v>5</v>
      </c>
      <c r="K36" s="20">
        <f t="shared" si="2"/>
        <v>7500</v>
      </c>
      <c r="L36" s="20">
        <f t="shared" si="3"/>
        <v>0</v>
      </c>
      <c r="M36" s="20">
        <f t="shared" si="4"/>
        <v>7500</v>
      </c>
      <c r="N36" s="27"/>
    </row>
    <row r="37" spans="1:14" ht="15">
      <c r="A37" s="21" t="s">
        <v>193</v>
      </c>
      <c r="B37" s="6"/>
      <c r="C37" s="6" t="s">
        <v>194</v>
      </c>
      <c r="D37" s="14" t="s">
        <v>9</v>
      </c>
      <c r="E37" s="30">
        <v>5</v>
      </c>
      <c r="F37" s="28">
        <v>1500</v>
      </c>
      <c r="G37" s="28">
        <f t="shared" si="5"/>
        <v>7500</v>
      </c>
      <c r="H37" s="13">
        <v>5</v>
      </c>
      <c r="I37" s="13">
        <f t="shared" si="1"/>
        <v>0</v>
      </c>
      <c r="J37" s="13">
        <v>5</v>
      </c>
      <c r="K37" s="20">
        <f t="shared" si="2"/>
        <v>7500</v>
      </c>
      <c r="L37" s="20">
        <f t="shared" si="3"/>
        <v>0</v>
      </c>
      <c r="M37" s="20">
        <f t="shared" si="4"/>
        <v>7500</v>
      </c>
      <c r="N37" s="27"/>
    </row>
    <row r="38" spans="1:14" ht="15">
      <c r="A38" s="21" t="s">
        <v>195</v>
      </c>
      <c r="B38" s="6"/>
      <c r="C38" s="6" t="s">
        <v>196</v>
      </c>
      <c r="D38" s="14" t="s">
        <v>9</v>
      </c>
      <c r="E38" s="30">
        <v>12</v>
      </c>
      <c r="F38" s="28">
        <v>1500</v>
      </c>
      <c r="G38" s="28">
        <f t="shared" si="5"/>
        <v>18000</v>
      </c>
      <c r="H38" s="13">
        <v>12</v>
      </c>
      <c r="I38" s="13">
        <f t="shared" si="1"/>
        <v>0</v>
      </c>
      <c r="J38" s="13">
        <v>12</v>
      </c>
      <c r="K38" s="20">
        <f t="shared" si="2"/>
        <v>18000</v>
      </c>
      <c r="L38" s="20">
        <f t="shared" si="3"/>
        <v>0</v>
      </c>
      <c r="M38" s="20">
        <f t="shared" si="4"/>
        <v>18000</v>
      </c>
      <c r="N38" s="27"/>
    </row>
    <row r="39" spans="1:14" ht="15">
      <c r="A39" s="21" t="s">
        <v>197</v>
      </c>
      <c r="B39" s="6"/>
      <c r="C39" s="6" t="s">
        <v>198</v>
      </c>
      <c r="D39" s="14" t="s">
        <v>9</v>
      </c>
      <c r="E39" s="30">
        <v>4</v>
      </c>
      <c r="F39" s="28">
        <v>1500</v>
      </c>
      <c r="G39" s="28">
        <f t="shared" si="5"/>
        <v>6000</v>
      </c>
      <c r="H39" s="13">
        <v>2</v>
      </c>
      <c r="I39" s="13">
        <f t="shared" si="1"/>
        <v>0</v>
      </c>
      <c r="J39" s="13">
        <v>2</v>
      </c>
      <c r="K39" s="20">
        <f t="shared" si="2"/>
        <v>3000</v>
      </c>
      <c r="L39" s="20">
        <f t="shared" si="3"/>
        <v>0</v>
      </c>
      <c r="M39" s="20">
        <f t="shared" si="4"/>
        <v>3000</v>
      </c>
      <c r="N39" s="27"/>
    </row>
    <row r="40" spans="1:14" ht="15">
      <c r="A40" s="21" t="s">
        <v>199</v>
      </c>
      <c r="B40" s="6"/>
      <c r="C40" s="6" t="s">
        <v>20</v>
      </c>
      <c r="D40" s="14" t="s">
        <v>9</v>
      </c>
      <c r="E40" s="30">
        <v>12</v>
      </c>
      <c r="F40" s="28">
        <v>1500</v>
      </c>
      <c r="G40" s="28">
        <f t="shared" si="5"/>
        <v>18000</v>
      </c>
      <c r="H40" s="13">
        <v>10</v>
      </c>
      <c r="I40" s="13">
        <f t="shared" si="1"/>
        <v>0</v>
      </c>
      <c r="J40" s="13">
        <v>10</v>
      </c>
      <c r="K40" s="20">
        <f t="shared" si="2"/>
        <v>15000</v>
      </c>
      <c r="L40" s="20">
        <f t="shared" si="3"/>
        <v>0</v>
      </c>
      <c r="M40" s="20">
        <f t="shared" si="4"/>
        <v>15000</v>
      </c>
    </row>
    <row r="41" spans="1:14" ht="22.25" customHeight="1">
      <c r="A41" s="2" t="s">
        <v>200</v>
      </c>
      <c r="B41" s="3"/>
      <c r="C41" s="12" t="s">
        <v>201</v>
      </c>
      <c r="D41" s="14" t="s">
        <v>9</v>
      </c>
      <c r="E41" s="30">
        <v>10</v>
      </c>
      <c r="F41" s="28">
        <v>1500</v>
      </c>
      <c r="G41" s="28">
        <f t="shared" si="5"/>
        <v>15000</v>
      </c>
      <c r="H41" s="13">
        <v>0</v>
      </c>
      <c r="I41" s="13">
        <f t="shared" si="1"/>
        <v>0</v>
      </c>
      <c r="J41" s="13">
        <v>0</v>
      </c>
      <c r="K41" s="20">
        <f t="shared" si="2"/>
        <v>0</v>
      </c>
      <c r="L41" s="20">
        <f t="shared" si="3"/>
        <v>0</v>
      </c>
      <c r="M41" s="20">
        <f t="shared" si="4"/>
        <v>0</v>
      </c>
    </row>
    <row r="42" spans="1:14" ht="15">
      <c r="A42" s="21" t="s">
        <v>202</v>
      </c>
      <c r="B42" s="14"/>
      <c r="C42" s="26" t="s">
        <v>203</v>
      </c>
      <c r="D42" s="14" t="s">
        <v>9</v>
      </c>
      <c r="E42" s="32">
        <v>10</v>
      </c>
      <c r="F42" s="28">
        <v>1500</v>
      </c>
      <c r="G42" s="28">
        <f t="shared" si="5"/>
        <v>15000</v>
      </c>
      <c r="H42" s="13">
        <v>10</v>
      </c>
      <c r="I42" s="13">
        <f t="shared" si="1"/>
        <v>0</v>
      </c>
      <c r="J42" s="13">
        <v>10</v>
      </c>
      <c r="K42" s="20">
        <f t="shared" si="2"/>
        <v>15000</v>
      </c>
      <c r="L42" s="20">
        <f t="shared" si="3"/>
        <v>0</v>
      </c>
      <c r="M42" s="20">
        <f t="shared" si="4"/>
        <v>15000</v>
      </c>
    </row>
    <row r="43" spans="1:14" ht="15">
      <c r="A43" s="21" t="s">
        <v>204</v>
      </c>
      <c r="B43" s="14"/>
      <c r="C43" s="26" t="s">
        <v>205</v>
      </c>
      <c r="D43" s="14" t="s">
        <v>9</v>
      </c>
      <c r="E43" s="30">
        <v>8</v>
      </c>
      <c r="F43" s="28">
        <v>1500</v>
      </c>
      <c r="G43" s="28">
        <f t="shared" si="5"/>
        <v>12000</v>
      </c>
      <c r="H43" s="13">
        <v>4</v>
      </c>
      <c r="I43" s="13">
        <f t="shared" si="1"/>
        <v>0</v>
      </c>
      <c r="J43" s="13">
        <v>4</v>
      </c>
      <c r="K43" s="20">
        <f t="shared" si="2"/>
        <v>6000</v>
      </c>
      <c r="L43" s="20">
        <f t="shared" si="3"/>
        <v>0</v>
      </c>
      <c r="M43" s="20">
        <f t="shared" si="4"/>
        <v>6000</v>
      </c>
    </row>
    <row r="44" spans="1:14" ht="12.75" customHeight="1">
      <c r="A44" s="21" t="s">
        <v>206</v>
      </c>
      <c r="B44" s="14"/>
      <c r="C44" s="26" t="s">
        <v>207</v>
      </c>
      <c r="D44" s="14" t="s">
        <v>9</v>
      </c>
      <c r="E44" s="30">
        <v>5</v>
      </c>
      <c r="F44" s="28">
        <v>1500</v>
      </c>
      <c r="G44" s="28">
        <f t="shared" si="5"/>
        <v>7500</v>
      </c>
      <c r="H44" s="13">
        <v>5</v>
      </c>
      <c r="I44" s="13">
        <f t="shared" si="1"/>
        <v>0</v>
      </c>
      <c r="J44" s="13">
        <v>5</v>
      </c>
      <c r="K44" s="20">
        <f t="shared" si="2"/>
        <v>7500</v>
      </c>
      <c r="L44" s="20">
        <f t="shared" si="3"/>
        <v>0</v>
      </c>
      <c r="M44" s="20">
        <f t="shared" si="4"/>
        <v>7500</v>
      </c>
    </row>
    <row r="45" spans="1:14" ht="12.75" customHeight="1">
      <c r="A45" s="21" t="s">
        <v>208</v>
      </c>
      <c r="B45" s="14"/>
      <c r="C45" s="26" t="s">
        <v>209</v>
      </c>
      <c r="D45" s="14" t="s">
        <v>9</v>
      </c>
      <c r="E45" s="30">
        <v>5</v>
      </c>
      <c r="F45" s="28">
        <v>1500</v>
      </c>
      <c r="G45" s="28">
        <f t="shared" si="5"/>
        <v>7500</v>
      </c>
      <c r="H45" s="13">
        <v>0</v>
      </c>
      <c r="I45" s="13">
        <f t="shared" si="1"/>
        <v>0</v>
      </c>
      <c r="J45" s="13">
        <v>0</v>
      </c>
      <c r="K45" s="20">
        <f t="shared" si="2"/>
        <v>0</v>
      </c>
      <c r="L45" s="20">
        <f t="shared" si="3"/>
        <v>0</v>
      </c>
      <c r="M45" s="20">
        <f t="shared" si="4"/>
        <v>0</v>
      </c>
    </row>
    <row r="46" spans="1:14" ht="15">
      <c r="A46" s="2" t="s">
        <v>210</v>
      </c>
      <c r="B46" s="3"/>
      <c r="C46" s="12" t="s">
        <v>211</v>
      </c>
      <c r="D46" s="14" t="s">
        <v>9</v>
      </c>
      <c r="E46" s="30">
        <v>6</v>
      </c>
      <c r="F46" s="28">
        <v>1500</v>
      </c>
      <c r="G46" s="28">
        <f t="shared" si="5"/>
        <v>9000</v>
      </c>
      <c r="H46" s="13">
        <v>3</v>
      </c>
      <c r="I46" s="13">
        <f t="shared" si="1"/>
        <v>0</v>
      </c>
      <c r="J46" s="13">
        <v>3</v>
      </c>
      <c r="K46" s="20">
        <f t="shared" si="2"/>
        <v>4500</v>
      </c>
      <c r="L46" s="20">
        <f t="shared" si="3"/>
        <v>0</v>
      </c>
      <c r="M46" s="20">
        <f t="shared" si="4"/>
        <v>4500</v>
      </c>
    </row>
    <row r="47" spans="1:14" ht="15">
      <c r="A47" s="21" t="s">
        <v>212</v>
      </c>
      <c r="B47" s="14"/>
      <c r="C47" s="26" t="s">
        <v>213</v>
      </c>
      <c r="D47" s="14" t="s">
        <v>9</v>
      </c>
      <c r="E47" s="32">
        <v>6</v>
      </c>
      <c r="F47" s="28">
        <v>1500</v>
      </c>
      <c r="G47" s="28">
        <f t="shared" si="5"/>
        <v>9000</v>
      </c>
      <c r="H47" s="13">
        <v>4</v>
      </c>
      <c r="I47" s="13">
        <f t="shared" si="1"/>
        <v>0</v>
      </c>
      <c r="J47" s="13">
        <v>4</v>
      </c>
      <c r="K47" s="20">
        <f t="shared" si="2"/>
        <v>6000</v>
      </c>
      <c r="L47" s="20">
        <f t="shared" si="3"/>
        <v>0</v>
      </c>
      <c r="M47" s="20">
        <f t="shared" si="4"/>
        <v>6000</v>
      </c>
    </row>
    <row r="48" spans="1:14" ht="15">
      <c r="A48" s="21" t="s">
        <v>214</v>
      </c>
      <c r="B48" s="14"/>
      <c r="C48" s="26" t="s">
        <v>215</v>
      </c>
      <c r="D48" s="14" t="s">
        <v>9</v>
      </c>
      <c r="E48" s="30">
        <v>4</v>
      </c>
      <c r="F48" s="28">
        <v>1500</v>
      </c>
      <c r="G48" s="28">
        <f t="shared" si="5"/>
        <v>6000</v>
      </c>
      <c r="H48" s="13">
        <v>4</v>
      </c>
      <c r="I48" s="13">
        <f t="shared" si="1"/>
        <v>0</v>
      </c>
      <c r="J48" s="13">
        <v>4</v>
      </c>
      <c r="K48" s="20">
        <f t="shared" si="2"/>
        <v>6000</v>
      </c>
      <c r="L48" s="20">
        <f t="shared" si="3"/>
        <v>0</v>
      </c>
      <c r="M48" s="20">
        <f t="shared" si="4"/>
        <v>6000</v>
      </c>
    </row>
    <row r="49" spans="1:15" ht="15">
      <c r="A49" s="21" t="s">
        <v>216</v>
      </c>
      <c r="B49" s="14"/>
      <c r="C49" s="6" t="s">
        <v>217</v>
      </c>
      <c r="D49" s="14" t="s">
        <v>9</v>
      </c>
      <c r="E49" s="30">
        <v>5</v>
      </c>
      <c r="F49" s="28">
        <v>1500</v>
      </c>
      <c r="G49" s="28">
        <f t="shared" si="5"/>
        <v>7500</v>
      </c>
      <c r="H49" s="13">
        <v>5</v>
      </c>
      <c r="I49" s="13">
        <f t="shared" si="1"/>
        <v>0</v>
      </c>
      <c r="J49" s="13">
        <v>5</v>
      </c>
      <c r="K49" s="20">
        <f t="shared" si="2"/>
        <v>7500</v>
      </c>
      <c r="L49" s="20">
        <f t="shared" si="3"/>
        <v>0</v>
      </c>
      <c r="M49" s="20">
        <f t="shared" si="4"/>
        <v>7500</v>
      </c>
    </row>
    <row r="50" spans="1:15" ht="15">
      <c r="A50" s="21">
        <v>4.5999999999999996</v>
      </c>
      <c r="B50" s="14"/>
      <c r="C50" s="6" t="s">
        <v>218</v>
      </c>
      <c r="D50" s="14" t="s">
        <v>9</v>
      </c>
      <c r="E50" s="30">
        <v>3</v>
      </c>
      <c r="F50" s="28">
        <v>1500</v>
      </c>
      <c r="G50" s="28">
        <f t="shared" si="5"/>
        <v>4500</v>
      </c>
      <c r="H50" s="13">
        <v>3</v>
      </c>
      <c r="I50" s="13">
        <f t="shared" si="1"/>
        <v>0</v>
      </c>
      <c r="J50" s="13">
        <v>3</v>
      </c>
      <c r="K50" s="20">
        <f t="shared" si="2"/>
        <v>4500</v>
      </c>
      <c r="L50" s="20">
        <f t="shared" si="3"/>
        <v>0</v>
      </c>
      <c r="M50" s="20">
        <f t="shared" si="4"/>
        <v>4500</v>
      </c>
      <c r="O50" s="8">
        <f>N50/2</f>
        <v>0</v>
      </c>
    </row>
    <row r="51" spans="1:15" ht="30">
      <c r="A51" s="21">
        <v>4.7</v>
      </c>
      <c r="B51" s="14"/>
      <c r="C51" s="6" t="s">
        <v>219</v>
      </c>
      <c r="D51" s="14" t="s">
        <v>9</v>
      </c>
      <c r="E51" s="30">
        <v>4</v>
      </c>
      <c r="F51" s="28">
        <v>1500</v>
      </c>
      <c r="G51" s="28">
        <f t="shared" si="5"/>
        <v>6000</v>
      </c>
      <c r="H51" s="13">
        <v>0</v>
      </c>
      <c r="I51" s="13">
        <f t="shared" si="1"/>
        <v>0</v>
      </c>
      <c r="J51" s="13">
        <v>0</v>
      </c>
      <c r="K51" s="20">
        <f t="shared" si="2"/>
        <v>0</v>
      </c>
      <c r="L51" s="20">
        <f t="shared" si="3"/>
        <v>0</v>
      </c>
      <c r="M51" s="20">
        <f t="shared" si="4"/>
        <v>0</v>
      </c>
      <c r="N51" s="51"/>
      <c r="O51" s="8">
        <f>N51/G51</f>
        <v>0</v>
      </c>
    </row>
    <row r="52" spans="1:15" ht="15">
      <c r="A52" s="2">
        <v>4.8</v>
      </c>
      <c r="B52" s="14"/>
      <c r="C52" s="6" t="s">
        <v>220</v>
      </c>
      <c r="D52" s="14" t="s">
        <v>9</v>
      </c>
      <c r="E52" s="30">
        <v>2</v>
      </c>
      <c r="F52" s="28">
        <v>1500</v>
      </c>
      <c r="G52" s="28">
        <f t="shared" si="5"/>
        <v>3000</v>
      </c>
      <c r="H52" s="13">
        <v>0</v>
      </c>
      <c r="I52" s="13">
        <f t="shared" si="1"/>
        <v>0</v>
      </c>
      <c r="J52" s="13">
        <v>0</v>
      </c>
      <c r="K52" s="20">
        <f t="shared" si="2"/>
        <v>0</v>
      </c>
      <c r="L52" s="20">
        <f t="shared" si="3"/>
        <v>0</v>
      </c>
      <c r="M52" s="20">
        <f t="shared" si="4"/>
        <v>0</v>
      </c>
    </row>
    <row r="53" spans="1:15" ht="30">
      <c r="A53" s="21">
        <v>5</v>
      </c>
      <c r="B53" s="14" t="s">
        <v>221</v>
      </c>
      <c r="C53" s="6" t="s">
        <v>222</v>
      </c>
      <c r="D53" s="14"/>
      <c r="E53" s="30"/>
      <c r="F53" s="28"/>
      <c r="G53" s="28">
        <f t="shared" si="5"/>
        <v>0</v>
      </c>
      <c r="H53" s="13">
        <v>0</v>
      </c>
      <c r="I53" s="13">
        <f t="shared" si="1"/>
        <v>0</v>
      </c>
      <c r="J53" s="13">
        <v>0</v>
      </c>
      <c r="K53" s="20">
        <f t="shared" si="2"/>
        <v>0</v>
      </c>
      <c r="L53" s="20">
        <f t="shared" si="3"/>
        <v>0</v>
      </c>
      <c r="M53" s="20">
        <f t="shared" si="4"/>
        <v>0</v>
      </c>
    </row>
    <row r="54" spans="1:15" ht="15">
      <c r="A54" s="21">
        <v>5.0999999999999996</v>
      </c>
      <c r="B54" s="14"/>
      <c r="C54" s="6" t="s">
        <v>223</v>
      </c>
      <c r="D54" s="14" t="s">
        <v>3</v>
      </c>
      <c r="E54" s="30">
        <v>2</v>
      </c>
      <c r="F54" s="28">
        <v>15000</v>
      </c>
      <c r="G54" s="28">
        <f t="shared" si="5"/>
        <v>30000</v>
      </c>
      <c r="H54" s="13">
        <v>0</v>
      </c>
      <c r="I54" s="13">
        <f t="shared" si="1"/>
        <v>0</v>
      </c>
      <c r="J54" s="13">
        <v>0</v>
      </c>
      <c r="K54" s="20">
        <f t="shared" si="2"/>
        <v>0</v>
      </c>
      <c r="L54" s="20">
        <f t="shared" si="3"/>
        <v>0</v>
      </c>
      <c r="M54" s="20">
        <f t="shared" si="4"/>
        <v>0</v>
      </c>
    </row>
    <row r="55" spans="1:15" ht="15">
      <c r="A55" s="21">
        <v>5.2</v>
      </c>
      <c r="B55" s="14"/>
      <c r="C55" s="6" t="s">
        <v>224</v>
      </c>
      <c r="D55" s="14" t="s">
        <v>3</v>
      </c>
      <c r="E55" s="30">
        <v>2</v>
      </c>
      <c r="F55" s="28">
        <v>15000</v>
      </c>
      <c r="G55" s="28">
        <f t="shared" si="5"/>
        <v>30000</v>
      </c>
      <c r="H55" s="13">
        <v>0</v>
      </c>
      <c r="I55" s="13">
        <f t="shared" si="1"/>
        <v>0</v>
      </c>
      <c r="J55" s="13">
        <v>0</v>
      </c>
      <c r="K55" s="20">
        <f t="shared" si="2"/>
        <v>0</v>
      </c>
      <c r="L55" s="20">
        <f t="shared" si="3"/>
        <v>0</v>
      </c>
      <c r="M55" s="20">
        <f t="shared" si="4"/>
        <v>0</v>
      </c>
    </row>
    <row r="56" spans="1:15" ht="15">
      <c r="A56" s="21">
        <v>5.3</v>
      </c>
      <c r="B56" s="14"/>
      <c r="C56" s="6" t="s">
        <v>225</v>
      </c>
      <c r="D56" s="14" t="s">
        <v>3</v>
      </c>
      <c r="E56" s="30">
        <v>2</v>
      </c>
      <c r="F56" s="28">
        <v>15000</v>
      </c>
      <c r="G56" s="28">
        <f t="shared" si="5"/>
        <v>30000</v>
      </c>
      <c r="H56" s="13">
        <v>0</v>
      </c>
      <c r="I56" s="13">
        <f t="shared" si="1"/>
        <v>0</v>
      </c>
      <c r="J56" s="13">
        <v>0</v>
      </c>
      <c r="K56" s="20">
        <f t="shared" si="2"/>
        <v>0</v>
      </c>
      <c r="L56" s="20">
        <f t="shared" si="3"/>
        <v>0</v>
      </c>
      <c r="M56" s="20">
        <f t="shared" si="4"/>
        <v>0</v>
      </c>
      <c r="N56" s="51"/>
    </row>
    <row r="57" spans="1:15" ht="15">
      <c r="A57" s="21">
        <v>5.4</v>
      </c>
      <c r="B57" s="14"/>
      <c r="C57" s="6" t="s">
        <v>226</v>
      </c>
      <c r="D57" s="14" t="s">
        <v>3</v>
      </c>
      <c r="E57" s="30">
        <v>3</v>
      </c>
      <c r="F57" s="28">
        <v>15000</v>
      </c>
      <c r="G57" s="28">
        <f t="shared" si="5"/>
        <v>45000</v>
      </c>
      <c r="H57" s="13">
        <v>0</v>
      </c>
      <c r="I57" s="13">
        <f t="shared" si="1"/>
        <v>0</v>
      </c>
      <c r="J57" s="13">
        <v>0</v>
      </c>
      <c r="K57" s="20">
        <f t="shared" si="2"/>
        <v>0</v>
      </c>
      <c r="L57" s="20">
        <f t="shared" si="3"/>
        <v>0</v>
      </c>
      <c r="M57" s="20">
        <f t="shared" si="4"/>
        <v>0</v>
      </c>
    </row>
    <row r="58" spans="1:15" ht="15">
      <c r="A58" s="21">
        <v>5.5</v>
      </c>
      <c r="B58" s="14"/>
      <c r="C58" s="6" t="s">
        <v>227</v>
      </c>
      <c r="D58" s="14" t="s">
        <v>3</v>
      </c>
      <c r="E58" s="30">
        <v>1</v>
      </c>
      <c r="F58" s="28">
        <v>15000</v>
      </c>
      <c r="G58" s="28">
        <f t="shared" si="5"/>
        <v>15000</v>
      </c>
      <c r="H58" s="13">
        <v>0</v>
      </c>
      <c r="I58" s="13">
        <f t="shared" si="1"/>
        <v>0</v>
      </c>
      <c r="J58" s="13">
        <v>0</v>
      </c>
      <c r="K58" s="20">
        <f t="shared" si="2"/>
        <v>0</v>
      </c>
      <c r="L58" s="20">
        <f t="shared" si="3"/>
        <v>0</v>
      </c>
      <c r="M58" s="20">
        <f t="shared" si="4"/>
        <v>0</v>
      </c>
    </row>
    <row r="59" spans="1:15" ht="15">
      <c r="A59" s="21">
        <v>5.6</v>
      </c>
      <c r="B59" s="14"/>
      <c r="C59" s="6" t="s">
        <v>228</v>
      </c>
      <c r="D59" s="14" t="s">
        <v>3</v>
      </c>
      <c r="E59" s="30">
        <v>2</v>
      </c>
      <c r="F59" s="28">
        <v>25000</v>
      </c>
      <c r="G59" s="28">
        <f t="shared" si="5"/>
        <v>50000</v>
      </c>
      <c r="H59" s="13">
        <v>0</v>
      </c>
      <c r="I59" s="13">
        <f t="shared" si="1"/>
        <v>0</v>
      </c>
      <c r="J59" s="13">
        <v>0</v>
      </c>
      <c r="K59" s="20">
        <f t="shared" si="2"/>
        <v>0</v>
      </c>
      <c r="L59" s="20">
        <f t="shared" si="3"/>
        <v>0</v>
      </c>
      <c r="M59" s="20">
        <f t="shared" si="4"/>
        <v>0</v>
      </c>
    </row>
    <row r="60" spans="1:15" ht="30">
      <c r="A60" s="2">
        <v>5.7</v>
      </c>
      <c r="B60" s="14"/>
      <c r="C60" s="6" t="s">
        <v>229</v>
      </c>
      <c r="D60" s="14" t="s">
        <v>3</v>
      </c>
      <c r="E60" s="30">
        <v>1</v>
      </c>
      <c r="F60" s="28">
        <v>10000</v>
      </c>
      <c r="G60" s="28">
        <f t="shared" si="5"/>
        <v>10000</v>
      </c>
      <c r="H60" s="13">
        <v>1</v>
      </c>
      <c r="I60" s="13">
        <f t="shared" si="1"/>
        <v>0</v>
      </c>
      <c r="J60" s="13">
        <v>1</v>
      </c>
      <c r="K60" s="20">
        <f t="shared" si="2"/>
        <v>10000</v>
      </c>
      <c r="L60" s="20">
        <f t="shared" si="3"/>
        <v>0</v>
      </c>
      <c r="M60" s="20">
        <f t="shared" si="4"/>
        <v>10000</v>
      </c>
    </row>
    <row r="61" spans="1:15" ht="15">
      <c r="A61" s="21">
        <v>6</v>
      </c>
      <c r="B61" s="14" t="s">
        <v>230</v>
      </c>
      <c r="C61" s="6" t="s">
        <v>231</v>
      </c>
      <c r="D61" s="14"/>
      <c r="E61" s="30"/>
      <c r="F61" s="28"/>
      <c r="G61" s="28">
        <f t="shared" si="5"/>
        <v>0</v>
      </c>
      <c r="H61" s="13">
        <v>0</v>
      </c>
      <c r="I61" s="13">
        <f t="shared" si="1"/>
        <v>0</v>
      </c>
      <c r="J61" s="13">
        <v>0</v>
      </c>
      <c r="K61" s="20">
        <f t="shared" si="2"/>
        <v>0</v>
      </c>
      <c r="L61" s="20">
        <f t="shared" si="3"/>
        <v>0</v>
      </c>
      <c r="M61" s="20">
        <f t="shared" si="4"/>
        <v>0</v>
      </c>
    </row>
    <row r="62" spans="1:15" ht="15">
      <c r="A62" s="21">
        <v>6.1</v>
      </c>
      <c r="B62" s="14" t="s">
        <v>232</v>
      </c>
      <c r="C62" s="6" t="s">
        <v>233</v>
      </c>
      <c r="D62" s="14" t="s">
        <v>234</v>
      </c>
      <c r="E62" s="30">
        <v>12</v>
      </c>
      <c r="F62" s="28">
        <v>16500</v>
      </c>
      <c r="G62" s="28">
        <f t="shared" si="5"/>
        <v>198000</v>
      </c>
      <c r="H62" s="13">
        <v>4</v>
      </c>
      <c r="I62" s="13">
        <f t="shared" si="1"/>
        <v>1</v>
      </c>
      <c r="J62" s="13">
        <v>5</v>
      </c>
      <c r="K62" s="20">
        <f t="shared" si="2"/>
        <v>66000</v>
      </c>
      <c r="L62" s="20">
        <f t="shared" si="3"/>
        <v>16500</v>
      </c>
      <c r="M62" s="20">
        <f t="shared" si="4"/>
        <v>82500</v>
      </c>
    </row>
    <row r="63" spans="1:15" ht="15">
      <c r="A63" s="21">
        <v>6.2</v>
      </c>
      <c r="B63" s="14" t="s">
        <v>235</v>
      </c>
      <c r="C63" s="6" t="s">
        <v>236</v>
      </c>
      <c r="D63" s="14" t="s">
        <v>234</v>
      </c>
      <c r="E63" s="30">
        <v>12</v>
      </c>
      <c r="F63" s="28">
        <v>12500</v>
      </c>
      <c r="G63" s="28">
        <f t="shared" si="5"/>
        <v>150000</v>
      </c>
      <c r="H63" s="13">
        <v>4</v>
      </c>
      <c r="I63" s="13">
        <f t="shared" si="1"/>
        <v>1</v>
      </c>
      <c r="J63" s="13">
        <v>5</v>
      </c>
      <c r="K63" s="20">
        <f t="shared" si="2"/>
        <v>50000</v>
      </c>
      <c r="L63" s="20">
        <f t="shared" si="3"/>
        <v>12500</v>
      </c>
      <c r="M63" s="20">
        <f t="shared" si="4"/>
        <v>62500</v>
      </c>
    </row>
    <row r="64" spans="1:15" ht="15">
      <c r="A64" s="21">
        <v>6.3</v>
      </c>
      <c r="B64" s="14" t="s">
        <v>237</v>
      </c>
      <c r="C64" s="6" t="s">
        <v>238</v>
      </c>
      <c r="D64" s="14" t="s">
        <v>234</v>
      </c>
      <c r="E64" s="30">
        <v>12</v>
      </c>
      <c r="F64" s="28">
        <v>7250</v>
      </c>
      <c r="G64" s="28">
        <f t="shared" si="5"/>
        <v>87000</v>
      </c>
      <c r="H64" s="13">
        <v>4</v>
      </c>
      <c r="I64" s="13">
        <f t="shared" si="1"/>
        <v>1</v>
      </c>
      <c r="J64" s="13">
        <v>5</v>
      </c>
      <c r="K64" s="20">
        <f t="shared" si="2"/>
        <v>29000</v>
      </c>
      <c r="L64" s="20">
        <f t="shared" si="3"/>
        <v>7250</v>
      </c>
      <c r="M64" s="20">
        <f t="shared" si="4"/>
        <v>36250</v>
      </c>
    </row>
    <row r="65" spans="1:13" ht="15">
      <c r="A65" s="21">
        <v>6.4</v>
      </c>
      <c r="B65" s="14" t="s">
        <v>239</v>
      </c>
      <c r="C65" s="6" t="s">
        <v>240</v>
      </c>
      <c r="D65" s="14" t="s">
        <v>234</v>
      </c>
      <c r="E65" s="30">
        <v>2</v>
      </c>
      <c r="F65" s="28">
        <v>7300</v>
      </c>
      <c r="G65" s="28">
        <f t="shared" si="5"/>
        <v>14600</v>
      </c>
      <c r="H65" s="13">
        <v>0</v>
      </c>
      <c r="I65" s="13">
        <f t="shared" si="1"/>
        <v>0</v>
      </c>
      <c r="J65" s="13">
        <v>0</v>
      </c>
      <c r="K65" s="20">
        <f t="shared" si="2"/>
        <v>0</v>
      </c>
      <c r="L65" s="20">
        <f t="shared" si="3"/>
        <v>0</v>
      </c>
      <c r="M65" s="20">
        <f t="shared" si="4"/>
        <v>0</v>
      </c>
    </row>
    <row r="66" spans="1:13" ht="15">
      <c r="A66" s="21">
        <v>6.5</v>
      </c>
      <c r="B66" s="14" t="s">
        <v>241</v>
      </c>
      <c r="C66" s="6" t="s">
        <v>242</v>
      </c>
      <c r="D66" s="14" t="s">
        <v>234</v>
      </c>
      <c r="E66" s="30">
        <v>12</v>
      </c>
      <c r="F66" s="28">
        <v>15000</v>
      </c>
      <c r="G66" s="28">
        <f t="shared" si="5"/>
        <v>180000</v>
      </c>
      <c r="H66" s="13">
        <v>4</v>
      </c>
      <c r="I66" s="13">
        <f t="shared" si="1"/>
        <v>1</v>
      </c>
      <c r="J66" s="13">
        <v>5</v>
      </c>
      <c r="K66" s="20">
        <f t="shared" si="2"/>
        <v>60000</v>
      </c>
      <c r="L66" s="20">
        <f t="shared" si="3"/>
        <v>15000</v>
      </c>
      <c r="M66" s="20">
        <f t="shared" si="4"/>
        <v>75000</v>
      </c>
    </row>
    <row r="67" spans="1:13" ht="15">
      <c r="A67" s="21" t="s">
        <v>243</v>
      </c>
      <c r="B67" s="14"/>
      <c r="C67" s="6" t="s">
        <v>244</v>
      </c>
      <c r="D67" s="14" t="s">
        <v>9</v>
      </c>
      <c r="E67" s="30">
        <v>1</v>
      </c>
      <c r="F67" s="28">
        <v>12555</v>
      </c>
      <c r="G67" s="28">
        <f t="shared" si="5"/>
        <v>12555</v>
      </c>
      <c r="H67" s="13">
        <v>1</v>
      </c>
      <c r="I67" s="13">
        <f t="shared" si="1"/>
        <v>0</v>
      </c>
      <c r="J67" s="13">
        <v>1</v>
      </c>
      <c r="K67" s="20">
        <f t="shared" si="2"/>
        <v>12555</v>
      </c>
      <c r="L67" s="20">
        <f t="shared" si="3"/>
        <v>0</v>
      </c>
      <c r="M67" s="20">
        <f t="shared" si="4"/>
        <v>12555</v>
      </c>
    </row>
    <row r="68" spans="1:13" ht="30">
      <c r="A68" s="21">
        <v>7</v>
      </c>
      <c r="B68" s="14" t="s">
        <v>245</v>
      </c>
      <c r="C68" s="6" t="s">
        <v>246</v>
      </c>
      <c r="D68" s="14"/>
      <c r="E68" s="30"/>
      <c r="F68" s="28"/>
      <c r="G68" s="28">
        <f t="shared" si="5"/>
        <v>0</v>
      </c>
      <c r="H68" s="13">
        <v>0</v>
      </c>
      <c r="I68" s="13">
        <f t="shared" si="1"/>
        <v>0</v>
      </c>
      <c r="J68" s="13">
        <v>0</v>
      </c>
      <c r="K68" s="20">
        <f t="shared" si="2"/>
        <v>0</v>
      </c>
      <c r="L68" s="20">
        <f t="shared" si="3"/>
        <v>0</v>
      </c>
      <c r="M68" s="20">
        <f t="shared" si="4"/>
        <v>0</v>
      </c>
    </row>
    <row r="69" spans="1:13" ht="15">
      <c r="A69" s="21">
        <v>7.1</v>
      </c>
      <c r="B69" s="14"/>
      <c r="C69" s="6" t="s">
        <v>247</v>
      </c>
      <c r="D69" s="14" t="s">
        <v>3</v>
      </c>
      <c r="E69" s="30">
        <v>1</v>
      </c>
      <c r="F69" s="28">
        <v>8125</v>
      </c>
      <c r="G69" s="28">
        <f t="shared" si="5"/>
        <v>8125</v>
      </c>
      <c r="H69" s="13">
        <v>1</v>
      </c>
      <c r="I69" s="13">
        <f t="shared" si="1"/>
        <v>0</v>
      </c>
      <c r="J69" s="13">
        <v>1</v>
      </c>
      <c r="K69" s="20">
        <f t="shared" si="2"/>
        <v>8125</v>
      </c>
      <c r="L69" s="20">
        <f t="shared" si="3"/>
        <v>0</v>
      </c>
      <c r="M69" s="20">
        <f t="shared" si="4"/>
        <v>8125</v>
      </c>
    </row>
    <row r="70" spans="1:13" ht="15">
      <c r="A70" s="21">
        <v>7.2</v>
      </c>
      <c r="B70" s="14" t="s">
        <v>248</v>
      </c>
      <c r="C70" s="6" t="s">
        <v>249</v>
      </c>
      <c r="D70" s="14"/>
      <c r="E70" s="30"/>
      <c r="F70" s="28"/>
      <c r="G70" s="28">
        <f t="shared" si="5"/>
        <v>0</v>
      </c>
      <c r="H70" s="13">
        <v>0</v>
      </c>
      <c r="I70" s="13">
        <f t="shared" si="1"/>
        <v>0</v>
      </c>
      <c r="J70" s="13">
        <v>0</v>
      </c>
      <c r="K70" s="20">
        <f t="shared" si="2"/>
        <v>0</v>
      </c>
      <c r="L70" s="20">
        <f t="shared" si="3"/>
        <v>0</v>
      </c>
      <c r="M70" s="20">
        <f t="shared" si="4"/>
        <v>0</v>
      </c>
    </row>
    <row r="71" spans="1:13" ht="15">
      <c r="A71" s="21" t="s">
        <v>250</v>
      </c>
      <c r="B71" s="14"/>
      <c r="C71" s="6" t="s">
        <v>251</v>
      </c>
      <c r="D71" s="14" t="s">
        <v>3</v>
      </c>
      <c r="E71" s="30">
        <v>1</v>
      </c>
      <c r="F71" s="28">
        <v>120000</v>
      </c>
      <c r="G71" s="28">
        <f t="shared" si="5"/>
        <v>120000</v>
      </c>
      <c r="H71" s="13">
        <v>0.4</v>
      </c>
      <c r="I71" s="13">
        <f t="shared" ref="I71:I134" si="6">J71-H71</f>
        <v>0</v>
      </c>
      <c r="J71" s="13">
        <v>0.4</v>
      </c>
      <c r="K71" s="20">
        <f t="shared" ref="K71:K134" si="7">H71*F71</f>
        <v>48000</v>
      </c>
      <c r="L71" s="20">
        <f t="shared" ref="L71:L134" si="8">I71*F71</f>
        <v>0</v>
      </c>
      <c r="M71" s="20">
        <f t="shared" ref="M71:M134" si="9">J71*F71</f>
        <v>48000</v>
      </c>
    </row>
    <row r="72" spans="1:13" ht="30">
      <c r="A72" s="21">
        <v>7.3</v>
      </c>
      <c r="B72" s="14" t="s">
        <v>252</v>
      </c>
      <c r="C72" s="6" t="s">
        <v>253</v>
      </c>
      <c r="D72" s="14"/>
      <c r="E72" s="30"/>
      <c r="F72" s="28"/>
      <c r="G72" s="28">
        <f t="shared" si="5"/>
        <v>0</v>
      </c>
      <c r="H72" s="13">
        <v>0</v>
      </c>
      <c r="I72" s="13">
        <f t="shared" si="6"/>
        <v>0</v>
      </c>
      <c r="J72" s="13">
        <v>0</v>
      </c>
      <c r="K72" s="20">
        <f t="shared" si="7"/>
        <v>0</v>
      </c>
      <c r="L72" s="20">
        <f t="shared" si="8"/>
        <v>0</v>
      </c>
      <c r="M72" s="20">
        <f t="shared" si="9"/>
        <v>0</v>
      </c>
    </row>
    <row r="73" spans="1:13" ht="15">
      <c r="A73" s="21" t="s">
        <v>254</v>
      </c>
      <c r="B73" s="14"/>
      <c r="C73" s="6" t="s">
        <v>255</v>
      </c>
      <c r="D73" s="14" t="s">
        <v>9</v>
      </c>
      <c r="E73" s="30">
        <v>10</v>
      </c>
      <c r="F73" s="28">
        <v>100</v>
      </c>
      <c r="G73" s="28">
        <f t="shared" si="5"/>
        <v>1000</v>
      </c>
      <c r="H73" s="13">
        <v>4</v>
      </c>
      <c r="I73" s="13">
        <f t="shared" si="6"/>
        <v>1</v>
      </c>
      <c r="J73" s="13">
        <v>5</v>
      </c>
      <c r="K73" s="20">
        <f t="shared" si="7"/>
        <v>400</v>
      </c>
      <c r="L73" s="20">
        <f t="shared" si="8"/>
        <v>100</v>
      </c>
      <c r="M73" s="20">
        <f t="shared" si="9"/>
        <v>500</v>
      </c>
    </row>
    <row r="74" spans="1:13" ht="15">
      <c r="A74" s="21" t="s">
        <v>24</v>
      </c>
      <c r="B74" s="14"/>
      <c r="C74" s="6" t="s">
        <v>256</v>
      </c>
      <c r="D74" s="14" t="s">
        <v>9</v>
      </c>
      <c r="E74" s="30">
        <v>4</v>
      </c>
      <c r="F74" s="28">
        <v>100</v>
      </c>
      <c r="G74" s="28">
        <f t="shared" si="5"/>
        <v>400</v>
      </c>
      <c r="H74" s="13">
        <v>3</v>
      </c>
      <c r="I74" s="13">
        <f t="shared" si="6"/>
        <v>0</v>
      </c>
      <c r="J74" s="13">
        <v>3</v>
      </c>
      <c r="K74" s="20">
        <f t="shared" si="7"/>
        <v>300</v>
      </c>
      <c r="L74" s="20">
        <f t="shared" si="8"/>
        <v>0</v>
      </c>
      <c r="M74" s="20">
        <f t="shared" si="9"/>
        <v>300</v>
      </c>
    </row>
    <row r="75" spans="1:13" ht="15">
      <c r="A75" s="21" t="s">
        <v>25</v>
      </c>
      <c r="B75" s="14"/>
      <c r="C75" s="6" t="s">
        <v>257</v>
      </c>
      <c r="D75" s="14" t="s">
        <v>9</v>
      </c>
      <c r="E75" s="30">
        <v>3</v>
      </c>
      <c r="F75" s="28">
        <v>50</v>
      </c>
      <c r="G75" s="28">
        <f t="shared" si="5"/>
        <v>150</v>
      </c>
      <c r="H75" s="13">
        <v>1</v>
      </c>
      <c r="I75" s="13">
        <f t="shared" si="6"/>
        <v>0</v>
      </c>
      <c r="J75" s="13">
        <v>1</v>
      </c>
      <c r="K75" s="20">
        <f t="shared" si="7"/>
        <v>50</v>
      </c>
      <c r="L75" s="20">
        <f t="shared" si="8"/>
        <v>0</v>
      </c>
      <c r="M75" s="20">
        <f t="shared" si="9"/>
        <v>50</v>
      </c>
    </row>
    <row r="76" spans="1:13" ht="15">
      <c r="A76" s="21" t="s">
        <v>27</v>
      </c>
      <c r="B76" s="14"/>
      <c r="C76" s="6" t="s">
        <v>258</v>
      </c>
      <c r="D76" s="14" t="s">
        <v>9</v>
      </c>
      <c r="E76" s="30">
        <v>3</v>
      </c>
      <c r="F76" s="28">
        <v>50</v>
      </c>
      <c r="G76" s="28">
        <f t="shared" si="5"/>
        <v>150</v>
      </c>
      <c r="H76" s="13">
        <v>1</v>
      </c>
      <c r="I76" s="13">
        <f t="shared" si="6"/>
        <v>0</v>
      </c>
      <c r="J76" s="13">
        <v>1</v>
      </c>
      <c r="K76" s="20">
        <f t="shared" si="7"/>
        <v>50</v>
      </c>
      <c r="L76" s="20">
        <f t="shared" si="8"/>
        <v>0</v>
      </c>
      <c r="M76" s="20">
        <f t="shared" si="9"/>
        <v>50</v>
      </c>
    </row>
    <row r="77" spans="1:13" ht="60">
      <c r="A77" s="21">
        <v>8</v>
      </c>
      <c r="B77" s="14" t="s">
        <v>259</v>
      </c>
      <c r="C77" s="6" t="s">
        <v>260</v>
      </c>
      <c r="D77" s="14"/>
      <c r="E77" s="30"/>
      <c r="F77" s="28"/>
      <c r="G77" s="28">
        <f t="shared" si="5"/>
        <v>0</v>
      </c>
      <c r="H77" s="13">
        <v>0</v>
      </c>
      <c r="I77" s="13">
        <f t="shared" si="6"/>
        <v>0</v>
      </c>
      <c r="J77" s="13">
        <v>0</v>
      </c>
      <c r="K77" s="20">
        <f t="shared" si="7"/>
        <v>0</v>
      </c>
      <c r="L77" s="20">
        <f t="shared" si="8"/>
        <v>0</v>
      </c>
      <c r="M77" s="20">
        <f t="shared" si="9"/>
        <v>0</v>
      </c>
    </row>
    <row r="78" spans="1:13" ht="15">
      <c r="A78" s="21"/>
      <c r="B78" s="14"/>
      <c r="C78" s="6" t="s">
        <v>261</v>
      </c>
      <c r="D78" s="14"/>
      <c r="E78" s="30"/>
      <c r="F78" s="28"/>
      <c r="G78" s="28">
        <f t="shared" si="5"/>
        <v>0</v>
      </c>
      <c r="H78" s="13">
        <v>0</v>
      </c>
      <c r="I78" s="13">
        <f t="shared" si="6"/>
        <v>0</v>
      </c>
      <c r="J78" s="13">
        <v>0</v>
      </c>
      <c r="K78" s="20">
        <f t="shared" si="7"/>
        <v>0</v>
      </c>
      <c r="L78" s="20">
        <f t="shared" si="8"/>
        <v>0</v>
      </c>
      <c r="M78" s="20">
        <f t="shared" si="9"/>
        <v>0</v>
      </c>
    </row>
    <row r="79" spans="1:13" ht="15">
      <c r="A79" s="21"/>
      <c r="B79" s="14"/>
      <c r="C79" s="6" t="s">
        <v>262</v>
      </c>
      <c r="D79" s="14"/>
      <c r="E79" s="30"/>
      <c r="F79" s="28"/>
      <c r="G79" s="28">
        <f t="shared" si="5"/>
        <v>0</v>
      </c>
      <c r="H79" s="13">
        <v>0</v>
      </c>
      <c r="I79" s="13">
        <f t="shared" si="6"/>
        <v>0</v>
      </c>
      <c r="J79" s="13">
        <v>0</v>
      </c>
      <c r="K79" s="20">
        <f t="shared" si="7"/>
        <v>0</v>
      </c>
      <c r="L79" s="20">
        <f t="shared" si="8"/>
        <v>0</v>
      </c>
      <c r="M79" s="20">
        <f t="shared" si="9"/>
        <v>0</v>
      </c>
    </row>
    <row r="80" spans="1:13" ht="15">
      <c r="A80" s="21"/>
      <c r="B80" s="14"/>
      <c r="C80" s="6" t="s">
        <v>263</v>
      </c>
      <c r="D80" s="14" t="s">
        <v>3</v>
      </c>
      <c r="E80" s="30">
        <v>1</v>
      </c>
      <c r="F80" s="28">
        <v>128400</v>
      </c>
      <c r="G80" s="28">
        <f t="shared" si="5"/>
        <v>128400</v>
      </c>
      <c r="H80" s="13">
        <v>0</v>
      </c>
      <c r="I80" s="13">
        <f t="shared" si="6"/>
        <v>0</v>
      </c>
      <c r="J80" s="13">
        <v>0</v>
      </c>
      <c r="K80" s="20">
        <f t="shared" si="7"/>
        <v>0</v>
      </c>
      <c r="L80" s="20">
        <f t="shared" si="8"/>
        <v>0</v>
      </c>
      <c r="M80" s="20">
        <f t="shared" si="9"/>
        <v>0</v>
      </c>
    </row>
    <row r="81" spans="1:13" ht="15">
      <c r="A81" s="21">
        <v>9</v>
      </c>
      <c r="B81" s="14" t="s">
        <v>264</v>
      </c>
      <c r="C81" s="6" t="s">
        <v>265</v>
      </c>
      <c r="D81" s="14"/>
      <c r="E81" s="30"/>
      <c r="F81" s="28"/>
      <c r="G81" s="28">
        <f t="shared" si="5"/>
        <v>0</v>
      </c>
      <c r="H81" s="13">
        <v>0</v>
      </c>
      <c r="I81" s="13">
        <f t="shared" si="6"/>
        <v>0</v>
      </c>
      <c r="J81" s="13">
        <v>0</v>
      </c>
      <c r="K81" s="20">
        <f t="shared" si="7"/>
        <v>0</v>
      </c>
      <c r="L81" s="20">
        <f t="shared" si="8"/>
        <v>0</v>
      </c>
      <c r="M81" s="20">
        <f t="shared" si="9"/>
        <v>0</v>
      </c>
    </row>
    <row r="82" spans="1:13" ht="30">
      <c r="A82" s="21">
        <v>9.1</v>
      </c>
      <c r="B82" s="14"/>
      <c r="C82" s="6" t="s">
        <v>266</v>
      </c>
      <c r="D82" s="14" t="s">
        <v>3</v>
      </c>
      <c r="E82" s="30">
        <v>1</v>
      </c>
      <c r="F82" s="28">
        <v>157300</v>
      </c>
      <c r="G82" s="28">
        <f t="shared" si="5"/>
        <v>157300</v>
      </c>
      <c r="H82" s="13">
        <v>0.4</v>
      </c>
      <c r="I82" s="13">
        <f t="shared" si="6"/>
        <v>9.9999999999999978E-2</v>
      </c>
      <c r="J82" s="13">
        <v>0.5</v>
      </c>
      <c r="K82" s="20">
        <f t="shared" si="7"/>
        <v>62920</v>
      </c>
      <c r="L82" s="20">
        <f t="shared" si="8"/>
        <v>15729.999999999996</v>
      </c>
      <c r="M82" s="20">
        <f t="shared" si="9"/>
        <v>78650</v>
      </c>
    </row>
    <row r="83" spans="1:13" ht="15">
      <c r="A83" s="21">
        <v>9.1999999999999993</v>
      </c>
      <c r="B83" s="14"/>
      <c r="C83" s="6" t="s">
        <v>267</v>
      </c>
      <c r="D83" s="14" t="s">
        <v>3</v>
      </c>
      <c r="E83" s="30">
        <v>1</v>
      </c>
      <c r="F83" s="28">
        <v>95000</v>
      </c>
      <c r="G83" s="28">
        <f t="shared" ref="G83:G136" si="10">F83*E83</f>
        <v>95000</v>
      </c>
      <c r="H83" s="13">
        <v>0.4</v>
      </c>
      <c r="I83" s="13">
        <f t="shared" si="6"/>
        <v>9.9999999999999978E-2</v>
      </c>
      <c r="J83" s="13">
        <v>0.5</v>
      </c>
      <c r="K83" s="20">
        <f t="shared" si="7"/>
        <v>38000</v>
      </c>
      <c r="L83" s="20">
        <f t="shared" si="8"/>
        <v>9499.9999999999982</v>
      </c>
      <c r="M83" s="20">
        <f t="shared" si="9"/>
        <v>47500</v>
      </c>
    </row>
    <row r="84" spans="1:13" ht="30">
      <c r="A84" s="21">
        <v>9.3000000000000007</v>
      </c>
      <c r="B84" s="14"/>
      <c r="C84" s="6" t="s">
        <v>268</v>
      </c>
      <c r="D84" s="14" t="s">
        <v>3</v>
      </c>
      <c r="E84" s="30">
        <v>1</v>
      </c>
      <c r="F84" s="28">
        <v>55000</v>
      </c>
      <c r="G84" s="28">
        <f t="shared" si="10"/>
        <v>55000</v>
      </c>
      <c r="H84" s="13">
        <v>0.4</v>
      </c>
      <c r="I84" s="13">
        <f t="shared" si="6"/>
        <v>9.9999999999999978E-2</v>
      </c>
      <c r="J84" s="13">
        <v>0.5</v>
      </c>
      <c r="K84" s="20">
        <f t="shared" si="7"/>
        <v>22000</v>
      </c>
      <c r="L84" s="20">
        <f t="shared" si="8"/>
        <v>5499.9999999999991</v>
      </c>
      <c r="M84" s="20">
        <f t="shared" si="9"/>
        <v>27500</v>
      </c>
    </row>
    <row r="85" spans="1:13" ht="15">
      <c r="A85" s="21">
        <v>9.4</v>
      </c>
      <c r="B85" s="14"/>
      <c r="C85" s="6" t="s">
        <v>269</v>
      </c>
      <c r="D85" s="14" t="s">
        <v>3</v>
      </c>
      <c r="E85" s="30">
        <v>1</v>
      </c>
      <c r="F85" s="28">
        <v>160000</v>
      </c>
      <c r="G85" s="28">
        <f t="shared" si="10"/>
        <v>160000</v>
      </c>
      <c r="H85" s="13">
        <v>0.4</v>
      </c>
      <c r="I85" s="13">
        <f t="shared" si="6"/>
        <v>9.9999999999999978E-2</v>
      </c>
      <c r="J85" s="13">
        <v>0.5</v>
      </c>
      <c r="K85" s="20">
        <f t="shared" si="7"/>
        <v>64000</v>
      </c>
      <c r="L85" s="20">
        <f t="shared" si="8"/>
        <v>15999.999999999996</v>
      </c>
      <c r="M85" s="20">
        <f t="shared" si="9"/>
        <v>80000</v>
      </c>
    </row>
    <row r="86" spans="1:13" ht="30">
      <c r="A86" s="21">
        <v>10</v>
      </c>
      <c r="B86" s="14" t="s">
        <v>270</v>
      </c>
      <c r="C86" s="6" t="s">
        <v>271</v>
      </c>
      <c r="D86" s="14"/>
      <c r="E86" s="30"/>
      <c r="F86" s="28"/>
      <c r="G86" s="28">
        <f t="shared" si="10"/>
        <v>0</v>
      </c>
      <c r="H86" s="13">
        <v>0</v>
      </c>
      <c r="I86" s="13">
        <f t="shared" si="6"/>
        <v>0</v>
      </c>
      <c r="J86" s="13">
        <v>0</v>
      </c>
      <c r="K86" s="20">
        <f t="shared" si="7"/>
        <v>0</v>
      </c>
      <c r="L86" s="20">
        <f t="shared" si="8"/>
        <v>0</v>
      </c>
      <c r="M86" s="20">
        <f t="shared" si="9"/>
        <v>0</v>
      </c>
    </row>
    <row r="87" spans="1:13" ht="15">
      <c r="A87" s="21">
        <v>10.1</v>
      </c>
      <c r="B87" s="14"/>
      <c r="C87" s="6" t="s">
        <v>272</v>
      </c>
      <c r="D87" s="14" t="s">
        <v>9</v>
      </c>
      <c r="E87" s="30">
        <v>1</v>
      </c>
      <c r="F87" s="28">
        <v>10000</v>
      </c>
      <c r="G87" s="28">
        <f t="shared" si="10"/>
        <v>10000</v>
      </c>
      <c r="H87" s="13">
        <v>1</v>
      </c>
      <c r="I87" s="13">
        <f t="shared" si="6"/>
        <v>0</v>
      </c>
      <c r="J87" s="13">
        <v>1</v>
      </c>
      <c r="K87" s="20">
        <f t="shared" si="7"/>
        <v>10000</v>
      </c>
      <c r="L87" s="20">
        <f t="shared" si="8"/>
        <v>0</v>
      </c>
      <c r="M87" s="20">
        <f t="shared" si="9"/>
        <v>10000</v>
      </c>
    </row>
    <row r="88" spans="1:13" ht="15">
      <c r="A88" s="21">
        <v>10.199999999999999</v>
      </c>
      <c r="B88" s="14"/>
      <c r="C88" s="6" t="s">
        <v>273</v>
      </c>
      <c r="D88" s="14" t="s">
        <v>9</v>
      </c>
      <c r="E88" s="30">
        <v>1</v>
      </c>
      <c r="F88" s="28">
        <v>10000</v>
      </c>
      <c r="G88" s="28">
        <f t="shared" si="10"/>
        <v>10000</v>
      </c>
      <c r="H88" s="13">
        <v>1</v>
      </c>
      <c r="I88" s="13">
        <f t="shared" si="6"/>
        <v>0</v>
      </c>
      <c r="J88" s="13">
        <v>1</v>
      </c>
      <c r="K88" s="20">
        <f t="shared" si="7"/>
        <v>10000</v>
      </c>
      <c r="L88" s="20">
        <f t="shared" si="8"/>
        <v>0</v>
      </c>
      <c r="M88" s="20">
        <f t="shared" si="9"/>
        <v>10000</v>
      </c>
    </row>
    <row r="89" spans="1:13" ht="15">
      <c r="A89" s="21">
        <v>10.3</v>
      </c>
      <c r="B89" s="14"/>
      <c r="C89" s="6" t="s">
        <v>274</v>
      </c>
      <c r="D89" s="14" t="s">
        <v>9</v>
      </c>
      <c r="E89" s="30">
        <v>1</v>
      </c>
      <c r="F89" s="28">
        <v>10000</v>
      </c>
      <c r="G89" s="28">
        <f t="shared" si="10"/>
        <v>10000</v>
      </c>
      <c r="H89" s="13">
        <v>1</v>
      </c>
      <c r="I89" s="13">
        <f t="shared" si="6"/>
        <v>0</v>
      </c>
      <c r="J89" s="13">
        <v>1</v>
      </c>
      <c r="K89" s="20">
        <f t="shared" si="7"/>
        <v>10000</v>
      </c>
      <c r="L89" s="20">
        <f t="shared" si="8"/>
        <v>0</v>
      </c>
      <c r="M89" s="20">
        <f t="shared" si="9"/>
        <v>10000</v>
      </c>
    </row>
    <row r="90" spans="1:13" ht="30">
      <c r="A90" s="21">
        <v>11</v>
      </c>
      <c r="B90" s="14" t="s">
        <v>275</v>
      </c>
      <c r="C90" s="6" t="s">
        <v>20</v>
      </c>
      <c r="D90" s="14"/>
      <c r="E90" s="30"/>
      <c r="F90" s="28"/>
      <c r="G90" s="28">
        <f t="shared" si="10"/>
        <v>0</v>
      </c>
      <c r="H90" s="13">
        <v>0</v>
      </c>
      <c r="I90" s="13">
        <f t="shared" si="6"/>
        <v>0</v>
      </c>
      <c r="J90" s="13">
        <v>0</v>
      </c>
      <c r="K90" s="20">
        <f t="shared" si="7"/>
        <v>0</v>
      </c>
      <c r="L90" s="20">
        <f t="shared" si="8"/>
        <v>0</v>
      </c>
      <c r="M90" s="20">
        <f t="shared" si="9"/>
        <v>0</v>
      </c>
    </row>
    <row r="91" spans="1:13" ht="15">
      <c r="A91" s="21">
        <v>11.1</v>
      </c>
      <c r="B91" s="14"/>
      <c r="C91" s="6" t="s">
        <v>276</v>
      </c>
      <c r="D91" s="14" t="s">
        <v>3</v>
      </c>
      <c r="E91" s="30">
        <v>1</v>
      </c>
      <c r="F91" s="28">
        <v>150000</v>
      </c>
      <c r="G91" s="28">
        <f t="shared" si="10"/>
        <v>150000</v>
      </c>
      <c r="H91" s="13">
        <v>1</v>
      </c>
      <c r="I91" s="13">
        <f t="shared" si="6"/>
        <v>0</v>
      </c>
      <c r="J91" s="13">
        <v>1</v>
      </c>
      <c r="K91" s="20">
        <f t="shared" si="7"/>
        <v>150000</v>
      </c>
      <c r="L91" s="20">
        <f t="shared" si="8"/>
        <v>0</v>
      </c>
      <c r="M91" s="20">
        <f t="shared" si="9"/>
        <v>150000</v>
      </c>
    </row>
    <row r="92" spans="1:13" ht="15">
      <c r="A92" s="21">
        <v>12</v>
      </c>
      <c r="B92" s="14"/>
      <c r="C92" s="6" t="s">
        <v>209</v>
      </c>
      <c r="D92" s="14"/>
      <c r="E92" s="30"/>
      <c r="F92" s="28"/>
      <c r="G92" s="28">
        <f t="shared" si="10"/>
        <v>0</v>
      </c>
      <c r="H92" s="13">
        <v>0</v>
      </c>
      <c r="I92" s="13">
        <f t="shared" si="6"/>
        <v>0</v>
      </c>
      <c r="J92" s="13">
        <v>0</v>
      </c>
      <c r="K92" s="20">
        <f t="shared" si="7"/>
        <v>0</v>
      </c>
      <c r="L92" s="20">
        <f t="shared" si="8"/>
        <v>0</v>
      </c>
      <c r="M92" s="20">
        <f t="shared" si="9"/>
        <v>0</v>
      </c>
    </row>
    <row r="93" spans="1:13" ht="15">
      <c r="A93" s="21">
        <v>12.1</v>
      </c>
      <c r="B93" s="14"/>
      <c r="C93" s="6" t="s">
        <v>277</v>
      </c>
      <c r="D93" s="14" t="s">
        <v>3</v>
      </c>
      <c r="E93" s="30">
        <v>1</v>
      </c>
      <c r="F93" s="28">
        <v>60000</v>
      </c>
      <c r="G93" s="28">
        <f t="shared" si="10"/>
        <v>60000</v>
      </c>
      <c r="H93" s="13">
        <v>1</v>
      </c>
      <c r="I93" s="13">
        <f t="shared" si="6"/>
        <v>0</v>
      </c>
      <c r="J93" s="13">
        <v>1</v>
      </c>
      <c r="K93" s="20">
        <f t="shared" si="7"/>
        <v>60000</v>
      </c>
      <c r="L93" s="20">
        <f t="shared" si="8"/>
        <v>0</v>
      </c>
      <c r="M93" s="20">
        <f t="shared" si="9"/>
        <v>60000</v>
      </c>
    </row>
    <row r="94" spans="1:13" ht="15">
      <c r="A94" s="21" t="s">
        <v>278</v>
      </c>
      <c r="B94" s="14"/>
      <c r="C94" s="6" t="s">
        <v>279</v>
      </c>
      <c r="D94" s="14" t="s">
        <v>3</v>
      </c>
      <c r="E94" s="30">
        <v>1</v>
      </c>
      <c r="F94" s="28">
        <v>90500</v>
      </c>
      <c r="G94" s="28">
        <f t="shared" si="10"/>
        <v>90500</v>
      </c>
      <c r="H94" s="13">
        <v>1</v>
      </c>
      <c r="I94" s="13">
        <f t="shared" si="6"/>
        <v>0</v>
      </c>
      <c r="J94" s="13">
        <v>1</v>
      </c>
      <c r="K94" s="20">
        <f t="shared" si="7"/>
        <v>90500</v>
      </c>
      <c r="L94" s="20">
        <f t="shared" si="8"/>
        <v>0</v>
      </c>
      <c r="M94" s="20">
        <f t="shared" si="9"/>
        <v>90500</v>
      </c>
    </row>
    <row r="95" spans="1:13" ht="30">
      <c r="A95" s="21">
        <v>13</v>
      </c>
      <c r="B95" s="14" t="s">
        <v>280</v>
      </c>
      <c r="C95" s="6" t="s">
        <v>281</v>
      </c>
      <c r="D95" s="14" t="s">
        <v>3</v>
      </c>
      <c r="E95" s="30">
        <v>1</v>
      </c>
      <c r="F95" s="28">
        <v>100000</v>
      </c>
      <c r="G95" s="28">
        <f t="shared" si="10"/>
        <v>100000</v>
      </c>
      <c r="H95" s="13">
        <v>0</v>
      </c>
      <c r="I95" s="13">
        <f t="shared" si="6"/>
        <v>0</v>
      </c>
      <c r="J95" s="13">
        <v>0</v>
      </c>
      <c r="K95" s="20">
        <f t="shared" si="7"/>
        <v>0</v>
      </c>
      <c r="L95" s="20">
        <f t="shared" si="8"/>
        <v>0</v>
      </c>
      <c r="M95" s="20">
        <f t="shared" si="9"/>
        <v>0</v>
      </c>
    </row>
    <row r="96" spans="1:13" ht="30">
      <c r="A96" s="21">
        <v>13.1</v>
      </c>
      <c r="B96" s="14"/>
      <c r="C96" s="6" t="s">
        <v>282</v>
      </c>
      <c r="D96" s="14" t="s">
        <v>3</v>
      </c>
      <c r="E96" s="30">
        <v>1</v>
      </c>
      <c r="F96" s="28">
        <v>40000</v>
      </c>
      <c r="G96" s="28">
        <f t="shared" si="10"/>
        <v>40000</v>
      </c>
      <c r="H96" s="13">
        <v>0</v>
      </c>
      <c r="I96" s="13">
        <f t="shared" si="6"/>
        <v>0</v>
      </c>
      <c r="J96" s="13">
        <v>0</v>
      </c>
      <c r="K96" s="20">
        <f t="shared" si="7"/>
        <v>0</v>
      </c>
      <c r="L96" s="20">
        <f t="shared" si="8"/>
        <v>0</v>
      </c>
      <c r="M96" s="20">
        <f t="shared" si="9"/>
        <v>0</v>
      </c>
    </row>
    <row r="97" spans="1:13" ht="15">
      <c r="A97" s="21">
        <v>13.2</v>
      </c>
      <c r="B97" s="14"/>
      <c r="C97" s="6" t="s">
        <v>283</v>
      </c>
      <c r="D97" s="14" t="s">
        <v>9</v>
      </c>
      <c r="E97" s="30">
        <v>8</v>
      </c>
      <c r="F97" s="28">
        <v>15000</v>
      </c>
      <c r="G97" s="28">
        <f t="shared" si="10"/>
        <v>120000</v>
      </c>
      <c r="H97" s="13">
        <v>0</v>
      </c>
      <c r="I97" s="13">
        <f t="shared" si="6"/>
        <v>0</v>
      </c>
      <c r="J97" s="13">
        <v>0</v>
      </c>
      <c r="K97" s="20">
        <f t="shared" si="7"/>
        <v>0</v>
      </c>
      <c r="L97" s="20">
        <f t="shared" si="8"/>
        <v>0</v>
      </c>
      <c r="M97" s="20">
        <f t="shared" si="9"/>
        <v>0</v>
      </c>
    </row>
    <row r="98" spans="1:13" ht="30">
      <c r="A98" s="21">
        <v>14</v>
      </c>
      <c r="B98" s="14" t="s">
        <v>284</v>
      </c>
      <c r="C98" s="6" t="s">
        <v>285</v>
      </c>
      <c r="D98" s="14" t="s">
        <v>3</v>
      </c>
      <c r="E98" s="30">
        <v>1</v>
      </c>
      <c r="F98" s="28">
        <v>13100</v>
      </c>
      <c r="G98" s="28">
        <f t="shared" si="10"/>
        <v>13100</v>
      </c>
      <c r="H98" s="13">
        <v>1</v>
      </c>
      <c r="I98" s="13">
        <f t="shared" si="6"/>
        <v>0</v>
      </c>
      <c r="J98" s="13">
        <v>1</v>
      </c>
      <c r="K98" s="20">
        <f t="shared" si="7"/>
        <v>13100</v>
      </c>
      <c r="L98" s="20">
        <f t="shared" si="8"/>
        <v>0</v>
      </c>
      <c r="M98" s="20">
        <f t="shared" si="9"/>
        <v>13100</v>
      </c>
    </row>
    <row r="99" spans="1:13" ht="30">
      <c r="A99" s="21">
        <v>15</v>
      </c>
      <c r="B99" s="14" t="s">
        <v>286</v>
      </c>
      <c r="C99" s="6" t="s">
        <v>287</v>
      </c>
      <c r="D99" s="14" t="s">
        <v>3</v>
      </c>
      <c r="E99" s="30">
        <v>1</v>
      </c>
      <c r="F99" s="28">
        <v>50000</v>
      </c>
      <c r="G99" s="28">
        <f t="shared" si="10"/>
        <v>50000</v>
      </c>
      <c r="H99" s="13">
        <v>0</v>
      </c>
      <c r="I99" s="13">
        <f t="shared" si="6"/>
        <v>0</v>
      </c>
      <c r="J99" s="13">
        <v>0</v>
      </c>
      <c r="K99" s="20">
        <f t="shared" si="7"/>
        <v>0</v>
      </c>
      <c r="L99" s="20">
        <f t="shared" si="8"/>
        <v>0</v>
      </c>
      <c r="M99" s="20">
        <f t="shared" si="9"/>
        <v>0</v>
      </c>
    </row>
    <row r="100" spans="1:13" ht="30">
      <c r="A100" s="21">
        <v>16</v>
      </c>
      <c r="B100" s="14" t="s">
        <v>288</v>
      </c>
      <c r="C100" s="6" t="s">
        <v>289</v>
      </c>
      <c r="D100" s="14" t="s">
        <v>3</v>
      </c>
      <c r="E100" s="30">
        <v>1</v>
      </c>
      <c r="F100" s="28">
        <v>9764.59</v>
      </c>
      <c r="G100" s="28">
        <f t="shared" si="10"/>
        <v>9764.59</v>
      </c>
      <c r="H100" s="13">
        <v>0.4</v>
      </c>
      <c r="I100" s="13">
        <f t="shared" si="6"/>
        <v>9.9999999999999978E-2</v>
      </c>
      <c r="J100" s="13">
        <v>0.5</v>
      </c>
      <c r="K100" s="20">
        <f t="shared" si="7"/>
        <v>3905.8360000000002</v>
      </c>
      <c r="L100" s="20">
        <f t="shared" si="8"/>
        <v>976.45899999999983</v>
      </c>
      <c r="M100" s="20">
        <f t="shared" si="9"/>
        <v>4882.2950000000001</v>
      </c>
    </row>
    <row r="101" spans="1:13" ht="30">
      <c r="A101" s="21">
        <v>17</v>
      </c>
      <c r="B101" s="14" t="s">
        <v>290</v>
      </c>
      <c r="C101" s="6" t="s">
        <v>291</v>
      </c>
      <c r="D101" s="14" t="s">
        <v>3</v>
      </c>
      <c r="E101" s="30">
        <v>1</v>
      </c>
      <c r="F101" s="28">
        <v>50000</v>
      </c>
      <c r="G101" s="28">
        <f t="shared" si="10"/>
        <v>50000</v>
      </c>
      <c r="H101" s="13">
        <v>1</v>
      </c>
      <c r="I101" s="13">
        <f t="shared" si="6"/>
        <v>0</v>
      </c>
      <c r="J101" s="13">
        <v>1</v>
      </c>
      <c r="K101" s="20">
        <f t="shared" si="7"/>
        <v>50000</v>
      </c>
      <c r="L101" s="20">
        <f>I101*F101</f>
        <v>0</v>
      </c>
      <c r="M101" s="20">
        <f>J101*F101</f>
        <v>50000</v>
      </c>
    </row>
    <row r="102" spans="1:13" ht="15">
      <c r="A102" s="21"/>
      <c r="B102" s="14"/>
      <c r="C102" s="6" t="s">
        <v>292</v>
      </c>
      <c r="D102" s="14"/>
      <c r="E102" s="30"/>
      <c r="F102" s="28"/>
      <c r="G102" s="28">
        <f t="shared" si="10"/>
        <v>0</v>
      </c>
      <c r="H102" s="13">
        <v>0</v>
      </c>
      <c r="I102" s="13">
        <f t="shared" si="6"/>
        <v>0</v>
      </c>
      <c r="J102" s="13">
        <v>0</v>
      </c>
      <c r="K102" s="20">
        <f t="shared" si="7"/>
        <v>0</v>
      </c>
      <c r="L102" s="20">
        <f t="shared" si="8"/>
        <v>0</v>
      </c>
      <c r="M102" s="20">
        <f t="shared" si="9"/>
        <v>0</v>
      </c>
    </row>
    <row r="103" spans="1:13" ht="15">
      <c r="A103" s="21">
        <v>18</v>
      </c>
      <c r="B103" s="14"/>
      <c r="C103" s="6" t="s">
        <v>137</v>
      </c>
      <c r="D103" s="14"/>
      <c r="E103" s="30"/>
      <c r="F103" s="28"/>
      <c r="G103" s="28">
        <f t="shared" si="10"/>
        <v>0</v>
      </c>
      <c r="H103" s="13">
        <v>0</v>
      </c>
      <c r="I103" s="13">
        <f t="shared" si="6"/>
        <v>0</v>
      </c>
      <c r="J103" s="13">
        <v>0</v>
      </c>
      <c r="K103" s="20">
        <f t="shared" si="7"/>
        <v>0</v>
      </c>
      <c r="L103" s="20">
        <f t="shared" si="8"/>
        <v>0</v>
      </c>
      <c r="M103" s="20">
        <f t="shared" si="9"/>
        <v>0</v>
      </c>
    </row>
    <row r="104" spans="1:13" ht="15">
      <c r="A104" s="21">
        <v>18.100000000000001</v>
      </c>
      <c r="B104" s="14"/>
      <c r="C104" s="6" t="s">
        <v>138</v>
      </c>
      <c r="D104" s="14" t="s">
        <v>293</v>
      </c>
      <c r="E104" s="30">
        <v>12</v>
      </c>
      <c r="F104" s="28">
        <v>5000</v>
      </c>
      <c r="G104" s="28">
        <f t="shared" si="10"/>
        <v>60000</v>
      </c>
      <c r="H104" s="13">
        <v>5</v>
      </c>
      <c r="I104" s="13">
        <f t="shared" si="6"/>
        <v>1</v>
      </c>
      <c r="J104" s="13">
        <v>6</v>
      </c>
      <c r="K104" s="20">
        <f t="shared" si="7"/>
        <v>25000</v>
      </c>
      <c r="L104" s="20">
        <f t="shared" si="8"/>
        <v>5000</v>
      </c>
      <c r="M104" s="20">
        <f t="shared" si="9"/>
        <v>30000</v>
      </c>
    </row>
    <row r="105" spans="1:13" ht="15">
      <c r="A105" s="21">
        <v>18.2</v>
      </c>
      <c r="B105" s="14"/>
      <c r="C105" s="6" t="s">
        <v>139</v>
      </c>
      <c r="D105" s="14" t="s">
        <v>293</v>
      </c>
      <c r="E105" s="30">
        <v>12</v>
      </c>
      <c r="F105" s="28">
        <v>5000</v>
      </c>
      <c r="G105" s="28">
        <f t="shared" si="10"/>
        <v>60000</v>
      </c>
      <c r="H105" s="13">
        <v>5</v>
      </c>
      <c r="I105" s="13">
        <f t="shared" si="6"/>
        <v>1</v>
      </c>
      <c r="J105" s="13">
        <v>6</v>
      </c>
      <c r="K105" s="20">
        <f t="shared" si="7"/>
        <v>25000</v>
      </c>
      <c r="L105" s="20">
        <f t="shared" si="8"/>
        <v>5000</v>
      </c>
      <c r="M105" s="20">
        <f t="shared" si="9"/>
        <v>30000</v>
      </c>
    </row>
    <row r="106" spans="1:13" ht="15">
      <c r="A106" s="21">
        <v>18.3</v>
      </c>
      <c r="B106" s="14"/>
      <c r="C106" s="6" t="s">
        <v>140</v>
      </c>
      <c r="D106" s="14" t="s">
        <v>293</v>
      </c>
      <c r="E106" s="30">
        <v>12</v>
      </c>
      <c r="F106" s="28">
        <v>10000</v>
      </c>
      <c r="G106" s="28">
        <f t="shared" si="10"/>
        <v>120000</v>
      </c>
      <c r="H106" s="13">
        <v>5</v>
      </c>
      <c r="I106" s="13">
        <f t="shared" si="6"/>
        <v>1</v>
      </c>
      <c r="J106" s="13">
        <v>6</v>
      </c>
      <c r="K106" s="20">
        <f t="shared" si="7"/>
        <v>50000</v>
      </c>
      <c r="L106" s="20">
        <f t="shared" si="8"/>
        <v>10000</v>
      </c>
      <c r="M106" s="20">
        <f t="shared" si="9"/>
        <v>60000</v>
      </c>
    </row>
    <row r="107" spans="1:13" ht="30">
      <c r="A107" s="21">
        <v>18.399999999999999</v>
      </c>
      <c r="B107" s="14" t="s">
        <v>141</v>
      </c>
      <c r="C107" s="6" t="s">
        <v>142</v>
      </c>
      <c r="D107" s="14" t="s">
        <v>293</v>
      </c>
      <c r="E107" s="30">
        <v>12</v>
      </c>
      <c r="F107" s="28">
        <v>2500</v>
      </c>
      <c r="G107" s="28">
        <f t="shared" si="10"/>
        <v>30000</v>
      </c>
      <c r="H107" s="13">
        <v>5</v>
      </c>
      <c r="I107" s="13">
        <f t="shared" si="6"/>
        <v>1</v>
      </c>
      <c r="J107" s="13">
        <v>6</v>
      </c>
      <c r="K107" s="20">
        <f t="shared" si="7"/>
        <v>12500</v>
      </c>
      <c r="L107" s="20">
        <f t="shared" si="8"/>
        <v>2500</v>
      </c>
      <c r="M107" s="20">
        <f t="shared" si="9"/>
        <v>15000</v>
      </c>
    </row>
    <row r="108" spans="1:13" ht="30">
      <c r="A108" s="21">
        <v>18.5</v>
      </c>
      <c r="B108" s="14" t="s">
        <v>143</v>
      </c>
      <c r="C108" s="6" t="s">
        <v>294</v>
      </c>
      <c r="D108" s="14" t="s">
        <v>293</v>
      </c>
      <c r="E108" s="30">
        <v>12</v>
      </c>
      <c r="F108" s="28">
        <v>2500</v>
      </c>
      <c r="G108" s="28">
        <f t="shared" si="10"/>
        <v>30000</v>
      </c>
      <c r="H108" s="13">
        <v>5</v>
      </c>
      <c r="I108" s="13">
        <f t="shared" si="6"/>
        <v>1</v>
      </c>
      <c r="J108" s="13">
        <v>6</v>
      </c>
      <c r="K108" s="20">
        <f t="shared" si="7"/>
        <v>12500</v>
      </c>
      <c r="L108" s="20">
        <f t="shared" si="8"/>
        <v>2500</v>
      </c>
      <c r="M108" s="20">
        <f t="shared" si="9"/>
        <v>15000</v>
      </c>
    </row>
    <row r="109" spans="1:13" ht="30">
      <c r="A109" s="21">
        <v>18.600000000000001</v>
      </c>
      <c r="B109" s="14" t="s">
        <v>145</v>
      </c>
      <c r="C109" s="6" t="s">
        <v>295</v>
      </c>
      <c r="D109" s="14" t="s">
        <v>293</v>
      </c>
      <c r="E109" s="30">
        <v>12</v>
      </c>
      <c r="F109" s="28">
        <v>2700</v>
      </c>
      <c r="G109" s="28">
        <f t="shared" si="10"/>
        <v>32400</v>
      </c>
      <c r="H109" s="13">
        <v>5</v>
      </c>
      <c r="I109" s="13">
        <f t="shared" si="6"/>
        <v>1</v>
      </c>
      <c r="J109" s="13">
        <v>6</v>
      </c>
      <c r="K109" s="20">
        <f t="shared" si="7"/>
        <v>13500</v>
      </c>
      <c r="L109" s="20">
        <f t="shared" si="8"/>
        <v>2700</v>
      </c>
      <c r="M109" s="20">
        <f t="shared" si="9"/>
        <v>16200</v>
      </c>
    </row>
    <row r="110" spans="1:13" ht="15">
      <c r="A110" s="21">
        <v>18.7</v>
      </c>
      <c r="B110" s="14" t="s">
        <v>147</v>
      </c>
      <c r="C110" s="6" t="s">
        <v>148</v>
      </c>
      <c r="D110" s="14" t="s">
        <v>293</v>
      </c>
      <c r="E110" s="30">
        <v>12</v>
      </c>
      <c r="F110" s="28">
        <v>1000</v>
      </c>
      <c r="G110" s="28">
        <f t="shared" si="10"/>
        <v>12000</v>
      </c>
      <c r="H110" s="13">
        <v>5</v>
      </c>
      <c r="I110" s="13">
        <f t="shared" si="6"/>
        <v>1</v>
      </c>
      <c r="J110" s="13">
        <v>6</v>
      </c>
      <c r="K110" s="20">
        <f t="shared" si="7"/>
        <v>5000</v>
      </c>
      <c r="L110" s="20">
        <f t="shared" si="8"/>
        <v>1000</v>
      </c>
      <c r="M110" s="20">
        <f t="shared" si="9"/>
        <v>6000</v>
      </c>
    </row>
    <row r="111" spans="1:13" ht="15">
      <c r="A111" s="21">
        <v>18.8</v>
      </c>
      <c r="B111" s="14" t="s">
        <v>149</v>
      </c>
      <c r="C111" s="6" t="s">
        <v>150</v>
      </c>
      <c r="D111" s="14" t="s">
        <v>293</v>
      </c>
      <c r="E111" s="30">
        <v>12</v>
      </c>
      <c r="F111" s="28">
        <v>1000</v>
      </c>
      <c r="G111" s="28">
        <f t="shared" si="10"/>
        <v>12000</v>
      </c>
      <c r="H111" s="13">
        <v>5</v>
      </c>
      <c r="I111" s="13">
        <f t="shared" si="6"/>
        <v>1</v>
      </c>
      <c r="J111" s="13">
        <v>6</v>
      </c>
      <c r="K111" s="20">
        <f t="shared" si="7"/>
        <v>5000</v>
      </c>
      <c r="L111" s="20">
        <f t="shared" si="8"/>
        <v>1000</v>
      </c>
      <c r="M111" s="20">
        <f t="shared" si="9"/>
        <v>6000</v>
      </c>
    </row>
    <row r="112" spans="1:13" ht="15">
      <c r="A112" s="21">
        <v>18.899999999999999</v>
      </c>
      <c r="B112" s="14" t="s">
        <v>149</v>
      </c>
      <c r="C112" s="6" t="s">
        <v>151</v>
      </c>
      <c r="D112" s="14" t="s">
        <v>293</v>
      </c>
      <c r="E112" s="30">
        <v>12</v>
      </c>
      <c r="F112" s="28">
        <v>500</v>
      </c>
      <c r="G112" s="28">
        <f t="shared" si="10"/>
        <v>6000</v>
      </c>
      <c r="H112" s="13">
        <v>5</v>
      </c>
      <c r="I112" s="13">
        <f t="shared" si="6"/>
        <v>1</v>
      </c>
      <c r="J112" s="13">
        <v>6</v>
      </c>
      <c r="K112" s="20">
        <f t="shared" si="7"/>
        <v>2500</v>
      </c>
      <c r="L112" s="20">
        <f t="shared" si="8"/>
        <v>500</v>
      </c>
      <c r="M112" s="20">
        <f t="shared" si="9"/>
        <v>3000</v>
      </c>
    </row>
    <row r="113" spans="1:13" ht="30">
      <c r="A113" s="21">
        <v>19</v>
      </c>
      <c r="B113" s="14" t="s">
        <v>153</v>
      </c>
      <c r="C113" s="6" t="s">
        <v>154</v>
      </c>
      <c r="D113" s="14"/>
      <c r="E113" s="30"/>
      <c r="F113" s="28"/>
      <c r="G113" s="28">
        <f t="shared" si="10"/>
        <v>0</v>
      </c>
      <c r="H113" s="13">
        <v>0</v>
      </c>
      <c r="I113" s="13">
        <f t="shared" si="6"/>
        <v>0</v>
      </c>
      <c r="J113" s="13">
        <v>0</v>
      </c>
      <c r="K113" s="20">
        <f t="shared" si="7"/>
        <v>0</v>
      </c>
      <c r="L113" s="20">
        <f t="shared" si="8"/>
        <v>0</v>
      </c>
      <c r="M113" s="20">
        <f t="shared" si="9"/>
        <v>0</v>
      </c>
    </row>
    <row r="114" spans="1:13" ht="15">
      <c r="A114" s="21">
        <v>19.100000000000001</v>
      </c>
      <c r="B114" s="14"/>
      <c r="C114" s="6" t="s">
        <v>156</v>
      </c>
      <c r="D114" s="14" t="s">
        <v>293</v>
      </c>
      <c r="E114" s="30">
        <v>12</v>
      </c>
      <c r="F114" s="28">
        <v>3500</v>
      </c>
      <c r="G114" s="28">
        <f t="shared" si="10"/>
        <v>42000</v>
      </c>
      <c r="H114" s="13">
        <v>5</v>
      </c>
      <c r="I114" s="13">
        <f t="shared" si="6"/>
        <v>1</v>
      </c>
      <c r="J114" s="13">
        <v>6</v>
      </c>
      <c r="K114" s="20">
        <f t="shared" si="7"/>
        <v>17500</v>
      </c>
      <c r="L114" s="20">
        <f t="shared" si="8"/>
        <v>3500</v>
      </c>
      <c r="M114" s="20">
        <f t="shared" si="9"/>
        <v>21000</v>
      </c>
    </row>
    <row r="115" spans="1:13" ht="15">
      <c r="A115" s="21">
        <v>19.2</v>
      </c>
      <c r="B115" s="14"/>
      <c r="C115" s="6" t="s">
        <v>296</v>
      </c>
      <c r="D115" s="14" t="s">
        <v>293</v>
      </c>
      <c r="E115" s="30">
        <v>12</v>
      </c>
      <c r="F115" s="28">
        <v>650</v>
      </c>
      <c r="G115" s="28">
        <f t="shared" si="10"/>
        <v>7800</v>
      </c>
      <c r="H115" s="13">
        <v>5</v>
      </c>
      <c r="I115" s="13">
        <f t="shared" si="6"/>
        <v>1</v>
      </c>
      <c r="J115" s="13">
        <v>6</v>
      </c>
      <c r="K115" s="20">
        <f t="shared" si="7"/>
        <v>3250</v>
      </c>
      <c r="L115" s="20">
        <f t="shared" si="8"/>
        <v>650</v>
      </c>
      <c r="M115" s="20">
        <f t="shared" si="9"/>
        <v>3900</v>
      </c>
    </row>
    <row r="116" spans="1:13" ht="15">
      <c r="A116" s="21">
        <v>19.3</v>
      </c>
      <c r="B116" s="14"/>
      <c r="C116" s="6" t="s">
        <v>161</v>
      </c>
      <c r="D116" s="14"/>
      <c r="E116" s="30"/>
      <c r="F116" s="28"/>
      <c r="G116" s="28">
        <f t="shared" si="10"/>
        <v>0</v>
      </c>
      <c r="H116" s="13"/>
      <c r="I116" s="13"/>
      <c r="J116" s="13"/>
      <c r="K116" s="20">
        <f t="shared" si="7"/>
        <v>0</v>
      </c>
      <c r="L116" s="20">
        <f t="shared" si="8"/>
        <v>0</v>
      </c>
      <c r="M116" s="20">
        <f t="shared" si="9"/>
        <v>0</v>
      </c>
    </row>
    <row r="117" spans="1:13" ht="15">
      <c r="A117" s="21" t="s">
        <v>297</v>
      </c>
      <c r="B117" s="14"/>
      <c r="C117" s="6" t="s">
        <v>163</v>
      </c>
      <c r="D117" s="14" t="s">
        <v>293</v>
      </c>
      <c r="E117" s="30">
        <v>12</v>
      </c>
      <c r="F117" s="28">
        <v>5000</v>
      </c>
      <c r="G117" s="28">
        <f t="shared" si="10"/>
        <v>60000</v>
      </c>
      <c r="H117" s="13">
        <v>5</v>
      </c>
      <c r="I117" s="13">
        <f t="shared" si="6"/>
        <v>1</v>
      </c>
      <c r="J117" s="13">
        <v>6</v>
      </c>
      <c r="K117" s="20">
        <f t="shared" si="7"/>
        <v>25000</v>
      </c>
      <c r="L117" s="20">
        <f t="shared" si="8"/>
        <v>5000</v>
      </c>
      <c r="M117" s="20">
        <f t="shared" si="9"/>
        <v>30000</v>
      </c>
    </row>
    <row r="118" spans="1:13" ht="15">
      <c r="A118" s="21" t="s">
        <v>298</v>
      </c>
      <c r="B118" s="14"/>
      <c r="C118" s="6" t="s">
        <v>165</v>
      </c>
      <c r="D118" s="14" t="s">
        <v>293</v>
      </c>
      <c r="E118" s="30">
        <v>12</v>
      </c>
      <c r="F118" s="28">
        <v>5000</v>
      </c>
      <c r="G118" s="28">
        <f t="shared" si="10"/>
        <v>60000</v>
      </c>
      <c r="H118" s="13">
        <v>5</v>
      </c>
      <c r="I118" s="13">
        <f t="shared" si="6"/>
        <v>1</v>
      </c>
      <c r="J118" s="13">
        <v>6</v>
      </c>
      <c r="K118" s="20">
        <f t="shared" si="7"/>
        <v>25000</v>
      </c>
      <c r="L118" s="20">
        <f t="shared" si="8"/>
        <v>5000</v>
      </c>
      <c r="M118" s="20">
        <f t="shared" si="9"/>
        <v>30000</v>
      </c>
    </row>
    <row r="119" spans="1:13" ht="15">
      <c r="A119" s="21">
        <v>19.399999999999999</v>
      </c>
      <c r="B119" s="14"/>
      <c r="C119" s="6" t="s">
        <v>167</v>
      </c>
      <c r="D119" s="14" t="s">
        <v>293</v>
      </c>
      <c r="E119" s="30">
        <v>12</v>
      </c>
      <c r="F119" s="28">
        <v>500</v>
      </c>
      <c r="G119" s="28">
        <f t="shared" si="10"/>
        <v>6000</v>
      </c>
      <c r="H119" s="13">
        <v>5</v>
      </c>
      <c r="I119" s="13">
        <f t="shared" si="6"/>
        <v>1</v>
      </c>
      <c r="J119" s="13">
        <v>6</v>
      </c>
      <c r="K119" s="20">
        <f t="shared" si="7"/>
        <v>2500</v>
      </c>
      <c r="L119" s="20">
        <f t="shared" si="8"/>
        <v>500</v>
      </c>
      <c r="M119" s="20">
        <f t="shared" si="9"/>
        <v>3000</v>
      </c>
    </row>
    <row r="120" spans="1:13" ht="15">
      <c r="A120" s="21">
        <v>19.5</v>
      </c>
      <c r="B120" s="14"/>
      <c r="C120" s="6" t="s">
        <v>299</v>
      </c>
      <c r="D120" s="14" t="s">
        <v>293</v>
      </c>
      <c r="E120" s="30">
        <v>12</v>
      </c>
      <c r="F120" s="28">
        <v>500</v>
      </c>
      <c r="G120" s="28">
        <f t="shared" si="10"/>
        <v>6000</v>
      </c>
      <c r="H120" s="13">
        <v>5</v>
      </c>
      <c r="I120" s="13">
        <f t="shared" si="6"/>
        <v>1</v>
      </c>
      <c r="J120" s="13">
        <v>6</v>
      </c>
      <c r="K120" s="20">
        <f t="shared" si="7"/>
        <v>2500</v>
      </c>
      <c r="L120" s="20">
        <f t="shared" si="8"/>
        <v>500</v>
      </c>
      <c r="M120" s="20">
        <f t="shared" si="9"/>
        <v>3000</v>
      </c>
    </row>
    <row r="121" spans="1:13" ht="15">
      <c r="A121" s="21">
        <v>19.600000000000001</v>
      </c>
      <c r="B121" s="14"/>
      <c r="C121" s="6" t="s">
        <v>171</v>
      </c>
      <c r="D121" s="14" t="s">
        <v>293</v>
      </c>
      <c r="E121" s="30">
        <v>12</v>
      </c>
      <c r="F121" s="28">
        <v>500</v>
      </c>
      <c r="G121" s="28">
        <f t="shared" si="10"/>
        <v>6000</v>
      </c>
      <c r="H121" s="13">
        <v>5</v>
      </c>
      <c r="I121" s="13">
        <f t="shared" si="6"/>
        <v>1</v>
      </c>
      <c r="J121" s="13">
        <v>6</v>
      </c>
      <c r="K121" s="20">
        <f t="shared" si="7"/>
        <v>2500</v>
      </c>
      <c r="L121" s="20">
        <f t="shared" si="8"/>
        <v>500</v>
      </c>
      <c r="M121" s="20">
        <f t="shared" si="9"/>
        <v>3000</v>
      </c>
    </row>
    <row r="122" spans="1:13" ht="15">
      <c r="A122" s="21">
        <v>19.7</v>
      </c>
      <c r="B122" s="14"/>
      <c r="C122" s="6" t="s">
        <v>173</v>
      </c>
      <c r="D122" s="14" t="s">
        <v>293</v>
      </c>
      <c r="E122" s="30">
        <v>12</v>
      </c>
      <c r="F122" s="28">
        <v>500</v>
      </c>
      <c r="G122" s="28">
        <f t="shared" si="10"/>
        <v>6000</v>
      </c>
      <c r="H122" s="13">
        <v>5</v>
      </c>
      <c r="I122" s="13">
        <f t="shared" si="6"/>
        <v>1</v>
      </c>
      <c r="J122" s="13">
        <v>6</v>
      </c>
      <c r="K122" s="20">
        <f t="shared" si="7"/>
        <v>2500</v>
      </c>
      <c r="L122" s="20">
        <f t="shared" si="8"/>
        <v>500</v>
      </c>
      <c r="M122" s="20">
        <f t="shared" si="9"/>
        <v>3000</v>
      </c>
    </row>
    <row r="123" spans="1:13" ht="15">
      <c r="A123" s="21">
        <v>19.8</v>
      </c>
      <c r="B123" s="14"/>
      <c r="C123" s="6" t="s">
        <v>175</v>
      </c>
      <c r="D123" s="14" t="s">
        <v>293</v>
      </c>
      <c r="E123" s="30">
        <v>12</v>
      </c>
      <c r="F123" s="28">
        <v>500</v>
      </c>
      <c r="G123" s="28">
        <f t="shared" si="10"/>
        <v>6000</v>
      </c>
      <c r="H123" s="13">
        <v>5</v>
      </c>
      <c r="I123" s="13">
        <f t="shared" si="6"/>
        <v>1</v>
      </c>
      <c r="J123" s="13">
        <v>6</v>
      </c>
      <c r="K123" s="20">
        <f t="shared" si="7"/>
        <v>2500</v>
      </c>
      <c r="L123" s="20">
        <f t="shared" si="8"/>
        <v>500</v>
      </c>
      <c r="M123" s="20">
        <f t="shared" si="9"/>
        <v>3000</v>
      </c>
    </row>
    <row r="124" spans="1:13" ht="15">
      <c r="A124" s="21">
        <v>19.899999999999999</v>
      </c>
      <c r="B124" s="14"/>
      <c r="C124" s="6" t="s">
        <v>177</v>
      </c>
      <c r="D124" s="14" t="s">
        <v>293</v>
      </c>
      <c r="E124" s="30">
        <v>12</v>
      </c>
      <c r="F124" s="28">
        <v>500</v>
      </c>
      <c r="G124" s="28">
        <f t="shared" si="10"/>
        <v>6000</v>
      </c>
      <c r="H124" s="13">
        <v>5</v>
      </c>
      <c r="I124" s="13">
        <f t="shared" si="6"/>
        <v>1</v>
      </c>
      <c r="J124" s="13">
        <v>6</v>
      </c>
      <c r="K124" s="20">
        <f t="shared" si="7"/>
        <v>2500</v>
      </c>
      <c r="L124" s="20">
        <f t="shared" si="8"/>
        <v>500</v>
      </c>
      <c r="M124" s="20">
        <f t="shared" si="9"/>
        <v>3000</v>
      </c>
    </row>
    <row r="125" spans="1:13" ht="30">
      <c r="A125" s="21">
        <v>19.100000000000001</v>
      </c>
      <c r="B125" s="14"/>
      <c r="C125" s="6" t="s">
        <v>300</v>
      </c>
      <c r="D125" s="14" t="s">
        <v>293</v>
      </c>
      <c r="E125" s="30">
        <v>12</v>
      </c>
      <c r="F125" s="28">
        <v>500</v>
      </c>
      <c r="G125" s="28">
        <f t="shared" si="10"/>
        <v>6000</v>
      </c>
      <c r="H125" s="13">
        <v>5</v>
      </c>
      <c r="I125" s="13">
        <f t="shared" si="6"/>
        <v>1</v>
      </c>
      <c r="J125" s="13">
        <v>6</v>
      </c>
      <c r="K125" s="20">
        <f t="shared" si="7"/>
        <v>2500</v>
      </c>
      <c r="L125" s="20">
        <f t="shared" si="8"/>
        <v>500</v>
      </c>
      <c r="M125" s="20">
        <f t="shared" si="9"/>
        <v>3000</v>
      </c>
    </row>
    <row r="126" spans="1:13" ht="30">
      <c r="A126" s="21">
        <v>20</v>
      </c>
      <c r="B126" s="14" t="s">
        <v>178</v>
      </c>
      <c r="C126" s="6" t="s">
        <v>179</v>
      </c>
      <c r="D126" s="14"/>
      <c r="E126" s="30"/>
      <c r="F126" s="28"/>
      <c r="G126" s="28">
        <f t="shared" si="10"/>
        <v>0</v>
      </c>
      <c r="H126" s="13">
        <v>0</v>
      </c>
      <c r="I126" s="13">
        <f t="shared" si="6"/>
        <v>0</v>
      </c>
      <c r="J126" s="13">
        <v>0</v>
      </c>
      <c r="K126" s="20">
        <f t="shared" si="7"/>
        <v>0</v>
      </c>
      <c r="L126" s="20">
        <f t="shared" si="8"/>
        <v>0</v>
      </c>
      <c r="M126" s="20">
        <f t="shared" si="9"/>
        <v>0</v>
      </c>
    </row>
    <row r="127" spans="1:13" ht="15">
      <c r="A127" s="21">
        <v>20.100000000000001</v>
      </c>
      <c r="B127" s="14"/>
      <c r="C127" s="6" t="s">
        <v>181</v>
      </c>
      <c r="D127" s="14" t="s">
        <v>293</v>
      </c>
      <c r="E127" s="30">
        <v>12</v>
      </c>
      <c r="F127" s="28">
        <v>5000</v>
      </c>
      <c r="G127" s="28">
        <f t="shared" si="10"/>
        <v>60000</v>
      </c>
      <c r="H127" s="13">
        <v>5</v>
      </c>
      <c r="I127" s="13">
        <f t="shared" si="6"/>
        <v>1</v>
      </c>
      <c r="J127" s="13">
        <v>6</v>
      </c>
      <c r="K127" s="20">
        <f t="shared" si="7"/>
        <v>25000</v>
      </c>
      <c r="L127" s="20">
        <f t="shared" si="8"/>
        <v>5000</v>
      </c>
      <c r="M127" s="20">
        <f t="shared" si="9"/>
        <v>30000</v>
      </c>
    </row>
    <row r="128" spans="1:13" ht="15">
      <c r="A128" s="21">
        <v>20.2</v>
      </c>
      <c r="B128" s="14"/>
      <c r="C128" s="6" t="s">
        <v>183</v>
      </c>
      <c r="D128" s="14" t="s">
        <v>293</v>
      </c>
      <c r="E128" s="30">
        <v>12</v>
      </c>
      <c r="F128" s="28">
        <v>5000</v>
      </c>
      <c r="G128" s="28">
        <f t="shared" si="10"/>
        <v>60000</v>
      </c>
      <c r="H128" s="13">
        <v>5</v>
      </c>
      <c r="I128" s="13">
        <f t="shared" si="6"/>
        <v>1</v>
      </c>
      <c r="J128" s="13">
        <v>6</v>
      </c>
      <c r="K128" s="20">
        <f t="shared" si="7"/>
        <v>25000</v>
      </c>
      <c r="L128" s="20">
        <f t="shared" si="8"/>
        <v>5000</v>
      </c>
      <c r="M128" s="20">
        <f t="shared" si="9"/>
        <v>30000</v>
      </c>
    </row>
    <row r="129" spans="1:13" ht="15">
      <c r="A129" s="21">
        <v>20.3</v>
      </c>
      <c r="B129" s="14"/>
      <c r="C129" s="6" t="s">
        <v>186</v>
      </c>
      <c r="D129" s="14" t="s">
        <v>293</v>
      </c>
      <c r="E129" s="30">
        <v>12</v>
      </c>
      <c r="F129" s="28">
        <v>5000</v>
      </c>
      <c r="G129" s="28">
        <f t="shared" si="10"/>
        <v>60000</v>
      </c>
      <c r="H129" s="13">
        <v>5</v>
      </c>
      <c r="I129" s="13">
        <f t="shared" si="6"/>
        <v>1</v>
      </c>
      <c r="J129" s="13">
        <v>6</v>
      </c>
      <c r="K129" s="20">
        <f t="shared" si="7"/>
        <v>25000</v>
      </c>
      <c r="L129" s="20">
        <f t="shared" si="8"/>
        <v>5000</v>
      </c>
      <c r="M129" s="20">
        <f t="shared" si="9"/>
        <v>30000</v>
      </c>
    </row>
    <row r="130" spans="1:13" ht="30">
      <c r="A130" s="21">
        <v>21</v>
      </c>
      <c r="B130" s="14" t="s">
        <v>187</v>
      </c>
      <c r="C130" s="6" t="s">
        <v>188</v>
      </c>
      <c r="D130" s="14" t="s">
        <v>293</v>
      </c>
      <c r="E130" s="30">
        <v>12</v>
      </c>
      <c r="F130" s="28">
        <v>15000</v>
      </c>
      <c r="G130" s="28">
        <f t="shared" si="10"/>
        <v>180000</v>
      </c>
      <c r="H130" s="13">
        <v>5</v>
      </c>
      <c r="I130" s="13">
        <f t="shared" si="6"/>
        <v>1</v>
      </c>
      <c r="J130" s="13">
        <v>6</v>
      </c>
      <c r="K130" s="20">
        <f t="shared" si="7"/>
        <v>75000</v>
      </c>
      <c r="L130" s="20">
        <f t="shared" si="8"/>
        <v>15000</v>
      </c>
      <c r="M130" s="20">
        <f t="shared" si="9"/>
        <v>90000</v>
      </c>
    </row>
    <row r="131" spans="1:13" ht="30">
      <c r="A131" s="21">
        <v>22</v>
      </c>
      <c r="B131" s="14" t="s">
        <v>245</v>
      </c>
      <c r="C131" s="6" t="s">
        <v>246</v>
      </c>
      <c r="D131" s="14"/>
      <c r="E131" s="30"/>
      <c r="F131" s="28"/>
      <c r="G131" s="28">
        <f t="shared" si="10"/>
        <v>0</v>
      </c>
      <c r="H131" s="13">
        <v>0</v>
      </c>
      <c r="I131" s="13">
        <f t="shared" si="6"/>
        <v>0</v>
      </c>
      <c r="J131" s="13">
        <v>0</v>
      </c>
      <c r="K131" s="20">
        <f t="shared" si="7"/>
        <v>0</v>
      </c>
      <c r="L131" s="20">
        <f t="shared" si="8"/>
        <v>0</v>
      </c>
      <c r="M131" s="20">
        <f t="shared" si="9"/>
        <v>0</v>
      </c>
    </row>
    <row r="132" spans="1:13" ht="15">
      <c r="A132" s="21">
        <v>22.1</v>
      </c>
      <c r="B132" s="14"/>
      <c r="C132" s="6" t="s">
        <v>247</v>
      </c>
      <c r="D132" s="14" t="s">
        <v>293</v>
      </c>
      <c r="E132" s="30">
        <v>12</v>
      </c>
      <c r="F132" s="28">
        <v>1000</v>
      </c>
      <c r="G132" s="28">
        <f t="shared" si="10"/>
        <v>12000</v>
      </c>
      <c r="H132" s="13">
        <v>5</v>
      </c>
      <c r="I132" s="13">
        <f t="shared" si="6"/>
        <v>1</v>
      </c>
      <c r="J132" s="13">
        <v>6</v>
      </c>
      <c r="K132" s="20">
        <f t="shared" si="7"/>
        <v>5000</v>
      </c>
      <c r="L132" s="20">
        <f t="shared" si="8"/>
        <v>1000</v>
      </c>
      <c r="M132" s="20">
        <f t="shared" si="9"/>
        <v>6000</v>
      </c>
    </row>
    <row r="133" spans="1:13" ht="15">
      <c r="A133" s="21">
        <v>23</v>
      </c>
      <c r="B133" s="14" t="s">
        <v>248</v>
      </c>
      <c r="C133" s="6" t="s">
        <v>249</v>
      </c>
      <c r="D133" s="14"/>
      <c r="E133" s="30"/>
      <c r="F133" s="28"/>
      <c r="G133" s="28">
        <f t="shared" si="10"/>
        <v>0</v>
      </c>
      <c r="H133" s="13">
        <v>0</v>
      </c>
      <c r="I133" s="13">
        <f t="shared" si="6"/>
        <v>0</v>
      </c>
      <c r="J133" s="13"/>
      <c r="K133" s="20">
        <f t="shared" si="7"/>
        <v>0</v>
      </c>
      <c r="L133" s="20">
        <f t="shared" si="8"/>
        <v>0</v>
      </c>
      <c r="M133" s="20">
        <f t="shared" si="9"/>
        <v>0</v>
      </c>
    </row>
    <row r="134" spans="1:13" ht="15">
      <c r="A134" s="21">
        <v>23.1</v>
      </c>
      <c r="B134" s="14"/>
      <c r="C134" s="6" t="s">
        <v>251</v>
      </c>
      <c r="D134" s="14" t="s">
        <v>293</v>
      </c>
      <c r="E134" s="30">
        <v>12</v>
      </c>
      <c r="F134" s="28">
        <v>1500</v>
      </c>
      <c r="G134" s="28">
        <f t="shared" si="10"/>
        <v>18000</v>
      </c>
      <c r="H134" s="13">
        <v>5</v>
      </c>
      <c r="I134" s="13">
        <f t="shared" si="6"/>
        <v>1</v>
      </c>
      <c r="J134" s="13">
        <v>6</v>
      </c>
      <c r="K134" s="20">
        <f t="shared" si="7"/>
        <v>7500</v>
      </c>
      <c r="L134" s="20">
        <f t="shared" si="8"/>
        <v>1500</v>
      </c>
      <c r="M134" s="20">
        <f t="shared" si="9"/>
        <v>9000</v>
      </c>
    </row>
    <row r="135" spans="1:13" ht="30">
      <c r="A135" s="21">
        <v>24</v>
      </c>
      <c r="B135" s="14" t="s">
        <v>275</v>
      </c>
      <c r="C135" s="6" t="s">
        <v>20</v>
      </c>
      <c r="D135" s="14"/>
      <c r="E135" s="30"/>
      <c r="F135" s="28"/>
      <c r="G135" s="28">
        <f t="shared" si="10"/>
        <v>0</v>
      </c>
      <c r="H135" s="13">
        <v>0</v>
      </c>
      <c r="I135" s="13">
        <f t="shared" ref="I135:I136" si="11">J135-H135</f>
        <v>0</v>
      </c>
      <c r="J135" s="13">
        <v>0</v>
      </c>
      <c r="K135" s="20">
        <f t="shared" ref="K135:K136" si="12">H135*F135</f>
        <v>0</v>
      </c>
      <c r="L135" s="20">
        <f t="shared" ref="L135:L136" si="13">I135*F135</f>
        <v>0</v>
      </c>
      <c r="M135" s="20">
        <f t="shared" ref="M135:M136" si="14">J135*F135</f>
        <v>0</v>
      </c>
    </row>
    <row r="136" spans="1:13" ht="15">
      <c r="A136" s="21">
        <v>24.1</v>
      </c>
      <c r="B136" s="14"/>
      <c r="C136" s="6" t="s">
        <v>301</v>
      </c>
      <c r="D136" s="14" t="s">
        <v>293</v>
      </c>
      <c r="E136" s="30">
        <v>12</v>
      </c>
      <c r="F136" s="28">
        <v>1000</v>
      </c>
      <c r="G136" s="28">
        <f t="shared" si="10"/>
        <v>12000</v>
      </c>
      <c r="H136" s="13">
        <v>5</v>
      </c>
      <c r="I136" s="13">
        <f t="shared" si="11"/>
        <v>1</v>
      </c>
      <c r="J136" s="13">
        <v>6</v>
      </c>
      <c r="K136" s="20">
        <f t="shared" si="12"/>
        <v>5000</v>
      </c>
      <c r="L136" s="20">
        <f t="shared" si="13"/>
        <v>1000</v>
      </c>
      <c r="M136" s="20">
        <f t="shared" si="14"/>
        <v>6000</v>
      </c>
    </row>
    <row r="137" spans="1:13">
      <c r="A137" s="21"/>
      <c r="B137" s="14"/>
      <c r="C137" s="6"/>
      <c r="D137" s="14"/>
      <c r="E137" s="30"/>
      <c r="F137" s="28"/>
      <c r="G137" s="28"/>
      <c r="H137" s="13"/>
      <c r="I137" s="13"/>
      <c r="J137" s="13"/>
      <c r="K137" s="20"/>
      <c r="L137" s="20"/>
      <c r="M137" s="20"/>
    </row>
    <row r="138" spans="1:13">
      <c r="A138" s="21"/>
      <c r="B138" s="14"/>
      <c r="C138" s="6"/>
      <c r="D138" s="14"/>
      <c r="E138" s="30"/>
      <c r="F138" s="28"/>
      <c r="G138" s="28"/>
      <c r="H138" s="13"/>
      <c r="I138" s="13"/>
      <c r="J138" s="13"/>
      <c r="K138" s="20"/>
      <c r="L138" s="20"/>
      <c r="M138" s="20"/>
    </row>
    <row r="139" spans="1:13">
      <c r="A139" s="21"/>
      <c r="B139" s="14"/>
      <c r="C139" s="6"/>
      <c r="D139" s="14"/>
      <c r="E139" s="30"/>
      <c r="F139" s="28"/>
      <c r="G139" s="28"/>
      <c r="H139" s="13"/>
      <c r="I139" s="13"/>
      <c r="J139" s="13"/>
      <c r="K139" s="20"/>
      <c r="L139" s="20"/>
      <c r="M139" s="20"/>
    </row>
    <row r="140" spans="1:13">
      <c r="A140" s="21"/>
      <c r="B140" s="14"/>
      <c r="C140" s="6"/>
      <c r="D140" s="14"/>
      <c r="E140" s="30"/>
      <c r="F140" s="28"/>
      <c r="G140" s="28"/>
      <c r="H140" s="13"/>
      <c r="I140" s="13"/>
      <c r="J140" s="13"/>
      <c r="K140" s="20"/>
      <c r="L140" s="20"/>
      <c r="M140" s="20"/>
    </row>
    <row r="141" spans="1:13" ht="32" customHeight="1">
      <c r="A141" s="233" t="s">
        <v>109</v>
      </c>
      <c r="B141" s="233"/>
      <c r="C141" s="233"/>
      <c r="D141" s="233"/>
      <c r="E141" s="233"/>
      <c r="F141" s="233"/>
      <c r="G141" s="198">
        <f>SUM(G3:G140)</f>
        <v>3999244.59</v>
      </c>
      <c r="H141" s="198"/>
      <c r="I141" s="198"/>
      <c r="J141" s="198"/>
      <c r="K141" s="198">
        <f>SUM(K5:K140)</f>
        <v>1887005.8359999999</v>
      </c>
      <c r="L141" s="198">
        <f t="shared" ref="L141:M141" si="15">SUM(L5:L140)</f>
        <v>180406.459</v>
      </c>
      <c r="M141" s="198">
        <f t="shared" si="15"/>
        <v>2067412.2949999999</v>
      </c>
    </row>
    <row r="143" spans="1:13">
      <c r="G143" s="19">
        <v>3999244.59</v>
      </c>
    </row>
    <row r="145" spans="7:7">
      <c r="G145" s="19">
        <f>G143-G141</f>
        <v>0</v>
      </c>
    </row>
  </sheetData>
  <mergeCells count="4">
    <mergeCell ref="A1:G1"/>
    <mergeCell ref="H1:J1"/>
    <mergeCell ref="K1:M1"/>
    <mergeCell ref="A141:F141"/>
  </mergeCells>
  <pageMargins left="0.7" right="0.7" top="0.75" bottom="0.75" header="0.3" footer="0.3"/>
  <pageSetup paperSize="9" scale="46" orientation="portrait" r:id="rId1"/>
  <colBreaks count="1" manualBreakCount="1">
    <brk id="13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359230-8B35-4F4B-991C-2C8D17AC3C03}">
  <dimension ref="A1:G61"/>
  <sheetViews>
    <sheetView showGridLines="0" showZeros="0" view="pageLayout" topLeftCell="A49" zoomScale="124" zoomScaleNormal="85" zoomScaleSheetLayoutView="125" zoomScalePageLayoutView="124" workbookViewId="0">
      <selection activeCell="C56" sqref="C56"/>
    </sheetView>
  </sheetViews>
  <sheetFormatPr baseColWidth="10" defaultColWidth="8.6640625" defaultRowHeight="14"/>
  <cols>
    <col min="1" max="1" width="8.1640625" style="4" customWidth="1"/>
    <col min="2" max="2" width="9" style="4" customWidth="1"/>
    <col min="3" max="3" width="64.1640625" style="5" customWidth="1"/>
    <col min="4" max="4" width="7" style="4" customWidth="1"/>
    <col min="5" max="5" width="10.1640625" style="1" bestFit="1" customWidth="1"/>
    <col min="6" max="7" width="14.33203125" style="47" customWidth="1"/>
    <col min="8" max="16384" width="8.6640625" style="4"/>
  </cols>
  <sheetData>
    <row r="1" spans="1:7" ht="25" customHeight="1">
      <c r="A1" s="226" t="s">
        <v>649</v>
      </c>
      <c r="B1" s="226"/>
      <c r="C1" s="226"/>
      <c r="D1" s="226"/>
      <c r="E1" s="226"/>
      <c r="F1" s="226"/>
      <c r="G1" s="226"/>
    </row>
    <row r="2" spans="1:7" ht="23" customHeight="1">
      <c r="A2" s="228"/>
      <c r="B2" s="228"/>
      <c r="C2" s="228"/>
      <c r="D2" s="228"/>
      <c r="E2" s="228"/>
      <c r="F2" s="228"/>
      <c r="G2" s="228"/>
    </row>
    <row r="3" spans="1:7" ht="30">
      <c r="A3" s="204" t="s">
        <v>18</v>
      </c>
      <c r="B3" s="205" t="s">
        <v>19</v>
      </c>
      <c r="C3" s="205" t="s">
        <v>12</v>
      </c>
      <c r="D3" s="205" t="s">
        <v>0</v>
      </c>
      <c r="E3" s="206" t="s">
        <v>1</v>
      </c>
      <c r="F3" s="207" t="s">
        <v>2</v>
      </c>
      <c r="G3" s="207" t="s">
        <v>30</v>
      </c>
    </row>
    <row r="4" spans="1:7" ht="22" customHeight="1">
      <c r="A4" s="15">
        <v>4.0999999999999996</v>
      </c>
      <c r="B4" s="15"/>
      <c r="C4" s="16" t="s">
        <v>659</v>
      </c>
      <c r="D4" s="17"/>
      <c r="E4" s="31"/>
      <c r="F4" s="40"/>
      <c r="G4" s="41"/>
    </row>
    <row r="5" spans="1:7" ht="22" customHeight="1">
      <c r="A5" s="15" t="s">
        <v>651</v>
      </c>
      <c r="B5" s="15"/>
      <c r="C5" s="18" t="s">
        <v>650</v>
      </c>
      <c r="D5" s="17"/>
      <c r="E5" s="31"/>
      <c r="F5" s="40"/>
      <c r="G5" s="43"/>
    </row>
    <row r="6" spans="1:7" ht="22" customHeight="1">
      <c r="A6" s="17"/>
      <c r="B6" s="15"/>
      <c r="C6" s="18" t="s">
        <v>653</v>
      </c>
      <c r="D6" s="17" t="s">
        <v>8</v>
      </c>
      <c r="E6" s="31">
        <v>500</v>
      </c>
      <c r="F6" s="40"/>
      <c r="G6" s="43"/>
    </row>
    <row r="7" spans="1:7" ht="19" customHeight="1">
      <c r="A7" s="17"/>
      <c r="B7" s="17"/>
      <c r="C7" s="18" t="s">
        <v>654</v>
      </c>
      <c r="D7" s="17" t="s">
        <v>26</v>
      </c>
      <c r="E7" s="31">
        <v>150</v>
      </c>
      <c r="F7" s="42"/>
      <c r="G7" s="43"/>
    </row>
    <row r="8" spans="1:7" ht="19" customHeight="1">
      <c r="A8" s="17"/>
      <c r="B8" s="17"/>
      <c r="C8" s="18" t="s">
        <v>655</v>
      </c>
      <c r="D8" s="17" t="s">
        <v>541</v>
      </c>
      <c r="E8" s="31">
        <v>50</v>
      </c>
      <c r="F8" s="42"/>
      <c r="G8" s="43"/>
    </row>
    <row r="9" spans="1:7" ht="19" customHeight="1">
      <c r="A9" s="17"/>
      <c r="B9" s="17"/>
      <c r="C9" s="18" t="s">
        <v>656</v>
      </c>
      <c r="D9" s="17" t="s">
        <v>541</v>
      </c>
      <c r="E9" s="31">
        <v>10</v>
      </c>
      <c r="F9" s="42"/>
      <c r="G9" s="43"/>
    </row>
    <row r="10" spans="1:7" ht="28" customHeight="1">
      <c r="A10" s="17"/>
      <c r="B10" s="17"/>
      <c r="C10" s="18" t="s">
        <v>657</v>
      </c>
      <c r="D10" s="17" t="s">
        <v>541</v>
      </c>
      <c r="E10" s="31">
        <v>5</v>
      </c>
      <c r="F10" s="42"/>
      <c r="G10" s="43"/>
    </row>
    <row r="11" spans="1:7" ht="19" customHeight="1">
      <c r="A11" s="17"/>
      <c r="B11" s="17"/>
      <c r="C11" s="18" t="s">
        <v>658</v>
      </c>
      <c r="D11" s="17" t="s">
        <v>541</v>
      </c>
      <c r="E11" s="31">
        <v>5</v>
      </c>
      <c r="F11" s="42"/>
      <c r="G11" s="43"/>
    </row>
    <row r="12" spans="1:7" ht="19" customHeight="1">
      <c r="A12" s="17"/>
      <c r="B12" s="17"/>
      <c r="C12" s="18"/>
      <c r="D12" s="17"/>
      <c r="E12" s="31"/>
      <c r="F12" s="42"/>
      <c r="G12" s="43"/>
    </row>
    <row r="13" spans="1:7" ht="22" customHeight="1">
      <c r="A13" s="15" t="s">
        <v>652</v>
      </c>
      <c r="B13" s="15"/>
      <c r="C13" s="16" t="s">
        <v>660</v>
      </c>
      <c r="D13" s="17"/>
      <c r="E13" s="49"/>
      <c r="F13" s="45"/>
      <c r="G13" s="43"/>
    </row>
    <row r="14" spans="1:7" ht="34" customHeight="1">
      <c r="A14" s="17"/>
      <c r="B14" s="17"/>
      <c r="C14" s="18" t="s">
        <v>661</v>
      </c>
      <c r="D14" s="17" t="s">
        <v>8</v>
      </c>
      <c r="E14" s="49">
        <v>500</v>
      </c>
      <c r="F14" s="46"/>
      <c r="G14" s="43"/>
    </row>
    <row r="15" spans="1:7" ht="31" customHeight="1">
      <c r="A15" s="15" t="s">
        <v>582</v>
      </c>
      <c r="B15" s="17"/>
      <c r="C15" s="18" t="s">
        <v>662</v>
      </c>
      <c r="D15" s="17" t="s">
        <v>8</v>
      </c>
      <c r="E15" s="49">
        <v>150</v>
      </c>
      <c r="F15" s="44"/>
      <c r="G15" s="43"/>
    </row>
    <row r="16" spans="1:7" ht="20" customHeight="1">
      <c r="A16" s="17"/>
      <c r="B16" s="17"/>
      <c r="C16" s="18"/>
      <c r="D16" s="17"/>
      <c r="E16" s="49"/>
      <c r="F16" s="44"/>
      <c r="G16" s="43"/>
    </row>
    <row r="17" spans="1:7" ht="20" customHeight="1">
      <c r="A17" s="15" t="s">
        <v>664</v>
      </c>
      <c r="B17" s="17"/>
      <c r="C17" s="16" t="s">
        <v>663</v>
      </c>
      <c r="D17" s="17"/>
      <c r="E17" s="49"/>
      <c r="F17" s="44"/>
      <c r="G17" s="43"/>
    </row>
    <row r="18" spans="1:7" ht="30" customHeight="1">
      <c r="A18" s="17"/>
      <c r="B18" s="17"/>
      <c r="C18" s="18" t="s">
        <v>665</v>
      </c>
      <c r="D18" s="17" t="s">
        <v>4</v>
      </c>
      <c r="E18" s="49">
        <v>1</v>
      </c>
      <c r="F18" s="44">
        <v>350000</v>
      </c>
      <c r="G18" s="43">
        <f>F18*E18</f>
        <v>350000</v>
      </c>
    </row>
    <row r="19" spans="1:7" ht="20" customHeight="1">
      <c r="A19" s="17"/>
      <c r="B19" s="17"/>
      <c r="C19" s="18"/>
      <c r="D19" s="17"/>
      <c r="E19" s="49"/>
      <c r="F19" s="44"/>
      <c r="G19" s="43"/>
    </row>
    <row r="20" spans="1:7" ht="20" customHeight="1">
      <c r="A20" s="15" t="s">
        <v>666</v>
      </c>
      <c r="B20" s="17"/>
      <c r="C20" s="16" t="s">
        <v>667</v>
      </c>
      <c r="D20" s="17"/>
      <c r="E20" s="49"/>
      <c r="F20" s="44"/>
      <c r="G20" s="43"/>
    </row>
    <row r="21" spans="1:7" ht="25" customHeight="1">
      <c r="A21" s="17"/>
      <c r="B21" s="17"/>
      <c r="C21" s="18" t="s">
        <v>671</v>
      </c>
      <c r="D21" s="17" t="s">
        <v>541</v>
      </c>
      <c r="E21" s="49">
        <v>5</v>
      </c>
      <c r="F21" s="44"/>
      <c r="G21" s="43"/>
    </row>
    <row r="22" spans="1:7" ht="18" customHeight="1">
      <c r="A22" s="17"/>
      <c r="B22" s="17"/>
      <c r="C22" s="18" t="s">
        <v>668</v>
      </c>
      <c r="D22" s="17"/>
      <c r="E22" s="49"/>
      <c r="F22" s="44"/>
      <c r="G22" s="43"/>
    </row>
    <row r="23" spans="1:7" ht="18" customHeight="1">
      <c r="A23" s="15"/>
      <c r="B23" s="17"/>
      <c r="C23" s="18" t="s">
        <v>669</v>
      </c>
      <c r="D23" s="17" t="s">
        <v>541</v>
      </c>
      <c r="E23" s="49">
        <v>30</v>
      </c>
      <c r="F23" s="44"/>
      <c r="G23" s="43"/>
    </row>
    <row r="24" spans="1:7" ht="18" customHeight="1">
      <c r="A24" s="17"/>
      <c r="B24" s="17"/>
      <c r="C24" s="18" t="s">
        <v>670</v>
      </c>
      <c r="D24" s="17" t="s">
        <v>541</v>
      </c>
      <c r="E24" s="49">
        <v>80</v>
      </c>
      <c r="F24" s="44"/>
      <c r="G24" s="43"/>
    </row>
    <row r="25" spans="1:7" ht="18" customHeight="1">
      <c r="A25" s="17"/>
      <c r="B25" s="17"/>
      <c r="C25" s="18"/>
      <c r="D25" s="217"/>
      <c r="E25" s="49"/>
      <c r="F25" s="44"/>
      <c r="G25" s="43"/>
    </row>
    <row r="26" spans="1:7" ht="18" customHeight="1">
      <c r="A26" s="17"/>
      <c r="B26" s="17"/>
      <c r="C26" s="18"/>
      <c r="D26" s="17"/>
      <c r="E26" s="49"/>
      <c r="F26" s="44"/>
      <c r="G26" s="43"/>
    </row>
    <row r="27" spans="1:7" ht="18" customHeight="1">
      <c r="A27" s="17"/>
      <c r="B27" s="17"/>
      <c r="C27" s="18"/>
      <c r="D27" s="18"/>
      <c r="E27" s="49"/>
      <c r="F27" s="44"/>
      <c r="G27" s="43"/>
    </row>
    <row r="28" spans="1:7" ht="18" customHeight="1">
      <c r="A28" s="17"/>
      <c r="B28" s="17"/>
      <c r="C28" s="18"/>
      <c r="D28" s="18"/>
      <c r="E28" s="49"/>
      <c r="F28" s="44"/>
      <c r="G28" s="43"/>
    </row>
    <row r="29" spans="1:7" ht="16" customHeight="1">
      <c r="A29" s="17"/>
      <c r="B29" s="17"/>
      <c r="C29" s="18"/>
      <c r="D29" s="17"/>
      <c r="E29" s="49"/>
      <c r="F29" s="44"/>
      <c r="G29" s="43"/>
    </row>
    <row r="30" spans="1:7" ht="20" customHeight="1">
      <c r="A30" s="17"/>
      <c r="B30" s="17"/>
      <c r="C30" s="18"/>
      <c r="D30" s="217"/>
      <c r="E30" s="49"/>
      <c r="F30" s="44"/>
      <c r="G30" s="43"/>
    </row>
    <row r="31" spans="1:7" ht="20" customHeight="1">
      <c r="A31" s="17"/>
      <c r="B31" s="17"/>
      <c r="C31" s="18"/>
      <c r="D31" s="18"/>
      <c r="E31" s="49"/>
      <c r="F31" s="44"/>
      <c r="G31" s="43"/>
    </row>
    <row r="32" spans="1:7" ht="20" customHeight="1">
      <c r="A32" s="17"/>
      <c r="B32" s="17"/>
      <c r="C32" s="18"/>
      <c r="D32" s="217"/>
      <c r="E32" s="49"/>
      <c r="F32" s="44"/>
      <c r="G32" s="43"/>
    </row>
    <row r="33" spans="1:7" ht="20" customHeight="1">
      <c r="A33" s="17"/>
      <c r="B33" s="17"/>
      <c r="C33" s="18"/>
      <c r="D33" s="18"/>
      <c r="E33" s="49"/>
      <c r="F33" s="44"/>
      <c r="G33" s="43"/>
    </row>
    <row r="34" spans="1:7" ht="20" customHeight="1">
      <c r="A34" s="17"/>
      <c r="B34" s="17"/>
      <c r="C34" s="18"/>
      <c r="D34" s="17"/>
      <c r="E34" s="49"/>
      <c r="F34" s="44"/>
      <c r="G34" s="43"/>
    </row>
    <row r="35" spans="1:7" ht="17" customHeight="1">
      <c r="A35" s="15"/>
      <c r="B35" s="17"/>
      <c r="C35" s="16"/>
      <c r="D35" s="17"/>
      <c r="E35" s="49"/>
      <c r="F35" s="44"/>
      <c r="G35" s="43"/>
    </row>
    <row r="36" spans="1:7" ht="16" customHeight="1">
      <c r="A36" s="17"/>
      <c r="B36" s="17"/>
      <c r="C36" s="18"/>
      <c r="D36" s="17"/>
      <c r="E36" s="49"/>
      <c r="F36" s="44"/>
      <c r="G36" s="43"/>
    </row>
    <row r="37" spans="1:7" ht="16" customHeight="1">
      <c r="A37" s="17"/>
      <c r="B37" s="17"/>
      <c r="C37" s="18"/>
      <c r="D37" s="217"/>
      <c r="E37" s="49"/>
      <c r="F37" s="44"/>
      <c r="G37" s="43"/>
    </row>
    <row r="38" spans="1:7" ht="20" customHeight="1">
      <c r="A38" s="17"/>
      <c r="B38" s="17"/>
      <c r="C38" s="18"/>
      <c r="D38" s="18"/>
      <c r="E38" s="49"/>
      <c r="F38" s="44"/>
      <c r="G38" s="43"/>
    </row>
    <row r="39" spans="1:7" ht="17" customHeight="1">
      <c r="A39" s="17"/>
      <c r="B39" s="17"/>
      <c r="C39" s="39"/>
      <c r="D39" s="17"/>
      <c r="E39" s="49"/>
      <c r="F39" s="44"/>
      <c r="G39" s="43"/>
    </row>
    <row r="40" spans="1:7" ht="17" customHeight="1">
      <c r="A40" s="17"/>
      <c r="B40" s="15"/>
      <c r="C40" s="16"/>
      <c r="D40" s="214"/>
      <c r="E40" s="49"/>
      <c r="F40" s="44"/>
      <c r="G40" s="43"/>
    </row>
    <row r="41" spans="1:7" ht="18" customHeight="1">
      <c r="A41" s="17"/>
      <c r="B41" s="15"/>
      <c r="C41" s="18"/>
      <c r="D41" s="17"/>
      <c r="E41" s="17"/>
      <c r="F41" s="44"/>
      <c r="G41" s="43"/>
    </row>
    <row r="42" spans="1:7" ht="15" customHeight="1">
      <c r="A42" s="15"/>
      <c r="B42" s="15"/>
      <c r="C42" s="18"/>
      <c r="D42" s="17"/>
      <c r="E42" s="17"/>
      <c r="F42" s="44"/>
      <c r="G42" s="43"/>
    </row>
    <row r="43" spans="1:7" ht="15" customHeight="1">
      <c r="A43" s="17"/>
      <c r="B43" s="15"/>
      <c r="C43" s="18"/>
      <c r="D43" s="17"/>
      <c r="E43" s="17"/>
      <c r="F43" s="44"/>
      <c r="G43" s="43"/>
    </row>
    <row r="44" spans="1:7" ht="15" customHeight="1">
      <c r="A44" s="17"/>
      <c r="B44" s="15"/>
      <c r="C44" s="18"/>
      <c r="D44" s="17"/>
      <c r="E44" s="17"/>
      <c r="F44" s="44"/>
      <c r="G44" s="43"/>
    </row>
    <row r="45" spans="1:7" ht="15" customHeight="1">
      <c r="A45" s="17"/>
      <c r="B45" s="15"/>
      <c r="C45" s="18"/>
      <c r="D45" s="17"/>
      <c r="E45" s="17"/>
      <c r="F45" s="44"/>
      <c r="G45" s="43"/>
    </row>
    <row r="46" spans="1:7" ht="15" customHeight="1">
      <c r="A46" s="17"/>
      <c r="B46" s="15"/>
      <c r="C46" s="18"/>
      <c r="D46" s="17"/>
      <c r="E46" s="49"/>
      <c r="F46" s="44"/>
      <c r="G46" s="43"/>
    </row>
    <row r="47" spans="1:7" ht="15" customHeight="1">
      <c r="A47" s="17"/>
      <c r="B47" s="15"/>
      <c r="C47" s="18"/>
      <c r="D47" s="17"/>
      <c r="E47" s="49"/>
      <c r="F47" s="44"/>
      <c r="G47" s="43"/>
    </row>
    <row r="48" spans="1:7" ht="21" customHeight="1">
      <c r="A48" s="17"/>
      <c r="B48" s="15"/>
      <c r="C48" s="18"/>
      <c r="D48" s="17"/>
      <c r="E48" s="49"/>
      <c r="F48" s="44"/>
      <c r="G48" s="43"/>
    </row>
    <row r="49" spans="1:7" ht="21" customHeight="1">
      <c r="A49" s="17"/>
      <c r="B49" s="15"/>
      <c r="C49" s="18"/>
      <c r="D49" s="218"/>
      <c r="E49" s="49"/>
      <c r="F49" s="219"/>
      <c r="G49" s="43"/>
    </row>
    <row r="50" spans="1:7" ht="18" customHeight="1">
      <c r="A50" s="15"/>
      <c r="B50" s="15"/>
      <c r="C50" s="18"/>
      <c r="D50" s="17"/>
      <c r="E50" s="17"/>
      <c r="F50" s="44"/>
      <c r="G50" s="43"/>
    </row>
    <row r="51" spans="1:7" ht="18" customHeight="1">
      <c r="A51" s="15"/>
      <c r="B51" s="15"/>
      <c r="C51" s="18"/>
      <c r="D51" s="17"/>
      <c r="E51" s="17"/>
      <c r="F51" s="44"/>
      <c r="G51" s="43"/>
    </row>
    <row r="52" spans="1:7" ht="18" customHeight="1">
      <c r="A52" s="15"/>
      <c r="B52" s="15"/>
      <c r="C52" s="18"/>
      <c r="D52" s="18"/>
      <c r="E52" s="17"/>
      <c r="F52" s="44"/>
      <c r="G52" s="43"/>
    </row>
    <row r="53" spans="1:7" ht="18" customHeight="1">
      <c r="A53" s="15"/>
      <c r="B53" s="15"/>
      <c r="C53" s="18"/>
      <c r="D53" s="17"/>
      <c r="E53" s="17"/>
      <c r="F53" s="44"/>
      <c r="G53" s="43"/>
    </row>
    <row r="54" spans="1:7" ht="18" customHeight="1">
      <c r="A54" s="15"/>
      <c r="B54" s="15"/>
      <c r="C54" s="16"/>
      <c r="D54" s="17"/>
      <c r="E54" s="17"/>
      <c r="F54" s="44"/>
      <c r="G54" s="43"/>
    </row>
    <row r="55" spans="1:7" ht="18" customHeight="1">
      <c r="A55" s="15"/>
      <c r="B55" s="15"/>
      <c r="C55" s="18"/>
      <c r="D55" s="17"/>
      <c r="E55" s="17"/>
      <c r="F55" s="44"/>
      <c r="G55" s="43"/>
    </row>
    <row r="56" spans="1:7" ht="31" customHeight="1">
      <c r="A56" s="15"/>
      <c r="B56" s="15"/>
      <c r="C56" s="18"/>
      <c r="D56" s="17"/>
      <c r="E56" s="17"/>
      <c r="F56" s="44"/>
      <c r="G56" s="43"/>
    </row>
    <row r="57" spans="1:7" ht="16" customHeight="1">
      <c r="A57" s="17"/>
      <c r="B57" s="15"/>
      <c r="C57" s="18"/>
      <c r="D57" s="17"/>
      <c r="E57" s="17"/>
      <c r="F57" s="44"/>
      <c r="G57" s="43"/>
    </row>
    <row r="58" spans="1:7" ht="17" customHeight="1">
      <c r="A58" s="15"/>
      <c r="B58" s="15"/>
      <c r="C58" s="16"/>
      <c r="D58" s="17"/>
      <c r="E58" s="49"/>
      <c r="F58" s="44"/>
      <c r="G58" s="43"/>
    </row>
    <row r="59" spans="1:7" ht="26" customHeight="1">
      <c r="A59" s="17"/>
      <c r="B59" s="15"/>
      <c r="C59" s="18"/>
      <c r="D59" s="17"/>
      <c r="E59" s="17"/>
      <c r="F59" s="44"/>
      <c r="G59" s="43"/>
    </row>
    <row r="60" spans="1:7" ht="27" customHeight="1">
      <c r="A60" s="17"/>
      <c r="B60" s="15"/>
      <c r="C60" s="18"/>
      <c r="D60" s="17"/>
      <c r="E60" s="49"/>
      <c r="F60" s="44"/>
      <c r="G60" s="43"/>
    </row>
    <row r="61" spans="1:7" ht="24" customHeight="1">
      <c r="A61" s="229" t="s">
        <v>680</v>
      </c>
      <c r="B61" s="229"/>
      <c r="C61" s="229"/>
      <c r="D61" s="229"/>
      <c r="E61" s="229"/>
      <c r="F61" s="229"/>
      <c r="G61" s="212"/>
    </row>
  </sheetData>
  <mergeCells count="3">
    <mergeCell ref="A1:G1"/>
    <mergeCell ref="A2:G2"/>
    <mergeCell ref="A61:F61"/>
  </mergeCells>
  <phoneticPr fontId="9" type="noConversion"/>
  <pageMargins left="0.7" right="0.7" top="0.74988799283154095" bottom="0.75" header="0.3" footer="0.3"/>
  <pageSetup paperSize="9" scale="65" firstPageNumber="109" orientation="portrait" useFirstPageNumber="1" r:id="rId1"/>
  <headerFooter>
    <oddHeader>&amp;C&amp;"-,Bold"CONSTRUCTION, SUPPLY, INSTALLATION, TESTING AND COMMISSIONING OF SLUDGE LAGOONS AND DISINFECTION FACILITIES COMPLETE WITH THE ASSOCIATED EQUIPMENT AND ANCILLARIES. 
PROJECT NO : LNW 17/25/26</oddHeader>
    <oddFooter>&amp;LBILL OF QUANTITIES&amp;CC2.2 - &amp;P&amp;R&amp;"System Font,Regular"&amp;10&amp;K000000PIPELINE WORKS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34D296-AD50-9649-9E36-E8B139FF8383}">
  <dimension ref="A1:G57"/>
  <sheetViews>
    <sheetView showGridLines="0" showZeros="0" view="pageLayout" topLeftCell="A50" zoomScale="124" zoomScaleNormal="85" zoomScaleSheetLayoutView="125" zoomScalePageLayoutView="124" workbookViewId="0">
      <selection activeCell="C9" sqref="C9"/>
    </sheetView>
  </sheetViews>
  <sheetFormatPr baseColWidth="10" defaultColWidth="8.6640625" defaultRowHeight="14"/>
  <cols>
    <col min="1" max="1" width="8.1640625" style="4" customWidth="1"/>
    <col min="2" max="2" width="9" style="4" customWidth="1"/>
    <col min="3" max="3" width="64.1640625" style="5" customWidth="1"/>
    <col min="4" max="4" width="7" style="4" customWidth="1"/>
    <col min="5" max="5" width="10.1640625" style="1" bestFit="1" customWidth="1"/>
    <col min="6" max="7" width="14.33203125" style="47" customWidth="1"/>
    <col min="8" max="16384" width="8.6640625" style="4"/>
  </cols>
  <sheetData>
    <row r="1" spans="1:7" ht="25" customHeight="1">
      <c r="A1" s="226" t="s">
        <v>682</v>
      </c>
      <c r="B1" s="226"/>
      <c r="C1" s="226"/>
      <c r="D1" s="226"/>
      <c r="E1" s="226"/>
      <c r="F1" s="226"/>
      <c r="G1" s="226"/>
    </row>
    <row r="2" spans="1:7" ht="23" customHeight="1">
      <c r="A2" s="228"/>
      <c r="B2" s="228"/>
      <c r="C2" s="228"/>
      <c r="D2" s="228"/>
      <c r="E2" s="228"/>
      <c r="F2" s="228"/>
      <c r="G2" s="228"/>
    </row>
    <row r="3" spans="1:7" ht="30">
      <c r="A3" s="204" t="s">
        <v>18</v>
      </c>
      <c r="B3" s="205" t="s">
        <v>19</v>
      </c>
      <c r="C3" s="205" t="s">
        <v>12</v>
      </c>
      <c r="D3" s="205" t="s">
        <v>0</v>
      </c>
      <c r="E3" s="206" t="s">
        <v>1</v>
      </c>
      <c r="F3" s="207" t="s">
        <v>2</v>
      </c>
      <c r="G3" s="207" t="s">
        <v>30</v>
      </c>
    </row>
    <row r="4" spans="1:7" ht="22" customHeight="1">
      <c r="A4" s="15">
        <v>5.0999999999999996</v>
      </c>
      <c r="B4" s="15"/>
      <c r="C4" s="16" t="s">
        <v>647</v>
      </c>
      <c r="D4" s="17"/>
      <c r="E4" s="31"/>
      <c r="F4" s="40"/>
      <c r="G4" s="41"/>
    </row>
    <row r="5" spans="1:7" ht="22" customHeight="1">
      <c r="A5" s="15" t="s">
        <v>683</v>
      </c>
      <c r="B5" s="15"/>
      <c r="C5" s="18" t="s">
        <v>648</v>
      </c>
      <c r="D5" s="15" t="s">
        <v>644</v>
      </c>
      <c r="E5" s="31">
        <v>1</v>
      </c>
      <c r="F5" s="40">
        <v>200000</v>
      </c>
      <c r="G5" s="43">
        <f>F5*E5</f>
        <v>200000</v>
      </c>
    </row>
    <row r="6" spans="1:7" ht="22" customHeight="1">
      <c r="A6" s="17"/>
      <c r="B6" s="15"/>
      <c r="C6" s="18"/>
      <c r="D6" s="15"/>
      <c r="E6" s="31"/>
      <c r="F6" s="40"/>
      <c r="G6" s="43"/>
    </row>
    <row r="7" spans="1:7" ht="20" customHeight="1">
      <c r="A7" s="15">
        <v>5.2</v>
      </c>
      <c r="B7" s="15"/>
      <c r="C7" s="16" t="s">
        <v>691</v>
      </c>
      <c r="D7" s="15"/>
      <c r="E7" s="31"/>
      <c r="F7" s="40"/>
      <c r="G7" s="41"/>
    </row>
    <row r="8" spans="1:7" ht="19" customHeight="1">
      <c r="A8" s="15" t="s">
        <v>684</v>
      </c>
      <c r="B8" s="15"/>
      <c r="C8" s="18" t="s">
        <v>692</v>
      </c>
      <c r="D8" s="15" t="s">
        <v>644</v>
      </c>
      <c r="E8" s="31">
        <v>1</v>
      </c>
      <c r="F8" s="40">
        <v>600000</v>
      </c>
      <c r="G8" s="43">
        <f>F8*E8</f>
        <v>600000</v>
      </c>
    </row>
    <row r="9" spans="1:7" ht="19" customHeight="1">
      <c r="A9" s="17"/>
      <c r="B9" s="17"/>
      <c r="C9" s="18"/>
      <c r="D9" s="15"/>
      <c r="E9" s="49"/>
      <c r="F9" s="44"/>
      <c r="G9" s="43"/>
    </row>
    <row r="10" spans="1:7" ht="22" customHeight="1">
      <c r="A10" s="15">
        <v>5.3</v>
      </c>
      <c r="B10" s="15"/>
      <c r="C10" s="16" t="s">
        <v>672</v>
      </c>
      <c r="D10" s="15"/>
      <c r="E10" s="49"/>
      <c r="F10" s="45"/>
      <c r="G10" s="43"/>
    </row>
    <row r="11" spans="1:7" ht="34" customHeight="1">
      <c r="A11" s="17" t="s">
        <v>685</v>
      </c>
      <c r="B11" s="17"/>
      <c r="C11" s="18" t="s">
        <v>673</v>
      </c>
      <c r="D11" s="15" t="s">
        <v>644</v>
      </c>
      <c r="E11" s="31">
        <v>1</v>
      </c>
      <c r="F11" s="40">
        <v>2500000</v>
      </c>
      <c r="G11" s="43">
        <f>F11*E11</f>
        <v>2500000</v>
      </c>
    </row>
    <row r="12" spans="1:7" ht="21" customHeight="1">
      <c r="A12" s="17"/>
      <c r="B12" s="17"/>
      <c r="C12" s="18"/>
      <c r="D12" s="15"/>
      <c r="E12" s="31"/>
      <c r="F12" s="40"/>
      <c r="G12" s="43"/>
    </row>
    <row r="13" spans="1:7" ht="21" customHeight="1">
      <c r="A13" s="15">
        <v>5.4</v>
      </c>
      <c r="B13" s="17"/>
      <c r="C13" s="16" t="s">
        <v>674</v>
      </c>
      <c r="D13" s="15"/>
      <c r="E13" s="49"/>
      <c r="F13" s="44"/>
      <c r="G13" s="43"/>
    </row>
    <row r="14" spans="1:7" ht="33" customHeight="1">
      <c r="A14" s="17" t="s">
        <v>686</v>
      </c>
      <c r="B14" s="17"/>
      <c r="C14" s="18" t="s">
        <v>675</v>
      </c>
      <c r="D14" s="15" t="s">
        <v>644</v>
      </c>
      <c r="E14" s="31">
        <v>1</v>
      </c>
      <c r="F14" s="40">
        <v>800000</v>
      </c>
      <c r="G14" s="43">
        <f>F14*E14</f>
        <v>800000</v>
      </c>
    </row>
    <row r="15" spans="1:7" ht="20" customHeight="1">
      <c r="A15" s="17"/>
      <c r="B15" s="17"/>
      <c r="C15" s="18"/>
      <c r="D15" s="17"/>
      <c r="E15" s="49"/>
      <c r="F15" s="44"/>
      <c r="G15" s="43"/>
    </row>
    <row r="16" spans="1:7" ht="34" customHeight="1">
      <c r="A16" s="15">
        <v>5.5</v>
      </c>
      <c r="B16" s="17"/>
      <c r="C16" s="6" t="s">
        <v>676</v>
      </c>
      <c r="D16" s="14" t="s">
        <v>5</v>
      </c>
      <c r="E16" s="30"/>
      <c r="F16" s="28">
        <f>SUM(F5:F15)</f>
        <v>4100000</v>
      </c>
      <c r="G16" s="46">
        <f>F16*E16/100</f>
        <v>0</v>
      </c>
    </row>
    <row r="17" spans="1:7" ht="30" customHeight="1">
      <c r="A17" s="17" t="s">
        <v>687</v>
      </c>
      <c r="B17" s="17"/>
      <c r="C17" s="18"/>
      <c r="D17" s="17"/>
      <c r="E17" s="49"/>
      <c r="F17" s="44"/>
      <c r="G17" s="43"/>
    </row>
    <row r="18" spans="1:7" ht="20" customHeight="1">
      <c r="A18" s="17"/>
      <c r="B18" s="17"/>
      <c r="C18" s="18"/>
      <c r="D18" s="17"/>
      <c r="E18" s="49"/>
      <c r="F18" s="44"/>
      <c r="G18" s="43"/>
    </row>
    <row r="19" spans="1:7" ht="20" customHeight="1">
      <c r="A19" s="17"/>
      <c r="B19" s="17"/>
      <c r="C19" s="18"/>
      <c r="D19" s="17"/>
      <c r="E19" s="49"/>
      <c r="F19" s="44"/>
      <c r="G19" s="43"/>
    </row>
    <row r="20" spans="1:7" ht="20" customHeight="1">
      <c r="A20" s="17"/>
      <c r="B20" s="17"/>
      <c r="C20" s="18"/>
      <c r="D20" s="17"/>
      <c r="E20" s="49"/>
      <c r="F20" s="44"/>
      <c r="G20" s="43"/>
    </row>
    <row r="21" spans="1:7" ht="20" customHeight="1">
      <c r="A21" s="17"/>
      <c r="B21" s="17"/>
      <c r="C21" s="18"/>
      <c r="D21" s="17"/>
      <c r="E21" s="49"/>
      <c r="F21" s="44"/>
      <c r="G21" s="43"/>
    </row>
    <row r="22" spans="1:7" ht="20" customHeight="1">
      <c r="A22" s="17"/>
      <c r="B22" s="17"/>
      <c r="C22" s="18"/>
      <c r="D22" s="17"/>
      <c r="E22" s="49"/>
      <c r="F22" s="44"/>
      <c r="G22" s="43"/>
    </row>
    <row r="23" spans="1:7" ht="20" customHeight="1">
      <c r="A23" s="17"/>
      <c r="B23" s="17"/>
      <c r="C23" s="18"/>
      <c r="D23" s="17"/>
      <c r="E23" s="49"/>
      <c r="F23" s="44"/>
      <c r="G23" s="43"/>
    </row>
    <row r="24" spans="1:7" ht="20" customHeight="1">
      <c r="A24" s="17"/>
      <c r="B24" s="17"/>
      <c r="C24" s="18"/>
      <c r="D24" s="17"/>
      <c r="E24" s="49"/>
      <c r="F24" s="44"/>
      <c r="G24" s="43"/>
    </row>
    <row r="25" spans="1:7" ht="20" customHeight="1">
      <c r="A25" s="17"/>
      <c r="B25" s="17"/>
      <c r="C25" s="18"/>
      <c r="D25" s="17"/>
      <c r="E25" s="49"/>
      <c r="F25" s="44"/>
      <c r="G25" s="43"/>
    </row>
    <row r="26" spans="1:7" ht="20" customHeight="1">
      <c r="A26" s="17"/>
      <c r="B26" s="17"/>
      <c r="C26" s="18"/>
      <c r="D26" s="17"/>
      <c r="E26" s="49"/>
      <c r="F26" s="44"/>
      <c r="G26" s="43"/>
    </row>
    <row r="27" spans="1:7" ht="20" customHeight="1">
      <c r="A27" s="17"/>
      <c r="B27" s="17"/>
      <c r="C27" s="18"/>
      <c r="D27" s="17"/>
      <c r="E27" s="49"/>
      <c r="F27" s="44"/>
      <c r="G27" s="43"/>
    </row>
    <row r="28" spans="1:7" ht="20" customHeight="1">
      <c r="A28" s="17"/>
      <c r="B28" s="17"/>
      <c r="C28" s="18"/>
      <c r="D28" s="17"/>
      <c r="E28" s="49"/>
      <c r="F28" s="44"/>
      <c r="G28" s="43"/>
    </row>
    <row r="29" spans="1:7" ht="20" customHeight="1">
      <c r="A29" s="17"/>
      <c r="B29" s="17"/>
      <c r="C29" s="18"/>
      <c r="D29" s="17"/>
      <c r="E29" s="49"/>
      <c r="F29" s="44"/>
      <c r="G29" s="43"/>
    </row>
    <row r="30" spans="1:7" ht="20" customHeight="1">
      <c r="A30" s="17"/>
      <c r="B30" s="17"/>
      <c r="C30" s="18"/>
      <c r="D30" s="17"/>
      <c r="E30" s="49"/>
      <c r="F30" s="44"/>
      <c r="G30" s="43"/>
    </row>
    <row r="31" spans="1:7" ht="20" customHeight="1">
      <c r="A31" s="17"/>
      <c r="B31" s="17"/>
      <c r="C31" s="18"/>
      <c r="D31" s="17"/>
      <c r="E31" s="49"/>
      <c r="F31" s="44"/>
      <c r="G31" s="43"/>
    </row>
    <row r="32" spans="1:7" ht="20" customHeight="1">
      <c r="A32" s="17"/>
      <c r="B32" s="17"/>
      <c r="C32" s="18"/>
      <c r="D32" s="17"/>
      <c r="E32" s="49"/>
      <c r="F32" s="44"/>
      <c r="G32" s="43"/>
    </row>
    <row r="33" spans="1:7" ht="20" customHeight="1">
      <c r="A33" s="17"/>
      <c r="B33" s="17"/>
      <c r="C33" s="18"/>
      <c r="D33" s="17"/>
      <c r="E33" s="49"/>
      <c r="F33" s="44"/>
      <c r="G33" s="43"/>
    </row>
    <row r="34" spans="1:7" ht="20" customHeight="1">
      <c r="A34" s="17"/>
      <c r="B34" s="17"/>
      <c r="C34" s="18"/>
      <c r="D34" s="17"/>
      <c r="E34" s="49"/>
      <c r="F34" s="44"/>
      <c r="G34" s="43"/>
    </row>
    <row r="35" spans="1:7" ht="20" customHeight="1">
      <c r="A35" s="17"/>
      <c r="B35" s="17"/>
      <c r="C35" s="18"/>
      <c r="D35" s="17"/>
      <c r="E35" s="49"/>
      <c r="F35" s="44"/>
      <c r="G35" s="43"/>
    </row>
    <row r="36" spans="1:7" ht="20" customHeight="1">
      <c r="A36" s="17"/>
      <c r="B36" s="17"/>
      <c r="C36" s="18"/>
      <c r="D36" s="17"/>
      <c r="E36" s="49"/>
      <c r="F36" s="44"/>
      <c r="G36" s="43"/>
    </row>
    <row r="37" spans="1:7" ht="20" customHeight="1">
      <c r="A37" s="17"/>
      <c r="B37" s="17"/>
      <c r="C37" s="18"/>
      <c r="D37" s="17"/>
      <c r="E37" s="49"/>
      <c r="F37" s="44"/>
      <c r="G37" s="43"/>
    </row>
    <row r="38" spans="1:7" ht="20" customHeight="1">
      <c r="A38" s="17"/>
      <c r="B38" s="17"/>
      <c r="C38" s="18"/>
      <c r="D38" s="17"/>
      <c r="E38" s="49"/>
      <c r="F38" s="44"/>
      <c r="G38" s="43"/>
    </row>
    <row r="39" spans="1:7" ht="20" customHeight="1">
      <c r="A39" s="17"/>
      <c r="B39" s="17"/>
      <c r="C39" s="18"/>
      <c r="D39" s="17"/>
      <c r="E39" s="49"/>
      <c r="F39" s="44"/>
      <c r="G39" s="43"/>
    </row>
    <row r="40" spans="1:7" ht="20" customHeight="1">
      <c r="A40" s="17"/>
      <c r="B40" s="17"/>
      <c r="C40" s="18"/>
      <c r="D40" s="17"/>
      <c r="E40" s="49"/>
      <c r="F40" s="44"/>
      <c r="G40" s="43"/>
    </row>
    <row r="41" spans="1:7" ht="20" customHeight="1">
      <c r="A41" s="17"/>
      <c r="B41" s="17"/>
      <c r="C41" s="18"/>
      <c r="D41" s="17"/>
      <c r="E41" s="49"/>
      <c r="F41" s="44"/>
      <c r="G41" s="43"/>
    </row>
    <row r="42" spans="1:7" ht="20" customHeight="1">
      <c r="A42" s="17"/>
      <c r="B42" s="17"/>
      <c r="C42" s="18"/>
      <c r="D42" s="17"/>
      <c r="E42" s="49"/>
      <c r="F42" s="44"/>
      <c r="G42" s="43"/>
    </row>
    <row r="43" spans="1:7" ht="20" customHeight="1">
      <c r="A43" s="17"/>
      <c r="B43" s="17"/>
      <c r="C43" s="18"/>
      <c r="D43" s="17"/>
      <c r="E43" s="49"/>
      <c r="F43" s="44"/>
      <c r="G43" s="43"/>
    </row>
    <row r="44" spans="1:7" ht="20" customHeight="1">
      <c r="A44" s="17"/>
      <c r="B44" s="17"/>
      <c r="C44" s="18"/>
      <c r="D44" s="17"/>
      <c r="E44" s="49"/>
      <c r="F44" s="44"/>
      <c r="G44" s="43"/>
    </row>
    <row r="45" spans="1:7" ht="25" customHeight="1">
      <c r="A45" s="17"/>
      <c r="B45" s="17"/>
      <c r="C45" s="18"/>
      <c r="D45" s="17"/>
      <c r="E45" s="49"/>
      <c r="F45" s="44"/>
      <c r="G45" s="43"/>
    </row>
    <row r="46" spans="1:7" ht="17" customHeight="1">
      <c r="A46" s="17"/>
      <c r="B46" s="17"/>
      <c r="C46" s="16"/>
      <c r="D46" s="17"/>
      <c r="E46" s="49"/>
      <c r="F46" s="44"/>
      <c r="G46" s="43"/>
    </row>
    <row r="47" spans="1:7" ht="17" customHeight="1">
      <c r="A47" s="15"/>
      <c r="B47" s="17"/>
      <c r="C47" s="16"/>
      <c r="D47" s="17"/>
      <c r="E47" s="49"/>
      <c r="F47" s="44"/>
      <c r="G47" s="43"/>
    </row>
    <row r="48" spans="1:7" ht="25" customHeight="1">
      <c r="A48" s="17"/>
      <c r="B48" s="17"/>
      <c r="C48" s="18"/>
      <c r="D48" s="17"/>
      <c r="E48" s="49"/>
      <c r="F48" s="44"/>
      <c r="G48" s="43"/>
    </row>
    <row r="49" spans="1:7" ht="25" customHeight="1">
      <c r="A49" s="17"/>
      <c r="B49" s="17"/>
      <c r="C49" s="18"/>
      <c r="D49" s="217"/>
      <c r="E49" s="49"/>
      <c r="F49" s="44"/>
      <c r="G49" s="43"/>
    </row>
    <row r="50" spans="1:7" ht="18" customHeight="1">
      <c r="A50" s="17"/>
      <c r="B50" s="17"/>
      <c r="C50" s="18"/>
      <c r="D50" s="17"/>
      <c r="E50" s="49"/>
      <c r="F50" s="44"/>
      <c r="G50" s="43"/>
    </row>
    <row r="51" spans="1:7" ht="25" customHeight="1">
      <c r="A51" s="17"/>
      <c r="B51" s="17"/>
      <c r="C51" s="18"/>
      <c r="D51" s="18"/>
      <c r="E51" s="49"/>
      <c r="F51" s="44"/>
      <c r="G51" s="43"/>
    </row>
    <row r="52" spans="1:7" ht="16" customHeight="1">
      <c r="A52" s="17"/>
      <c r="B52" s="17"/>
      <c r="C52" s="18"/>
      <c r="D52" s="17"/>
      <c r="E52" s="49"/>
      <c r="F52" s="44"/>
      <c r="G52" s="43"/>
    </row>
    <row r="53" spans="1:7" ht="20" customHeight="1">
      <c r="A53" s="17"/>
      <c r="B53" s="17"/>
      <c r="C53" s="18"/>
      <c r="D53" s="217"/>
      <c r="E53" s="49"/>
      <c r="F53" s="44"/>
      <c r="G53" s="43"/>
    </row>
    <row r="54" spans="1:7" ht="20" customHeight="1">
      <c r="A54" s="17"/>
      <c r="B54" s="17"/>
      <c r="C54" s="18"/>
      <c r="D54" s="18"/>
      <c r="E54" s="49"/>
      <c r="F54" s="44"/>
      <c r="G54" s="43"/>
    </row>
    <row r="55" spans="1:7" ht="20" customHeight="1">
      <c r="A55" s="17"/>
      <c r="B55" s="17"/>
      <c r="C55" s="18"/>
      <c r="D55" s="217"/>
      <c r="E55" s="49"/>
      <c r="F55" s="44"/>
      <c r="G55" s="43"/>
    </row>
    <row r="56" spans="1:7" ht="27" customHeight="1">
      <c r="A56" s="17"/>
      <c r="B56" s="15"/>
      <c r="C56" s="18"/>
      <c r="D56" s="17"/>
      <c r="E56" s="49"/>
      <c r="F56" s="44"/>
      <c r="G56" s="43"/>
    </row>
    <row r="57" spans="1:7" ht="24" customHeight="1">
      <c r="A57" s="229" t="s">
        <v>681</v>
      </c>
      <c r="B57" s="229"/>
      <c r="C57" s="229"/>
      <c r="D57" s="229"/>
      <c r="E57" s="229"/>
      <c r="F57" s="229"/>
      <c r="G57" s="212"/>
    </row>
  </sheetData>
  <mergeCells count="3">
    <mergeCell ref="A1:G1"/>
    <mergeCell ref="A2:G2"/>
    <mergeCell ref="A57:F57"/>
  </mergeCells>
  <pageMargins left="0.7" right="0.7" top="0.74988799283154095" bottom="0.75" header="0.3" footer="0.3"/>
  <pageSetup paperSize="9" scale="65" firstPageNumber="110" orientation="portrait" useFirstPageNumber="1" r:id="rId1"/>
  <headerFooter>
    <oddHeader>&amp;C&amp;"-,Bold"CONSTRUCTION, SUPPLY, INSTALLATION, TESTING AND COMMISSIONING OF SLUDGE LAGOONS AND DISINFECTION FACILITIES COMPLETE WITH THE ASSOCIATED EQUIPMENT AND ANCILLARIES. 
PROJECT NO : LNW 17/25/26</oddHeader>
    <oddFooter>&amp;LBILL OF QUANTITIES&amp;CC2.2 - &amp;P&amp;REARTHWORKS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DC9A09-341A-4B18-9507-C0BC3E99ADDB}">
  <sheetPr>
    <tabColor theme="0"/>
  </sheetPr>
  <dimension ref="A1:G29"/>
  <sheetViews>
    <sheetView view="pageBreakPreview" zoomScaleNormal="85" zoomScaleSheetLayoutView="100" workbookViewId="0">
      <selection activeCell="C33" sqref="C33"/>
    </sheetView>
  </sheetViews>
  <sheetFormatPr baseColWidth="10" defaultColWidth="9.1640625" defaultRowHeight="16"/>
  <cols>
    <col min="1" max="1" width="8.33203125" style="135" customWidth="1"/>
    <col min="2" max="2" width="54.5" style="135" customWidth="1"/>
    <col min="3" max="3" width="29.6640625" style="156" customWidth="1"/>
    <col min="4" max="4" width="3" style="154" customWidth="1"/>
    <col min="5" max="5" width="14.6640625" style="154" customWidth="1"/>
    <col min="6" max="6" width="16.1640625" style="154" customWidth="1"/>
    <col min="7" max="7" width="17.1640625" style="154" customWidth="1"/>
    <col min="8" max="10" width="10.6640625" style="135" customWidth="1"/>
    <col min="11" max="13" width="11.6640625" style="135" customWidth="1"/>
    <col min="14" max="16384" width="9.1640625" style="135"/>
  </cols>
  <sheetData>
    <row r="1" spans="1:7" ht="41.25" customHeight="1">
      <c r="A1" s="234" t="s">
        <v>459</v>
      </c>
      <c r="B1" s="234"/>
      <c r="C1" s="234"/>
      <c r="D1" s="178"/>
      <c r="E1" s="235" t="s">
        <v>470</v>
      </c>
      <c r="F1" s="235"/>
      <c r="G1" s="235"/>
    </row>
    <row r="2" spans="1:7" ht="57.75" customHeight="1">
      <c r="A2" s="179" t="s">
        <v>119</v>
      </c>
      <c r="B2" s="177" t="s">
        <v>12</v>
      </c>
      <c r="C2" s="180" t="s">
        <v>30</v>
      </c>
      <c r="D2" s="178"/>
      <c r="E2" s="142" t="s">
        <v>308</v>
      </c>
      <c r="F2" s="142" t="s">
        <v>309</v>
      </c>
      <c r="G2" s="142" t="s">
        <v>310</v>
      </c>
    </row>
    <row r="3" spans="1:7" ht="16.5" customHeight="1">
      <c r="A3" s="159"/>
      <c r="B3" s="159"/>
      <c r="C3" s="160"/>
      <c r="D3" s="157"/>
      <c r="E3" s="161"/>
      <c r="F3" s="162"/>
      <c r="G3" s="162"/>
    </row>
    <row r="4" spans="1:7" ht="16.5" customHeight="1">
      <c r="A4" s="158">
        <v>1</v>
      </c>
      <c r="B4" s="163" t="s">
        <v>460</v>
      </c>
      <c r="C4" s="164">
        <f>'P&amp;G'!G55</f>
        <v>1012901</v>
      </c>
      <c r="D4" s="157"/>
      <c r="E4" s="165">
        <f>'P&amp;G'!K55</f>
        <v>269250</v>
      </c>
      <c r="F4" s="162">
        <f>'P&amp;G'!L55</f>
        <v>0</v>
      </c>
      <c r="G4" s="162">
        <f>'P&amp;G'!M55</f>
        <v>269250</v>
      </c>
    </row>
    <row r="5" spans="1:7" ht="16.5" customHeight="1">
      <c r="A5" s="158"/>
      <c r="B5" s="163"/>
      <c r="C5" s="164"/>
      <c r="D5" s="157"/>
      <c r="E5" s="165"/>
      <c r="F5" s="162"/>
      <c r="G5" s="162"/>
    </row>
    <row r="6" spans="1:7" ht="16.5" customHeight="1">
      <c r="A6" s="158"/>
      <c r="B6" s="163"/>
      <c r="C6" s="164"/>
      <c r="D6" s="157"/>
      <c r="E6" s="165"/>
      <c r="F6" s="162"/>
      <c r="G6" s="162"/>
    </row>
    <row r="7" spans="1:7">
      <c r="A7" s="158">
        <v>2</v>
      </c>
      <c r="B7" s="163" t="s">
        <v>461</v>
      </c>
      <c r="C7" s="164">
        <f>'Civil &amp; General SIte  Works'!G35</f>
        <v>825360</v>
      </c>
      <c r="D7" s="157"/>
      <c r="E7" s="165">
        <f>'Civil &amp; General SIte  Works'!K35</f>
        <v>11000</v>
      </c>
      <c r="F7" s="162">
        <f>'Civil &amp; General SIte  Works'!L35</f>
        <v>0</v>
      </c>
      <c r="G7" s="162">
        <f>'Civil &amp; General SIte  Works'!M35</f>
        <v>11000</v>
      </c>
    </row>
    <row r="8" spans="1:7">
      <c r="A8" s="158"/>
      <c r="B8" s="163"/>
      <c r="C8" s="164"/>
      <c r="D8" s="157"/>
      <c r="E8" s="165"/>
      <c r="F8" s="162"/>
      <c r="G8" s="162"/>
    </row>
    <row r="9" spans="1:7">
      <c r="A9" s="158"/>
      <c r="B9" s="166"/>
      <c r="C9" s="164"/>
      <c r="D9" s="157"/>
      <c r="E9" s="165"/>
      <c r="F9" s="162"/>
      <c r="G9" s="162"/>
    </row>
    <row r="10" spans="1:7">
      <c r="A10" s="158">
        <v>3</v>
      </c>
      <c r="B10" s="166" t="s">
        <v>462</v>
      </c>
      <c r="C10" s="164">
        <f>'Eskom Power Supply &amp; Electrical'!G29</f>
        <v>2405273</v>
      </c>
      <c r="D10" s="157"/>
      <c r="E10" s="165">
        <f>'Eskom Power Supply &amp; Electrical'!K29</f>
        <v>340595.89999999997</v>
      </c>
      <c r="F10" s="162">
        <f>'Eskom Power Supply &amp; Electrical'!L29</f>
        <v>0</v>
      </c>
      <c r="G10" s="162">
        <f>'Eskom Power Supply &amp; Electrical'!M29</f>
        <v>340595.89999999997</v>
      </c>
    </row>
    <row r="11" spans="1:7">
      <c r="A11" s="158"/>
      <c r="B11" s="166"/>
      <c r="C11" s="164"/>
      <c r="D11" s="157"/>
      <c r="E11" s="165"/>
      <c r="F11" s="162"/>
      <c r="G11" s="162"/>
    </row>
    <row r="12" spans="1:7">
      <c r="A12" s="167"/>
      <c r="B12" s="168"/>
      <c r="C12" s="160"/>
      <c r="D12" s="157"/>
      <c r="E12" s="165"/>
      <c r="F12" s="162"/>
      <c r="G12" s="162"/>
    </row>
    <row r="13" spans="1:7">
      <c r="A13" s="158">
        <v>4</v>
      </c>
      <c r="B13" s="163" t="s">
        <v>463</v>
      </c>
      <c r="C13" s="164">
        <f>'Mechanical Works'!G32</f>
        <v>2366484</v>
      </c>
      <c r="D13" s="169"/>
      <c r="E13" s="165">
        <f>'Mechanical Works'!K32</f>
        <v>192277.3</v>
      </c>
      <c r="F13" s="162">
        <f>'Mechanical Works'!L32</f>
        <v>0</v>
      </c>
      <c r="G13" s="162">
        <f>'Mechanical Works'!M32</f>
        <v>192277.3</v>
      </c>
    </row>
    <row r="14" spans="1:7">
      <c r="A14" s="167"/>
      <c r="B14" s="168"/>
      <c r="C14" s="160"/>
      <c r="D14" s="157"/>
      <c r="E14" s="165"/>
      <c r="F14" s="162"/>
      <c r="G14" s="162"/>
    </row>
    <row r="15" spans="1:7">
      <c r="A15" s="167"/>
      <c r="B15" s="168"/>
      <c r="C15" s="160"/>
      <c r="D15" s="157"/>
      <c r="E15" s="165"/>
      <c r="F15" s="162"/>
      <c r="G15" s="162"/>
    </row>
    <row r="16" spans="1:7">
      <c r="A16" s="167"/>
      <c r="B16" s="168"/>
      <c r="C16" s="160"/>
      <c r="D16" s="157"/>
      <c r="E16" s="165"/>
      <c r="F16" s="162"/>
      <c r="G16" s="162"/>
    </row>
    <row r="17" spans="1:7">
      <c r="A17" s="181"/>
      <c r="B17" s="182" t="s">
        <v>464</v>
      </c>
      <c r="C17" s="183">
        <f>SUM(C4:C13)</f>
        <v>6610018</v>
      </c>
      <c r="D17" s="178"/>
      <c r="E17" s="183">
        <f>SUM(E4:E13)</f>
        <v>813123.2</v>
      </c>
      <c r="F17" s="183">
        <f>SUM(F4:F13)</f>
        <v>0</v>
      </c>
      <c r="G17" s="183">
        <f>SUM(G4:G13)</f>
        <v>813123.2</v>
      </c>
    </row>
    <row r="18" spans="1:7">
      <c r="A18" s="170"/>
      <c r="B18" s="173"/>
      <c r="C18" s="174"/>
      <c r="D18" s="157"/>
      <c r="E18" s="157"/>
      <c r="F18" s="157"/>
      <c r="G18" s="157"/>
    </row>
    <row r="19" spans="1:7">
      <c r="A19" s="170"/>
      <c r="B19" s="173"/>
      <c r="C19" s="174"/>
      <c r="D19" s="157"/>
      <c r="E19" s="157"/>
      <c r="F19" s="157"/>
      <c r="G19" s="157"/>
    </row>
    <row r="20" spans="1:7">
      <c r="A20" s="170"/>
      <c r="B20" s="173"/>
      <c r="C20" s="174"/>
      <c r="D20" s="157"/>
      <c r="E20" s="157"/>
      <c r="F20" s="157"/>
      <c r="G20" s="157"/>
    </row>
    <row r="21" spans="1:7">
      <c r="A21" s="170"/>
      <c r="B21" s="171" t="s">
        <v>465</v>
      </c>
      <c r="C21" s="174">
        <f>C17*15%</f>
        <v>991502.7</v>
      </c>
      <c r="D21" s="157"/>
      <c r="E21" s="172">
        <v>0</v>
      </c>
      <c r="F21" s="172">
        <v>0</v>
      </c>
      <c r="G21" s="172">
        <v>0</v>
      </c>
    </row>
    <row r="22" spans="1:7">
      <c r="A22" s="170"/>
      <c r="B22" s="171"/>
      <c r="C22" s="174"/>
      <c r="D22" s="157"/>
      <c r="E22" s="157"/>
      <c r="F22" s="157"/>
      <c r="G22" s="157"/>
    </row>
    <row r="23" spans="1:7">
      <c r="A23" s="170"/>
      <c r="B23" s="171"/>
      <c r="C23" s="174"/>
      <c r="D23" s="157"/>
      <c r="E23" s="157"/>
      <c r="F23" s="157"/>
      <c r="G23" s="157"/>
    </row>
    <row r="24" spans="1:7">
      <c r="A24" s="184"/>
      <c r="B24" s="182" t="s">
        <v>466</v>
      </c>
      <c r="C24" s="185">
        <f>C17+C21</f>
        <v>7601520.7000000002</v>
      </c>
      <c r="D24" s="178"/>
      <c r="E24" s="185">
        <f>E17+E21</f>
        <v>813123.2</v>
      </c>
      <c r="F24" s="185">
        <f>F17+F21</f>
        <v>0</v>
      </c>
      <c r="G24" s="185">
        <f>G17+G21</f>
        <v>813123.2</v>
      </c>
    </row>
    <row r="25" spans="1:7">
      <c r="A25" s="159"/>
      <c r="B25" s="173"/>
      <c r="C25" s="174"/>
      <c r="D25" s="157"/>
      <c r="E25" s="157"/>
      <c r="F25" s="157"/>
      <c r="G25" s="157"/>
    </row>
    <row r="26" spans="1:7">
      <c r="A26" s="159"/>
      <c r="B26" s="173" t="s">
        <v>467</v>
      </c>
      <c r="C26" s="174">
        <f>C24*15%</f>
        <v>1140228.105</v>
      </c>
      <c r="D26" s="157"/>
      <c r="E26" s="174">
        <f>E24*15%</f>
        <v>121968.47999999998</v>
      </c>
      <c r="F26" s="174">
        <f>F24*15%</f>
        <v>0</v>
      </c>
      <c r="G26" s="174">
        <f>G24*15%</f>
        <v>121968.47999999998</v>
      </c>
    </row>
    <row r="27" spans="1:7">
      <c r="A27" s="159"/>
      <c r="B27" s="175"/>
      <c r="C27" s="176"/>
      <c r="D27" s="157"/>
      <c r="E27" s="157"/>
      <c r="F27" s="157"/>
      <c r="G27" s="157"/>
    </row>
    <row r="28" spans="1:7" ht="24.75" customHeight="1">
      <c r="A28" s="186"/>
      <c r="B28" s="182" t="s">
        <v>468</v>
      </c>
      <c r="C28" s="187">
        <f>C26+C24</f>
        <v>8741748.8049999997</v>
      </c>
      <c r="D28" s="188"/>
      <c r="E28" s="187">
        <f>E26+E24</f>
        <v>935091.67999999993</v>
      </c>
      <c r="F28" s="187">
        <f>F26+F24</f>
        <v>0</v>
      </c>
      <c r="G28" s="187">
        <f>G26+G24</f>
        <v>935091.67999999993</v>
      </c>
    </row>
    <row r="29" spans="1:7">
      <c r="A29" s="136"/>
      <c r="B29" s="136"/>
      <c r="C29" s="155"/>
    </row>
  </sheetData>
  <mergeCells count="2">
    <mergeCell ref="A1:C1"/>
    <mergeCell ref="E1:G1"/>
  </mergeCells>
  <pageMargins left="0.7" right="0.7" top="0.75" bottom="0.75" header="0.3" footer="0.3"/>
  <pageSetup paperSize="9" scale="4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62CE09-BBC3-40DC-BB3D-148F3ADE27B9}">
  <sheetPr>
    <tabColor theme="0"/>
  </sheetPr>
  <dimension ref="A1:M56"/>
  <sheetViews>
    <sheetView view="pageBreakPreview" zoomScaleNormal="100" zoomScaleSheetLayoutView="100" workbookViewId="0">
      <selection activeCell="G12" sqref="G12"/>
    </sheetView>
  </sheetViews>
  <sheetFormatPr baseColWidth="10" defaultColWidth="9.1640625" defaultRowHeight="13"/>
  <cols>
    <col min="1" max="2" width="9.33203125" style="57" bestFit="1" customWidth="1"/>
    <col min="3" max="3" width="35" style="57" customWidth="1"/>
    <col min="4" max="4" width="9.1640625" style="57"/>
    <col min="5" max="5" width="8.33203125" style="57" customWidth="1"/>
    <col min="6" max="6" width="12.6640625" style="57" customWidth="1"/>
    <col min="7" max="7" width="15.1640625" style="57" customWidth="1"/>
    <col min="8" max="10" width="10.6640625" style="57" customWidth="1"/>
    <col min="11" max="13" width="11.6640625" style="141" customWidth="1"/>
    <col min="14" max="16384" width="9.1640625" style="57"/>
  </cols>
  <sheetData>
    <row r="1" spans="1:13" s="56" customFormat="1" ht="32" customHeight="1">
      <c r="A1" s="236" t="s">
        <v>302</v>
      </c>
      <c r="B1" s="236"/>
      <c r="C1" s="236"/>
      <c r="D1" s="236"/>
      <c r="E1" s="236"/>
      <c r="F1" s="236"/>
      <c r="G1" s="236"/>
      <c r="H1" s="236"/>
      <c r="I1" s="236"/>
      <c r="J1" s="236"/>
      <c r="K1" s="236"/>
      <c r="L1" s="236"/>
      <c r="M1" s="236"/>
    </row>
    <row r="2" spans="1:13" s="189" customFormat="1" ht="15" customHeight="1">
      <c r="A2" s="237" t="s">
        <v>303</v>
      </c>
      <c r="B2" s="237" t="s">
        <v>304</v>
      </c>
      <c r="C2" s="237" t="s">
        <v>12</v>
      </c>
      <c r="D2" s="237" t="s">
        <v>0</v>
      </c>
      <c r="E2" s="237" t="s">
        <v>1</v>
      </c>
      <c r="F2" s="241" t="s">
        <v>2</v>
      </c>
      <c r="G2" s="241" t="s">
        <v>30</v>
      </c>
      <c r="H2" s="236" t="s">
        <v>305</v>
      </c>
      <c r="I2" s="236" t="s">
        <v>306</v>
      </c>
      <c r="J2" s="236" t="s">
        <v>307</v>
      </c>
      <c r="K2" s="240" t="s">
        <v>308</v>
      </c>
      <c r="L2" s="240" t="s">
        <v>309</v>
      </c>
      <c r="M2" s="240" t="s">
        <v>310</v>
      </c>
    </row>
    <row r="3" spans="1:13" s="189" customFormat="1" ht="46.25" customHeight="1">
      <c r="A3" s="237"/>
      <c r="B3" s="237"/>
      <c r="C3" s="237"/>
      <c r="D3" s="237"/>
      <c r="E3" s="237"/>
      <c r="F3" s="241"/>
      <c r="G3" s="241"/>
      <c r="H3" s="236"/>
      <c r="I3" s="236"/>
      <c r="J3" s="236"/>
      <c r="K3" s="240"/>
      <c r="L3" s="240"/>
      <c r="M3" s="240"/>
    </row>
    <row r="4" spans="1:13" ht="15" customHeight="1">
      <c r="A4" s="59"/>
      <c r="B4" s="60"/>
      <c r="C4" s="61"/>
      <c r="D4" s="59"/>
      <c r="E4" s="59"/>
      <c r="F4" s="62"/>
      <c r="G4" s="63"/>
      <c r="H4" s="64"/>
      <c r="I4" s="64"/>
      <c r="J4" s="64"/>
      <c r="K4" s="138"/>
      <c r="L4" s="138"/>
      <c r="M4" s="138"/>
    </row>
    <row r="5" spans="1:13" ht="33.75" customHeight="1">
      <c r="A5" s="65">
        <v>1</v>
      </c>
      <c r="B5" s="66" t="s">
        <v>311</v>
      </c>
      <c r="C5" s="67" t="s">
        <v>312</v>
      </c>
      <c r="D5" s="68"/>
      <c r="E5" s="68"/>
      <c r="F5" s="69"/>
      <c r="G5" s="70"/>
      <c r="H5" s="64"/>
      <c r="I5" s="64"/>
      <c r="J5" s="64"/>
      <c r="K5" s="138"/>
      <c r="L5" s="138"/>
      <c r="M5" s="138"/>
    </row>
    <row r="6" spans="1:13" ht="23.25" customHeight="1">
      <c r="A6" s="65">
        <v>1.1000000000000001</v>
      </c>
      <c r="B6" s="66">
        <v>8.3000000000000007</v>
      </c>
      <c r="C6" s="71" t="s">
        <v>313</v>
      </c>
      <c r="D6" s="68"/>
      <c r="E6" s="68"/>
      <c r="F6" s="69"/>
      <c r="G6" s="70"/>
      <c r="H6" s="72"/>
      <c r="I6" s="72"/>
      <c r="J6" s="72"/>
      <c r="K6" s="139"/>
      <c r="L6" s="139"/>
      <c r="M6" s="139"/>
    </row>
    <row r="7" spans="1:13" ht="15" customHeight="1">
      <c r="A7" s="68"/>
      <c r="B7" s="74"/>
      <c r="C7" s="61"/>
      <c r="D7" s="68"/>
      <c r="E7" s="68"/>
      <c r="F7" s="69"/>
      <c r="G7" s="70"/>
      <c r="H7" s="72"/>
      <c r="I7" s="72"/>
      <c r="J7" s="72"/>
      <c r="K7" s="139"/>
      <c r="L7" s="139"/>
      <c r="M7" s="139"/>
    </row>
    <row r="8" spans="1:13" ht="25.25" customHeight="1">
      <c r="A8" s="68" t="s">
        <v>42</v>
      </c>
      <c r="B8" s="74" t="s">
        <v>6</v>
      </c>
      <c r="C8" s="61" t="s">
        <v>314</v>
      </c>
      <c r="D8" s="75" t="s">
        <v>3</v>
      </c>
      <c r="E8" s="75">
        <v>1</v>
      </c>
      <c r="F8" s="76">
        <v>228850</v>
      </c>
      <c r="G8" s="77">
        <f>E8*F8</f>
        <v>228850</v>
      </c>
      <c r="H8" s="72">
        <v>1</v>
      </c>
      <c r="I8" s="72">
        <v>0</v>
      </c>
      <c r="J8" s="72">
        <f>H8-I8</f>
        <v>1</v>
      </c>
      <c r="K8" s="139">
        <f>F8*H8</f>
        <v>228850</v>
      </c>
      <c r="L8" s="139">
        <f>F8*I8</f>
        <v>0</v>
      </c>
      <c r="M8" s="139">
        <f>F8*J8</f>
        <v>228850</v>
      </c>
    </row>
    <row r="9" spans="1:13" ht="20" customHeight="1">
      <c r="A9" s="68">
        <v>1.2</v>
      </c>
      <c r="B9" s="74" t="s">
        <v>11</v>
      </c>
      <c r="C9" s="61" t="s">
        <v>315</v>
      </c>
      <c r="D9" s="75" t="s">
        <v>3</v>
      </c>
      <c r="E9" s="75">
        <v>1</v>
      </c>
      <c r="F9" s="69">
        <v>35000</v>
      </c>
      <c r="G9" s="77">
        <f>E9*F9</f>
        <v>35000</v>
      </c>
      <c r="H9" s="72">
        <v>1</v>
      </c>
      <c r="I9" s="72">
        <v>0</v>
      </c>
      <c r="J9" s="72">
        <f>H9-I9</f>
        <v>1</v>
      </c>
      <c r="K9" s="139">
        <f>F9*H9</f>
        <v>35000</v>
      </c>
      <c r="L9" s="139">
        <f>F9*I9</f>
        <v>0</v>
      </c>
      <c r="M9" s="139">
        <f>F9*J9</f>
        <v>35000</v>
      </c>
    </row>
    <row r="10" spans="1:13" ht="21" customHeight="1">
      <c r="A10" s="68"/>
      <c r="B10" s="74"/>
      <c r="C10" s="61"/>
      <c r="D10" s="68"/>
      <c r="E10" s="68"/>
      <c r="F10" s="69"/>
      <c r="G10" s="70"/>
      <c r="H10" s="73"/>
      <c r="I10" s="73"/>
      <c r="J10" s="73"/>
      <c r="K10" s="139"/>
      <c r="L10" s="139"/>
      <c r="M10" s="139"/>
    </row>
    <row r="11" spans="1:13" ht="18.75" customHeight="1">
      <c r="A11" s="68" t="s">
        <v>59</v>
      </c>
      <c r="B11" s="74" t="s">
        <v>48</v>
      </c>
      <c r="C11" s="61" t="s">
        <v>316</v>
      </c>
      <c r="D11" s="68"/>
      <c r="E11" s="68"/>
      <c r="F11" s="69"/>
      <c r="G11" s="70"/>
      <c r="H11" s="72"/>
      <c r="I11" s="72"/>
      <c r="J11" s="72"/>
      <c r="K11" s="139"/>
      <c r="L11" s="139"/>
      <c r="M11" s="139"/>
    </row>
    <row r="12" spans="1:13" s="58" customFormat="1" ht="28">
      <c r="A12" s="68" t="s">
        <v>317</v>
      </c>
      <c r="B12" s="74"/>
      <c r="C12" s="61" t="s">
        <v>318</v>
      </c>
      <c r="D12" s="68" t="s">
        <v>3</v>
      </c>
      <c r="E12" s="68" t="s">
        <v>28</v>
      </c>
      <c r="F12" s="78">
        <v>36000</v>
      </c>
      <c r="G12" s="68" t="s">
        <v>28</v>
      </c>
      <c r="H12" s="72"/>
      <c r="I12" s="72"/>
      <c r="J12" s="72"/>
      <c r="K12" s="139"/>
      <c r="L12" s="139"/>
      <c r="M12" s="139"/>
    </row>
    <row r="13" spans="1:13" s="58" customFormat="1" ht="28">
      <c r="A13" s="68" t="s">
        <v>319</v>
      </c>
      <c r="B13" s="74"/>
      <c r="C13" s="61" t="s">
        <v>320</v>
      </c>
      <c r="D13" s="68" t="s">
        <v>3</v>
      </c>
      <c r="E13" s="68" t="s">
        <v>28</v>
      </c>
      <c r="F13" s="78">
        <v>25000</v>
      </c>
      <c r="G13" s="68" t="s">
        <v>28</v>
      </c>
      <c r="H13" s="73"/>
      <c r="I13" s="73"/>
      <c r="J13" s="73"/>
      <c r="K13" s="139"/>
      <c r="L13" s="139"/>
      <c r="M13" s="139"/>
    </row>
    <row r="14" spans="1:13" s="58" customFormat="1" ht="28">
      <c r="A14" s="68" t="s">
        <v>321</v>
      </c>
      <c r="B14" s="74"/>
      <c r="C14" s="61" t="s">
        <v>322</v>
      </c>
      <c r="D14" s="68" t="s">
        <v>3</v>
      </c>
      <c r="E14" s="68" t="s">
        <v>28</v>
      </c>
      <c r="F14" s="78">
        <v>15000</v>
      </c>
      <c r="G14" s="68" t="s">
        <v>28</v>
      </c>
      <c r="H14" s="73"/>
      <c r="I14" s="73"/>
      <c r="J14" s="73"/>
      <c r="K14" s="139"/>
      <c r="L14" s="139"/>
      <c r="M14" s="139"/>
    </row>
    <row r="15" spans="1:13" s="58" customFormat="1" ht="28">
      <c r="A15" s="68" t="s">
        <v>323</v>
      </c>
      <c r="B15" s="74"/>
      <c r="C15" s="61" t="s">
        <v>324</v>
      </c>
      <c r="D15" s="68" t="s">
        <v>3</v>
      </c>
      <c r="E15" s="68" t="s">
        <v>28</v>
      </c>
      <c r="F15" s="78">
        <v>35000</v>
      </c>
      <c r="G15" s="68" t="s">
        <v>28</v>
      </c>
      <c r="H15" s="72"/>
      <c r="I15" s="72"/>
      <c r="J15" s="72"/>
      <c r="K15" s="139"/>
      <c r="L15" s="139"/>
      <c r="M15" s="139"/>
    </row>
    <row r="16" spans="1:13" ht="15" customHeight="1">
      <c r="A16" s="68"/>
      <c r="B16" s="74"/>
      <c r="C16" s="61"/>
      <c r="D16" s="68"/>
      <c r="E16" s="68"/>
      <c r="F16" s="78"/>
      <c r="G16" s="68"/>
      <c r="H16" s="73"/>
      <c r="I16" s="73"/>
      <c r="J16" s="73"/>
      <c r="K16" s="139"/>
      <c r="L16" s="139"/>
      <c r="M16" s="139"/>
    </row>
    <row r="17" spans="1:13" ht="15" customHeight="1">
      <c r="A17" s="68"/>
      <c r="B17" s="74"/>
      <c r="C17" s="61"/>
      <c r="D17" s="68"/>
      <c r="E17" s="68"/>
      <c r="F17" s="78"/>
      <c r="G17" s="79"/>
      <c r="H17" s="73"/>
      <c r="I17" s="73"/>
      <c r="J17" s="73"/>
      <c r="K17" s="139"/>
      <c r="L17" s="139"/>
      <c r="M17" s="139"/>
    </row>
    <row r="18" spans="1:13" s="58" customFormat="1" ht="15" customHeight="1">
      <c r="A18" s="80" t="s">
        <v>325</v>
      </c>
      <c r="B18" s="81" t="s">
        <v>51</v>
      </c>
      <c r="C18" s="61" t="s">
        <v>52</v>
      </c>
      <c r="D18" s="68" t="s">
        <v>3</v>
      </c>
      <c r="E18" s="68">
        <v>1</v>
      </c>
      <c r="F18" s="78">
        <v>55602</v>
      </c>
      <c r="G18" s="79">
        <f>F18*E18</f>
        <v>55602</v>
      </c>
      <c r="H18" s="72">
        <v>0</v>
      </c>
      <c r="I18" s="72">
        <v>0</v>
      </c>
      <c r="J18" s="72">
        <f>H18-I18</f>
        <v>0</v>
      </c>
      <c r="K18" s="139">
        <f>F18*H18</f>
        <v>0</v>
      </c>
      <c r="L18" s="139">
        <f>F18*I18</f>
        <v>0</v>
      </c>
      <c r="M18" s="139">
        <f>F18*J18</f>
        <v>0</v>
      </c>
    </row>
    <row r="19" spans="1:13" s="58" customFormat="1" ht="15" customHeight="1">
      <c r="A19" s="80" t="s">
        <v>326</v>
      </c>
      <c r="B19" s="81"/>
      <c r="C19" s="61" t="s">
        <v>327</v>
      </c>
      <c r="D19" s="68" t="s">
        <v>3</v>
      </c>
      <c r="E19" s="68">
        <v>1</v>
      </c>
      <c r="F19" s="78">
        <v>15800</v>
      </c>
      <c r="G19" s="79">
        <f t="shared" ref="G19:G24" si="0">F19*E19</f>
        <v>15800</v>
      </c>
      <c r="H19" s="72">
        <v>0</v>
      </c>
      <c r="I19" s="72">
        <v>0</v>
      </c>
      <c r="J19" s="72">
        <f>H19-I19</f>
        <v>0</v>
      </c>
      <c r="K19" s="139">
        <f>F19*H19</f>
        <v>0</v>
      </c>
      <c r="L19" s="139">
        <f>F19*I19</f>
        <v>0</v>
      </c>
      <c r="M19" s="139">
        <f>F19*J19</f>
        <v>0</v>
      </c>
    </row>
    <row r="20" spans="1:13" ht="15" customHeight="1">
      <c r="A20" s="68"/>
      <c r="B20" s="74"/>
      <c r="C20" s="61"/>
      <c r="D20" s="68"/>
      <c r="E20" s="68"/>
      <c r="F20" s="78"/>
      <c r="G20" s="79"/>
      <c r="H20" s="73"/>
      <c r="I20" s="73"/>
      <c r="J20" s="73"/>
      <c r="K20" s="139"/>
      <c r="L20" s="139"/>
      <c r="M20" s="139"/>
    </row>
    <row r="21" spans="1:13" ht="15" customHeight="1">
      <c r="A21" s="65">
        <v>1.2</v>
      </c>
      <c r="B21" s="66">
        <v>8.4</v>
      </c>
      <c r="C21" s="67" t="s">
        <v>328</v>
      </c>
      <c r="D21" s="65"/>
      <c r="E21" s="65"/>
      <c r="F21" s="82"/>
      <c r="G21" s="79"/>
      <c r="H21" s="72"/>
      <c r="I21" s="72"/>
      <c r="J21" s="72"/>
      <c r="K21" s="139"/>
      <c r="L21" s="139"/>
      <c r="M21" s="139"/>
    </row>
    <row r="22" spans="1:13" ht="10.5" customHeight="1">
      <c r="A22" s="68"/>
      <c r="B22" s="74"/>
      <c r="C22" s="61"/>
      <c r="D22" s="68"/>
      <c r="E22" s="68"/>
      <c r="F22" s="69"/>
      <c r="G22" s="79"/>
      <c r="H22" s="72"/>
      <c r="I22" s="72"/>
      <c r="J22" s="72"/>
      <c r="K22" s="139"/>
      <c r="L22" s="139"/>
      <c r="M22" s="139"/>
    </row>
    <row r="23" spans="1:13" ht="23.25" customHeight="1">
      <c r="A23" s="68" t="s">
        <v>59</v>
      </c>
      <c r="B23" s="74" t="s">
        <v>329</v>
      </c>
      <c r="C23" s="83" t="s">
        <v>314</v>
      </c>
      <c r="D23" s="68" t="s">
        <v>3</v>
      </c>
      <c r="E23" s="68">
        <v>1</v>
      </c>
      <c r="F23" s="78">
        <v>168560</v>
      </c>
      <c r="G23" s="79">
        <f t="shared" si="0"/>
        <v>168560</v>
      </c>
      <c r="H23" s="72">
        <v>0</v>
      </c>
      <c r="I23" s="72">
        <v>0</v>
      </c>
      <c r="J23" s="72">
        <f>H23-I23</f>
        <v>0</v>
      </c>
      <c r="K23" s="139">
        <f>F23*H23</f>
        <v>0</v>
      </c>
      <c r="L23" s="139">
        <f>F23*I23</f>
        <v>0</v>
      </c>
      <c r="M23" s="139">
        <f>F23*J23</f>
        <v>0</v>
      </c>
    </row>
    <row r="24" spans="1:13" ht="55.25" customHeight="1">
      <c r="A24" s="68" t="s">
        <v>63</v>
      </c>
      <c r="B24" s="68" t="s">
        <v>13</v>
      </c>
      <c r="C24" s="61" t="s">
        <v>330</v>
      </c>
      <c r="D24" s="75" t="s">
        <v>3</v>
      </c>
      <c r="E24" s="75">
        <v>1</v>
      </c>
      <c r="F24" s="137">
        <v>408589</v>
      </c>
      <c r="G24" s="77">
        <f t="shared" si="0"/>
        <v>408589</v>
      </c>
      <c r="H24" s="72">
        <v>0</v>
      </c>
      <c r="I24" s="72">
        <v>0</v>
      </c>
      <c r="J24" s="72">
        <f>H24-I24</f>
        <v>0</v>
      </c>
      <c r="K24" s="139">
        <f>F24*H24</f>
        <v>0</v>
      </c>
      <c r="L24" s="139">
        <f>F24*I24</f>
        <v>0</v>
      </c>
      <c r="M24" s="139">
        <f>F24*J24</f>
        <v>0</v>
      </c>
    </row>
    <row r="25" spans="1:13" ht="15" customHeight="1">
      <c r="A25" s="68"/>
      <c r="B25" s="68"/>
      <c r="C25" s="61"/>
      <c r="D25" s="75"/>
      <c r="E25" s="75"/>
      <c r="F25" s="82"/>
      <c r="G25" s="84"/>
      <c r="H25" s="72">
        <v>0</v>
      </c>
      <c r="I25" s="72">
        <v>0</v>
      </c>
      <c r="J25" s="72">
        <f>H25-I25</f>
        <v>0</v>
      </c>
      <c r="K25" s="139">
        <f>F25*H25</f>
        <v>0</v>
      </c>
      <c r="L25" s="139">
        <f>F25*I25</f>
        <v>0</v>
      </c>
      <c r="M25" s="139">
        <f>F25*J25</f>
        <v>0</v>
      </c>
    </row>
    <row r="26" spans="1:13" ht="15" customHeight="1">
      <c r="A26" s="85" t="s">
        <v>66</v>
      </c>
      <c r="B26" s="68" t="s">
        <v>64</v>
      </c>
      <c r="C26" s="61" t="s">
        <v>316</v>
      </c>
      <c r="D26" s="85"/>
      <c r="E26" s="68"/>
      <c r="F26" s="82"/>
      <c r="G26" s="84"/>
      <c r="H26" s="72">
        <v>0</v>
      </c>
      <c r="I26" s="72">
        <v>0</v>
      </c>
      <c r="J26" s="72">
        <f>H26-I26</f>
        <v>0</v>
      </c>
      <c r="K26" s="139">
        <f>F26*H26</f>
        <v>0</v>
      </c>
      <c r="L26" s="139">
        <f>F26*I26</f>
        <v>0</v>
      </c>
      <c r="M26" s="139">
        <f>F26*J26</f>
        <v>0</v>
      </c>
    </row>
    <row r="27" spans="1:13" s="58" customFormat="1" ht="15" customHeight="1">
      <c r="A27" s="85" t="s">
        <v>331</v>
      </c>
      <c r="B27" s="68"/>
      <c r="C27" s="61" t="s">
        <v>318</v>
      </c>
      <c r="D27" s="68" t="s">
        <v>3</v>
      </c>
      <c r="E27" s="68">
        <v>1</v>
      </c>
      <c r="F27" s="78">
        <v>36000</v>
      </c>
      <c r="G27" s="68" t="s">
        <v>28</v>
      </c>
      <c r="H27" s="73"/>
      <c r="I27" s="73"/>
      <c r="J27" s="73"/>
      <c r="K27" s="139"/>
      <c r="L27" s="139"/>
      <c r="M27" s="139"/>
    </row>
    <row r="28" spans="1:13" s="58" customFormat="1" ht="15" customHeight="1">
      <c r="A28" s="85" t="s">
        <v>332</v>
      </c>
      <c r="B28" s="68"/>
      <c r="C28" s="61" t="s">
        <v>320</v>
      </c>
      <c r="D28" s="68" t="s">
        <v>3</v>
      </c>
      <c r="E28" s="68">
        <v>1</v>
      </c>
      <c r="F28" s="78">
        <v>25000</v>
      </c>
      <c r="G28" s="68" t="s">
        <v>28</v>
      </c>
      <c r="H28" s="73"/>
      <c r="I28" s="73"/>
      <c r="J28" s="73"/>
      <c r="K28" s="139"/>
      <c r="L28" s="139"/>
      <c r="M28" s="139"/>
    </row>
    <row r="29" spans="1:13" s="58" customFormat="1" ht="15" customHeight="1">
      <c r="A29" s="85" t="s">
        <v>333</v>
      </c>
      <c r="B29" s="68"/>
      <c r="C29" s="61" t="s">
        <v>322</v>
      </c>
      <c r="D29" s="68" t="s">
        <v>3</v>
      </c>
      <c r="E29" s="68">
        <v>1</v>
      </c>
      <c r="F29" s="78">
        <v>15000</v>
      </c>
      <c r="G29" s="68" t="s">
        <v>28</v>
      </c>
      <c r="H29" s="72">
        <v>0</v>
      </c>
      <c r="I29" s="72">
        <v>0</v>
      </c>
      <c r="J29" s="72">
        <f>H29-I29</f>
        <v>0</v>
      </c>
      <c r="K29" s="139">
        <f>F29*H29</f>
        <v>0</v>
      </c>
      <c r="L29" s="139">
        <f>F29*I29</f>
        <v>0</v>
      </c>
      <c r="M29" s="139">
        <f>F29*J29</f>
        <v>0</v>
      </c>
    </row>
    <row r="30" spans="1:13" s="58" customFormat="1" ht="15" customHeight="1">
      <c r="A30" s="85" t="s">
        <v>334</v>
      </c>
      <c r="B30" s="68"/>
      <c r="C30" s="61" t="s">
        <v>324</v>
      </c>
      <c r="D30" s="68" t="s">
        <v>3</v>
      </c>
      <c r="E30" s="68">
        <v>1</v>
      </c>
      <c r="F30" s="78">
        <v>35000</v>
      </c>
      <c r="G30" s="68" t="s">
        <v>28</v>
      </c>
      <c r="H30" s="72">
        <v>0</v>
      </c>
      <c r="I30" s="72">
        <v>0</v>
      </c>
      <c r="J30" s="72">
        <f>H30-I30</f>
        <v>0</v>
      </c>
      <c r="K30" s="139">
        <f>F30*H30</f>
        <v>0</v>
      </c>
      <c r="L30" s="139">
        <f>F30*I30</f>
        <v>0</v>
      </c>
      <c r="M30" s="139">
        <f>F30*J30</f>
        <v>0</v>
      </c>
    </row>
    <row r="31" spans="1:13" s="58" customFormat="1" ht="15" customHeight="1">
      <c r="A31" s="85" t="s">
        <v>335</v>
      </c>
      <c r="B31" s="68"/>
      <c r="C31" s="61" t="s">
        <v>336</v>
      </c>
      <c r="D31" s="68" t="s">
        <v>15</v>
      </c>
      <c r="E31" s="68">
        <v>1</v>
      </c>
      <c r="F31" s="78">
        <v>18000</v>
      </c>
      <c r="G31" s="68" t="s">
        <v>28</v>
      </c>
      <c r="H31" s="72">
        <v>0</v>
      </c>
      <c r="I31" s="72">
        <v>0</v>
      </c>
      <c r="J31" s="72">
        <f>H31-I31</f>
        <v>0</v>
      </c>
      <c r="K31" s="139">
        <f>F31*H31</f>
        <v>0</v>
      </c>
      <c r="L31" s="139">
        <f>F31*I31</f>
        <v>0</v>
      </c>
      <c r="M31" s="139">
        <f>F31*J31</f>
        <v>0</v>
      </c>
    </row>
    <row r="32" spans="1:13" ht="15" customHeight="1">
      <c r="A32" s="85" t="s">
        <v>337</v>
      </c>
      <c r="B32" s="74"/>
      <c r="C32" s="61" t="s">
        <v>338</v>
      </c>
      <c r="D32" s="68" t="s">
        <v>339</v>
      </c>
      <c r="E32" s="68">
        <v>5</v>
      </c>
      <c r="F32" s="69">
        <v>16500</v>
      </c>
      <c r="G32" s="70">
        <f>F32*E32</f>
        <v>82500</v>
      </c>
      <c r="H32" s="72">
        <v>0</v>
      </c>
      <c r="I32" s="72">
        <v>0</v>
      </c>
      <c r="J32" s="72">
        <f>H32-I32</f>
        <v>0</v>
      </c>
      <c r="K32" s="139">
        <f>F32*H32</f>
        <v>0</v>
      </c>
      <c r="L32" s="139">
        <f>F32*I32</f>
        <v>0</v>
      </c>
      <c r="M32" s="139">
        <f>F32*J32</f>
        <v>0</v>
      </c>
    </row>
    <row r="33" spans="1:13" ht="15" customHeight="1">
      <c r="A33" s="85"/>
      <c r="B33" s="74"/>
      <c r="C33" s="60"/>
      <c r="D33" s="68"/>
      <c r="E33" s="68"/>
      <c r="F33" s="69"/>
      <c r="G33" s="70"/>
      <c r="H33" s="73"/>
      <c r="I33" s="73"/>
      <c r="J33" s="73"/>
      <c r="K33" s="139"/>
      <c r="L33" s="139"/>
      <c r="M33" s="139"/>
    </row>
    <row r="34" spans="1:13" ht="15" customHeight="1">
      <c r="A34" s="68">
        <v>1.3</v>
      </c>
      <c r="B34" s="66">
        <v>8.6999999999999993</v>
      </c>
      <c r="C34" s="67" t="s">
        <v>340</v>
      </c>
      <c r="D34" s="68"/>
      <c r="E34" s="68"/>
      <c r="F34" s="69"/>
      <c r="G34" s="70"/>
      <c r="H34" s="73"/>
      <c r="I34" s="73"/>
      <c r="J34" s="73"/>
      <c r="K34" s="139"/>
      <c r="L34" s="139"/>
      <c r="M34" s="139"/>
    </row>
    <row r="35" spans="1:13" ht="17" customHeight="1">
      <c r="A35" s="68" t="s">
        <v>74</v>
      </c>
      <c r="B35" s="60"/>
      <c r="C35" s="61" t="s">
        <v>341</v>
      </c>
      <c r="D35" s="68" t="s">
        <v>16</v>
      </c>
      <c r="E35" s="68">
        <v>1</v>
      </c>
      <c r="F35" s="76">
        <v>35</v>
      </c>
      <c r="G35" s="86" t="s">
        <v>28</v>
      </c>
      <c r="H35" s="72">
        <v>0</v>
      </c>
      <c r="I35" s="72">
        <v>0</v>
      </c>
      <c r="J35" s="72">
        <f t="shared" ref="J35:J42" si="1">H35-I35</f>
        <v>0</v>
      </c>
      <c r="K35" s="139">
        <f t="shared" ref="K35:K42" si="2">F35*H35</f>
        <v>0</v>
      </c>
      <c r="L35" s="139">
        <f t="shared" ref="L35:L42" si="3">F35*I35</f>
        <v>0</v>
      </c>
      <c r="M35" s="139">
        <f t="shared" ref="M35:M42" si="4">F35*J35</f>
        <v>0</v>
      </c>
    </row>
    <row r="36" spans="1:13" ht="17" customHeight="1">
      <c r="A36" s="68" t="s">
        <v>76</v>
      </c>
      <c r="B36" s="60"/>
      <c r="C36" s="60" t="s">
        <v>342</v>
      </c>
      <c r="D36" s="68" t="s">
        <v>16</v>
      </c>
      <c r="E36" s="68">
        <v>1</v>
      </c>
      <c r="F36" s="76">
        <v>155</v>
      </c>
      <c r="G36" s="86" t="s">
        <v>28</v>
      </c>
      <c r="H36" s="72">
        <v>0</v>
      </c>
      <c r="I36" s="72">
        <v>0</v>
      </c>
      <c r="J36" s="72">
        <f t="shared" si="1"/>
        <v>0</v>
      </c>
      <c r="K36" s="139">
        <f t="shared" si="2"/>
        <v>0</v>
      </c>
      <c r="L36" s="139">
        <f t="shared" si="3"/>
        <v>0</v>
      </c>
      <c r="M36" s="139">
        <f t="shared" si="4"/>
        <v>0</v>
      </c>
    </row>
    <row r="37" spans="1:13" ht="17" customHeight="1">
      <c r="A37" s="68" t="s">
        <v>78</v>
      </c>
      <c r="B37" s="60"/>
      <c r="C37" s="60" t="s">
        <v>343</v>
      </c>
      <c r="D37" s="68" t="s">
        <v>16</v>
      </c>
      <c r="E37" s="68">
        <v>1</v>
      </c>
      <c r="F37" s="76">
        <v>85</v>
      </c>
      <c r="G37" s="86" t="s">
        <v>28</v>
      </c>
      <c r="H37" s="72">
        <v>0</v>
      </c>
      <c r="I37" s="72">
        <v>0</v>
      </c>
      <c r="J37" s="72">
        <f t="shared" si="1"/>
        <v>0</v>
      </c>
      <c r="K37" s="139">
        <f t="shared" si="2"/>
        <v>0</v>
      </c>
      <c r="L37" s="139">
        <f t="shared" si="3"/>
        <v>0</v>
      </c>
      <c r="M37" s="139">
        <f t="shared" si="4"/>
        <v>0</v>
      </c>
    </row>
    <row r="38" spans="1:13" ht="17" customHeight="1">
      <c r="A38" s="68" t="s">
        <v>79</v>
      </c>
      <c r="B38" s="60"/>
      <c r="C38" s="60" t="s">
        <v>344</v>
      </c>
      <c r="D38" s="68" t="s">
        <v>16</v>
      </c>
      <c r="E38" s="68">
        <v>1</v>
      </c>
      <c r="F38" s="76">
        <v>55</v>
      </c>
      <c r="G38" s="86" t="s">
        <v>28</v>
      </c>
      <c r="H38" s="72">
        <v>0</v>
      </c>
      <c r="I38" s="72">
        <v>0</v>
      </c>
      <c r="J38" s="72">
        <f t="shared" si="1"/>
        <v>0</v>
      </c>
      <c r="K38" s="139">
        <f t="shared" si="2"/>
        <v>0</v>
      </c>
      <c r="L38" s="139">
        <f t="shared" si="3"/>
        <v>0</v>
      </c>
      <c r="M38" s="139">
        <f t="shared" si="4"/>
        <v>0</v>
      </c>
    </row>
    <row r="39" spans="1:13" ht="17" customHeight="1">
      <c r="A39" s="68" t="s">
        <v>81</v>
      </c>
      <c r="B39" s="60"/>
      <c r="C39" s="60" t="s">
        <v>345</v>
      </c>
      <c r="D39" s="68" t="s">
        <v>346</v>
      </c>
      <c r="E39" s="68">
        <v>1</v>
      </c>
      <c r="F39" s="76">
        <v>25000</v>
      </c>
      <c r="G39" s="86" t="s">
        <v>28</v>
      </c>
      <c r="H39" s="72">
        <v>0</v>
      </c>
      <c r="I39" s="72">
        <v>0</v>
      </c>
      <c r="J39" s="72">
        <f t="shared" si="1"/>
        <v>0</v>
      </c>
      <c r="K39" s="139">
        <f t="shared" si="2"/>
        <v>0</v>
      </c>
      <c r="L39" s="139">
        <f t="shared" si="3"/>
        <v>0</v>
      </c>
      <c r="M39" s="139">
        <f t="shared" si="4"/>
        <v>0</v>
      </c>
    </row>
    <row r="40" spans="1:13" ht="17" customHeight="1">
      <c r="A40" s="68" t="s">
        <v>82</v>
      </c>
      <c r="B40" s="60"/>
      <c r="C40" s="60" t="s">
        <v>347</v>
      </c>
      <c r="D40" s="68" t="s">
        <v>3</v>
      </c>
      <c r="E40" s="87">
        <v>1</v>
      </c>
      <c r="F40" s="76">
        <v>35000</v>
      </c>
      <c r="G40" s="86" t="s">
        <v>28</v>
      </c>
      <c r="H40" s="72">
        <v>0</v>
      </c>
      <c r="I40" s="72">
        <v>0</v>
      </c>
      <c r="J40" s="72">
        <f t="shared" si="1"/>
        <v>0</v>
      </c>
      <c r="K40" s="139">
        <f t="shared" si="2"/>
        <v>0</v>
      </c>
      <c r="L40" s="139">
        <f t="shared" si="3"/>
        <v>0</v>
      </c>
      <c r="M40" s="139">
        <f t="shared" si="4"/>
        <v>0</v>
      </c>
    </row>
    <row r="41" spans="1:13" ht="17" customHeight="1">
      <c r="A41" s="68" t="s">
        <v>111</v>
      </c>
      <c r="B41" s="60"/>
      <c r="C41" s="60" t="s">
        <v>348</v>
      </c>
      <c r="D41" s="68" t="s">
        <v>5</v>
      </c>
      <c r="E41" s="87">
        <v>1</v>
      </c>
      <c r="F41" s="76">
        <v>10</v>
      </c>
      <c r="G41" s="86" t="s">
        <v>28</v>
      </c>
      <c r="H41" s="72">
        <v>0</v>
      </c>
      <c r="I41" s="72">
        <v>0</v>
      </c>
      <c r="J41" s="72">
        <f t="shared" si="1"/>
        <v>0</v>
      </c>
      <c r="K41" s="139">
        <f t="shared" si="2"/>
        <v>0</v>
      </c>
      <c r="L41" s="139">
        <f t="shared" si="3"/>
        <v>0</v>
      </c>
      <c r="M41" s="139">
        <f t="shared" si="4"/>
        <v>0</v>
      </c>
    </row>
    <row r="42" spans="1:13" ht="17" customHeight="1">
      <c r="A42" s="68" t="s">
        <v>112</v>
      </c>
      <c r="B42" s="85"/>
      <c r="C42" s="60" t="s">
        <v>349</v>
      </c>
      <c r="D42" s="68" t="s">
        <v>16</v>
      </c>
      <c r="E42" s="87">
        <v>1</v>
      </c>
      <c r="F42" s="76">
        <v>55000</v>
      </c>
      <c r="G42" s="86" t="s">
        <v>28</v>
      </c>
      <c r="H42" s="72">
        <v>0</v>
      </c>
      <c r="I42" s="72">
        <v>0</v>
      </c>
      <c r="J42" s="72">
        <f t="shared" si="1"/>
        <v>0</v>
      </c>
      <c r="K42" s="139">
        <f t="shared" si="2"/>
        <v>0</v>
      </c>
      <c r="L42" s="139">
        <f t="shared" si="3"/>
        <v>0</v>
      </c>
      <c r="M42" s="139">
        <f t="shared" si="4"/>
        <v>0</v>
      </c>
    </row>
    <row r="43" spans="1:13" ht="15" customHeight="1">
      <c r="A43" s="68"/>
      <c r="B43" s="60"/>
      <c r="C43" s="60"/>
      <c r="D43" s="68"/>
      <c r="E43" s="68"/>
      <c r="F43" s="69"/>
      <c r="G43" s="70"/>
      <c r="H43" s="73"/>
      <c r="I43" s="73"/>
      <c r="J43" s="73"/>
      <c r="K43" s="139"/>
      <c r="L43" s="139"/>
      <c r="M43" s="139"/>
    </row>
    <row r="44" spans="1:13" ht="42" customHeight="1">
      <c r="A44" s="66">
        <v>1.4</v>
      </c>
      <c r="B44" s="66" t="s">
        <v>40</v>
      </c>
      <c r="C44" s="67" t="s">
        <v>350</v>
      </c>
      <c r="D44" s="65"/>
      <c r="E44" s="65"/>
      <c r="F44" s="84"/>
      <c r="G44" s="84"/>
      <c r="H44" s="73"/>
      <c r="I44" s="73"/>
      <c r="J44" s="73"/>
      <c r="K44" s="139"/>
      <c r="L44" s="139"/>
      <c r="M44" s="139"/>
    </row>
    <row r="45" spans="1:13" ht="12" customHeight="1">
      <c r="A45" s="68"/>
      <c r="B45" s="60"/>
      <c r="C45" s="61"/>
      <c r="D45" s="74"/>
      <c r="E45" s="68"/>
      <c r="F45" s="70"/>
      <c r="G45" s="70"/>
      <c r="H45" s="73"/>
      <c r="I45" s="73"/>
      <c r="J45" s="73"/>
      <c r="K45" s="139"/>
      <c r="L45" s="139"/>
      <c r="M45" s="139"/>
    </row>
    <row r="46" spans="1:13" ht="26" customHeight="1">
      <c r="A46" s="68" t="s">
        <v>85</v>
      </c>
      <c r="B46" s="60"/>
      <c r="C46" s="60" t="s">
        <v>351</v>
      </c>
      <c r="D46" s="68" t="s">
        <v>3</v>
      </c>
      <c r="E46" s="88">
        <v>1</v>
      </c>
      <c r="F46" s="70">
        <v>10000</v>
      </c>
      <c r="G46" s="70">
        <f>F46*E46</f>
        <v>10000</v>
      </c>
      <c r="H46" s="72">
        <v>0.3</v>
      </c>
      <c r="I46" s="72">
        <v>0</v>
      </c>
      <c r="J46" s="72">
        <f t="shared" ref="J46" si="5">H46-I46</f>
        <v>0.3</v>
      </c>
      <c r="K46" s="139">
        <f t="shared" ref="K46" si="6">F46*H46</f>
        <v>3000</v>
      </c>
      <c r="L46" s="139">
        <f t="shared" ref="L46" si="7">F46*I46</f>
        <v>0</v>
      </c>
      <c r="M46" s="139">
        <f t="shared" ref="M46" si="8">F46*J46</f>
        <v>3000</v>
      </c>
    </row>
    <row r="47" spans="1:13" ht="15" customHeight="1">
      <c r="A47" s="68"/>
      <c r="B47" s="60"/>
      <c r="C47" s="61"/>
      <c r="D47" s="68"/>
      <c r="E47" s="88"/>
      <c r="F47" s="70"/>
      <c r="G47" s="70"/>
      <c r="H47" s="73"/>
      <c r="I47" s="73"/>
      <c r="J47" s="73"/>
      <c r="K47" s="139"/>
      <c r="L47" s="139"/>
      <c r="M47" s="139"/>
    </row>
    <row r="48" spans="1:13" ht="27" customHeight="1">
      <c r="A48" s="68" t="s">
        <v>86</v>
      </c>
      <c r="B48" s="60"/>
      <c r="C48" s="61" t="s">
        <v>352</v>
      </c>
      <c r="D48" s="68" t="s">
        <v>3</v>
      </c>
      <c r="E48" s="88">
        <v>1</v>
      </c>
      <c r="F48" s="70">
        <v>8000</v>
      </c>
      <c r="G48" s="70">
        <f>E48*F48</f>
        <v>8000</v>
      </c>
      <c r="H48" s="72">
        <v>0.3</v>
      </c>
      <c r="I48" s="72">
        <v>0</v>
      </c>
      <c r="J48" s="72">
        <f t="shared" ref="J48" si="9">H48-I48</f>
        <v>0.3</v>
      </c>
      <c r="K48" s="139">
        <f t="shared" ref="K48" si="10">F48*H48</f>
        <v>2400</v>
      </c>
      <c r="L48" s="139">
        <f t="shared" ref="L48" si="11">F48*I48</f>
        <v>0</v>
      </c>
      <c r="M48" s="139">
        <f t="shared" ref="M48" si="12">F48*J48</f>
        <v>2400</v>
      </c>
    </row>
    <row r="49" spans="1:13" ht="15" customHeight="1">
      <c r="A49" s="68"/>
      <c r="B49" s="60"/>
      <c r="C49" s="61"/>
      <c r="D49" s="68"/>
      <c r="E49" s="88"/>
      <c r="F49" s="70"/>
      <c r="G49" s="70"/>
      <c r="H49" s="73"/>
      <c r="I49" s="73"/>
      <c r="J49" s="73"/>
      <c r="K49" s="139"/>
      <c r="L49" s="139"/>
      <c r="M49" s="139"/>
    </row>
    <row r="50" spans="1:13" ht="15" customHeight="1">
      <c r="A50" s="68" t="s">
        <v>110</v>
      </c>
      <c r="B50" s="60"/>
      <c r="C50" s="67" t="s">
        <v>353</v>
      </c>
      <c r="D50" s="68"/>
      <c r="E50" s="88"/>
      <c r="F50" s="70"/>
      <c r="G50" s="70"/>
      <c r="H50" s="73"/>
      <c r="I50" s="73"/>
      <c r="J50" s="73"/>
      <c r="K50" s="139"/>
      <c r="L50" s="139"/>
      <c r="M50" s="139"/>
    </row>
    <row r="51" spans="1:13" ht="15" customHeight="1">
      <c r="A51" s="68"/>
      <c r="B51" s="60"/>
      <c r="C51" s="61"/>
      <c r="D51" s="68"/>
      <c r="E51" s="88"/>
      <c r="F51" s="70"/>
      <c r="G51" s="70"/>
      <c r="H51" s="73"/>
      <c r="I51" s="73"/>
      <c r="J51" s="73"/>
      <c r="K51" s="139"/>
      <c r="L51" s="139"/>
      <c r="M51" s="139"/>
    </row>
    <row r="52" spans="1:13" ht="21" customHeight="1">
      <c r="A52" s="68" t="s">
        <v>88</v>
      </c>
      <c r="B52" s="60"/>
      <c r="C52" s="89" t="s">
        <v>354</v>
      </c>
      <c r="D52" s="75" t="s">
        <v>3</v>
      </c>
      <c r="E52" s="90">
        <v>1</v>
      </c>
      <c r="F52" s="70"/>
      <c r="G52" s="70"/>
      <c r="H52" s="73"/>
      <c r="I52" s="73"/>
      <c r="J52" s="73"/>
      <c r="K52" s="139"/>
      <c r="L52" s="139"/>
      <c r="M52" s="139"/>
    </row>
    <row r="53" spans="1:13" ht="21" customHeight="1">
      <c r="A53" s="68" t="s">
        <v>91</v>
      </c>
      <c r="B53" s="60"/>
      <c r="C53" s="89" t="s">
        <v>354</v>
      </c>
      <c r="D53" s="75" t="s">
        <v>3</v>
      </c>
      <c r="E53" s="90">
        <v>1</v>
      </c>
      <c r="F53" s="70"/>
      <c r="G53" s="70"/>
      <c r="H53" s="73"/>
      <c r="I53" s="73"/>
      <c r="J53" s="73"/>
      <c r="K53" s="139"/>
      <c r="L53" s="139"/>
      <c r="M53" s="139"/>
    </row>
    <row r="54" spans="1:13" ht="15" customHeight="1">
      <c r="A54" s="91"/>
      <c r="B54" s="92"/>
      <c r="C54" s="93"/>
      <c r="D54" s="91"/>
      <c r="E54" s="94"/>
      <c r="F54" s="95"/>
      <c r="G54" s="95"/>
      <c r="H54" s="73"/>
      <c r="I54" s="73"/>
      <c r="J54" s="73"/>
      <c r="K54" s="139"/>
      <c r="L54" s="139"/>
      <c r="M54" s="139"/>
    </row>
    <row r="55" spans="1:13" s="58" customFormat="1" ht="15" customHeight="1">
      <c r="A55" s="237" t="s">
        <v>355</v>
      </c>
      <c r="B55" s="237"/>
      <c r="C55" s="237"/>
      <c r="D55" s="237"/>
      <c r="E55" s="237"/>
      <c r="F55" s="237"/>
      <c r="G55" s="96">
        <f>SUM(G4:G54)</f>
        <v>1012901</v>
      </c>
      <c r="H55" s="143"/>
      <c r="I55" s="143"/>
      <c r="J55" s="143"/>
      <c r="K55" s="140">
        <f>SUM(K4:K54)</f>
        <v>269250</v>
      </c>
      <c r="L55" s="140">
        <f>SUM(L4:L54)</f>
        <v>0</v>
      </c>
      <c r="M55" s="140">
        <f>SUM(M4:M54)</f>
        <v>269250</v>
      </c>
    </row>
    <row r="56" spans="1:13" ht="15" customHeight="1">
      <c r="A56" s="238"/>
      <c r="B56" s="239"/>
      <c r="C56" s="239"/>
      <c r="D56" s="239"/>
      <c r="E56" s="239"/>
      <c r="F56" s="239"/>
      <c r="G56" s="239"/>
    </row>
  </sheetData>
  <mergeCells count="16">
    <mergeCell ref="A1:M1"/>
    <mergeCell ref="A55:F55"/>
    <mergeCell ref="A56:G56"/>
    <mergeCell ref="M2:M3"/>
    <mergeCell ref="L2:L3"/>
    <mergeCell ref="K2:K3"/>
    <mergeCell ref="J2:J3"/>
    <mergeCell ref="I2:I3"/>
    <mergeCell ref="H2:H3"/>
    <mergeCell ref="G2:G3"/>
    <mergeCell ref="F2:F3"/>
    <mergeCell ref="A2:A3"/>
    <mergeCell ref="B2:B3"/>
    <mergeCell ref="C2:C3"/>
    <mergeCell ref="D2:D3"/>
    <mergeCell ref="E2:E3"/>
  </mergeCells>
  <pageMargins left="0.7" right="0.7" top="0.75" bottom="0.75" header="0.3" footer="0.3"/>
  <pageSetup paperSize="9" scale="48" orientation="landscape" r:id="rId1"/>
  <rowBreaks count="1" manualBreakCount="1">
    <brk id="49" max="12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6631086-28a5-44ee-8e11-a49a3b773f30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6F1AE238E60C145925E570EEF4DB8CB" ma:contentTypeVersion="15" ma:contentTypeDescription="Create a new document." ma:contentTypeScope="" ma:versionID="a3b85a4b6d69b9d2d43d991529199bbc">
  <xsd:schema xmlns:xsd="http://www.w3.org/2001/XMLSchema" xmlns:xs="http://www.w3.org/2001/XMLSchema" xmlns:p="http://schemas.microsoft.com/office/2006/metadata/properties" xmlns:ns2="66631086-28a5-44ee-8e11-a49a3b773f30" xmlns:ns3="fd20b924-dc33-401c-a27e-94ebfa5949da" targetNamespace="http://schemas.microsoft.com/office/2006/metadata/properties" ma:root="true" ma:fieldsID="9162331f97fab66b14356294bf003f02" ns2:_="" ns3:_="">
    <xsd:import namespace="66631086-28a5-44ee-8e11-a49a3b773f30"/>
    <xsd:import namespace="fd20b924-dc33-401c-a27e-94ebfa5949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631086-28a5-44ee-8e11-a49a3b773f3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7926958f-279b-4216-9c18-088c7a0f940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20b924-dc33-401c-a27e-94ebfa5949da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155C333-D726-49B7-AF76-BDAFCE0E0432}">
  <ds:schemaRefs>
    <ds:schemaRef ds:uri="http://schemas.microsoft.com/office/2006/documentManagement/types"/>
    <ds:schemaRef ds:uri="http://www.w3.org/XML/1998/namespace"/>
    <ds:schemaRef ds:uri="http://schemas.microsoft.com/office/2006/metadata/properties"/>
    <ds:schemaRef ds:uri="http://purl.org/dc/elements/1.1/"/>
    <ds:schemaRef ds:uri="http://purl.org/dc/dcmitype/"/>
    <ds:schemaRef ds:uri="http://purl.org/dc/terms/"/>
    <ds:schemaRef ds:uri="f3e7f02c-9225-4845-b4d1-52b336139e03"/>
    <ds:schemaRef ds:uri="http://schemas.microsoft.com/office/infopath/2007/PartnerControls"/>
    <ds:schemaRef ds:uri="http://schemas.openxmlformats.org/package/2006/metadata/core-properties"/>
    <ds:schemaRef ds:uri="1009e200-96c4-4ea0-94e6-684f1b59d55b"/>
    <ds:schemaRef ds:uri="66631086-28a5-44ee-8e11-a49a3b773f30"/>
  </ds:schemaRefs>
</ds:datastoreItem>
</file>

<file path=customXml/itemProps2.xml><?xml version="1.0" encoding="utf-8"?>
<ds:datastoreItem xmlns:ds="http://schemas.openxmlformats.org/officeDocument/2006/customXml" ds:itemID="{A91EC62C-02B8-478A-8978-61D65862CBF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37218F0-63F1-4C15-8AE0-5B2A721B18D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6631086-28a5-44ee-8e11-a49a3b773f30"/>
    <ds:schemaRef ds:uri="fd20b924-dc33-401c-a27e-94ebfa5949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12</vt:i4>
      </vt:variant>
    </vt:vector>
  </HeadingPairs>
  <TitlesOfParts>
    <vt:vector size="24" baseType="lpstr">
      <vt:lpstr>Summary</vt:lpstr>
      <vt:lpstr>P &amp; Gs</vt:lpstr>
      <vt:lpstr>Sludge Lagoons - Earth Works</vt:lpstr>
      <vt:lpstr>Sludge Lagoons - Structur Works</vt:lpstr>
      <vt:lpstr>OHS</vt:lpstr>
      <vt:lpstr>Sludge Lagoons - Pipeline</vt:lpstr>
      <vt:lpstr>Sludge Lagoons - Prov Sums </vt:lpstr>
      <vt:lpstr>Summary (FANIE)</vt:lpstr>
      <vt:lpstr>P&amp;G</vt:lpstr>
      <vt:lpstr>Mechanical Works</vt:lpstr>
      <vt:lpstr>Civil &amp; General SIte  Works</vt:lpstr>
      <vt:lpstr>Eskom Power Supply &amp; Electrical</vt:lpstr>
      <vt:lpstr>'Civil &amp; General SIte  Works'!Print_Area</vt:lpstr>
      <vt:lpstr>'Eskom Power Supply &amp; Electrical'!Print_Area</vt:lpstr>
      <vt:lpstr>'Mechanical Works'!Print_Area</vt:lpstr>
      <vt:lpstr>OHS!Print_Area</vt:lpstr>
      <vt:lpstr>'P &amp; Gs'!Print_Area</vt:lpstr>
      <vt:lpstr>'P&amp;G'!Print_Area</vt:lpstr>
      <vt:lpstr>'Sludge Lagoons - Earth Works'!Print_Area</vt:lpstr>
      <vt:lpstr>'Sludge Lagoons - Pipeline'!Print_Area</vt:lpstr>
      <vt:lpstr>'Sludge Lagoons - Prov Sums '!Print_Area</vt:lpstr>
      <vt:lpstr>'Sludge Lagoons - Structur Works'!Print_Area</vt:lpstr>
      <vt:lpstr>Summary!Print_Area</vt:lpstr>
      <vt:lpstr>'Summary (FANIE)'!Print_Area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Ostrowski</dc:creator>
  <cp:lastModifiedBy>Shudufhadzani Ratshibvumo</cp:lastModifiedBy>
  <cp:lastPrinted>2026-05-12T17:39:56Z</cp:lastPrinted>
  <dcterms:created xsi:type="dcterms:W3CDTF">2022-04-06T07:42:07Z</dcterms:created>
  <dcterms:modified xsi:type="dcterms:W3CDTF">2026-05-12T17:40:05Z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0x010100C6F1AE238E60C145925E570EEF4DB8CB</vt:lpwstr>
  </property>
  <property fmtid="{D5CDD505-2E9C-101B-9397-08002B2CF9AE}" pid="3" name="MediaServiceImageTags">
    <vt:lpwstr/>
  </property>
</Properties>
</file>