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ramohla\Desktop\Year 2022 TENDERS\Nontokozo\"/>
    </mc:Choice>
  </mc:AlternateContent>
  <bookViews>
    <workbookView xWindow="0" yWindow="0" windowWidth="20490" windowHeight="7650" tabRatio="793"/>
  </bookViews>
  <sheets>
    <sheet name="BOQ Cover Page" sheetId="73" r:id="rId1"/>
    <sheet name="Schedule A - P&amp;G" sheetId="35" r:id="rId2"/>
    <sheet name="Schedule B - ENVIRONMENTAL " sheetId="70" r:id="rId3"/>
    <sheet name="Schedule C - H&amp;S" sheetId="72" r:id="rId4"/>
    <sheet name="Schedule D -  QUALITY" sheetId="71" r:id="rId5"/>
    <sheet name="SCHEDULE E - Architectural" sheetId="69" r:id="rId6"/>
    <sheet name="Schedule F - BW Section 1" sheetId="53" r:id="rId7"/>
    <sheet name="Schedule G - BW Section 2 " sheetId="63" r:id="rId8"/>
    <sheet name="SCHEDULE H - Electrical" sheetId="67" r:id="rId9"/>
    <sheet name="SCHEDULE I - SED" sheetId="68" r:id="rId10"/>
    <sheet name="WP2 Summary Of Price Schedules" sheetId="23" r:id="rId11"/>
    <sheet name="Mechanical" sheetId="56" state="hidden" r:id="rId12"/>
  </sheets>
  <externalReferences>
    <externalReference r:id="rId13"/>
    <externalReference r:id="rId14"/>
    <externalReference r:id="rId15"/>
    <externalReference r:id="rId16"/>
    <externalReference r:id="rId17"/>
  </externalReferences>
  <definedNames>
    <definedName name="__1NEW_PROJECT" localSheetId="2">#REF!</definedName>
    <definedName name="__1NEW_PROJECT" localSheetId="4">#REF!</definedName>
    <definedName name="__1NEW_PROJECT" localSheetId="6">#REF!</definedName>
    <definedName name="__1NEW_PROJECT" localSheetId="7">#REF!</definedName>
    <definedName name="__1NEW_PROJECT" localSheetId="10">#REF!</definedName>
    <definedName name="__1NEW_PROJECT">#REF!</definedName>
    <definedName name="__2P_PAY_CERTIFICA" localSheetId="2">#REF!</definedName>
    <definedName name="__2P_PAY_CERTIFICA" localSheetId="4">#REF!</definedName>
    <definedName name="__2P_PAY_CERTIFICA" localSheetId="6">#REF!</definedName>
    <definedName name="__2P_PAY_CERTIFICA" localSheetId="7">#REF!</definedName>
    <definedName name="__2P_PAY_CERTIFICA">#REF!</definedName>
    <definedName name="__3PRINT_ESCAL" localSheetId="2">#REF!</definedName>
    <definedName name="__3PRINT_ESCAL" localSheetId="4">#REF!</definedName>
    <definedName name="__3PRINT_ESCAL" localSheetId="6">#REF!</definedName>
    <definedName name="__3PRINT_ESCAL" localSheetId="7">#REF!</definedName>
    <definedName name="__3PRINT_ESCAL">#REF!</definedName>
    <definedName name="__4PRINT_PENALTIES" localSheetId="2">#REF!</definedName>
    <definedName name="__4PRINT_PENALTIES" localSheetId="4">#REF!</definedName>
    <definedName name="__4PRINT_PENALTIES" localSheetId="6">#REF!</definedName>
    <definedName name="__4PRINT_PENALTIES" localSheetId="7">#REF!</definedName>
    <definedName name="__4PRINT_PENALTIES">#REF!</definedName>
    <definedName name="__5PRINT_PROJECT_C" localSheetId="2">#REF!</definedName>
    <definedName name="__5PRINT_PROJECT_C" localSheetId="4">#REF!</definedName>
    <definedName name="__5PRINT_PROJECT_C" localSheetId="6">#REF!</definedName>
    <definedName name="__5PRINT_PROJECT_C" localSheetId="7">#REF!</definedName>
    <definedName name="__5PRINT_PROJECT_C">#REF!</definedName>
    <definedName name="__6PRINT_SPEC_SUBC" localSheetId="2">#REF!</definedName>
    <definedName name="__6PRINT_SPEC_SUBC" localSheetId="4">#REF!</definedName>
    <definedName name="__6PRINT_SPEC_SUBC" localSheetId="6">#REF!</definedName>
    <definedName name="__6PRINT_SPEC_SUBC" localSheetId="7">#REF!</definedName>
    <definedName name="__6PRINT_SPEC_SUBC">#REF!</definedName>
    <definedName name="__7SUM_FORMULAR" localSheetId="2">#REF!</definedName>
    <definedName name="__7SUM_FORMULAR" localSheetId="4">#REF!</definedName>
    <definedName name="__7SUM_FORMULAR" localSheetId="6">#REF!</definedName>
    <definedName name="__7SUM_FORMULAR" localSheetId="7">#REF!</definedName>
    <definedName name="__7SUM_FORMULAR">#REF!</definedName>
    <definedName name="_1NEW_PROJECT" localSheetId="2">#REF!</definedName>
    <definedName name="_1NEW_PROJECT" localSheetId="4">#REF!</definedName>
    <definedName name="_1NEW_PROJECT" localSheetId="6">#REF!</definedName>
    <definedName name="_1NEW_PROJECT" localSheetId="7">#REF!</definedName>
    <definedName name="_1NEW_PROJECT">#REF!</definedName>
    <definedName name="_2P_PAY_CERTIFICA" localSheetId="2">#REF!</definedName>
    <definedName name="_2P_PAY_CERTIFICA" localSheetId="4">#REF!</definedName>
    <definedName name="_2P_PAY_CERTIFICA" localSheetId="6">#REF!</definedName>
    <definedName name="_2P_PAY_CERTIFICA" localSheetId="7">#REF!</definedName>
    <definedName name="_2P_PAY_CERTIFICA">#REF!</definedName>
    <definedName name="_3PRINT_ESCAL" localSheetId="2">#REF!</definedName>
    <definedName name="_3PRINT_ESCAL" localSheetId="4">#REF!</definedName>
    <definedName name="_3PRINT_ESCAL" localSheetId="6">#REF!</definedName>
    <definedName name="_3PRINT_ESCAL" localSheetId="7">#REF!</definedName>
    <definedName name="_3PRINT_ESCAL">#REF!</definedName>
    <definedName name="_4PRINT_PENALTIES" localSheetId="2">#REF!</definedName>
    <definedName name="_4PRINT_PENALTIES" localSheetId="4">#REF!</definedName>
    <definedName name="_4PRINT_PENALTIES" localSheetId="6">#REF!</definedName>
    <definedName name="_4PRINT_PENALTIES" localSheetId="7">#REF!</definedName>
    <definedName name="_4PRINT_PENALTIES">#REF!</definedName>
    <definedName name="_5PRINT_PROJECT_C" localSheetId="2">#REF!</definedName>
    <definedName name="_5PRINT_PROJECT_C" localSheetId="4">#REF!</definedName>
    <definedName name="_5PRINT_PROJECT_C" localSheetId="6">#REF!</definedName>
    <definedName name="_5PRINT_PROJECT_C" localSheetId="7">#REF!</definedName>
    <definedName name="_5PRINT_PROJECT_C">#REF!</definedName>
    <definedName name="_6PRINT_SPEC_SUBC" localSheetId="2">#REF!</definedName>
    <definedName name="_6PRINT_SPEC_SUBC" localSheetId="4">#REF!</definedName>
    <definedName name="_6PRINT_SPEC_SUBC" localSheetId="6">#REF!</definedName>
    <definedName name="_6PRINT_SPEC_SUBC" localSheetId="7">#REF!</definedName>
    <definedName name="_6PRINT_SPEC_SUBC">#REF!</definedName>
    <definedName name="_7SUM_FORMULAR" localSheetId="2">#REF!</definedName>
    <definedName name="_7SUM_FORMULAR" localSheetId="4">#REF!</definedName>
    <definedName name="_7SUM_FORMULAR" localSheetId="6">#REF!</definedName>
    <definedName name="_7SUM_FORMULAR" localSheetId="7">#REF!</definedName>
    <definedName name="_7SUM_FORMULAR">#REF!</definedName>
    <definedName name="_Order1" hidden="1">255</definedName>
    <definedName name="_Order2" hidden="1">255</definedName>
    <definedName name="a">'[1]CPA-GroupF2-F3'!$A$1:$J$59</definedName>
    <definedName name="abs">#REF!</definedName>
    <definedName name="Additions" localSheetId="2">#REF!</definedName>
    <definedName name="Additions" localSheetId="4">#REF!</definedName>
    <definedName name="Additions" localSheetId="7">#REF!</definedName>
    <definedName name="Additions">#REF!</definedName>
    <definedName name="Alt" localSheetId="2">#REF!</definedName>
    <definedName name="Alt" localSheetId="4">#REF!</definedName>
    <definedName name="Alt" localSheetId="7">#REF!</definedName>
    <definedName name="Alt">#REF!</definedName>
    <definedName name="Alterations" localSheetId="2">#REF!</definedName>
    <definedName name="Alterations" localSheetId="4">#REF!</definedName>
    <definedName name="Alterations" localSheetId="7">#REF!</definedName>
    <definedName name="Alterations">#REF!</definedName>
    <definedName name="Amangcoya_Constr._cc" localSheetId="2">#REF!</definedName>
    <definedName name="Amangcoya_Constr._cc" localSheetId="4">#REF!</definedName>
    <definedName name="Amangcoya_Constr._cc" localSheetId="6">#REF!</definedName>
    <definedName name="Amangcoya_Constr._cc" localSheetId="7">#REF!</definedName>
    <definedName name="Amangcoya_Constr._cc" localSheetId="10">#REF!</definedName>
    <definedName name="Amangcoya_Constr._cc">#REF!</definedName>
    <definedName name="b" localSheetId="2">#REF!</definedName>
    <definedName name="b" localSheetId="4">#REF!</definedName>
    <definedName name="b" localSheetId="6">#REF!</definedName>
    <definedName name="b" localSheetId="7">#REF!</definedName>
    <definedName name="b" localSheetId="10">#REF!</definedName>
    <definedName name="b">#REF!</definedName>
    <definedName name="Building" localSheetId="2">#REF!</definedName>
    <definedName name="Building" localSheetId="4">#REF!</definedName>
    <definedName name="Building" localSheetId="6">#REF!</definedName>
    <definedName name="Building" localSheetId="7">#REF!</definedName>
    <definedName name="Building">#REF!</definedName>
    <definedName name="Critical_Path_Construction" localSheetId="2">#REF!</definedName>
    <definedName name="Critical_Path_Construction" localSheetId="4">#REF!</definedName>
    <definedName name="Critical_Path_Construction" localSheetId="6">#REF!</definedName>
    <definedName name="Critical_Path_Construction" localSheetId="7">#REF!</definedName>
    <definedName name="Critical_Path_Construction" localSheetId="10">#REF!</definedName>
    <definedName name="Critical_Path_Construction">#REF!</definedName>
    <definedName name="d">#REF!</definedName>
    <definedName name="DGH">#REF!</definedName>
    <definedName name="Extenral_Works" localSheetId="2">#REF!</definedName>
    <definedName name="Extenral_Works" localSheetId="4">#REF!</definedName>
    <definedName name="Extenral_Works" localSheetId="7">#REF!</definedName>
    <definedName name="Extenral_Works">#REF!</definedName>
    <definedName name="External_Works" localSheetId="2">#REF!</definedName>
    <definedName name="External_Works" localSheetId="4">#REF!</definedName>
    <definedName name="External_Works">#REF!</definedName>
    <definedName name="f">'[2]Any size'!$C$5:$P$80</definedName>
    <definedName name="g" localSheetId="2">#REF!</definedName>
    <definedName name="g" localSheetId="4">#REF!</definedName>
    <definedName name="g" localSheetId="6">#REF!</definedName>
    <definedName name="g" localSheetId="7">#REF!</definedName>
    <definedName name="g" localSheetId="10">#REF!</definedName>
    <definedName name="g">#REF!</definedName>
    <definedName name="Group_5___BoTT_JV" localSheetId="2">#REF!</definedName>
    <definedName name="Group_5___BoTT_JV" localSheetId="4">#REF!</definedName>
    <definedName name="Group_5___BoTT_JV" localSheetId="6">#REF!</definedName>
    <definedName name="Group_5___BoTT_JV" localSheetId="7">#REF!</definedName>
    <definedName name="Group_5___BoTT_JV" localSheetId="10">#REF!</definedName>
    <definedName name="Group_5___BoTT_JV">#REF!</definedName>
    <definedName name="Guard_House" localSheetId="2">#REF!</definedName>
    <definedName name="Guard_House" localSheetId="4">#REF!</definedName>
    <definedName name="Guard_House" localSheetId="7">#REF!</definedName>
    <definedName name="Guard_House">#REF!</definedName>
    <definedName name="HELP" localSheetId="2">#REF!</definedName>
    <definedName name="HELP" localSheetId="4">#REF!</definedName>
    <definedName name="HELP" localSheetId="6">#REF!</definedName>
    <definedName name="HELP" localSheetId="7">#REF!</definedName>
    <definedName name="HELP" localSheetId="10">#REF!</definedName>
    <definedName name="HELP">#REF!</definedName>
    <definedName name="hen">#REF!</definedName>
    <definedName name="Inkonka_Construction" localSheetId="2">#REF!</definedName>
    <definedName name="Inkonka_Construction" localSheetId="4">#REF!</definedName>
    <definedName name="Inkonka_Construction" localSheetId="6">#REF!</definedName>
    <definedName name="Inkonka_Construction" localSheetId="7">#REF!</definedName>
    <definedName name="Inkonka_Construction">#REF!</definedName>
    <definedName name="ITEM_NO">#REF!</definedName>
    <definedName name="Items_01" localSheetId="2">#REF!</definedName>
    <definedName name="Items_01" localSheetId="4">#REF!</definedName>
    <definedName name="Items_01" localSheetId="6">#REF!</definedName>
    <definedName name="Items_01" localSheetId="7">#REF!</definedName>
    <definedName name="Items_01">#REF!</definedName>
    <definedName name="Kala_Civils" localSheetId="2">#REF!</definedName>
    <definedName name="Kala_Civils" localSheetId="4">#REF!</definedName>
    <definedName name="Kala_Civils" localSheetId="6">#REF!</definedName>
    <definedName name="Kala_Civils" localSheetId="7">#REF!</definedName>
    <definedName name="Kala_Civils">#REF!</definedName>
    <definedName name="Makhubu_Civil_Eng._Cc" localSheetId="2">#REF!</definedName>
    <definedName name="Makhubu_Civil_Eng._Cc" localSheetId="4">#REF!</definedName>
    <definedName name="Makhubu_Civil_Eng._Cc" localSheetId="6">#REF!</definedName>
    <definedName name="Makhubu_Civil_Eng._Cc" localSheetId="7">#REF!</definedName>
    <definedName name="Makhubu_Civil_Eng._Cc">#REF!</definedName>
    <definedName name="Melki_Civils___Plant_Hire" localSheetId="2">#REF!</definedName>
    <definedName name="Melki_Civils___Plant_Hire" localSheetId="4">#REF!</definedName>
    <definedName name="Melki_Civils___Plant_Hire" localSheetId="6">#REF!</definedName>
    <definedName name="Melki_Civils___Plant_Hire" localSheetId="7">#REF!</definedName>
    <definedName name="Melki_Civils___Plant_Hire">#REF!</definedName>
    <definedName name="Mxoli_Civil_Constrution" localSheetId="2">#REF!</definedName>
    <definedName name="Mxoli_Civil_Constrution" localSheetId="4">#REF!</definedName>
    <definedName name="Mxoli_Civil_Constrution" localSheetId="6">#REF!</definedName>
    <definedName name="Mxoli_Civil_Constrution" localSheetId="7">#REF!</definedName>
    <definedName name="Mxoli_Civil_Constrution">#REF!</definedName>
    <definedName name="NEW" localSheetId="2">#REF!</definedName>
    <definedName name="NEW" localSheetId="4">#REF!</definedName>
    <definedName name="NEW" localSheetId="6">#REF!</definedName>
    <definedName name="NEW" localSheetId="7">#REF!</definedName>
    <definedName name="NEW">#REF!</definedName>
    <definedName name="NIL" localSheetId="2">#REF!</definedName>
    <definedName name="NIL" localSheetId="4">#REF!</definedName>
    <definedName name="NIL" localSheetId="6">#REF!</definedName>
    <definedName name="NIL" localSheetId="7">#REF!</definedName>
    <definedName name="NIL">#REF!</definedName>
    <definedName name="none" localSheetId="2">#REF!</definedName>
    <definedName name="none" localSheetId="4">#REF!</definedName>
    <definedName name="none" localSheetId="6">#REF!</definedName>
    <definedName name="none" localSheetId="7">#REF!</definedName>
    <definedName name="none">#REF!</definedName>
    <definedName name="p">'[3]Reticulation Ph2'!$A$1:$N$58</definedName>
    <definedName name="PAYMENT_REFERS">#REF!</definedName>
    <definedName name="pmfs">[4]A!$C$1</definedName>
    <definedName name="_xlnm.Print_Area" localSheetId="1">'Schedule A - P&amp;G'!$A$1:$I$151</definedName>
    <definedName name="_xlnm.Print_Area" localSheetId="2">'Schedule B - ENVIRONMENTAL '!$A$1:$G$106</definedName>
    <definedName name="_xlnm.Print_Area" localSheetId="3">#REF!</definedName>
    <definedName name="_xlnm.Print_Area" localSheetId="4">'Schedule D -  QUALITY'!$A$1:$G$42</definedName>
    <definedName name="_xlnm.Print_Area" localSheetId="6">'Schedule F - BW Section 1'!$A:$G</definedName>
    <definedName name="_xlnm.Print_Area" localSheetId="7">'Schedule G - BW Section 2 '!$A$1:$I$107</definedName>
    <definedName name="_xlnm.Print_Area" localSheetId="10">'WP2 Summary Of Price Schedules'!$A$1:$C$34</definedName>
    <definedName name="_xlnm.Print_Area">#REF!</definedName>
    <definedName name="_xlnm.Print_Titles" localSheetId="1">'Schedule A - P&amp;G'!$1:$7</definedName>
    <definedName name="_xlnm.Print_Titles" localSheetId="2">'Schedule B - ENVIRONMENTAL '!$1:$7</definedName>
    <definedName name="_xlnm.Print_Titles" localSheetId="4">'Schedule D -  QUALITY'!$1:$7</definedName>
    <definedName name="_xlnm.Print_Titles" localSheetId="6">'Schedule F - BW Section 1'!$1:$7</definedName>
    <definedName name="_xlnm.Print_Titles" localSheetId="7">'Schedule G - BW Section 2 '!$1:$7</definedName>
    <definedName name="QUANTITY">#REF!</definedName>
    <definedName name="RANGE1" localSheetId="2">#REF!</definedName>
    <definedName name="RANGE1" localSheetId="4">#REF!</definedName>
    <definedName name="RANGE1" localSheetId="6">#REF!</definedName>
    <definedName name="RANGE1" localSheetId="7">#REF!</definedName>
    <definedName name="RANGE1" localSheetId="10">#REF!</definedName>
    <definedName name="RANGE1">#REF!</definedName>
    <definedName name="RATE">#REF!</definedName>
    <definedName name="SHORT">'[5]9431A'!$C$1</definedName>
    <definedName name="SHORT_DESCRIPTION">#REF!</definedName>
    <definedName name="TEST" localSheetId="2">#REF!</definedName>
    <definedName name="TEST" localSheetId="4">#REF!</definedName>
    <definedName name="TEST" localSheetId="6">#REF!</definedName>
    <definedName name="TEST" localSheetId="7">#REF!</definedName>
    <definedName name="TEST">#REF!</definedName>
    <definedName name="Unam__Constr._cc" localSheetId="2">#REF!</definedName>
    <definedName name="Unam__Constr._cc" localSheetId="4">#REF!</definedName>
    <definedName name="Unam__Constr._cc" localSheetId="6">#REF!</definedName>
    <definedName name="Unam__Constr._cc" localSheetId="7">#REF!</definedName>
    <definedName name="Unam__Constr._cc" localSheetId="10">#REF!</definedName>
    <definedName name="Unam__Constr._cc">#REF!</definedName>
    <definedName name="UNIT">#REF!</definedName>
    <definedName name="UPDATE" localSheetId="2">#REF!</definedName>
    <definedName name="UPDATE" localSheetId="4">#REF!</definedName>
    <definedName name="UPDATE" localSheetId="6">#REF!</definedName>
    <definedName name="UPDATE" localSheetId="7">#REF!</definedName>
    <definedName name="UPDATE" localSheetId="10">#REF!</definedName>
    <definedName name="UPDATE">#REF!</definedName>
    <definedName name="x">#REF!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 i="67" l="1"/>
  <c r="G1" i="68"/>
  <c r="C2" i="68"/>
  <c r="C2" i="70"/>
  <c r="C2" i="71"/>
  <c r="C2" i="69" s="1"/>
  <c r="G1" i="71"/>
  <c r="G1" i="69" s="1"/>
  <c r="G1" i="72"/>
  <c r="G1" i="70"/>
  <c r="E943" i="69" l="1"/>
  <c r="E851" i="69"/>
  <c r="E826" i="69"/>
  <c r="E819" i="69"/>
  <c r="E220" i="69"/>
  <c r="E85" i="69"/>
  <c r="C13" i="23" l="1"/>
  <c r="C14" i="23" l="1"/>
  <c r="C16" i="23" l="1"/>
  <c r="E47" i="63" l="1"/>
  <c r="C12" i="23" s="1"/>
  <c r="E111" i="53"/>
  <c r="G170" i="53" s="1"/>
  <c r="C11" i="23" s="1"/>
  <c r="D10" i="23" l="1"/>
  <c r="C2" i="63"/>
  <c r="H1" i="63"/>
  <c r="C2" i="53" l="1"/>
  <c r="C1" i="23" l="1"/>
  <c r="G1" i="53"/>
  <c r="G3" i="23" l="1"/>
  <c r="A3" i="23" l="1"/>
  <c r="A2" i="23"/>
  <c r="A1" i="23"/>
  <c r="R49" i="35" l="1"/>
  <c r="S49" i="35" s="1"/>
  <c r="D18" i="23" l="1"/>
</calcChain>
</file>

<file path=xl/sharedStrings.xml><?xml version="1.0" encoding="utf-8"?>
<sst xmlns="http://schemas.openxmlformats.org/spreadsheetml/2006/main" count="1665" uniqueCount="1071">
  <si>
    <t>DESCRIPTION</t>
  </si>
  <si>
    <t>A</t>
  </si>
  <si>
    <t>B</t>
  </si>
  <si>
    <t>C</t>
  </si>
  <si>
    <t>SCHEDULE</t>
  </si>
  <si>
    <t>Unit</t>
  </si>
  <si>
    <t>Rate</t>
  </si>
  <si>
    <t>AMOUNT</t>
  </si>
  <si>
    <t>Preliminary and General</t>
  </si>
  <si>
    <t>Description</t>
  </si>
  <si>
    <t>Item</t>
  </si>
  <si>
    <t>Payment</t>
  </si>
  <si>
    <t>Qty</t>
  </si>
  <si>
    <t>Amount</t>
  </si>
  <si>
    <t>No.</t>
  </si>
  <si>
    <t>Refers</t>
  </si>
  <si>
    <t>SABS 1200A</t>
  </si>
  <si>
    <t>FIXED CHARGES</t>
  </si>
  <si>
    <t xml:space="preserve">PRELIMINARY &amp; GENERAL </t>
  </si>
  <si>
    <t>Schedule A: P&amp;G</t>
  </si>
  <si>
    <t>Total Amount</t>
  </si>
  <si>
    <t>Item   No.</t>
  </si>
  <si>
    <t>Payment Refers</t>
  </si>
  <si>
    <t>No</t>
  </si>
  <si>
    <t xml:space="preserve">Total amount excluding Value-Added Tax (VAT) to be carried to Summary of Price Schedules </t>
  </si>
  <si>
    <t>FIXED CHARGED ITEMS</t>
  </si>
  <si>
    <t>Contractual requirements</t>
  </si>
  <si>
    <t>SUM</t>
  </si>
  <si>
    <t>Surety or bank guarantee</t>
  </si>
  <si>
    <t>Common law liability insurance</t>
  </si>
  <si>
    <t>Third party insurance</t>
  </si>
  <si>
    <t>Insurance of construction plant and equipment</t>
  </si>
  <si>
    <t>Other (detail………………………………………………………………………)</t>
  </si>
  <si>
    <t>ESTABLISH FACILITIES ON THE SITE FACILITIES FOR THE ENGINEER (SANS 1200AB)</t>
  </si>
  <si>
    <t>Engineer's offices and facilities</t>
  </si>
  <si>
    <t>Survey Instruments</t>
  </si>
  <si>
    <t>SERVICES</t>
  </si>
  <si>
    <t>Services for offices and for cooking and ablution facilities on site for the Engineer's site staff</t>
  </si>
  <si>
    <t>Treatment and maintenance of areas surrounding offices</t>
  </si>
  <si>
    <t>Name board (including posts and erection)</t>
  </si>
  <si>
    <t>SANS 1200 Standardized Specifications</t>
  </si>
  <si>
    <t>FACILITIES FOR CONTRACTOR</t>
  </si>
  <si>
    <t>Offices and storage sheds</t>
  </si>
  <si>
    <t>Workshops</t>
  </si>
  <si>
    <t>Living accommodation</t>
  </si>
  <si>
    <t>Ablution and latrine facilities</t>
  </si>
  <si>
    <t>Tools and equipment</t>
  </si>
  <si>
    <t>Water supply, electric power, communications, dealing with water and access</t>
  </si>
  <si>
    <t>Provision of safety manager</t>
  </si>
  <si>
    <t>Removal of Engineer's and Contractor's site establishment on completion</t>
  </si>
  <si>
    <t>HEALTH AND SAFETY</t>
  </si>
  <si>
    <t>General costs for Health and Safety (not covered)</t>
  </si>
  <si>
    <t>Risk assessment</t>
  </si>
  <si>
    <t>Health and safety plan</t>
  </si>
  <si>
    <t>Construction safety officer and other appointments</t>
  </si>
  <si>
    <t>Training</t>
  </si>
  <si>
    <t>Medical assessment</t>
  </si>
  <si>
    <t>TIME RELATED ITEMS</t>
  </si>
  <si>
    <t>OPERATE AND MAINTAIN FACILITIES ON THE SITE FOR ENGINEER FOR THE DURATION OF CONSTRUCTION</t>
  </si>
  <si>
    <t>Services for offices and for cooking and facilities on site for the Engineer's staff</t>
  </si>
  <si>
    <t>Survey assistants</t>
  </si>
  <si>
    <t xml:space="preserve">Treatment and maintenance of areas surrounding offices </t>
  </si>
  <si>
    <t>Name board</t>
  </si>
  <si>
    <t>FACILITIES FOR CONTRACTOR FOR THE DURATION OF CONSTRUCTION</t>
  </si>
  <si>
    <t>Supervision</t>
  </si>
  <si>
    <t>Company and head office overhead costs</t>
  </si>
  <si>
    <t>Testing and commissioning of equipment</t>
  </si>
  <si>
    <t>TEMPORARY WORKS</t>
  </si>
  <si>
    <t>EXISTING SERVICES</t>
  </si>
  <si>
    <t>Excavate by hand to expose existing services (provisional)</t>
  </si>
  <si>
    <t>m2</t>
  </si>
  <si>
    <t>Protection of existing services</t>
  </si>
  <si>
    <t>SURVEY AND REFERENCE PEGS</t>
  </si>
  <si>
    <t>Protect and re-establish all reference pegs and bench marks</t>
  </si>
  <si>
    <t>PUBLIC LIAISON OFFICER (Provisional Item)</t>
  </si>
  <si>
    <t>Remuneration of public liaison officer for the duration of the contract</t>
  </si>
  <si>
    <t>1.00</t>
  </si>
  <si>
    <t>Contractor's charges to provisional amount above</t>
  </si>
  <si>
    <t>%</t>
  </si>
  <si>
    <t>15.00</t>
  </si>
  <si>
    <t>ITEMS NOT MENTIONED</t>
  </si>
  <si>
    <t>Should the Contractor wish to price any items mentioned in the General Conditions of Contract, Specifications or Drawings but not specifically mentioned in the Schedule, he should do so hereunder. Full descriptions, quantities, units and rates are to be stated.</t>
  </si>
  <si>
    <t>Site visits for assessment of equipment</t>
  </si>
  <si>
    <t>Compiling of documentation</t>
  </si>
  <si>
    <t>BILL NO. 1</t>
  </si>
  <si>
    <t>The Contractor must read each description throughout this bills of quantities in conjunction with and in the context of the obligations, requirements and specifications stated in the descriptions, the Model Preambles for Trades (2008 Edition) and any supplementary Preambles to the Model Preambles forming part of these Bills of Quantities  No claim arising from brevity of description of items fully described in the said Model Preambles for Trades or Supplementary Preambles to Model Preambles will be granted _____________________________________________________</t>
  </si>
  <si>
    <t>m</t>
  </si>
  <si>
    <t>BILL NO. 2</t>
  </si>
  <si>
    <t>EARTHWORKS</t>
  </si>
  <si>
    <t>NOTES</t>
  </si>
  <si>
    <t>Working space</t>
  </si>
  <si>
    <t>No working space has been measured nor will any claim for working space be considered. The Contractor is deemed to have provided for working space in the rates of the affected items</t>
  </si>
  <si>
    <t>Carting away of surplus excavated material</t>
  </si>
  <si>
    <t>Note that the carting away of excavated material is measured as a separate item, unless specifically stated otherwise. Descriptions of carting away of excavated material shall be deemed to include loading excavated material onto trucks, etc., directly from the excavations or, alternatively, from stock piles situated on the building site. The material shall be carted away to a dumping site to be located by the contractor. All dumping costs related to such carting away shall be deemed to be included in the rates for the cart away items</t>
  </si>
  <si>
    <t>Dust control</t>
  </si>
  <si>
    <t>The Contractor shall take all necessary and reasonable measures to acceptably control all dust associated with the works which shall include for watering down at least twice a day for the duration of the contract, if so required</t>
  </si>
  <si>
    <t>EXCAVATIONS, FILLING, ETC</t>
  </si>
  <si>
    <t>Excavate in pickable material not exceeding 2m deep below reduced or natural ground level and set aside for use as filling (backfilling elsewhere)</t>
  </si>
  <si>
    <t>m3</t>
  </si>
  <si>
    <t>Extra over all excavations in pickable material for</t>
  </si>
  <si>
    <t>Soft rock</t>
  </si>
  <si>
    <t>Hard rock</t>
  </si>
  <si>
    <t>Disposal of excavated material</t>
  </si>
  <si>
    <t>Extra over all excavations for loading and carting away surplus excavated material from the site and dumping at a dumping ground to be located by the Contractor (Excavated volume measured - no allowance made for bulking)</t>
  </si>
  <si>
    <t>Keeping works free of water</t>
  </si>
  <si>
    <t>Allow for the baling, pumping or otherwise in keeping the works free from all water or mud</t>
  </si>
  <si>
    <t>EARTH FILLING, ETC.</t>
  </si>
  <si>
    <t>Compaction of surfaces</t>
  </si>
  <si>
    <t>Additional soil tests to be carried out as directed by the Principal Agent</t>
  </si>
  <si>
    <t>Note: Prices for soil tests must be included in the Contractor's rates for earthworks items</t>
  </si>
  <si>
    <t>Modified AASHTO Density tests</t>
  </si>
  <si>
    <t>SOIL POISONING</t>
  </si>
  <si>
    <t>"Rentokil" or similar approved treatment</t>
  </si>
  <si>
    <t>Under floors etc including forming and poisoning shallow furrows against foundation walls etc, filling in furrows and ramming</t>
  </si>
  <si>
    <t>Sides and bottom of trenches and holes</t>
  </si>
  <si>
    <t>CONCRETE, FORMWORK AND REINFORCEMENT</t>
  </si>
  <si>
    <t>CONCRETE GENERALLY</t>
  </si>
  <si>
    <t>The thickness of all concrete surface beds shown on the drawings are minimum thicknesses excluding any finishes (unless otherwise stated)  The Contractor is solely responsible for checking the levels of the top of the filling below the surface beds and all other levels relating to concrete, before any concrete is cast, so as to ensure that the thicknesses and the top levels decribed above can be achieved. The cost of any extra concrete or filling required to fill in hollows in filling, or trimming of the top of filling to reduce the levels to achieve the minimum thicknesses and levels of the concrete shown on the drawings, shall be for the Contractor' account</t>
  </si>
  <si>
    <t>All concrete prices to include for all necessary tests as required by SABS 1200</t>
  </si>
  <si>
    <t>COSTS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</si>
  <si>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</si>
  <si>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Breeze concrete shall consist of twelve parts clean dry furnace ash, free from coal or other foreign matter, to one part cement (12:1), the ash graded up to particles which will pass a 16,5mm ring from a minimum which fails to pass a 4,75mm mesh.  The finer materials from the screening are to be first mixed with the cement into a mortar and the ash added afterwards and thoroughly incorporated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</si>
  <si>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</si>
  <si>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</si>
  <si>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</si>
  <si>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</si>
  <si>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</si>
  <si>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t>
  </si>
  <si>
    <t>15Mpa/19mm Concrete</t>
  </si>
  <si>
    <t>REINFORCED CONCRETE CAST AGAINST EXCAVATED SURFACES</t>
  </si>
  <si>
    <t>TEST BLOCKS</t>
  </si>
  <si>
    <t xml:space="preserve">Allow for all necessary concrete test cubes size 150 x 150 x 150mm cast from batches of concrete required for the entire contract as specified, made, stored, cured ans tested in accordance with SABS Methodes 861 and 863, including use of approved testing laboratory for testing, paying all charges and submitting reports to Principal Agent </t>
  </si>
  <si>
    <t>CONCRETE SUNDRIES</t>
  </si>
  <si>
    <t>Finishing top surfaces of concrete smooth with a power float</t>
  </si>
  <si>
    <t>ROUGH FORMWORK</t>
  </si>
  <si>
    <t>Rough formwork to sides</t>
  </si>
  <si>
    <t>REINFORCEMENT</t>
  </si>
  <si>
    <t>Mild steel rod reinforcement to structural concrete work (Note: the following item has not been separated into various diameters and this principle will apply when remeasuring the item)</t>
  </si>
  <si>
    <t>Various diameter rods</t>
  </si>
  <si>
    <t>kg</t>
  </si>
  <si>
    <t>High tensile steel rod reinforcement to structural concrete work (Note: the following item has not been separated into various diameters and this principle will apply when remeasuring the item)</t>
  </si>
  <si>
    <t>Fabric reinforcement</t>
  </si>
  <si>
    <t>Type 395 fabric reinforcement in concrete surface beds, slabs, etc</t>
  </si>
  <si>
    <t>Earthworks</t>
  </si>
  <si>
    <t>Concrete, Formwork and Reinforcement</t>
  </si>
  <si>
    <t>BULK EARTHWORKS</t>
  </si>
  <si>
    <t>PREAMBLES</t>
  </si>
  <si>
    <t>Nature of ground</t>
  </si>
  <si>
    <t>Descriptions of excavations shall be deemed to include all ground conditions other than "Hard Rock".</t>
  </si>
  <si>
    <t>"Hard Rock" shall mean granite, quartzitic sandstone or other rock of similar hardness which, in the Engineers opinion, requires drilling, wedging and splitting or the use of explosives etc.</t>
  </si>
  <si>
    <t>All excavation volumes are measured nett - no allowance made for bulking</t>
  </si>
  <si>
    <t>Site Inspection</t>
  </si>
  <si>
    <t>The Tenderers must visit the site on their own accord and  acquaint themselves fully as to the conditions on site as no claims in this regard will be entertained.</t>
  </si>
  <si>
    <t>Note:    Prices for bulk earthworks shall include for the formation of battered banks as required for lateral support, for ramps, for the removal of excavated material and shall also include for the removal of such battered banks and ramps where directed or required.</t>
  </si>
  <si>
    <t xml:space="preserve">SITE CLEARANCE, ETC </t>
  </si>
  <si>
    <t xml:space="preserve">Site clearance </t>
  </si>
  <si>
    <t xml:space="preserve">Stripping average 150mm thick layer of top soil and stockpiling on site </t>
  </si>
  <si>
    <t>BULK EXCAVATION, FILLING, ETC</t>
  </si>
  <si>
    <t>Extra over bulk excavation in earth for excavation in</t>
  </si>
  <si>
    <t>Extra over all excavations for carting away</t>
  </si>
  <si>
    <t>Surplus material from excavations and/or stock piles on site to a dumping site to be located by the contractor</t>
  </si>
  <si>
    <t>Keeping excavations free of water</t>
  </si>
  <si>
    <t>Keeping excavations free of all water other than subterranean water</t>
  </si>
  <si>
    <t>COMPACTION  OF  SURFACES</t>
  </si>
  <si>
    <t>Rip, scarifying for a depth of 150mm and grading natural or made-up surfaces of ground including breaking down or removing oversize material, forming to correct lines, curves, grades and cambers and compacting to 93% Modified AASHTO density by watering and rolling.</t>
  </si>
  <si>
    <t>All filling whether obtained from the excavations or by the Contractor must be approved by the Engineer.</t>
  </si>
  <si>
    <t>PRESCRIBED  DENSITY  TESTS  ON  FILLING</t>
  </si>
  <si>
    <t>Prescribed density tests on filling</t>
  </si>
  <si>
    <t>Allow for Modified  AASHTO Density tests as specified by the Consulting Engineer.</t>
  </si>
  <si>
    <t>Allow for Road Indicator tests as specified by the Consulting Engineer.</t>
  </si>
  <si>
    <t>Allow for  "Field Density" tests including "Optimum Moisture Content" (Four readings per test) as specified by the Consulting Engineer.</t>
  </si>
  <si>
    <t>Allow for  "Natural California Bearing Ratio" tests as specified by the Consulting Engineer.</t>
  </si>
  <si>
    <t>Allow for Calibrate troxler with sand replacement method tests as specified by the Consulting Engineer.</t>
  </si>
  <si>
    <t>Aprons</t>
  </si>
  <si>
    <t>External works</t>
  </si>
  <si>
    <t>BUILDING WORKS</t>
  </si>
  <si>
    <t>SUMMARY SECTION 2</t>
  </si>
  <si>
    <t>8.3.1</t>
  </si>
  <si>
    <t>8.3.2.1</t>
  </si>
  <si>
    <t>8.4.2.1 (d)</t>
  </si>
  <si>
    <t>8.3.2.1(c )</t>
  </si>
  <si>
    <t>8.3.2.2</t>
  </si>
  <si>
    <t>8.3.2.2 (a)</t>
  </si>
  <si>
    <t>8.3.2.2 (b)</t>
  </si>
  <si>
    <t>8.3.2.2 (d)</t>
  </si>
  <si>
    <t>8.3.2.2 (e)</t>
  </si>
  <si>
    <t>8.3.2.2 (f)</t>
  </si>
  <si>
    <t>8.3.2.2 (g)</t>
  </si>
  <si>
    <t>8.3.3</t>
  </si>
  <si>
    <t>8.3.4</t>
  </si>
  <si>
    <t>8.4.1</t>
  </si>
  <si>
    <t>8.4.2.1 (a)</t>
  </si>
  <si>
    <t>8.4.2.1 (c)</t>
  </si>
  <si>
    <t>8.4.2.2 (a)</t>
  </si>
  <si>
    <t>8.4.2.2 (b)</t>
  </si>
  <si>
    <t>8.4.2.2 (d)</t>
  </si>
  <si>
    <t>8.4.2.2 (e)</t>
  </si>
  <si>
    <t>8.4.2.2 (f)</t>
  </si>
  <si>
    <t>8.4.2.2 (g)</t>
  </si>
  <si>
    <t>8.4.3</t>
  </si>
  <si>
    <t>8.4.4</t>
  </si>
  <si>
    <t>8.4.5</t>
  </si>
  <si>
    <t>8.8.4</t>
  </si>
  <si>
    <t>8.8.5</t>
  </si>
  <si>
    <t>SANS 1200D</t>
  </si>
  <si>
    <t>8.3.2</t>
  </si>
  <si>
    <t>8.4.2</t>
  </si>
  <si>
    <t>8.2.1</t>
  </si>
  <si>
    <t>8.2.2</t>
  </si>
  <si>
    <t>SANS 1200C</t>
  </si>
  <si>
    <t>8.3.3 (b)</t>
  </si>
  <si>
    <t>SANS1200MJ</t>
  </si>
  <si>
    <t>Excavate under building footprint and apron</t>
  </si>
  <si>
    <t>Under Building footprint and Apron</t>
  </si>
  <si>
    <t>Rip and scarify top of filled or excavated surfaces for a depth of 150mm, break down or remove oversize material, add suitable material where required and recompact to 90% Mod AASHTO density</t>
  </si>
  <si>
    <t>Selected G6 filling material supplied by the contractor and carted onto site, consolidated in 150mm thick layers and compacted to As Shown Mod. AASHTO maximum density</t>
  </si>
  <si>
    <t>Surface blinding under building footprint and apron</t>
  </si>
  <si>
    <t>25MPa/19mm Concrete</t>
  </si>
  <si>
    <t>Raft Foundation</t>
  </si>
  <si>
    <t>For Wall indent on raft foundation</t>
  </si>
  <si>
    <t>Excavation in earth for parking area</t>
  </si>
  <si>
    <t>Not exceeding 2m</t>
  </si>
  <si>
    <t>CONSTRUCTION OF SUBBASE LAYERS</t>
  </si>
  <si>
    <t>SANS1200ME</t>
  </si>
  <si>
    <t>Imported filling in selected material (G5) supplied by the contractor spread, levelled, watered, consolidated and compacted to As Shown Modified AASHTO density in 150mm thick layers.</t>
  </si>
  <si>
    <t>Bedding Sand</t>
  </si>
  <si>
    <t>Under Paved Area</t>
  </si>
  <si>
    <t>SEGMENTED PAVING</t>
  </si>
  <si>
    <t>Construction of 80mm Paving Blocks</t>
  </si>
  <si>
    <t>Provision of edge restraint</t>
  </si>
  <si>
    <t>SECTION ONE - FOUNDATIONS</t>
  </si>
  <si>
    <t>SUMMARY SECTION 1</t>
  </si>
  <si>
    <t>SECTION TWO - EXTERNAL WORKS</t>
  </si>
  <si>
    <t>Building works section 1: Foundations</t>
  </si>
  <si>
    <t>Building works section 2: External Works</t>
  </si>
  <si>
    <t>ROOFING</t>
  </si>
  <si>
    <t>Timber Truss Roof</t>
  </si>
  <si>
    <t>Supply and Install timber truss roof as per dimensions shown. Truss to comply with SANS 10400 Part L and relevant SANS code. Certificate of compliance to be forwarded to the Engineer for approval</t>
  </si>
  <si>
    <t>Sum</t>
  </si>
  <si>
    <t>Roofing</t>
  </si>
  <si>
    <t>Payment refers</t>
  </si>
  <si>
    <t>Preparation of the Contractor's site specific Health and Safety Plan</t>
  </si>
  <si>
    <t xml:space="preserve">  lump sum</t>
  </si>
  <si>
    <t>Principal Contractor's initial obligations in respect of the Occupational Health and Safety Act and Construction Regulations</t>
  </si>
  <si>
    <t>Principal Contractor's time related obligations in respect of the Occupational Health and Safety Act and Construction Regulations</t>
  </si>
  <si>
    <t xml:space="preserve">  month</t>
  </si>
  <si>
    <t>Provision of Personal Protective Equipment (PPE)</t>
  </si>
  <si>
    <t>Provision of a full-time Construction Health and Safety Officer</t>
  </si>
  <si>
    <t xml:space="preserve"> month</t>
  </si>
  <si>
    <t>Cost of medical certificates and medical surveillance</t>
  </si>
  <si>
    <t>(a) Initial (baseline) medical examinations</t>
  </si>
  <si>
    <t>lump sum</t>
  </si>
  <si>
    <t>(b) Periodic  examinations</t>
  </si>
  <si>
    <t>(c)Exit examinations</t>
  </si>
  <si>
    <t>Induction training</t>
  </si>
  <si>
    <t>Provision of First Aid Boxes to GSR requirements and other emergency safety equipment such as fire extinguishers.</t>
  </si>
  <si>
    <t>Transportation of Workers</t>
  </si>
  <si>
    <t>Welfare Facilities</t>
  </si>
  <si>
    <t>Occupational Hygiene Surveys</t>
  </si>
  <si>
    <t>Security requirements including the security risk assessment (before site establishment)</t>
  </si>
  <si>
    <t>Employee wellness programs</t>
  </si>
  <si>
    <t>Drug and Alcohol Testing, Policies and Procedures</t>
  </si>
  <si>
    <t>Barricading</t>
  </si>
  <si>
    <t>Safety notices and signs</t>
  </si>
  <si>
    <t>SHE  Incentives</t>
  </si>
  <si>
    <t>Adequate ventilation and lighting during construction</t>
  </si>
  <si>
    <t>Submission of the Health and Safety File (hard and soft copies)</t>
  </si>
  <si>
    <t>D</t>
  </si>
  <si>
    <t>SHEQ</t>
  </si>
  <si>
    <t>ITEM</t>
  </si>
  <si>
    <t>UNIT</t>
  </si>
  <si>
    <t>QTY</t>
  </si>
  <si>
    <t>DESIGN RATE</t>
  </si>
  <si>
    <t>MANUFACTURE, TEST, DELIVER AND OFF LOAD RATE</t>
  </si>
  <si>
    <t xml:space="preserve">INSTALLATION, COMMISSIONING AND PUTTING INTO SERVICE       RATE  </t>
  </si>
  <si>
    <t xml:space="preserve">TOTAL AMOUNT    R </t>
  </si>
  <si>
    <t>Electrical Equipment and Works. Contractor to review all documentation, drawings and drawing legends in order to provide pricing. Contractor shall ensure all equipment and works required for a complete and working  installation are allowed for in the pricing schedule</t>
  </si>
  <si>
    <t>Alterations to the existing T&amp;P store. Drawings RA 17183 Sheet 005 to 011 Rev 0.A</t>
  </si>
  <si>
    <t>Provision for the detailed designs for approval by Rand Water based on the functional designs .</t>
  </si>
  <si>
    <t>Provide for decommissioning and making safe of relevant items and circuits referenced as part of Rev 0.A changes</t>
  </si>
  <si>
    <t>Provide for a complete small power and lighting installation as indicated on the Rev 0.A drawings complete with changes in the distribution board</t>
  </si>
  <si>
    <t>Provide for an Electrical Certificate of Compliance for the alterations done</t>
  </si>
  <si>
    <t>Provide for as built drawings in hard and soft copies</t>
  </si>
  <si>
    <t>Lot</t>
  </si>
  <si>
    <t>New Storage Building. Drawing RA39705 sheet 001 and 002 Rev A</t>
  </si>
  <si>
    <t>Provide for soft soil excavations, back filling and compaction for the new supply cable as per Rand Water specifications complete with sifted soil bedding</t>
  </si>
  <si>
    <t>M</t>
  </si>
  <si>
    <t>Provide for two concrete cable markers complete with aluminium engraved plate indicating the cable size, voltage and direction. To be installed between man hole no.3 and the new SP&amp;L DB 02</t>
  </si>
  <si>
    <t>Each</t>
  </si>
  <si>
    <t>Provide for 110mm PVC sleeves at the existing gate crossing complete with blanks and sealing system after installation of cables</t>
  </si>
  <si>
    <t>Provision for a small power and lighting distribution board complete with all equipment as indicated on the single line diagram</t>
  </si>
  <si>
    <t>Provide for a complete small power and lighting installation as indicated on the Rev A drawings</t>
  </si>
  <si>
    <t>Provide for an Electrical Certificate of Compliance for the new installation</t>
  </si>
  <si>
    <t>Total Carried Forward to Summary</t>
  </si>
  <si>
    <t>E</t>
  </si>
  <si>
    <t>Electrical</t>
  </si>
  <si>
    <t>Rate (B)</t>
  </si>
  <si>
    <t>Total A*B</t>
  </si>
  <si>
    <t>PAYMENT REFERS</t>
  </si>
  <si>
    <t>SKILLS DEVELOPMENT PROGRAM</t>
  </si>
  <si>
    <t xml:space="preserve"> SOCIAL RESPONSIBILITY PROGRAM</t>
  </si>
  <si>
    <t>Community Liason Officer. A key component in aiding the realisation of the SED objectives is effective community liaison with all the relevant role-players, structures, civic organisations and the community at large.</t>
  </si>
  <si>
    <t>SED ADMINISTRATION</t>
  </si>
  <si>
    <t>PARTICIPATION OF LOCAL ENTERPRICES</t>
  </si>
  <si>
    <t>Rate Only</t>
  </si>
  <si>
    <t>Section Total Amount Carried Forward To Summary</t>
  </si>
  <si>
    <t>F</t>
  </si>
  <si>
    <t>SED</t>
  </si>
  <si>
    <t>SCHEDULE D: ARCHITECTURE</t>
  </si>
  <si>
    <t>BILL  No. 1</t>
  </si>
  <si>
    <t xml:space="preserve">ALTERATIONS(PROVISIONAL) </t>
  </si>
  <si>
    <t xml:space="preserve">PREAMBLES </t>
  </si>
  <si>
    <t xml:space="preserve"> </t>
  </si>
  <si>
    <t xml:space="preserve">For Preambles refer to 'Standard Preambles to All Trades' </t>
  </si>
  <si>
    <t>REMOVAL OF EXISTING WORK</t>
  </si>
  <si>
    <t>Take out and remove doors or windows including thresholds,cills,etc and build up openings in brickwork including making good where necessary</t>
  </si>
  <si>
    <t>D1.1</t>
  </si>
  <si>
    <t>Take out  and remove existing timber double doors</t>
  </si>
  <si>
    <t>D1.2</t>
  </si>
  <si>
    <t>Take out  and remove existing timber single door</t>
  </si>
  <si>
    <t>D1.3</t>
  </si>
  <si>
    <t>Take out  and remove existing steel double door frame</t>
  </si>
  <si>
    <t>D1.4</t>
  </si>
  <si>
    <t>Take out  and remove existing steel single door frame</t>
  </si>
  <si>
    <t>D1.5</t>
  </si>
  <si>
    <t>Brick up double door opening with 230mm facebrick "Blue Barley Travertine"</t>
  </si>
  <si>
    <t>TOTAL ALTERATIONS: TO SECTION D SUMMARY</t>
  </si>
  <si>
    <t>BILL No. 2</t>
  </si>
  <si>
    <t xml:space="preserve">MASONRY </t>
  </si>
  <si>
    <t xml:space="preserve">BRICKWORK </t>
  </si>
  <si>
    <t xml:space="preserve">SUPPLEMENTARY PREAMBLES </t>
  </si>
  <si>
    <t xml:space="preserve">Sizes in descriptions </t>
  </si>
  <si>
    <t>Where sizes in descriptions are given in brick units, "one brick"</t>
  </si>
  <si>
    <t xml:space="preserve"> shall represent the length and "half brick" the width of a brick </t>
  </si>
  <si>
    <t xml:space="preserve">Hollow walls etc  </t>
  </si>
  <si>
    <t>Descriptions of hollow walls shall be deemed to include leaving</t>
  </si>
  <si>
    <t xml:space="preserve"> every fifth perpend of the bottom course of the external skin</t>
  </si>
  <si>
    <t xml:space="preserve"> open as a weep hole.  </t>
  </si>
  <si>
    <t>Walls in two skins described as "bagged and sealed" shall be</t>
  </si>
  <si>
    <t xml:space="preserve"> deemed to include having the outer face of the inner skin</t>
  </si>
  <si>
    <t xml:space="preserve"> bagged with 1:6 cement and sand mixture and sealed with two</t>
  </si>
  <si>
    <t xml:space="preserve"> coats "Brixeal" bitumen emulsion waterproofing coating. </t>
  </si>
  <si>
    <t xml:space="preserve">Face bricks  </t>
  </si>
  <si>
    <t>Bricks shall be ordered timeously to obtain uniformity in size</t>
  </si>
  <si>
    <t xml:space="preserve"> and colour </t>
  </si>
  <si>
    <t xml:space="preserve">Pointing  </t>
  </si>
  <si>
    <t>Descriptions of recessed pointing to fair face brickwork and</t>
  </si>
  <si>
    <t xml:space="preserve"> face brickwork shall be deemed to include square recessed,</t>
  </si>
  <si>
    <t xml:space="preserve"> hollow recessed, weathered pointing, etc </t>
  </si>
  <si>
    <t xml:space="preserve">SUPERSTRUCTURE </t>
  </si>
  <si>
    <t xml:space="preserve">Brickwork of NFP bricks in class II mortar </t>
  </si>
  <si>
    <t>D2.1</t>
  </si>
  <si>
    <t>110mm Brick walls</t>
  </si>
  <si>
    <t xml:space="preserve">BRICKWORK SUNDRIES </t>
  </si>
  <si>
    <t xml:space="preserve">Brickwork reinforcement </t>
  </si>
  <si>
    <t>D2.2</t>
  </si>
  <si>
    <t xml:space="preserve">75mm Wide reinforcement built in horizontally </t>
  </si>
  <si>
    <t>TOTAL  MASONRY : SECT D SUMMARY</t>
  </si>
  <si>
    <t>BILL  No. 3</t>
  </si>
  <si>
    <t xml:space="preserve">CARPENTRY AND JOINERY </t>
  </si>
  <si>
    <t xml:space="preserve">Particle board: </t>
  </si>
  <si>
    <t xml:space="preserve">Particle board shall comply with the following specifications:  </t>
  </si>
  <si>
    <t xml:space="preserve">a) SABS 1300 Particle board: exterior and flooring type  </t>
  </si>
  <si>
    <t xml:space="preserve">b) SABS 1301 Particle board: interior type </t>
  </si>
  <si>
    <t xml:space="preserve">Joinery: </t>
  </si>
  <si>
    <t>Descriptions of frames shall be deemed to include frames,</t>
  </si>
  <si>
    <t xml:space="preserve"> transomes, mullions, rails, etc </t>
  </si>
  <si>
    <t>Descriptions of hardwood joinery shall be deemed to include</t>
  </si>
  <si>
    <t xml:space="preserve"> pelleting of bolt holes </t>
  </si>
  <si>
    <t xml:space="preserve">Fixing </t>
  </si>
  <si>
    <t>Items described as "nailed" shall be deemed to be fixed with</t>
  </si>
  <si>
    <t xml:space="preserve"> hardened steel nails or shot pins to brickwork or concrete </t>
  </si>
  <si>
    <t xml:space="preserve">Decorative laminate finish:  </t>
  </si>
  <si>
    <t>Laminate finish shall be glued under pressure.  Edge strips</t>
  </si>
  <si>
    <t xml:space="preserve"> shall be butt jointed at junctions with adjacent similar finish </t>
  </si>
  <si>
    <t>D3.1</t>
  </si>
  <si>
    <t>Hollow core flush panel masonite door  hung to steel frames</t>
  </si>
  <si>
    <t>D3.2</t>
  </si>
  <si>
    <t>40mm Door 832 x 2032mm high</t>
  </si>
  <si>
    <t xml:space="preserve">KITCHEN CUPBOARDS AS PER DRAWING </t>
  </si>
  <si>
    <t>D3.3</t>
  </si>
  <si>
    <t xml:space="preserve">Floor unit "Code F1200" size 1200 x 600 x 1200mm high, including </t>
  </si>
  <si>
    <t>16mm melamine  clad chipboard carcass ,doors and counter</t>
  </si>
  <si>
    <t xml:space="preserve"> tops made up of 32mm thick post formed melamine clad </t>
  </si>
  <si>
    <t xml:space="preserve">chipboard with a shelf and  2 x doors with standard handles </t>
  </si>
  <si>
    <t>D3.4</t>
  </si>
  <si>
    <t xml:space="preserve">Floor unit "Code F600" ,Size 600 x 600 x 900mm including a </t>
  </si>
  <si>
    <t xml:space="preserve">shelf  as per drawing </t>
  </si>
  <si>
    <t>TOTAL  CARPENTRY &amp; JOINERY : SECT D SUMMARY</t>
  </si>
  <si>
    <t>BILL  No. 4</t>
  </si>
  <si>
    <t xml:space="preserve">CEILINGS, PARTITIONS AND ACCESS FLOORING </t>
  </si>
  <si>
    <t xml:space="preserve">Descriptions: </t>
  </si>
  <si>
    <t xml:space="preserve"> hardened steel nails or pins or shot pinned to brickwork or</t>
  </si>
  <si>
    <t xml:space="preserve"> concrete </t>
  </si>
  <si>
    <t>Items described as "plugged" shall be deemed to include</t>
  </si>
  <si>
    <t xml:space="preserve"> screwing to fibre, plastic or metal plugs at not exceeding</t>
  </si>
  <si>
    <t xml:space="preserve"> 600mm centres, and where described as "bolted" the bolts</t>
  </si>
  <si>
    <t xml:space="preserve"> have been given elsewhere </t>
  </si>
  <si>
    <t xml:space="preserve">CEILINGS ETC </t>
  </si>
  <si>
    <t>Suspended ceiling</t>
  </si>
  <si>
    <t>D4.1</t>
  </si>
  <si>
    <t xml:space="preserve">25mm Kulite aff/acquired 1195 x 595mm ceiling boards </t>
  </si>
  <si>
    <t xml:space="preserve">laid in a patented pre-painted exposed T-section suspended </t>
  </si>
  <si>
    <t>ceiling grid</t>
  </si>
  <si>
    <t>D4.2</t>
  </si>
  <si>
    <t>Ceilings suspended not exceeding 1m below  timber purlins</t>
  </si>
  <si>
    <t>D4.3</t>
  </si>
  <si>
    <t>6mm "Everite" nutec ceilingboard</t>
  </si>
  <si>
    <t xml:space="preserve">Ceilings including 38 x 50mm sawn softwood brandering at </t>
  </si>
  <si>
    <t>600mm centres</t>
  </si>
  <si>
    <t>TOTAL  CEILINGS AND PARTITIONS : TO SECT D SUMMARY</t>
  </si>
  <si>
    <t>BILL  No. 5</t>
  </si>
  <si>
    <t xml:space="preserve">IRONMONGERY </t>
  </si>
  <si>
    <t xml:space="preserve">Finishes to ironmongery </t>
  </si>
  <si>
    <t>Where applicable finishes to ironmongery are indicated by</t>
  </si>
  <si>
    <t xml:space="preserve"> suffixes in accordance with the following list:  </t>
  </si>
  <si>
    <t xml:space="preserve">BS Satin bronze lacquered CH Chromium plated  </t>
  </si>
  <si>
    <t xml:space="preserve">SC Satin chromium plated  </t>
  </si>
  <si>
    <t xml:space="preserve">SE Silver enamelled  </t>
  </si>
  <si>
    <t xml:space="preserve">GE Grey enamelled  </t>
  </si>
  <si>
    <t xml:space="preserve">AS Anodised silver  </t>
  </si>
  <si>
    <t xml:space="preserve">AB Anodised bronze  </t>
  </si>
  <si>
    <t xml:space="preserve">AG Anodised gold  </t>
  </si>
  <si>
    <t xml:space="preserve">ABL Anodised black  </t>
  </si>
  <si>
    <t xml:space="preserve">PB Polished brass  </t>
  </si>
  <si>
    <t xml:space="preserve">PL Polished and lacquered  </t>
  </si>
  <si>
    <t xml:space="preserve">PT Epoxy coated  </t>
  </si>
  <si>
    <t xml:space="preserve">SD Sanded </t>
  </si>
  <si>
    <t xml:space="preserve">HINGES, BOLTS, ETC </t>
  </si>
  <si>
    <t>D5.1</t>
  </si>
  <si>
    <t>1000 x 400mm new bronze awning as per manufacturers details and specifications</t>
  </si>
  <si>
    <t>D5.2</t>
  </si>
  <si>
    <t>"Code 8352-100SN aluminium reflex hinge 100mm anodised</t>
  </si>
  <si>
    <t>D5.3</t>
  </si>
  <si>
    <t>"Code 5213BBSS 350mm pull handle BTB</t>
  </si>
  <si>
    <t xml:space="preserve">LOCKS </t>
  </si>
  <si>
    <t xml:space="preserve">"Union"  </t>
  </si>
  <si>
    <t>D5.4</t>
  </si>
  <si>
    <t>"Code CB612-24C,2295-76SS protea  two lever mortice lock</t>
  </si>
  <si>
    <t>SUNDRIES</t>
  </si>
  <si>
    <t>Door stop</t>
  </si>
  <si>
    <t>D5.5</t>
  </si>
  <si>
    <t>"Code CZ8731CH floor mounted door stop</t>
  </si>
  <si>
    <t xml:space="preserve">BATHROOM FITTINGS </t>
  </si>
  <si>
    <t xml:space="preserve">Kimberley Clark or other approved </t>
  </si>
  <si>
    <t>D5.7</t>
  </si>
  <si>
    <t>2 x Toilet roll, lockable and vandal proof  and screwed to wall</t>
  </si>
  <si>
    <t>"Kimberly-Clark"</t>
  </si>
  <si>
    <t>D5.8</t>
  </si>
  <si>
    <t>Soap dispenser</t>
  </si>
  <si>
    <t>D5.9</t>
  </si>
  <si>
    <t>Reflex hand towel dispenser</t>
  </si>
  <si>
    <t xml:space="preserve">"Chairman Industries" </t>
  </si>
  <si>
    <t>D5.10</t>
  </si>
  <si>
    <t xml:space="preserve">32mm  Cistern back grab rail 750mm long plugged </t>
  </si>
  <si>
    <t>D5.11</t>
  </si>
  <si>
    <t xml:space="preserve">32mm Dog leg side grab rail  girth plugged </t>
  </si>
  <si>
    <t>TOTAL  IRONOMGERY : TO SECT D SUMMARY</t>
  </si>
  <si>
    <t>BILL No. 6</t>
  </si>
  <si>
    <t xml:space="preserve">METALWORK </t>
  </si>
  <si>
    <t xml:space="preserve">Descriptions </t>
  </si>
  <si>
    <t>Descriptions of bolts shall be deemed to include nuts and</t>
  </si>
  <si>
    <t xml:space="preserve"> washers </t>
  </si>
  <si>
    <t>Descriptions of expansion anchors and bolts and chemical</t>
  </si>
  <si>
    <t xml:space="preserve"> anchors and bolts shall be deemed to include nuts, washers</t>
  </si>
  <si>
    <t xml:space="preserve"> and mortices in brickwork or concrete </t>
  </si>
  <si>
    <t>Metalwork described as"holed for bolt(s)" shall be deemed to</t>
  </si>
  <si>
    <t xml:space="preserve"> exclude the bolts unless otherwise described </t>
  </si>
  <si>
    <t xml:space="preserve">PRESSED STEEL DOOR FRAMES </t>
  </si>
  <si>
    <t>D6.1</t>
  </si>
  <si>
    <t xml:space="preserve">1,2mm Rebated frames suitable for half brick walls </t>
  </si>
  <si>
    <t>D6.2</t>
  </si>
  <si>
    <t>Frame for door 813 x 2032mm high</t>
  </si>
  <si>
    <t>STANDARD RESIDENTIAL WINDOWS</t>
  </si>
  <si>
    <t xml:space="preserve">Residential type windows of residential section complete with </t>
  </si>
  <si>
    <t xml:space="preserve">ironmongery and including setting up, building in,filling back of </t>
  </si>
  <si>
    <t>frame with cement mortar, etc</t>
  </si>
  <si>
    <t>D6.3</t>
  </si>
  <si>
    <t>TOTAL  METALWORK : TO SECT D SUMMARY</t>
  </si>
  <si>
    <t>BILL  No. 7</t>
  </si>
  <si>
    <t xml:space="preserve">PLASTERING </t>
  </si>
  <si>
    <t xml:space="preserve">SCREEDS </t>
  </si>
  <si>
    <t xml:space="preserve">INTERNAL PLASTER </t>
  </si>
  <si>
    <t xml:space="preserve">Cement plaster on brickwork </t>
  </si>
  <si>
    <t>D7.1</t>
  </si>
  <si>
    <t xml:space="preserve">On walls </t>
  </si>
  <si>
    <t>TOTAL  PLASTERING : TO SECT D SUMMARY</t>
  </si>
  <si>
    <t>BILL  No. 8</t>
  </si>
  <si>
    <t xml:space="preserve">TILING </t>
  </si>
  <si>
    <t>Unless described as "fixed with adhesive to plaster (plaster</t>
  </si>
  <si>
    <t xml:space="preserve"> elsewhere)" descriptions of tiling on brick or concrete walls,</t>
  </si>
  <si>
    <t xml:space="preserve"> columns, etc shall be deemed to include 1:4 cement plaster</t>
  </si>
  <si>
    <t xml:space="preserve"> backing and descriptions of tiling on concrete floors etc shall be</t>
  </si>
  <si>
    <t xml:space="preserve"> deemed to include 1:3 plaster bedding </t>
  </si>
  <si>
    <t xml:space="preserve">WALL TILING </t>
  </si>
  <si>
    <t>D8.1</t>
  </si>
  <si>
    <t>Prepare wall to take new "Johnsons" 250x250x5mm white glazed ceramic wall tiles (Grade A) glued to the wall with tile adhesive applied as per manufacturers specifications upto 2100mm high (except for toilets - ceiling height). Smooth finish all tiling joints with tile grout and fill joints where tiles meet sanitary fittings with white silicone sealer. All outer corners to be fitted with corner trim (PCP 25x25mm PVc wall corner protector; Colour  White</t>
  </si>
  <si>
    <t xml:space="preserve">On walls in isolated panels, splashbacks, etc </t>
  </si>
  <si>
    <t>D8.2</t>
  </si>
  <si>
    <t>On narrow width</t>
  </si>
  <si>
    <t xml:space="preserve">FLOOR TILING </t>
  </si>
  <si>
    <t>Prepare surface to take "Johnson" colorado dust stone CD759, 330x330x7mm ceramic floor tiles (Grade A) glued to the wall with tile adhesive applied as per manufacturers specification. Smooth finish all tiling joints with fine epoxy colour: Grey</t>
  </si>
  <si>
    <t>D8.3</t>
  </si>
  <si>
    <t>On floors</t>
  </si>
  <si>
    <t>TOTAL  TILING : TO SECT D SUMMARY</t>
  </si>
  <si>
    <t>BILL  No. 9</t>
  </si>
  <si>
    <t xml:space="preserve">PLUMBING AND DRAINAGE (PROVISIONAL) </t>
  </si>
  <si>
    <t xml:space="preserve">"Polycop" polypropylene pipes: </t>
  </si>
  <si>
    <t>Polypropylene pipes 54mm diameter and under shall be</t>
  </si>
  <si>
    <t xml:space="preserve"> seamless copper coloured class 16 pipes jointed with</t>
  </si>
  <si>
    <t xml:space="preserve"> "Fast-fuse" heat welded thermoplastic or brass compression</t>
  </si>
  <si>
    <t xml:space="preserve"> fittings as designed for use with copper pipes as stated </t>
  </si>
  <si>
    <t>Pipes shall be firmly fixed to walls etc with coloured nylon</t>
  </si>
  <si>
    <t xml:space="preserve"> snap-in pipe clips with provision for accommodating thermal</t>
  </si>
  <si>
    <t xml:space="preserve"> movement and jointed and fixed strictly in accordance with the</t>
  </si>
  <si>
    <t xml:space="preserve"> manufacturer's instructions </t>
  </si>
  <si>
    <t xml:space="preserve">All pipe diameters are nominal external </t>
  </si>
  <si>
    <t xml:space="preserve">"Polylink" polypropylene pipes: </t>
  </si>
  <si>
    <t>Polypropylene pipes 63mm diameter and over shall be class 12</t>
  </si>
  <si>
    <t xml:space="preserve"> pipes jointed with cast iron "Supraclamp" running joints </t>
  </si>
  <si>
    <t>Fusion welded bends, once or twice mitred as necessary, and</t>
  </si>
  <si>
    <t xml:space="preserve"> tees shall be factory manufactured </t>
  </si>
  <si>
    <t>Fusion welded bends and tees shall include jointing to pipes</t>
  </si>
  <si>
    <t xml:space="preserve"> with PVC rubber ring double Z joint couplers </t>
  </si>
  <si>
    <t>Branch tees shall include flanged and bolted joints to "Polycop"</t>
  </si>
  <si>
    <t xml:space="preserve"> branch pipes in addition and for brass compression male iron to</t>
  </si>
  <si>
    <t xml:space="preserve"> copper straight couplers </t>
  </si>
  <si>
    <t>Reducers shall include jointing to pipes with PVC rubber ring</t>
  </si>
  <si>
    <t xml:space="preserve"> double Z joint couplers and reducers shall be of sufficient</t>
  </si>
  <si>
    <t xml:space="preserve"> overall length to accommodate same </t>
  </si>
  <si>
    <t>All pipes shall be jointed and fixed strictly in accordance with</t>
  </si>
  <si>
    <t xml:space="preserve"> the manufacturer's instructions </t>
  </si>
  <si>
    <t xml:space="preserve">uPVC pipes and fittings: </t>
  </si>
  <si>
    <t>Soil, waste and vent pipes and fittings shall be solvent weld</t>
  </si>
  <si>
    <t xml:space="preserve"> jointed </t>
  </si>
  <si>
    <t xml:space="preserve">uPVC pressure pipes and fittings: </t>
  </si>
  <si>
    <t>Pipes of 50mm diameter and greater shall have sockets and</t>
  </si>
  <si>
    <t xml:space="preserve"> spigots with push in type integral rubber ring joints.  Bends shall</t>
  </si>
  <si>
    <t xml:space="preserve"> be uPVC and all other fittings shall be cast iron, all with similar</t>
  </si>
  <si>
    <t xml:space="preserve"> push-in type joints </t>
  </si>
  <si>
    <t>Pipes of 40mm diameter and smaller shall be plain ended with</t>
  </si>
  <si>
    <t xml:space="preserve"> solvent welded uPVC loose sockets and fittings </t>
  </si>
  <si>
    <t xml:space="preserve">Pipes for water supply shall be of the class stated </t>
  </si>
  <si>
    <t xml:space="preserve">Copper pipes: </t>
  </si>
  <si>
    <t>Pipes shall be hard drawn and half-hard pipes of the class</t>
  </si>
  <si>
    <t xml:space="preserve"> stated.  Class 0 (thin walled hard drawn) pipes shall not be</t>
  </si>
  <si>
    <t xml:space="preserve"> bent.  Class 1 (thin walled half-hard), class 2 (half-hard) and</t>
  </si>
  <si>
    <t xml:space="preserve"> class 3 (heavy walled half-hard) pipes shall only be bent with</t>
  </si>
  <si>
    <t xml:space="preserve"> benders with inner and outer formers.  Fittings to copper waste,</t>
  </si>
  <si>
    <t xml:space="preserve"> vent and anti-syphon pipes, capillary solder fittings and</t>
  </si>
  <si>
    <t xml:space="preserve"> compression fittings shall be "Cobra Watertech" type.  Capillary</t>
  </si>
  <si>
    <t xml:space="preserve"> solder fittings shall comply with ISO 2016.  Only compression</t>
  </si>
  <si>
    <t xml:space="preserve"> fittings shall be used in walls or in ground </t>
  </si>
  <si>
    <t xml:space="preserve">Fixing of pipes </t>
  </si>
  <si>
    <t>Unless specifically otherwise stated, descriptions of pipes</t>
  </si>
  <si>
    <t xml:space="preserve"> shall be deemed to include fixing to walls etc, casting in,</t>
  </si>
  <si>
    <t xml:space="preserve"> building in or suspending not exceeding 1m below</t>
  </si>
  <si>
    <t xml:space="preserve"> suspension level </t>
  </si>
  <si>
    <t xml:space="preserve">Reducing fittings </t>
  </si>
  <si>
    <t>Where fittings have reducing ends or branches they are</t>
  </si>
  <si>
    <t xml:space="preserve"> described as "reducing".  In the case of pipes with diameters</t>
  </si>
  <si>
    <t xml:space="preserve"> not exceeding 60mm only the largest end or branch size is</t>
  </si>
  <si>
    <t xml:space="preserve"> given. Should the contractor wish to use other fittings and</t>
  </si>
  <si>
    <t xml:space="preserve"> bushes or reducers he may do so on the understanding that no</t>
  </si>
  <si>
    <t xml:space="preserve"> claim in this regard will be entertained.  In the case of pipes</t>
  </si>
  <si>
    <t xml:space="preserve"> with diameters exceeding 60mm all sizes are given and no</t>
  </si>
  <si>
    <t xml:space="preserve"> claim for extra bushes, reducers, etc will be entertained </t>
  </si>
  <si>
    <t xml:space="preserve">Excavations </t>
  </si>
  <si>
    <t>No claim for rock excavation will be entertained unless the</t>
  </si>
  <si>
    <t xml:space="preserve"> contractor has timeously notified the quantity surveyor thereof</t>
  </si>
  <si>
    <t xml:space="preserve"> prior to backfilling </t>
  </si>
  <si>
    <t xml:space="preserve">"Soft rock" and "hard rock" shall be as defined in "Earthworks" </t>
  </si>
  <si>
    <t xml:space="preserve">Laying, backfilling, bedding, etc. of pipes </t>
  </si>
  <si>
    <t>Pipes shall be laid and bedded and trenches shall be carefully</t>
  </si>
  <si>
    <t xml:space="preserve"> backfilled in accordance with manufacturers' instructions </t>
  </si>
  <si>
    <t>Where no manufacturers' instructions exist pipes shall be laid in</t>
  </si>
  <si>
    <t xml:space="preserve"> accordance with clauses 5.1 and 5.2 of each of the following:  </t>
  </si>
  <si>
    <t xml:space="preserve">SABS 1200 L : Medium-pressure pipelines  </t>
  </si>
  <si>
    <t xml:space="preserve">LD : Sewers  </t>
  </si>
  <si>
    <t xml:space="preserve">LE : Stormwater drainage  </t>
  </si>
  <si>
    <t>Pipe trenches etc shall be backfilled in accordance with clauses</t>
  </si>
  <si>
    <t xml:space="preserve"> 3, 5.5, 5.6, 5.7 and 7 of SABS 1200  </t>
  </si>
  <si>
    <t xml:space="preserve">DB : Earthworks (Pipe trenches)  </t>
  </si>
  <si>
    <t>Pipes shall be bedded in accordance with clauses 3.1 to 3.4.1,</t>
  </si>
  <si>
    <t xml:space="preserve"> 5.1 to 5.3 and 7 of SABS 1200  </t>
  </si>
  <si>
    <t xml:space="preserve">LB : Bedding (Pipes).  </t>
  </si>
  <si>
    <t>Unless otherwise described bedding of rigid pipes shall be</t>
  </si>
  <si>
    <t xml:space="preserve"> class B bedding </t>
  </si>
  <si>
    <t xml:space="preserve">Stainless steelbasins, sinks, wash troughs, urinals, etc. </t>
  </si>
  <si>
    <t>Units shall have standard aprons on all exposed edges and</t>
  </si>
  <si>
    <t xml:space="preserve"> tiling keys against walls where applicable </t>
  </si>
  <si>
    <t xml:space="preserve">Waste unions </t>
  </si>
  <si>
    <t>Descriptions of waste unions shall be deemed to include rubber</t>
  </si>
  <si>
    <t xml:space="preserve"> or vulcanite plugs and chains fixed to fittings </t>
  </si>
  <si>
    <t xml:space="preserve">SOIL DRAINAGE </t>
  </si>
  <si>
    <t xml:space="preserve">uPVC pipes </t>
  </si>
  <si>
    <t>D9.1</t>
  </si>
  <si>
    <t>110mm Pipes (no excavation)</t>
  </si>
  <si>
    <t>D9.2</t>
  </si>
  <si>
    <t>50mm Pipes (no excavation)</t>
  </si>
  <si>
    <t xml:space="preserve">Extra over 110mm uPVC pipes for fittings </t>
  </si>
  <si>
    <t>D9.3</t>
  </si>
  <si>
    <t>Bend</t>
  </si>
  <si>
    <t>D9.4</t>
  </si>
  <si>
    <t>Junction</t>
  </si>
  <si>
    <t xml:space="preserve">Extra over 50mm uPVC pipes for fittings </t>
  </si>
  <si>
    <t>D9.5</t>
  </si>
  <si>
    <t>D9.6</t>
  </si>
  <si>
    <t xml:space="preserve">Precast concrete gulleys </t>
  </si>
  <si>
    <t>D9.7</t>
  </si>
  <si>
    <t>160mm Gulley exceeding 750mm and not exceeding 1000mm</t>
  </si>
  <si>
    <t xml:space="preserve"> deep</t>
  </si>
  <si>
    <t xml:space="preserve">SANITARY FITTINGS </t>
  </si>
  <si>
    <t xml:space="preserve">"Vaal " or other approved </t>
  </si>
  <si>
    <t>D9.8</t>
  </si>
  <si>
    <t>"VAAL" Hibiscus white vitrerous China wash hand basin (Code 7023) bolted to wall with 2 x 8mm patented fixing bolts. Fit basin with 2 off elbow action pillar taps. 1 off basin waste, 1,25 with backnut, plug and stay. CP angle regulating valves and CP bottle trap. Apply silicone between basin and finished wall surface.</t>
  </si>
  <si>
    <t>D9.9</t>
  </si>
  <si>
    <t xml:space="preserve">Approved lockable vandal proof 2 x roll toilet roll holder plug and </t>
  </si>
  <si>
    <t>screwed to wall</t>
  </si>
  <si>
    <t>D9.10</t>
  </si>
  <si>
    <t>32mm dia OD 304 stainless steel cistern back grab rail. 750mm wide (centre to centre) and from wall to centre line of rail 206mm. 90mm OD flanges drilled and counter sunk for 3 x fixing screws</t>
  </si>
  <si>
    <t>D9.11</t>
  </si>
  <si>
    <t>304 stainless steel 32mm dia OD rail with 3 x 90mm dia OD S/S flanges each 3 times screwed to wall using supllied S/S fixing screws and plastic wall plugs</t>
  </si>
  <si>
    <t>D9.12</t>
  </si>
  <si>
    <t>Approved soap dispenser color; white. Position to be determined on site.</t>
  </si>
  <si>
    <t>D9.13</t>
  </si>
  <si>
    <t>Approved reflex hand towel dispensers; color white. Position to be determined on site.</t>
  </si>
  <si>
    <t>D9.14</t>
  </si>
  <si>
    <t xml:space="preserve">"Vaal" or equal pearl vitreous paraplegic outlet pan code (7502) and </t>
  </si>
  <si>
    <t>matching complete with 9 litre cistern  code (710536)fitted with lid,</t>
  </si>
  <si>
    <t xml:space="preserve">fitments and purpose made CP side flush lever mounted on </t>
  </si>
  <si>
    <t xml:space="preserve">wall adjacent </t>
  </si>
  <si>
    <t>D9.15</t>
  </si>
  <si>
    <t>"Vaal" white "Hibiscus" vitreous china semi close coupled pan complete</t>
  </si>
  <si>
    <t xml:space="preserve"> with 9 litre dual flushing cistern fitted with Cobra 232/350 CP</t>
  </si>
  <si>
    <t xml:space="preserve"> angle regulating valve and double flap heavy duty seat as</t>
  </si>
  <si>
    <t xml:space="preserve"> "Dutton Plastics Eng DPE" superior white </t>
  </si>
  <si>
    <t>"CITIMETAL"</t>
  </si>
  <si>
    <t>D9.16</t>
  </si>
  <si>
    <t>900mm Single end bowl drop in sink fitted with "Cobra" 3306ST</t>
  </si>
  <si>
    <t xml:space="preserve">chromium plated "Stella" pattern sink taps  with  "Cobra" 056-15 </t>
  </si>
  <si>
    <t xml:space="preserve">and 058  extension pieces, fitted with "Cobra" 316 chromium </t>
  </si>
  <si>
    <t>plated 316 waste,plug and chain</t>
  </si>
  <si>
    <t xml:space="preserve">WASTE UNIONS ETC </t>
  </si>
  <si>
    <t>D9.17</t>
  </si>
  <si>
    <t xml:space="preserve">32mm Basin waste union </t>
  </si>
  <si>
    <t xml:space="preserve">TRAPS ETC </t>
  </si>
  <si>
    <t xml:space="preserve">uPVC </t>
  </si>
  <si>
    <t>D9.18</t>
  </si>
  <si>
    <t>32mm "P" or "S" trap</t>
  </si>
  <si>
    <t xml:space="preserve">TAPS, VALVES, ETC </t>
  </si>
  <si>
    <t xml:space="preserve">"Cobra Watertech" </t>
  </si>
  <si>
    <t>D9.19</t>
  </si>
  <si>
    <t>128CP "Star" underwall pattern stopcock</t>
  </si>
  <si>
    <t xml:space="preserve">SANITARY PLUMBING </t>
  </si>
  <si>
    <t>D9.20</t>
  </si>
  <si>
    <t xml:space="preserve">32mm Pipes </t>
  </si>
  <si>
    <t>D9.21</t>
  </si>
  <si>
    <t xml:space="preserve">54mm Pipes </t>
  </si>
  <si>
    <t>D9.22</t>
  </si>
  <si>
    <t xml:space="preserve">110mm Pipes </t>
  </si>
  <si>
    <t xml:space="preserve">Extra over 32mm uPVC pipes for fittings </t>
  </si>
  <si>
    <t>D9.23</t>
  </si>
  <si>
    <t>D9.24</t>
  </si>
  <si>
    <t>Access bend</t>
  </si>
  <si>
    <t>D9.25</t>
  </si>
  <si>
    <t>Tee</t>
  </si>
  <si>
    <t xml:space="preserve">Extra over 54mm uPVC pipes for fittings </t>
  </si>
  <si>
    <t>D9.26</t>
  </si>
  <si>
    <t>D9.27</t>
  </si>
  <si>
    <t>D9.28</t>
  </si>
  <si>
    <t>D9.29</t>
  </si>
  <si>
    <t>D9.30</t>
  </si>
  <si>
    <t>Reducing junction</t>
  </si>
  <si>
    <t>D9.31</t>
  </si>
  <si>
    <t>D9.32</t>
  </si>
  <si>
    <t>D9.33</t>
  </si>
  <si>
    <t>D9.34</t>
  </si>
  <si>
    <t>D9.35</t>
  </si>
  <si>
    <t>Pan connector</t>
  </si>
  <si>
    <t>D9.36</t>
  </si>
  <si>
    <t>"GI Two-way" vent valve</t>
  </si>
  <si>
    <t xml:space="preserve">WATER SUPPLIES </t>
  </si>
  <si>
    <t>Galvanised steel pipes</t>
  </si>
  <si>
    <t xml:space="preserve">"Polycop" polypropylene pipes with brass compression fittings </t>
  </si>
  <si>
    <t>D9.37</t>
  </si>
  <si>
    <t>15mm Pipes</t>
  </si>
  <si>
    <t>D9.38</t>
  </si>
  <si>
    <t>22mm Pipes</t>
  </si>
  <si>
    <t>D9.39</t>
  </si>
  <si>
    <t>28mm Pipes</t>
  </si>
  <si>
    <t xml:space="preserve">Extra over 15mm diamter Polycop polyethelene pipe for: </t>
  </si>
  <si>
    <t>D9.40</t>
  </si>
  <si>
    <t>Fittings</t>
  </si>
  <si>
    <t xml:space="preserve">Extra over 22mm diamter Polycop polyethelene pipe for: </t>
  </si>
  <si>
    <t>D9.41</t>
  </si>
  <si>
    <t xml:space="preserve">Extra over 28mm diamter Polycop polyethelene pipe for: </t>
  </si>
  <si>
    <t>D9.42</t>
  </si>
  <si>
    <t xml:space="preserve">Class 0 copper pipes </t>
  </si>
  <si>
    <t>D9.43</t>
  </si>
  <si>
    <t>D9.44</t>
  </si>
  <si>
    <t>15mm Pipes chased into brick walls</t>
  </si>
  <si>
    <t>D9.45</t>
  </si>
  <si>
    <t>D9.46</t>
  </si>
  <si>
    <t>22mm Pipes chased into brick walls</t>
  </si>
  <si>
    <t>D9.47</t>
  </si>
  <si>
    <t>D9.48</t>
  </si>
  <si>
    <t>28mm Pipes chased into brick walls</t>
  </si>
  <si>
    <t xml:space="preserve">Extra over 15mm diamter class 0 copper pipes for  </t>
  </si>
  <si>
    <t>D9.49</t>
  </si>
  <si>
    <t xml:space="preserve">Extra over 22mm diamter class 0 copper pipes for  </t>
  </si>
  <si>
    <t>D9.50</t>
  </si>
  <si>
    <t xml:space="preserve">Extra over 28mm diamter class 0 copper pipes for  </t>
  </si>
  <si>
    <t>D9.51</t>
  </si>
  <si>
    <t xml:space="preserve">ELECTRIC WATER HEATERS </t>
  </si>
  <si>
    <t xml:space="preserve">"Kwikot Megaflo" or other approved geysers </t>
  </si>
  <si>
    <t xml:space="preserve">100 Litre 600 Dual horizontal mounted electric water heater </t>
  </si>
  <si>
    <t xml:space="preserve">complete with safety valves required vacuum breakers, air relief </t>
  </si>
  <si>
    <t>valves, bolting, brackets, etc</t>
  </si>
  <si>
    <t xml:space="preserve">TESTING </t>
  </si>
  <si>
    <t>D9.52</t>
  </si>
  <si>
    <t xml:space="preserve">Testing water pipe system </t>
  </si>
  <si>
    <t>TOTAL  PLUMBING &amp; DRAINAGE : TO SECT D SUMMARY</t>
  </si>
  <si>
    <t>BILL No. 10</t>
  </si>
  <si>
    <t xml:space="preserve">GLAZING </t>
  </si>
  <si>
    <t>For Preambles see "Standard Preambles To All Trades -</t>
  </si>
  <si>
    <t xml:space="preserve"> WB20" and Supplementary Preambles</t>
  </si>
  <si>
    <t>GLAZING TO STEEL WITH PUTTY</t>
  </si>
  <si>
    <t>4mm Obscure glass</t>
  </si>
  <si>
    <t>D10.1</t>
  </si>
  <si>
    <t>Panes exceeding 0,1m2 and not exceeding 0,5m2</t>
  </si>
  <si>
    <t xml:space="preserve">TOPS, SHELVES, DOORS, MIRRORS, ETC </t>
  </si>
  <si>
    <t xml:space="preserve">High polished glass mirror </t>
  </si>
  <si>
    <t>D10.2</t>
  </si>
  <si>
    <t>Mirror 1800 x 1080 mm high with polished rounded edges four</t>
  </si>
  <si>
    <t xml:space="preserve"> times holed for and fixed to walls with and including 4 no.</t>
  </si>
  <si>
    <t xml:space="preserve"> chromium plated cap mirror screws and washers behind as</t>
  </si>
  <si>
    <t xml:space="preserve"> spacers</t>
  </si>
  <si>
    <t>TOTAL  GLAZING : TO SECT D SUMMARY</t>
  </si>
  <si>
    <t>BILL  No. 11</t>
  </si>
  <si>
    <t xml:space="preserve">PAINTWORK </t>
  </si>
  <si>
    <t>For Preambles refer to "Standard Preambles to all trades -</t>
  </si>
  <si>
    <t xml:space="preserve"> WB20 - 1986", including Supplementary Preambles to the</t>
  </si>
  <si>
    <t xml:space="preserve"> Standard Preambles</t>
  </si>
  <si>
    <t xml:space="preserve">Proprietary items or materials </t>
  </si>
  <si>
    <t>Proprietary items or materials where specified are to be of the</t>
  </si>
  <si>
    <t xml:space="preserve"> brand specified - or other approved - by the Head: Works</t>
  </si>
  <si>
    <t>ON INTERNAL PLASTERED SURFACES</t>
  </si>
  <si>
    <t xml:space="preserve">ON METAL </t>
  </si>
  <si>
    <t>Spot priming defects in pre primed surfaces with Plascon primer</t>
  </si>
  <si>
    <t xml:space="preserve"> UC 501,  one universal undercoat UC1 and two coats super </t>
  </si>
  <si>
    <t xml:space="preserve">universal enamel universal enamel NY1/G paint on steel </t>
  </si>
  <si>
    <t>D11.1</t>
  </si>
  <si>
    <t>On window frames</t>
  </si>
  <si>
    <t>D11.2</t>
  </si>
  <si>
    <t xml:space="preserve">On door frames </t>
  </si>
  <si>
    <t xml:space="preserve">ON WOOD </t>
  </si>
  <si>
    <t>Prepare and apply Plascon or  equal approved woodcare clear</t>
  </si>
  <si>
    <t>plus varnish CVE 15 thinned 33% withmineral turpentine and</t>
  </si>
  <si>
    <t xml:space="preserve"> two coats wood care clear plus varnish CVE 15</t>
  </si>
  <si>
    <t>D11.3</t>
  </si>
  <si>
    <t>On door frames and doors</t>
  </si>
  <si>
    <t>D11.4</t>
  </si>
  <si>
    <t>On nutec ceiling boards</t>
  </si>
  <si>
    <t>TOTAL  PAINTWORK : TO SECT D SUMMARY</t>
  </si>
  <si>
    <t>SCHEDULE D SUMMARY</t>
  </si>
  <si>
    <t>Bill No.1</t>
  </si>
  <si>
    <t>Alterations</t>
  </si>
  <si>
    <t>Bill No.2</t>
  </si>
  <si>
    <t xml:space="preserve">Masonry </t>
  </si>
  <si>
    <t>Bill No.3</t>
  </si>
  <si>
    <t xml:space="preserve">Carpentry &amp; Joinery </t>
  </si>
  <si>
    <t>Bill No.4</t>
  </si>
  <si>
    <t xml:space="preserve">Ceilings, Partitions &amp; Access Flooring </t>
  </si>
  <si>
    <t>Bill No.5</t>
  </si>
  <si>
    <t xml:space="preserve">Ironmongery </t>
  </si>
  <si>
    <t>Bill No.6</t>
  </si>
  <si>
    <t xml:space="preserve">Metal Work </t>
  </si>
  <si>
    <t>Bill No.7</t>
  </si>
  <si>
    <t xml:space="preserve">Plastering </t>
  </si>
  <si>
    <t>Bill No.8</t>
  </si>
  <si>
    <t xml:space="preserve">Tiling </t>
  </si>
  <si>
    <t>Bill No.9</t>
  </si>
  <si>
    <t xml:space="preserve">Plumbing &amp; Drainage </t>
  </si>
  <si>
    <t>Bill No.10</t>
  </si>
  <si>
    <t xml:space="preserve">Glazing </t>
  </si>
  <si>
    <t>Bill No.11</t>
  </si>
  <si>
    <t xml:space="preserve">Paintwork </t>
  </si>
  <si>
    <t>SCHEDULE D CARRIED FORWARD TO SUMMARY SCHEDULE</t>
  </si>
  <si>
    <t>BILL No. 1</t>
  </si>
  <si>
    <t>Face brickwall with external wall of "Blue Barley Travertine" and internal wall of "Maize Travertine" facebrick</t>
  </si>
  <si>
    <t>DD1.1</t>
  </si>
  <si>
    <t>220mm brick wall</t>
  </si>
  <si>
    <t>Face brickwall  internal wall of "Maize Travertine" facebrick</t>
  </si>
  <si>
    <t>DD1.2</t>
  </si>
  <si>
    <t>220mm Brick walls</t>
  </si>
  <si>
    <t>Brick-on-edge face brickwall on external wall of "Blue Barley Travertine"</t>
  </si>
  <si>
    <t>DD1.3</t>
  </si>
  <si>
    <t xml:space="preserve">150mm Wide reinforcement built in horizontally </t>
  </si>
  <si>
    <t>BILL  No. 2</t>
  </si>
  <si>
    <t xml:space="preserve">WATERPROOFING </t>
  </si>
  <si>
    <t xml:space="preserve">Waterproofing </t>
  </si>
  <si>
    <t>Waterproofing of roofs, basements, etc shall be laid under a ten</t>
  </si>
  <si>
    <t xml:space="preserve"> year guarantee.  Waterproofing to roofs shall be laid to even</t>
  </si>
  <si>
    <t xml:space="preserve"> falls to outlets etc with necessary ridges, hips and valleys.</t>
  </si>
  <si>
    <t xml:space="preserve"> Descriptions of sheet or membrane waterproofing shall be</t>
  </si>
  <si>
    <t xml:space="preserve"> deemed to include additional labour to turn-ups and turn-downs</t>
  </si>
  <si>
    <t xml:space="preserve">DAMP-PROOFING OF WALLS AND FLOORS </t>
  </si>
  <si>
    <t>One layer of 375 micron "Consol Plastics Brikgrip DPC"</t>
  </si>
  <si>
    <t xml:space="preserve"> embossed damp proof course </t>
  </si>
  <si>
    <t>DD2.1</t>
  </si>
  <si>
    <t xml:space="preserve">In walls </t>
  </si>
  <si>
    <t>TOTAL  WATERPROOFING : SECT D SUMMARY</t>
  </si>
  <si>
    <t xml:space="preserve">ROOF COVERINGS ETC </t>
  </si>
  <si>
    <t xml:space="preserve">For Preambles see "Standard Preambles to All Trades" </t>
  </si>
  <si>
    <t xml:space="preserve">PROFILED METAL SHEETING AND ACCESSORIES </t>
  </si>
  <si>
    <t xml:space="preserve">0,6mm Galvanised prepainted colomet finish IBR profile roof </t>
  </si>
  <si>
    <t xml:space="preserve">sheeting in continous length fixed to  purlins  </t>
  </si>
  <si>
    <t>DD3.1</t>
  </si>
  <si>
    <t>Roof covering with 15 degrees pitch</t>
  </si>
  <si>
    <t>DD3.2</t>
  </si>
  <si>
    <t>0.6m Ridge capping</t>
  </si>
  <si>
    <t>TOTAL  ROOF COVERING : SECT D SUMMARY</t>
  </si>
  <si>
    <t>TRUSSES</t>
  </si>
  <si>
    <t>DD4.1</t>
  </si>
  <si>
    <t>Roof trusses including wall plates,bracing,purlins and battens</t>
  </si>
  <si>
    <t>TOTAL  CARPENTRY &amp; JOINERY: TO SECT D SUMMARY</t>
  </si>
  <si>
    <t>Nailed up ceilings</t>
  </si>
  <si>
    <t>DD5.1</t>
  </si>
  <si>
    <t>DD5.2</t>
  </si>
  <si>
    <t>Rhino gypsum plasterboard cornices</t>
  </si>
  <si>
    <t>DD5.3</t>
  </si>
  <si>
    <t>76mm Coved cornice</t>
  </si>
  <si>
    <t>Sundries</t>
  </si>
  <si>
    <t>DD5.4</t>
  </si>
  <si>
    <t>600*600mm prafabricated trap doors</t>
  </si>
  <si>
    <t>DD6.1</t>
  </si>
  <si>
    <t>Window size 2000mm x 949mm</t>
  </si>
  <si>
    <t>MISCELLANEOUS</t>
  </si>
  <si>
    <t>DD6.2</t>
  </si>
  <si>
    <t>Eletrically operated roller shutter door with limit switch, manual override and chain opereated 75mm standard slatted roller shutter door complete with spring, guides and bottom rail installed in accordance with manafacturers specification, for surface mounting, to suite 3500mm wide x 2900mm high opening.</t>
  </si>
  <si>
    <t>BILL No. 7</t>
  </si>
  <si>
    <t>6mm Clear float glass</t>
  </si>
  <si>
    <t>DD7.1</t>
  </si>
  <si>
    <t>Panes exceeding 0,5m2 and not exceeding 2m2</t>
  </si>
  <si>
    <t>DD8.1</t>
  </si>
  <si>
    <t>DD8.2</t>
  </si>
  <si>
    <t>On badge boards</t>
  </si>
  <si>
    <t>On fascia boards</t>
  </si>
  <si>
    <t>On 6mm nutec ceiling board ceiling</t>
  </si>
  <si>
    <t xml:space="preserve">Roof Covering </t>
  </si>
  <si>
    <t>Architectural</t>
  </si>
  <si>
    <t>G</t>
  </si>
  <si>
    <t>Provide the details of any additional  items not specifically mentioned, that might be required for a complete and working installation. If no details are provided below, any additional items required to complete the works shall be supplied, installed and commissioned at the contractors' cost. No further claims shall  be allowed on this item.</t>
  </si>
  <si>
    <t>RA29398/001</t>
  </si>
  <si>
    <t>Winblok type WB66/WV(A)66T, Size 590 x 1190mm high</t>
  </si>
  <si>
    <t>DD9.3</t>
  </si>
  <si>
    <t>DD9.4</t>
  </si>
  <si>
    <t>D1.6</t>
  </si>
  <si>
    <t>Remove existing manual operated roller shutter door</t>
  </si>
  <si>
    <t>D6.4</t>
  </si>
  <si>
    <t>Supply and install chain operated roller shutter door as per drawing RA29398/002</t>
  </si>
  <si>
    <t xml:space="preserve">SECTION 1 SUMMARY </t>
  </si>
  <si>
    <t>Schedule B: ENVIRONMENTAL</t>
  </si>
  <si>
    <t>Schedule D: QUALITY</t>
  </si>
  <si>
    <t>SECTION 2 SUMMARY</t>
  </si>
  <si>
    <t>Schedule G: Building works Section 2</t>
  </si>
  <si>
    <t>Schedule F: Building Works Section 1</t>
  </si>
  <si>
    <t>Schedule E: Architecture</t>
  </si>
  <si>
    <t>TENDER FOR THE DESIGN,  NEW TOOL &amp; PLANT MAINTENANCE BUILDING AT WORKS AREA 2 AT ZUIKERBOSCH SITE.</t>
  </si>
  <si>
    <t>H</t>
  </si>
  <si>
    <t>I</t>
  </si>
  <si>
    <t>Quality</t>
  </si>
  <si>
    <t>Environmental</t>
  </si>
  <si>
    <t>D.1</t>
  </si>
  <si>
    <t xml:space="preserve">Preparation and submission of Contractors Quality Management Plan (CQMP), for review and approval prior to commencement of works </t>
  </si>
  <si>
    <t>D.2</t>
  </si>
  <si>
    <t>Provision of Qualified Quality Officer ( The contractor shall provide RW with relevant to the scope of work  qualified Quality Officer )</t>
  </si>
  <si>
    <t xml:space="preserve">Month </t>
  </si>
  <si>
    <t xml:space="preserve">Contract Duration </t>
  </si>
  <si>
    <t>D.3</t>
  </si>
  <si>
    <t xml:space="preserve">Maintenance of documents and final documentation for submission - Provision of Document controller </t>
  </si>
  <si>
    <t xml:space="preserve">  Month</t>
  </si>
  <si>
    <t>D.4</t>
  </si>
  <si>
    <t xml:space="preserve">Provision of Quality Officers relevant training ( The contractor to provide related training for the quality officer ) </t>
  </si>
  <si>
    <t xml:space="preserve">Rate </t>
  </si>
  <si>
    <t>D.5</t>
  </si>
  <si>
    <t xml:space="preserve">Provision of Compliance Audits ( The contractor to audit the project once a year for the duration of the project ) </t>
  </si>
  <si>
    <t xml:space="preserve">Quartely for the duration of contract </t>
  </si>
  <si>
    <t>D.6</t>
  </si>
  <si>
    <t xml:space="preserve">Testing Equipment calibration ( The testing Equipments should be calibrated as per the manual ) </t>
  </si>
  <si>
    <t xml:space="preserve">Annually </t>
  </si>
  <si>
    <t>D.7</t>
  </si>
  <si>
    <t>Provision of any other  testing and inspections requested by the Engineer</t>
  </si>
  <si>
    <t xml:space="preserve">Lump sum </t>
  </si>
  <si>
    <t xml:space="preserve">Part B 10n,6.6 </t>
  </si>
  <si>
    <t>3.2.1 &amp; 5C</t>
  </si>
  <si>
    <t xml:space="preserve">Part B 10 a </t>
  </si>
  <si>
    <t>Part B 10 k</t>
  </si>
  <si>
    <t xml:space="preserve">24 C14, 7 </t>
  </si>
  <si>
    <t>24 C09</t>
  </si>
  <si>
    <t>3.2.1</t>
  </si>
  <si>
    <t>10.d</t>
  </si>
  <si>
    <t>2.4 &amp; 2.5.</t>
  </si>
  <si>
    <t xml:space="preserve">OCCUPATIONAL HEALTH AND SAFETY </t>
  </si>
  <si>
    <t xml:space="preserve">SAM SHE Spec Clause </t>
  </si>
  <si>
    <t>Schedule C Carried Forward</t>
  </si>
  <si>
    <t>Schedule C Brought Forward to Summary</t>
  </si>
  <si>
    <t>Schedule C: H&amp;S</t>
  </si>
  <si>
    <t>C.01</t>
  </si>
  <si>
    <t>C.02</t>
  </si>
  <si>
    <t>C.03</t>
  </si>
  <si>
    <t>C.04</t>
  </si>
  <si>
    <t>C.05</t>
  </si>
  <si>
    <t>C.06</t>
  </si>
  <si>
    <t>C.07</t>
  </si>
  <si>
    <t>C.08</t>
  </si>
  <si>
    <t>C.09</t>
  </si>
  <si>
    <t>C.10</t>
  </si>
  <si>
    <t>C.11</t>
  </si>
  <si>
    <t>C.12</t>
  </si>
  <si>
    <t>C.13</t>
  </si>
  <si>
    <t>C.14</t>
  </si>
  <si>
    <t>C.15</t>
  </si>
  <si>
    <t>C.16</t>
  </si>
  <si>
    <t>C.17</t>
  </si>
  <si>
    <t>C.18</t>
  </si>
  <si>
    <t>C.19</t>
  </si>
  <si>
    <t>C.20</t>
  </si>
  <si>
    <t>C.21</t>
  </si>
  <si>
    <t>Envir. Spec</t>
  </si>
  <si>
    <t>Administration and documentation</t>
  </si>
  <si>
    <t xml:space="preserve">  Lump sum</t>
  </si>
  <si>
    <t>Pollution prevention</t>
  </si>
  <si>
    <t>Waste disposal provision</t>
  </si>
  <si>
    <t>Environmental control officer</t>
  </si>
  <si>
    <t>Emergency preparedness</t>
  </si>
  <si>
    <t>Demarcation /signage</t>
  </si>
  <si>
    <t>TOTAL AMOUNT CARRIED OVER FOR ENVIRONMENTAL COMPLIANCES</t>
  </si>
  <si>
    <t>DETAIL FOR THE SUMMARY LINE ITEM ABOVE</t>
  </si>
  <si>
    <t>Administration and Documentation</t>
  </si>
  <si>
    <t>Submission of Environmental File (For approval by Rand Water ECO)</t>
  </si>
  <si>
    <t>Lump sum</t>
  </si>
  <si>
    <t>4.1.1</t>
  </si>
  <si>
    <t>4.1.2</t>
  </si>
  <si>
    <r>
      <rPr>
        <b/>
        <sz val="10"/>
        <rFont val="Arial"/>
        <family val="2"/>
      </rPr>
      <t xml:space="preserve">Maintenance of Environmental file and final documentation for submission    </t>
    </r>
    <r>
      <rPr>
        <sz val="10"/>
        <rFont val="Arial"/>
        <family val="2"/>
      </rPr>
      <t xml:space="preserve">                                                            1 Permits and licenses
2 EMPr or environmental specification
3 Environmental audit reports
4 Complaints register
5 Agreements with landowners
6 Noncompliance notifications
7 Waste disposal documentation
8 Safety data sheet for all chemicals
</t>
    </r>
  </si>
  <si>
    <t>Pollution Prevention: The following must be available at the start of construction. Costing to include installation.</t>
  </si>
  <si>
    <t xml:space="preserve">Fire protection equipment's. </t>
  </si>
  <si>
    <t>Waste bins and receptacles that comply with the waste clauses of the EMP (all types of waste to be catered for throughout the working area)</t>
  </si>
  <si>
    <t>Adequate serviced ablution facilities as per EMP and OHS Act.</t>
  </si>
  <si>
    <t>Designated eating and smoking areas as per EMP</t>
  </si>
  <si>
    <t>Water cart/s  to adequately provide dust control of whole site (minimum of three times a day)</t>
  </si>
  <si>
    <t>Spillage kits must in all construction vehicles and with each team and available at a designated site</t>
  </si>
  <si>
    <t>Cleaning up of oil spillages within the same shift that they are reported</t>
  </si>
  <si>
    <t xml:space="preserve">Drip trays for all vehicles parked overnight . Oil to be culled out of drip trays on daily basis and recycled. </t>
  </si>
  <si>
    <t>Bunding facility for hazardous products as per OHS Act</t>
  </si>
  <si>
    <t>Labelled containers for decanting of liquids.</t>
  </si>
  <si>
    <t xml:space="preserve">Sit fencing  50m </t>
  </si>
  <si>
    <t>Hay bales  x 30</t>
  </si>
  <si>
    <t>4.2.1</t>
  </si>
  <si>
    <t>Waste Removal to Registered Waste Facility as per EMP/ environmental specification</t>
  </si>
  <si>
    <t>General waste</t>
  </si>
  <si>
    <t>Hazardous waste</t>
  </si>
  <si>
    <t xml:space="preserve">Recycled waste management </t>
  </si>
  <si>
    <r>
      <rPr>
        <b/>
        <sz val="10"/>
        <color theme="1"/>
        <rFont val="Arial"/>
        <family val="2"/>
      </rPr>
      <t>Site Environmental officer (EO)</t>
    </r>
    <r>
      <rPr>
        <sz val="10"/>
        <color theme="1"/>
        <rFont val="Arial"/>
        <family val="2"/>
      </rPr>
      <t xml:space="preserve"> with recognised environmental sciences/management experience ( minimum of 1 year) in managing environmental matters in a construction project/site.</t>
    </r>
  </si>
  <si>
    <t>4.4.1</t>
  </si>
  <si>
    <t>Demarcated Areas</t>
  </si>
  <si>
    <t xml:space="preserve">Barricading the demarcation of edge of the working area </t>
  </si>
  <si>
    <t>Fire fighting equipment</t>
  </si>
  <si>
    <t>Spillage kit</t>
  </si>
  <si>
    <t xml:space="preserve">Designated eating and  </t>
  </si>
  <si>
    <t>Smoking areas</t>
  </si>
  <si>
    <t>Waste container with lid - General waste</t>
  </si>
  <si>
    <t>Waste container with lid - Hazardous waste waste</t>
  </si>
  <si>
    <t>Waste container with lid - Recycling oil</t>
  </si>
  <si>
    <t>Waste container with lid- Recycling</t>
  </si>
  <si>
    <r>
      <rPr>
        <b/>
        <sz val="10"/>
        <rFont val="Arial"/>
        <family val="2"/>
      </rPr>
      <t xml:space="preserve">Administration  preparation of method statement: </t>
    </r>
    <r>
      <rPr>
        <sz val="10"/>
        <rFont val="Arial"/>
        <family val="2"/>
      </rPr>
      <t xml:space="preserve">  Preparation and submission of Contractors environmental  Management Plan and procedures and method statements. To be  review and approval prior to commencement of works by ECO.                                                                                         Method Statement for site clearing will include the following;
 Method Statement for establishing the construction camp;
 Method Statement with regard to waste and wastewater management;
 Method Statement to show procedures for dealing with possible emergencies that can occur, such as fire and accidental leaks and spillage of carbon fuels and oils;
 Method Statement for dust control, including water source to be used;
 Method Statement for managing storm water during the construction phase;
 Method Statement for the storage and handling of hazardous substances;
 Method Statement for management of concrete works, including associated washing facilities for equipment and concrete truck drums and shoots;
 Method Statement for drainage line diversions;
 Method Statement for controlling alien invasive species and noxious weeds;
 Method Statement for the decommissioning of the construction works area; and                         Method Statement for the  waste management system, based on the waste management hierarchy of reduce, re-use, recycle, treatment and disposal.
 Method Statement for rehabilitation of construction footprint.</t>
    </r>
  </si>
  <si>
    <t xml:space="preserve">WORK PACKAGE TWO (2) - MODIFY MAINTENANCE T&amp;P STORE WORKS AREA 2 
AT ZUIKERBOSCH PUMPING STATION </t>
  </si>
  <si>
    <t>RW10395951/21 ( R )</t>
  </si>
  <si>
    <r>
      <rPr>
        <b/>
        <sz val="10"/>
        <color theme="1"/>
        <rFont val="Arial"/>
        <family val="2"/>
      </rPr>
      <t xml:space="preserve">Pollution prevention : Site cleaning. </t>
    </r>
    <r>
      <rPr>
        <sz val="10"/>
        <color theme="1"/>
        <rFont val="Arial"/>
        <family val="2"/>
      </rPr>
      <t>This will include daily litter, weeds that come up, and removal of all rubble during and post construction</t>
    </r>
  </si>
  <si>
    <r>
      <rPr>
        <b/>
        <sz val="10"/>
        <color theme="1"/>
        <rFont val="Arial"/>
        <family val="2"/>
      </rPr>
      <t xml:space="preserve">Environmental awareness </t>
    </r>
    <r>
      <rPr>
        <sz val="10"/>
        <color theme="1"/>
        <rFont val="Arial"/>
        <family val="2"/>
      </rPr>
      <t>of all employees as well as inductions for all people coming on site. This must include administrative functions involved for this task</t>
    </r>
  </si>
  <si>
    <r>
      <rPr>
        <b/>
        <sz val="10"/>
        <color theme="1"/>
        <rFont val="Arial"/>
        <family val="2"/>
      </rPr>
      <t>Emergency  preparedness</t>
    </r>
    <r>
      <rPr>
        <sz val="10"/>
        <color theme="1"/>
        <rFont val="Arial"/>
        <family val="2"/>
      </rPr>
      <t xml:space="preserve"> plan to include the  resources for the following possible eventualities: Archaeologist services should items of heritage be uncovered, removal of bees, or snakes, reuse of fauna affected by construction.  Major Hazardous chemical spillages that require clean up</t>
    </r>
  </si>
  <si>
    <t>SCHEDULE I:  SED</t>
  </si>
  <si>
    <t>Schedule H: ELECTRICAL</t>
  </si>
  <si>
    <t>Provide for the 16mm² x 3 core PVC armoured copper power supply cable between the existing SP&amp;L DB 01 and the new SP&amp;L DB 02 complete with all terminations, glands and PVC shrouds</t>
  </si>
  <si>
    <t>COVID-19 Prevention and Management</t>
  </si>
  <si>
    <t>C.19.1</t>
  </si>
  <si>
    <t>Preparation of the Contractor's site specific COVID Plan &amp; Risk Assessment including the recording &amp; reporting of COVID statistics</t>
  </si>
  <si>
    <t>C.19.2</t>
  </si>
  <si>
    <t>COVID-19 related training and education</t>
  </si>
  <si>
    <t>C.19.3</t>
  </si>
  <si>
    <t>Non-Contact Digital Thermometer/calibrated</t>
  </si>
  <si>
    <t>C.19.4</t>
  </si>
  <si>
    <t>Foot Operated hand sanitiser stand ( adjustable for variuos bottles types - preferable the stand with signage " sanitise hands here" and 'Arrow " by the foot). At entrance points to site camps and construction sites and at the works area</t>
  </si>
  <si>
    <t>C.19.5</t>
  </si>
  <si>
    <t>Hand Sanitiser Dispenser 600 ml ( Wall mounted)  - Automatic sensor (no touch) - suitable for liquid and gel sanitiser. At hot spots namely kitchen, ablution,by shared office equipment boardrooms etc.</t>
  </si>
  <si>
    <t>C.19.6</t>
  </si>
  <si>
    <t>Hand Soap Dispenser 600 ml ( Wall mounted)  - Automatic sensor (no touch). For the kitchen.</t>
  </si>
  <si>
    <t>C.19.7</t>
  </si>
  <si>
    <t>Empty Sanitiser spray bottles ( 500ml )</t>
  </si>
  <si>
    <t>C.19.8</t>
  </si>
  <si>
    <t>Water Container with Tap ( 25 Litre)</t>
  </si>
  <si>
    <t>C.19.9</t>
  </si>
  <si>
    <t xml:space="preserve">Bio-hazard bin for Covid-19 waste ( 100 L) </t>
  </si>
  <si>
    <t>C.19.10</t>
  </si>
  <si>
    <t>Provision of no touch/pedal  refuse bins  ( 50 L) for kitchen, dining rooms, &amp; boardrooms</t>
  </si>
  <si>
    <t>C.19.11</t>
  </si>
  <si>
    <t>Prefab Isolation Room near site camp entrance</t>
  </si>
  <si>
    <t>C.19.12</t>
  </si>
  <si>
    <t>Face Shield for screeners/tester(s)</t>
  </si>
  <si>
    <t>C.19.13</t>
  </si>
  <si>
    <t>Covid-19 Awareness Signage Posters/Notice at entrances/social distancing floor markings</t>
  </si>
  <si>
    <t>C.19.14</t>
  </si>
  <si>
    <t>Cloth masks ( 2 per employee)</t>
  </si>
  <si>
    <t>C.19.15</t>
  </si>
  <si>
    <t>Batteries for Thermometer &amp; Dispenser</t>
  </si>
  <si>
    <t>C.19.16</t>
  </si>
  <si>
    <t>Medical/Disinfectant ( Alcohol) -Wipes Canister (5L)</t>
  </si>
  <si>
    <t>C.19.17</t>
  </si>
  <si>
    <t>Full body Coverall with hood  for Screeners/testers ( 1 per day)</t>
  </si>
  <si>
    <t>C.19.18</t>
  </si>
  <si>
    <t>Examination Gloves for screeners/tester(s) ( Box of 100)</t>
  </si>
  <si>
    <t>C.19.19</t>
  </si>
  <si>
    <t>Screening stickers per day (Box of 250)</t>
  </si>
  <si>
    <t>C.19.20</t>
  </si>
  <si>
    <t>Surgical Masks for suspected/sick person(s) /Screeners/testers ( Box of 100)</t>
  </si>
  <si>
    <t>C.19.21</t>
  </si>
  <si>
    <t>Disinfection Control by Accredited proffesional services</t>
  </si>
  <si>
    <t>C.19.22</t>
  </si>
  <si>
    <t>Disinfectant solutions for surface ( 5L)</t>
  </si>
  <si>
    <t>C.19.23</t>
  </si>
  <si>
    <t>Hand Sanitizers solution for refills ( 5 L)</t>
  </si>
  <si>
    <t>C.19.24</t>
  </si>
  <si>
    <t>Hand soap for refills (5L)</t>
  </si>
  <si>
    <t>C.19.25</t>
  </si>
  <si>
    <t>Personal Hand Sanitizer ( carry - 50ml)</t>
  </si>
  <si>
    <t>C.19.26</t>
  </si>
  <si>
    <t>Biological waste Skip Disposal</t>
  </si>
  <si>
    <t>Monthly</t>
  </si>
  <si>
    <t>Quarterly</t>
  </si>
  <si>
    <t>SOCIAL FACILITATION (COMMUNITY LIASON OFFICER)</t>
  </si>
  <si>
    <t xml:space="preserve">SCHEDULE I :  SOCIO ECONOMIC DEVELOPMENT </t>
  </si>
  <si>
    <t>I.1</t>
  </si>
  <si>
    <t>I.1.1</t>
  </si>
  <si>
    <t>I.1.2</t>
  </si>
  <si>
    <t>I.2</t>
  </si>
  <si>
    <t>I.2.1</t>
  </si>
  <si>
    <t>I.2.2</t>
  </si>
  <si>
    <t>I.3</t>
  </si>
  <si>
    <t>I.3.1</t>
  </si>
  <si>
    <t>I.3.2</t>
  </si>
  <si>
    <t>I.4</t>
  </si>
  <si>
    <t>I.4.1</t>
  </si>
  <si>
    <t>I.4.2</t>
  </si>
  <si>
    <t>I.5</t>
  </si>
  <si>
    <t>I.5.1</t>
  </si>
  <si>
    <t>I.5.2</t>
  </si>
  <si>
    <r>
      <t>Work Allocated to Local Enterprises  (Inclusive of P&amp;G's and SHEQ)</t>
    </r>
    <r>
      <rPr>
        <b/>
        <sz val="10"/>
        <rFont val="Arial"/>
        <family val="2"/>
      </rPr>
      <t xml:space="preserve"> (Minimum 5% of Project Value) (Sub-Total A)</t>
    </r>
  </si>
  <si>
    <r>
      <t>Labour Management Services</t>
    </r>
    <r>
      <rPr>
        <b/>
        <sz val="10"/>
        <rFont val="Arial"/>
        <family val="2"/>
      </rPr>
      <t xml:space="preserve"> (1% of Project Value - Sub Total A)</t>
    </r>
  </si>
  <si>
    <r>
      <t>Accredited training programmes are targeted which will provide the beneficiaries with significant and recognized credit value in accordance with the National Qualification Framework (NQF)</t>
    </r>
    <r>
      <rPr>
        <b/>
        <sz val="10"/>
        <rFont val="Arial"/>
        <family val="2"/>
      </rPr>
      <t xml:space="preserve"> (2,5% of Project Value - Sub Total A)</t>
    </r>
  </si>
  <si>
    <t>Contractors mark-up on Item I.1.1 above</t>
  </si>
  <si>
    <r>
      <t xml:space="preserve">Social Responsibility programs aimed at community development </t>
    </r>
    <r>
      <rPr>
        <b/>
        <sz val="10"/>
        <rFont val="Arial"/>
        <family val="2"/>
      </rPr>
      <t xml:space="preserve"> (1% of Project Value - Sub Total A)</t>
    </r>
  </si>
  <si>
    <t>Contractors mark-up on Item I.2.1 above</t>
  </si>
  <si>
    <t>Contractors mark-up on Item I.3.1 above</t>
  </si>
  <si>
    <t>Contractors mark-up on Item I.4.1 above</t>
  </si>
  <si>
    <t>Contractors mark-up on Item I.5.1 above</t>
  </si>
  <si>
    <t>SUMMARY OF PRICE SCHEDULES</t>
  </si>
  <si>
    <t>SUB TOTAL B WP2 SUMMARY OF PRICE SCHEDULES</t>
  </si>
  <si>
    <t>SUB TOTAL A</t>
  </si>
  <si>
    <t>BILL OF QUANTITIES</t>
  </si>
  <si>
    <t xml:space="preserve"> WORK PACKAGE TWO (2) - MODIFY MAINTENANCE T&amp;P STORE WORKS AREA 2 
AT ZUIKERBOSCH PUMPING STATION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</si>
</sst>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8">
    <numFmt numFmtId="44" formatCode="_-&quot;R&quot;* #,##0.00_-;\-&quot;R&quot;* #,##0.00_-;_-&quot;R&quot;* &quot;-&quot;??_-;_-@_-"/>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
    <numFmt numFmtId="169" formatCode="&quot;R&quot;\ #,##0.00"/>
    <numFmt numFmtId="170" formatCode="#,##0.0"/>
    <numFmt numFmtId="171" formatCode="\$#,##0\ ;\(\$#,##0\)"/>
    <numFmt numFmtId="172" formatCode="#,##0.000"/>
    <numFmt numFmtId="173" formatCode="_-&quot;R&quot;\ * #,##0.00_-;\-&quot;R&quot;\ * #,##0.00_-;_-&quot;R&quot;\ * &quot;-&quot;??_-;_-@_-"/>
    <numFmt numFmtId="174" formatCode="&quot;$&quot;#,##0\ ;\(&quot;$&quot;#,##0\)"/>
    <numFmt numFmtId="175" formatCode="m/d"/>
    <numFmt numFmtId="176" formatCode="0.0000%"/>
    <numFmt numFmtId="177" formatCode="#,##0&quot;£&quot;_);\(#,##0&quot;£&quot;\)"/>
    <numFmt numFmtId="178" formatCode="#,##0\ &quot;F&quot;;[Red]\-#,##0\ &quot;F&quot;"/>
    <numFmt numFmtId="179" formatCode="#,##0.00\ &quot;F&quot;;\-#,##0.00\ &quot;F&quot;"/>
    <numFmt numFmtId="180" formatCode="mmmm\-yy"/>
    <numFmt numFmtId="181" formatCode="#,##0.00;[Red]\(#,##0.00\)"/>
    <numFmt numFmtId="182" formatCode="#,##0.000;[Red]\(#,##0.000\)"/>
    <numFmt numFmtId="183" formatCode="#,##0.0000;[Red]\(#,##0.0000\)"/>
    <numFmt numFmtId="184" formatCode="#,##0.0000_);\(#,##0.0000\)"/>
    <numFmt numFmtId="185" formatCode="_(&quot;R&quot;* #,##0.00_);_(&quot;R&quot;* \(#,##0.00\);_(&quot;R&quot;* &quot;-&quot;??_);_(@_)"/>
    <numFmt numFmtId="186" formatCode="&quot;R&quot;#,##0.00"/>
    <numFmt numFmtId="187" formatCode="_ [$R-1C09]\ * #,##0.00_ ;_ [$R-1C09]\ * \-#,##0.00_ ;_ [$R-1C09]\ * &quot;-&quot;??_ ;_ @_ "/>
    <numFmt numFmtId="188" formatCode="_ [$R-435]\ * #,##0.00_ ;_ [$R-435]\ * \-#,##0.00_ ;_ [$R-435]\ * &quot;-&quot;??_ ;_ @_ "/>
    <numFmt numFmtId="189" formatCode="0.0%"/>
  </numFmts>
  <fonts count="10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u/>
      <sz val="10"/>
      <name val="Times New Roman"/>
      <family val="1"/>
    </font>
    <font>
      <u/>
      <sz val="10"/>
      <name val="Times New Roman"/>
      <family val="1"/>
    </font>
    <font>
      <sz val="10"/>
      <color theme="1"/>
      <name val="Calibri"/>
      <family val="2"/>
      <scheme val="minor"/>
    </font>
    <font>
      <sz val="12"/>
      <name val="Arial"/>
      <family val="2"/>
    </font>
    <font>
      <b/>
      <sz val="18"/>
      <name val="Arial"/>
      <family val="2"/>
    </font>
    <font>
      <b/>
      <sz val="12"/>
      <name val="Arial"/>
      <family val="2"/>
    </font>
    <font>
      <sz val="10"/>
      <name val="Times New Roman"/>
      <family val="1"/>
    </font>
    <font>
      <i/>
      <u/>
      <sz val="10"/>
      <name val="Times New Roman"/>
      <family val="1"/>
    </font>
    <font>
      <sz val="8"/>
      <name val="Arial"/>
      <family val="2"/>
    </font>
    <font>
      <sz val="10"/>
      <color indexed="24"/>
      <name val="Arial"/>
      <family val="2"/>
    </font>
    <font>
      <sz val="10"/>
      <color indexed="8"/>
      <name val="Arial"/>
      <family val="2"/>
    </font>
    <font>
      <b/>
      <sz val="18"/>
      <color indexed="24"/>
      <name val="Arial"/>
      <family val="2"/>
    </font>
    <font>
      <b/>
      <sz val="12"/>
      <color indexed="24"/>
      <name val="Arial"/>
      <family val="2"/>
    </font>
    <font>
      <sz val="8"/>
      <color indexed="10"/>
      <name val="Arial Narrow"/>
      <family val="2"/>
    </font>
    <font>
      <sz val="10"/>
      <name val="MS Sans Serif"/>
      <family val="2"/>
    </font>
    <font>
      <b/>
      <sz val="11"/>
      <color indexed="8"/>
      <name val="Calibri"/>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
      <color indexed="8"/>
      <name val="Courier"/>
      <family val="3"/>
    </font>
    <font>
      <u/>
      <sz val="1"/>
      <color indexed="8"/>
      <name val="Courier"/>
      <family val="3"/>
    </font>
    <font>
      <b/>
      <u/>
      <sz val="1"/>
      <color indexed="8"/>
      <name val="Courier"/>
      <family val="3"/>
    </font>
    <font>
      <sz val="1"/>
      <color indexed="18"/>
      <name val="Courier"/>
      <family val="3"/>
    </font>
    <font>
      <b/>
      <sz val="1"/>
      <color indexed="18"/>
      <name val="Courier"/>
      <family val="3"/>
    </font>
    <font>
      <b/>
      <sz val="1"/>
      <color indexed="17"/>
      <name val="Courier"/>
      <family val="3"/>
    </font>
    <font>
      <b/>
      <u/>
      <sz val="1"/>
      <color indexed="17"/>
      <name val="Courier"/>
      <family val="3"/>
    </font>
    <font>
      <b/>
      <sz val="1"/>
      <color indexed="8"/>
      <name val="Courier"/>
      <family val="3"/>
    </font>
    <font>
      <b/>
      <sz val="10"/>
      <name val="Arial"/>
      <family val="2"/>
    </font>
    <font>
      <sz val="8"/>
      <name val="Tms Rmn"/>
    </font>
    <font>
      <sz val="10"/>
      <name val="Helv"/>
    </font>
    <font>
      <b/>
      <sz val="11"/>
      <color theme="1"/>
      <name val="Calibri"/>
      <family val="2"/>
      <scheme val="minor"/>
    </font>
    <font>
      <sz val="10"/>
      <name val="Arial Narrow"/>
      <family val="2"/>
    </font>
    <font>
      <b/>
      <sz val="10"/>
      <name val="Arial Narrow"/>
      <family val="2"/>
    </font>
    <font>
      <sz val="10"/>
      <name val="Arial"/>
      <family val="2"/>
    </font>
    <font>
      <b/>
      <sz val="10"/>
      <color theme="1"/>
      <name val="Arial Narrow"/>
      <family val="2"/>
    </font>
    <font>
      <sz val="10"/>
      <color theme="1"/>
      <name val="Arial"/>
      <family val="2"/>
    </font>
    <font>
      <b/>
      <sz val="8"/>
      <name val="Arial"/>
      <family val="2"/>
    </font>
    <font>
      <b/>
      <sz val="8"/>
      <color rgb="FF000000"/>
      <name val="Arial"/>
      <family val="2"/>
    </font>
    <font>
      <b/>
      <u/>
      <sz val="11"/>
      <color theme="1"/>
      <name val="Arial"/>
      <family val="2"/>
    </font>
    <font>
      <b/>
      <sz val="11"/>
      <color theme="1"/>
      <name val="Arial"/>
      <family val="2"/>
    </font>
    <font>
      <b/>
      <i/>
      <sz val="10"/>
      <color theme="1"/>
      <name val="Arial"/>
      <family val="2"/>
    </font>
    <font>
      <b/>
      <sz val="10"/>
      <color theme="1"/>
      <name val="Arial"/>
      <family val="2"/>
    </font>
    <font>
      <sz val="12"/>
      <color theme="1"/>
      <name val="Times New Roman"/>
      <family val="1"/>
    </font>
    <font>
      <b/>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11"/>
      <color rgb="FF9C5700"/>
      <name val="Calibri"/>
      <family val="2"/>
      <scheme val="minor"/>
    </font>
    <font>
      <sz val="10"/>
      <color theme="1"/>
      <name val="Arial Narrow"/>
      <family val="2"/>
    </font>
    <font>
      <b/>
      <u/>
      <sz val="10"/>
      <color theme="1"/>
      <name val="Arial Narrow"/>
      <family val="2"/>
    </font>
    <font>
      <sz val="10"/>
      <color rgb="FFFF0000"/>
      <name val="Arial"/>
      <family val="2"/>
    </font>
    <font>
      <sz val="10"/>
      <name val="Arial"/>
      <family val="2"/>
    </font>
    <font>
      <sz val="11"/>
      <color theme="1"/>
      <name val="Arial"/>
      <family val="2"/>
    </font>
    <font>
      <b/>
      <sz val="10"/>
      <color rgb="FF000000"/>
      <name val="Arial"/>
      <family val="2"/>
    </font>
    <font>
      <sz val="10"/>
      <color rgb="FF000000"/>
      <name val="Arial"/>
      <family val="2"/>
    </font>
    <font>
      <u/>
      <sz val="10"/>
      <name val="Arial"/>
      <family val="2"/>
    </font>
    <font>
      <b/>
      <u/>
      <sz val="10"/>
      <color theme="1"/>
      <name val="Arial"/>
      <family val="2"/>
    </font>
    <font>
      <b/>
      <u/>
      <sz val="10"/>
      <name val="Arial"/>
      <family val="2"/>
    </font>
    <font>
      <i/>
      <sz val="10"/>
      <color theme="1"/>
      <name val="Arial"/>
      <family val="2"/>
    </font>
    <font>
      <u/>
      <sz val="10"/>
      <color rgb="FF008080"/>
      <name val="Arial"/>
      <family val="2"/>
    </font>
    <font>
      <strike/>
      <sz val="10"/>
      <color rgb="FFFF0000"/>
      <name val="Arial"/>
      <family val="2"/>
    </font>
    <font>
      <b/>
      <sz val="14"/>
      <color theme="1"/>
      <name val="Arial"/>
      <family val="2"/>
    </font>
  </fonts>
  <fills count="64">
    <fill>
      <patternFill patternType="none"/>
    </fill>
    <fill>
      <patternFill patternType="gray125"/>
    </fill>
    <fill>
      <patternFill patternType="solid">
        <fgColor indexed="9"/>
        <bgColor indexed="9"/>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lightGray">
        <bgColor rgb="FFBFBFBF"/>
      </patternFill>
    </fill>
    <fill>
      <patternFill patternType="solid">
        <fgColor rgb="FF00B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s>
  <borders count="120">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ck">
        <color indexed="64"/>
      </left>
      <right/>
      <top/>
      <bottom/>
      <diagonal/>
    </border>
    <border>
      <left style="thick">
        <color indexed="64"/>
      </left>
      <right style="thick">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auto="1"/>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auto="1"/>
      </top>
      <bottom style="thin">
        <color auto="1"/>
      </bottom>
      <diagonal/>
    </border>
    <border>
      <left style="thin">
        <color auto="1"/>
      </left>
      <right/>
      <top style="thin">
        <color auto="1"/>
      </top>
      <bottom style="thin">
        <color auto="1"/>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style="medium">
        <color indexed="64"/>
      </left>
      <right style="thin">
        <color indexed="64"/>
      </right>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medium">
        <color indexed="64"/>
      </left>
      <right style="thin">
        <color indexed="64"/>
      </right>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auto="1"/>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auto="1"/>
      </left>
      <right style="medium">
        <color indexed="64"/>
      </right>
      <top/>
      <bottom style="double">
        <color auto="1"/>
      </bottom>
      <diagonal/>
    </border>
    <border>
      <left style="thin">
        <color indexed="64"/>
      </left>
      <right/>
      <top style="double">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s>
  <cellStyleXfs count="5624">
    <xf numFmtId="0" fontId="0" fillId="0" borderId="0"/>
    <xf numFmtId="3" fontId="15" fillId="0" borderId="0" applyFont="0" applyFill="0" applyBorder="0" applyAlignment="0" applyProtection="0"/>
    <xf numFmtId="0" fontId="16" fillId="0" borderId="0"/>
    <xf numFmtId="0" fontId="17" fillId="0" borderId="0"/>
    <xf numFmtId="0" fontId="15" fillId="0" borderId="0"/>
    <xf numFmtId="167" fontId="15" fillId="0" borderId="0" applyFont="0" applyFill="0" applyBorder="0" applyAlignment="0" applyProtection="0"/>
    <xf numFmtId="166" fontId="15" fillId="0" borderId="0" applyFont="0" applyFill="0" applyBorder="0" applyAlignment="0" applyProtection="0"/>
    <xf numFmtId="9" fontId="15" fillId="0" borderId="0" applyFont="0" applyFill="0" applyBorder="0" applyAlignment="0" applyProtection="0"/>
    <xf numFmtId="3" fontId="15" fillId="0" borderId="4" applyProtection="0"/>
    <xf numFmtId="170" fontId="15" fillId="0" borderId="5" applyProtection="0"/>
    <xf numFmtId="4" fontId="22" fillId="0" borderId="5" applyProtection="0"/>
    <xf numFmtId="172" fontId="15" fillId="0" borderId="5" applyProtection="0"/>
    <xf numFmtId="171"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1" fillId="0" borderId="0" applyProtection="0"/>
    <xf numFmtId="0" fontId="23" fillId="0" borderId="4"/>
    <xf numFmtId="0" fontId="19" fillId="0" borderId="6"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6"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6" applyProtection="0"/>
    <xf numFmtId="0" fontId="19" fillId="0" borderId="0"/>
    <xf numFmtId="0" fontId="19" fillId="0" borderId="6" applyProtection="0"/>
    <xf numFmtId="0" fontId="21" fillId="0" borderId="0" applyNumberFormat="0" applyFill="0" applyBorder="0" applyAlignment="0" applyProtection="0"/>
    <xf numFmtId="0" fontId="19" fillId="0" borderId="0"/>
    <xf numFmtId="0" fontId="19" fillId="0" borderId="6" applyProtection="0"/>
    <xf numFmtId="0" fontId="19" fillId="0" borderId="6" applyProtection="0"/>
    <xf numFmtId="0" fontId="19" fillId="0" borderId="0"/>
    <xf numFmtId="0" fontId="19" fillId="0" borderId="6" applyProtection="0"/>
    <xf numFmtId="0" fontId="19" fillId="0" borderId="0"/>
    <xf numFmtId="0" fontId="19" fillId="0" borderId="6" applyProtection="0"/>
    <xf numFmtId="0" fontId="20" fillId="0" borderId="0" applyNumberFormat="0" applyFill="0" applyBorder="0" applyAlignment="0" applyProtection="0"/>
    <xf numFmtId="0" fontId="19" fillId="0" borderId="0"/>
    <xf numFmtId="0" fontId="19" fillId="0" borderId="6"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6" applyProtection="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21" fillId="0" borderId="0" applyNumberFormat="0" applyFill="0" applyBorder="0" applyAlignment="0"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20" fillId="0" borderId="0" applyNumberFormat="0" applyFill="0" applyBorder="0" applyAlignment="0" applyProtection="0"/>
    <xf numFmtId="0" fontId="19" fillId="0" borderId="0"/>
    <xf numFmtId="0" fontId="19" fillId="0" borderId="6" applyProtection="0"/>
    <xf numFmtId="0" fontId="19" fillId="0" borderId="0"/>
    <xf numFmtId="0" fontId="19" fillId="0" borderId="6" applyProtection="0"/>
    <xf numFmtId="0" fontId="19" fillId="0" borderId="0"/>
    <xf numFmtId="0" fontId="19" fillId="0" borderId="6"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6"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6" applyProtection="0"/>
    <xf numFmtId="0" fontId="20" fillId="0" borderId="0" applyNumberFormat="0" applyFill="0" applyBorder="0" applyAlignment="0" applyProtection="0"/>
    <xf numFmtId="0" fontId="19" fillId="0" borderId="0"/>
    <xf numFmtId="0" fontId="19" fillId="0" borderId="6"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19" fillId="0" borderId="0"/>
    <xf numFmtId="0" fontId="19" fillId="0" borderId="6" applyProtection="0"/>
    <xf numFmtId="0" fontId="19" fillId="0" borderId="0"/>
    <xf numFmtId="0" fontId="19" fillId="0" borderId="6" applyProtection="0"/>
    <xf numFmtId="0" fontId="19" fillId="0" borderId="6" applyProtection="0"/>
    <xf numFmtId="0" fontId="19" fillId="0" borderId="0"/>
    <xf numFmtId="3" fontId="15" fillId="0" borderId="4" applyProtection="0"/>
    <xf numFmtId="170" fontId="15" fillId="0" borderId="5" applyProtection="0"/>
    <xf numFmtId="4" fontId="22" fillId="0" borderId="5" applyProtection="0"/>
    <xf numFmtId="172" fontId="15" fillId="0" borderId="5" applyProtection="0"/>
    <xf numFmtId="171"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1" fillId="0" borderId="0" applyProtection="0"/>
    <xf numFmtId="0" fontId="16" fillId="0" borderId="0"/>
    <xf numFmtId="0" fontId="23" fillId="0" borderId="4"/>
    <xf numFmtId="0" fontId="19" fillId="0" borderId="6" applyProtection="0"/>
    <xf numFmtId="0" fontId="19" fillId="0" borderId="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6" applyProtection="0"/>
    <xf numFmtId="0" fontId="21" fillId="0" borderId="0" applyNumberFormat="0" applyFill="0" applyBorder="0" applyAlignment="0" applyProtection="0"/>
    <xf numFmtId="0" fontId="19" fillId="0" borderId="0"/>
    <xf numFmtId="0" fontId="20" fillId="0" borderId="0" applyNumberFormat="0" applyFill="0" applyBorder="0" applyAlignment="0" applyProtection="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6"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6" applyProtection="0"/>
    <xf numFmtId="0" fontId="21" fillId="0" borderId="0" applyNumberFormat="0" applyFill="0" applyBorder="0" applyAlignment="0" applyProtection="0"/>
    <xf numFmtId="0" fontId="19" fillId="0" borderId="6" applyProtection="0"/>
    <xf numFmtId="0" fontId="21" fillId="0" borderId="0" applyNumberFormat="0" applyFill="0" applyBorder="0" applyAlignment="0" applyProtection="0"/>
    <xf numFmtId="0" fontId="19" fillId="0" borderId="6" applyProtection="0"/>
    <xf numFmtId="0" fontId="19" fillId="0" borderId="0"/>
    <xf numFmtId="0" fontId="19" fillId="0" borderId="6" applyProtection="0"/>
    <xf numFmtId="0" fontId="19" fillId="0" borderId="0"/>
    <xf numFmtId="0" fontId="19" fillId="0" borderId="6" applyProtection="0"/>
    <xf numFmtId="0" fontId="19" fillId="0" borderId="6"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6" applyProtection="0"/>
    <xf numFmtId="0" fontId="19"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6"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9" fontId="15" fillId="0" borderId="5" applyProtection="0">
      <alignment horizontal="right"/>
    </xf>
    <xf numFmtId="0" fontId="19" fillId="0" borderId="6" applyProtection="0"/>
    <xf numFmtId="4" fontId="15" fillId="0" borderId="5" applyProtection="0"/>
    <xf numFmtId="0" fontId="19" fillId="0" borderId="6" applyProtection="0"/>
    <xf numFmtId="0" fontId="19" fillId="0" borderId="6" applyProtection="0"/>
    <xf numFmtId="4" fontId="15" fillId="0" borderId="5" applyProtection="0"/>
    <xf numFmtId="0" fontId="19" fillId="0" borderId="6" applyProtection="0"/>
    <xf numFmtId="0" fontId="19" fillId="0" borderId="6" applyProtection="0"/>
    <xf numFmtId="0" fontId="19"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6"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6" applyProtection="0"/>
    <xf numFmtId="0" fontId="19" fillId="0" borderId="6" applyProtection="0"/>
    <xf numFmtId="171" fontId="15" fillId="0" borderId="0" applyFont="0" applyFill="0" applyBorder="0" applyAlignment="0" applyProtection="0"/>
    <xf numFmtId="4" fontId="22" fillId="0" borderId="5" applyProtection="0"/>
    <xf numFmtId="172" fontId="15" fillId="0" borderId="5" applyProtection="0"/>
    <xf numFmtId="171"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170" fontId="15" fillId="0" borderId="5" applyProtection="0"/>
    <xf numFmtId="0" fontId="23" fillId="0" borderId="4"/>
    <xf numFmtId="0" fontId="19" fillId="0" borderId="6" applyProtection="0"/>
    <xf numFmtId="0" fontId="19" fillId="0" borderId="6" applyProtection="0"/>
    <xf numFmtId="0" fontId="23" fillId="0" borderId="4"/>
    <xf numFmtId="0" fontId="21" fillId="0" borderId="0" applyProtection="0"/>
    <xf numFmtId="0" fontId="16" fillId="0" borderId="0"/>
    <xf numFmtId="0" fontId="22" fillId="0" borderId="0" applyNumberFormat="0" applyFont="0" applyFill="0" applyBorder="0" applyAlignment="0" applyProtection="0">
      <protection locked="0"/>
    </xf>
    <xf numFmtId="0" fontId="20" fillId="0" borderId="0" applyNumberFormat="0" applyFill="0" applyBorder="0" applyAlignment="0" applyProtection="0"/>
    <xf numFmtId="0" fontId="21" fillId="0" borderId="0" applyNumberFormat="0" applyFill="0" applyBorder="0" applyAlignment="0" applyProtection="0"/>
    <xf numFmtId="2" fontId="19" fillId="0" borderId="0" applyProtection="0"/>
    <xf numFmtId="0" fontId="19" fillId="0" borderId="0" applyProtection="0"/>
    <xf numFmtId="172" fontId="15" fillId="0" borderId="5" applyProtection="0"/>
    <xf numFmtId="4" fontId="22" fillId="0" borderId="5" applyProtection="0"/>
    <xf numFmtId="170" fontId="15" fillId="0" borderId="5" applyProtection="0"/>
    <xf numFmtId="3" fontId="15" fillId="0" borderId="4" applyProtection="0"/>
    <xf numFmtId="0" fontId="19" fillId="0" borderId="0"/>
    <xf numFmtId="3" fontId="15" fillId="0" borderId="4" applyProtection="0"/>
    <xf numFmtId="0" fontId="19" fillId="0" borderId="0"/>
    <xf numFmtId="3" fontId="15" fillId="0" borderId="4" applyProtection="0"/>
    <xf numFmtId="170" fontId="15" fillId="0" borderId="5" applyProtection="0"/>
    <xf numFmtId="4" fontId="22" fillId="0" borderId="5" applyProtection="0"/>
    <xf numFmtId="172" fontId="15" fillId="0" borderId="5" applyProtection="0"/>
    <xf numFmtId="171"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1" fillId="0" borderId="0" applyProtection="0"/>
    <xf numFmtId="0" fontId="16" fillId="0" borderId="0"/>
    <xf numFmtId="0" fontId="23" fillId="0" borderId="4"/>
    <xf numFmtId="0" fontId="19" fillId="0" borderId="6" applyProtection="0"/>
    <xf numFmtId="0" fontId="22" fillId="0" borderId="0" applyNumberFormat="0" applyFont="0" applyFill="0" applyBorder="0" applyAlignment="0" applyProtection="0">
      <protection locked="0"/>
    </xf>
    <xf numFmtId="0" fontId="16" fillId="0" borderId="0"/>
    <xf numFmtId="0" fontId="21" fillId="0" borderId="0" applyProtection="0"/>
    <xf numFmtId="0" fontId="19" fillId="0" borderId="0"/>
    <xf numFmtId="0" fontId="21" fillId="0" borderId="0" applyProtection="0"/>
    <xf numFmtId="0" fontId="16" fillId="0" borderId="0"/>
    <xf numFmtId="0" fontId="21" fillId="0" borderId="0" applyNumberFormat="0" applyFill="0" applyBorder="0" applyAlignment="0" applyProtection="0"/>
    <xf numFmtId="0" fontId="22" fillId="0" borderId="0" applyNumberFormat="0" applyFont="0" applyFill="0" applyBorder="0" applyAlignment="0" applyProtection="0">
      <protection locked="0"/>
    </xf>
    <xf numFmtId="2" fontId="19" fillId="0" borderId="0" applyProtection="0"/>
    <xf numFmtId="0" fontId="20" fillId="0" borderId="0" applyNumberFormat="0" applyFill="0" applyBorder="0" applyAlignment="0" applyProtection="0"/>
    <xf numFmtId="0" fontId="19" fillId="0" borderId="0" applyProtection="0"/>
    <xf numFmtId="172" fontId="15" fillId="0" borderId="5" applyProtection="0"/>
    <xf numFmtId="171" fontId="15" fillId="0" borderId="0" applyFont="0" applyFill="0" applyBorder="0" applyAlignment="0" applyProtection="0"/>
    <xf numFmtId="4" fontId="22" fillId="0" borderId="5" applyProtection="0"/>
    <xf numFmtId="3" fontId="15" fillId="0" borderId="4" applyProtection="0"/>
    <xf numFmtId="170" fontId="15" fillId="0" borderId="5" applyProtection="0"/>
    <xf numFmtId="0" fontId="19" fillId="0" borderId="0"/>
    <xf numFmtId="0" fontId="21" fillId="0" borderId="0" applyNumberFormat="0" applyFill="0" applyBorder="0" applyAlignment="0" applyProtection="0"/>
    <xf numFmtId="0" fontId="23" fillId="0" borderId="4"/>
    <xf numFmtId="0" fontId="19" fillId="0" borderId="6" applyProtection="0"/>
    <xf numFmtId="164" fontId="15" fillId="0" borderId="0" applyFont="0" applyFill="0" applyBorder="0" applyAlignment="0"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18" fillId="0" borderId="0"/>
    <xf numFmtId="0" fontId="14" fillId="0" borderId="0"/>
    <xf numFmtId="0" fontId="19" fillId="0" borderId="0"/>
    <xf numFmtId="0" fontId="15" fillId="0" borderId="0"/>
    <xf numFmtId="0" fontId="15" fillId="0" borderId="0"/>
    <xf numFmtId="0" fontId="15" fillId="0" borderId="0"/>
    <xf numFmtId="0" fontId="15" fillId="0" borderId="0"/>
    <xf numFmtId="0" fontId="19" fillId="0" borderId="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3" fontId="15" fillId="0" borderId="4"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170" fontId="15"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4" fontId="22"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72" fontId="15" fillId="0" borderId="5"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5" fillId="2" borderId="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0" fontId="19" fillId="0" borderId="6" applyProtection="0"/>
    <xf numFmtId="167" fontId="15" fillId="0" borderId="0" applyFont="0" applyFill="0" applyBorder="0" applyAlignment="0" applyProtection="0"/>
    <xf numFmtId="0" fontId="22" fillId="0" borderId="0"/>
    <xf numFmtId="0" fontId="14" fillId="0" borderId="0"/>
    <xf numFmtId="0" fontId="14" fillId="0" borderId="0"/>
    <xf numFmtId="166" fontId="15" fillId="0" borderId="0" applyFont="0" applyFill="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48" fillId="0" borderId="7">
      <protection locked="0"/>
    </xf>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167" fontId="15" fillId="0" borderId="0" applyFill="0" applyBorder="0" applyAlignment="0"/>
    <xf numFmtId="181" fontId="15" fillId="0" borderId="0" applyFill="0" applyBorder="0" applyAlignment="0"/>
    <xf numFmtId="182" fontId="15" fillId="0" borderId="0" applyFill="0" applyBorder="0" applyAlignment="0"/>
    <xf numFmtId="183" fontId="15" fillId="0" borderId="0" applyFill="0" applyBorder="0" applyAlignment="0"/>
    <xf numFmtId="180" fontId="15" fillId="0" borderId="0" applyFill="0" applyBorder="0" applyAlignment="0"/>
    <xf numFmtId="167" fontId="15" fillId="0" borderId="0" applyFill="0" applyBorder="0" applyAlignment="0"/>
    <xf numFmtId="184" fontId="15" fillId="0" borderId="0" applyFill="0" applyBorder="0" applyAlignment="0"/>
    <xf numFmtId="181" fontId="15" fillId="0" borderId="0" applyFill="0" applyBorder="0" applyAlignment="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41" fillId="23" borderId="8"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0" fontId="35" fillId="24" borderId="9" applyNumberFormat="0" applyAlignment="0" applyProtection="0"/>
    <xf numFmtId="43" fontId="15" fillId="0" borderId="0" applyFont="0" applyFill="0" applyBorder="0" applyAlignment="0" applyProtection="0"/>
    <xf numFmtId="176" fontId="15" fillId="0" borderId="0"/>
    <xf numFmtId="176" fontId="15" fillId="0" borderId="0"/>
    <xf numFmtId="176" fontId="15" fillId="0" borderId="0"/>
    <xf numFmtId="176" fontId="15" fillId="0" borderId="0"/>
    <xf numFmtId="176" fontId="15" fillId="0" borderId="0"/>
    <xf numFmtId="176" fontId="15" fillId="0" borderId="0"/>
    <xf numFmtId="176" fontId="15" fillId="0" borderId="0"/>
    <xf numFmtId="176" fontId="15" fillId="0" borderId="0"/>
    <xf numFmtId="167"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43"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173" fontId="15" fillId="0" borderId="0" applyFont="0" applyFill="0" applyBorder="0" applyAlignment="0" applyProtection="0"/>
    <xf numFmtId="181" fontId="15" fillId="0" borderId="0" applyFont="0" applyFill="0" applyBorder="0" applyAlignment="0" applyProtection="0"/>
    <xf numFmtId="173" fontId="15" fillId="0" borderId="0" applyFont="0" applyFill="0" applyBorder="0" applyAlignment="0" applyProtection="0"/>
    <xf numFmtId="166"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6" fontId="15" fillId="0" borderId="0" applyFont="0" applyFill="0" applyBorder="0" applyAlignment="0" applyProtection="0"/>
    <xf numFmtId="173" fontId="15" fillId="0" borderId="0" applyFont="0" applyFill="0" applyBorder="0" applyAlignment="0" applyProtection="0"/>
    <xf numFmtId="174" fontId="25" fillId="0" borderId="0" applyFont="0" applyFill="0" applyBorder="0" applyAlignment="0" applyProtection="0"/>
    <xf numFmtId="0" fontId="25" fillId="0" borderId="0" applyFont="0" applyFill="0" applyBorder="0" applyAlignment="0" applyProtection="0"/>
    <xf numFmtId="14" fontId="26" fillId="0" borderId="0" applyFill="0" applyBorder="0" applyAlignment="0"/>
    <xf numFmtId="0" fontId="48" fillId="0" borderId="0">
      <protection locked="0"/>
    </xf>
    <xf numFmtId="167" fontId="15" fillId="0" borderId="0" applyFill="0" applyBorder="0" applyAlignment="0"/>
    <xf numFmtId="181" fontId="15" fillId="0" borderId="0" applyFill="0" applyBorder="0" applyAlignment="0"/>
    <xf numFmtId="167" fontId="15" fillId="0" borderId="0" applyFill="0" applyBorder="0" applyAlignment="0"/>
    <xf numFmtId="184" fontId="15" fillId="0" borderId="0" applyFill="0" applyBorder="0" applyAlignment="0"/>
    <xf numFmtId="181" fontId="15" fillId="0" borderId="0" applyFill="0" applyBorder="0" applyAlignment="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8" fillId="0" borderId="0">
      <protection locked="0"/>
    </xf>
    <xf numFmtId="0" fontId="49" fillId="0" borderId="0">
      <protection locked="0"/>
    </xf>
    <xf numFmtId="0" fontId="50" fillId="0" borderId="0">
      <protection locked="0"/>
    </xf>
    <xf numFmtId="0" fontId="51" fillId="0" borderId="0">
      <protection locked="0"/>
    </xf>
    <xf numFmtId="0" fontId="52" fillId="0" borderId="0">
      <protection locked="0"/>
    </xf>
    <xf numFmtId="0" fontId="53" fillId="0" borderId="0">
      <protection locked="0"/>
    </xf>
    <xf numFmtId="0" fontId="54" fillId="0" borderId="0">
      <protection locked="0"/>
    </xf>
    <xf numFmtId="2" fontId="25" fillId="0" borderId="0" applyFont="0" applyFill="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0" fontId="21" fillId="0" borderId="10" applyNumberFormat="0" applyAlignment="0" applyProtection="0">
      <alignment horizontal="left" vertical="center"/>
    </xf>
    <xf numFmtId="0" fontId="21" fillId="0" borderId="11">
      <alignment horizontal="left" vertical="center"/>
    </xf>
    <xf numFmtId="0" fontId="27" fillId="0" borderId="0" applyNumberFormat="0" applyFill="0" applyBorder="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28" fillId="0" borderId="0" applyNumberFormat="0" applyFill="0" applyBorder="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55" fillId="0" borderId="0">
      <protection locked="0"/>
    </xf>
    <xf numFmtId="0" fontId="55" fillId="0" borderId="0">
      <protection locked="0"/>
    </xf>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10" fontId="24" fillId="26" borderId="7" applyNumberFormat="0" applyBorder="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38" fillId="9" borderId="8" applyNumberFormat="0" applyAlignment="0" applyProtection="0"/>
    <xf numFmtId="0" fontId="48" fillId="0" borderId="3">
      <protection locked="0"/>
    </xf>
    <xf numFmtId="167" fontId="15" fillId="0" borderId="0" applyFill="0" applyBorder="0" applyAlignment="0"/>
    <xf numFmtId="181" fontId="15" fillId="0" borderId="0" applyFill="0" applyBorder="0" applyAlignment="0"/>
    <xf numFmtId="167" fontId="15" fillId="0" borderId="0" applyFill="0" applyBorder="0" applyAlignment="0"/>
    <xf numFmtId="184" fontId="15" fillId="0" borderId="0" applyFill="0" applyBorder="0" applyAlignment="0"/>
    <xf numFmtId="181" fontId="15" fillId="0" borderId="0" applyFill="0" applyBorder="0" applyAlignment="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5" fillId="7" borderId="16" applyNumberFormat="0" applyFont="0" applyAlignment="0" applyProtection="0"/>
    <xf numFmtId="0" fontId="16" fillId="0" borderId="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0" fontId="40" fillId="23" borderId="17" applyNumberFormat="0" applyAlignment="0" applyProtection="0"/>
    <xf numFmtId="180" fontId="15" fillId="0" borderId="0" applyFont="0" applyFill="0" applyBorder="0" applyAlignment="0" applyProtection="0"/>
    <xf numFmtId="179" fontId="15" fillId="0" borderId="0" applyFont="0" applyFill="0" applyBorder="0" applyAlignment="0" applyProtection="0"/>
    <xf numFmtId="1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7" fontId="15" fillId="0" borderId="0" applyFill="0" applyBorder="0" applyAlignment="0"/>
    <xf numFmtId="181" fontId="15" fillId="0" borderId="0" applyFill="0" applyBorder="0" applyAlignment="0"/>
    <xf numFmtId="167" fontId="15" fillId="0" borderId="0" applyFill="0" applyBorder="0" applyAlignment="0"/>
    <xf numFmtId="184" fontId="15" fillId="0" borderId="0" applyFill="0" applyBorder="0" applyAlignment="0"/>
    <xf numFmtId="181" fontId="15" fillId="0" borderId="0" applyFill="0" applyBorder="0" applyAlignment="0"/>
    <xf numFmtId="0" fontId="24" fillId="0" borderId="0"/>
    <xf numFmtId="0" fontId="24" fillId="0" borderId="0"/>
    <xf numFmtId="0" fontId="24" fillId="0" borderId="0"/>
    <xf numFmtId="0" fontId="24" fillId="0" borderId="0"/>
    <xf numFmtId="0" fontId="24" fillId="0" borderId="0"/>
    <xf numFmtId="49" fontId="26" fillId="0" borderId="0" applyFill="0" applyBorder="0" applyAlignment="0"/>
    <xf numFmtId="175" fontId="15" fillId="0" borderId="0" applyFill="0" applyBorder="0" applyAlignment="0"/>
    <xf numFmtId="177" fontId="15" fillId="0" borderId="0" applyFill="0" applyBorder="0" applyAlignment="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25" fillId="0" borderId="18" applyNumberFormat="0" applyFon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29" fillId="0" borderId="0">
      <alignment vertical="top"/>
    </xf>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5" fillId="0" borderId="0"/>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0" fontId="15" fillId="0" borderId="0"/>
    <xf numFmtId="0" fontId="15" fillId="0" borderId="0"/>
    <xf numFmtId="0" fontId="55" fillId="0" borderId="0">
      <protection locked="0"/>
    </xf>
    <xf numFmtId="0" fontId="55" fillId="0" borderId="0">
      <protection locked="0"/>
    </xf>
    <xf numFmtId="17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0" fontId="55" fillId="0" borderId="0">
      <protection locked="0"/>
    </xf>
    <xf numFmtId="0" fontId="55" fillId="0" borderId="0">
      <protection locked="0"/>
    </xf>
    <xf numFmtId="0" fontId="55" fillId="0" borderId="0">
      <protection locked="0"/>
    </xf>
    <xf numFmtId="0" fontId="55" fillId="0" borderId="0">
      <protection locked="0"/>
    </xf>
    <xf numFmtId="0" fontId="15" fillId="0" borderId="0"/>
    <xf numFmtId="0" fontId="15" fillId="0" borderId="0"/>
    <xf numFmtId="0" fontId="57" fillId="0" borderId="0"/>
    <xf numFmtId="167" fontId="15" fillId="0" borderId="0" applyFont="0" applyFill="0" applyBorder="0" applyAlignment="0" applyProtection="0"/>
    <xf numFmtId="0" fontId="58" fillId="0" borderId="0"/>
    <xf numFmtId="9" fontId="57" fillId="0" borderId="0" applyFont="0" applyFill="0" applyBorder="0" applyAlignment="0" applyProtection="0"/>
    <xf numFmtId="0" fontId="57" fillId="0" borderId="0"/>
    <xf numFmtId="167" fontId="15" fillId="0" borderId="0" applyFont="0" applyFill="0" applyBorder="0" applyAlignment="0" applyProtection="0"/>
    <xf numFmtId="167" fontId="15" fillId="0" borderId="0" applyFont="0" applyFill="0" applyBorder="0" applyAlignment="0" applyProtection="0"/>
    <xf numFmtId="0" fontId="57" fillId="0" borderId="0"/>
    <xf numFmtId="9" fontId="57" fillId="0" borderId="0" applyFont="0" applyFill="0" applyBorder="0" applyAlignment="0" applyProtection="0"/>
    <xf numFmtId="9" fontId="57" fillId="0" borderId="0" applyFont="0" applyFill="0" applyBorder="0" applyAlignment="0" applyProtection="0"/>
    <xf numFmtId="0" fontId="15" fillId="0" borderId="0"/>
    <xf numFmtId="0" fontId="13" fillId="0" borderId="0"/>
    <xf numFmtId="0" fontId="13" fillId="0" borderId="0"/>
    <xf numFmtId="0" fontId="13" fillId="0" borderId="0"/>
    <xf numFmtId="167" fontId="15" fillId="0" borderId="0" applyFont="0" applyFill="0" applyBorder="0" applyAlignment="0" applyProtection="0"/>
    <xf numFmtId="0" fontId="58" fillId="0" borderId="0"/>
    <xf numFmtId="185" fontId="15" fillId="0" borderId="0" applyFont="0" applyFill="0" applyBorder="0" applyAlignment="0" applyProtection="0"/>
    <xf numFmtId="0" fontId="11" fillId="0" borderId="0"/>
    <xf numFmtId="0" fontId="15" fillId="0" borderId="0"/>
    <xf numFmtId="166" fontId="62" fillId="0" borderId="0" applyFont="0" applyFill="0" applyBorder="0" applyAlignment="0" applyProtection="0"/>
    <xf numFmtId="0" fontId="10" fillId="0" borderId="0"/>
    <xf numFmtId="0" fontId="9" fillId="0" borderId="0"/>
    <xf numFmtId="0" fontId="9" fillId="0" borderId="0"/>
    <xf numFmtId="0" fontId="8" fillId="0" borderId="0"/>
    <xf numFmtId="0" fontId="7" fillId="0" borderId="0"/>
    <xf numFmtId="0" fontId="7" fillId="0" borderId="0"/>
    <xf numFmtId="0" fontId="6" fillId="0" borderId="0"/>
    <xf numFmtId="0" fontId="6" fillId="0" borderId="0"/>
    <xf numFmtId="0" fontId="6" fillId="0" borderId="0"/>
    <xf numFmtId="0" fontId="6" fillId="0" borderId="0"/>
    <xf numFmtId="0" fontId="73" fillId="0" borderId="67" applyNumberFormat="0" applyFill="0" applyAlignment="0" applyProtection="0"/>
    <xf numFmtId="0" fontId="74" fillId="0" borderId="68" applyNumberFormat="0" applyFill="0" applyAlignment="0" applyProtection="0"/>
    <xf numFmtId="0" fontId="75" fillId="0" borderId="69" applyNumberFormat="0" applyFill="0" applyAlignment="0" applyProtection="0"/>
    <xf numFmtId="0" fontId="75" fillId="0" borderId="0" applyNumberFormat="0" applyFill="0" applyBorder="0" applyAlignment="0" applyProtection="0"/>
    <xf numFmtId="0" fontId="76" fillId="30" borderId="0" applyNumberFormat="0" applyBorder="0" applyAlignment="0" applyProtection="0"/>
    <xf numFmtId="0" fontId="77" fillId="31" borderId="0" applyNumberFormat="0" applyBorder="0" applyAlignment="0" applyProtection="0"/>
    <xf numFmtId="0" fontId="78" fillId="33" borderId="70" applyNumberFormat="0" applyAlignment="0" applyProtection="0"/>
    <xf numFmtId="0" fontId="79" fillId="34" borderId="71" applyNumberFormat="0" applyAlignment="0" applyProtection="0"/>
    <xf numFmtId="0" fontId="80" fillId="34" borderId="70" applyNumberFormat="0" applyAlignment="0" applyProtection="0"/>
    <xf numFmtId="0" fontId="81" fillId="0" borderId="72" applyNumberFormat="0" applyFill="0" applyAlignment="0" applyProtection="0"/>
    <xf numFmtId="0" fontId="82" fillId="35" borderId="73" applyNumberFormat="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59" fillId="0" borderId="75" applyNumberFormat="0" applyFill="0" applyAlignment="0" applyProtection="0"/>
    <xf numFmtId="0" fontId="8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8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85"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85"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85"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8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86" fillId="0" borderId="0" applyNumberFormat="0" applyFill="0" applyBorder="0" applyAlignment="0" applyProtection="0"/>
    <xf numFmtId="0" fontId="87" fillId="32" borderId="0" applyNumberFormat="0" applyBorder="0" applyAlignment="0" applyProtection="0"/>
    <xf numFmtId="0" fontId="5" fillId="0" borderId="0"/>
    <xf numFmtId="0" fontId="5" fillId="36" borderId="74" applyNumberFormat="0" applyFont="0" applyAlignment="0" applyProtection="0"/>
    <xf numFmtId="0" fontId="5" fillId="40"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0" borderId="0"/>
    <xf numFmtId="0" fontId="5" fillId="52"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0" borderId="0"/>
    <xf numFmtId="0" fontId="5" fillId="0" borderId="0"/>
    <xf numFmtId="0" fontId="5" fillId="0" borderId="0"/>
    <xf numFmtId="0" fontId="5" fillId="0" borderId="0"/>
    <xf numFmtId="43" fontId="91" fillId="0" borderId="0" applyFont="0" applyFill="0" applyBorder="0" applyAlignment="0" applyProtection="0"/>
    <xf numFmtId="165" fontId="15" fillId="0" borderId="0" applyFont="0" applyFill="0" applyBorder="0" applyAlignment="0" applyProtection="0"/>
    <xf numFmtId="0" fontId="3" fillId="0" borderId="0"/>
    <xf numFmtId="0" fontId="3" fillId="0" borderId="0"/>
    <xf numFmtId="0" fontId="3" fillId="0" borderId="0"/>
    <xf numFmtId="0" fontId="2" fillId="0" borderId="0"/>
    <xf numFmtId="0" fontId="1" fillId="0" borderId="0"/>
  </cellStyleXfs>
  <cellXfs count="817">
    <xf numFmtId="0" fontId="0" fillId="0" borderId="0" xfId="0"/>
    <xf numFmtId="0" fontId="13" fillId="0" borderId="0" xfId="5550"/>
    <xf numFmtId="0" fontId="13" fillId="0" borderId="0" xfId="5550" applyFill="1"/>
    <xf numFmtId="1" fontId="15" fillId="0" borderId="20" xfId="5550" applyNumberFormat="1" applyFont="1" applyBorder="1" applyAlignment="1">
      <alignment horizontal="center"/>
    </xf>
    <xf numFmtId="0" fontId="15" fillId="0" borderId="28" xfId="5550" applyFont="1" applyBorder="1" applyAlignment="1">
      <alignment vertical="center" wrapText="1"/>
    </xf>
    <xf numFmtId="0" fontId="13" fillId="0" borderId="0" xfId="5550" applyFont="1" applyFill="1"/>
    <xf numFmtId="1" fontId="15" fillId="0" borderId="34" xfId="5550" applyNumberFormat="1" applyFont="1" applyFill="1" applyBorder="1" applyAlignment="1">
      <alignment horizontal="center"/>
    </xf>
    <xf numFmtId="0" fontId="15" fillId="0" borderId="26" xfId="5550" applyFont="1" applyFill="1" applyBorder="1"/>
    <xf numFmtId="0" fontId="15" fillId="0" borderId="0" xfId="5349" applyFont="1" applyAlignment="1">
      <alignment vertical="top"/>
    </xf>
    <xf numFmtId="0" fontId="15" fillId="0" borderId="0" xfId="5349" applyAlignment="1">
      <alignment vertical="top"/>
    </xf>
    <xf numFmtId="0" fontId="15" fillId="0" borderId="0" xfId="5349" applyFont="1" applyFill="1" applyAlignment="1">
      <alignment vertical="top"/>
    </xf>
    <xf numFmtId="0" fontId="15" fillId="0" borderId="0" xfId="5349" applyFont="1" applyAlignment="1">
      <alignment horizontal="center" vertical="top"/>
    </xf>
    <xf numFmtId="1" fontId="15" fillId="0" borderId="0" xfId="5349" applyNumberFormat="1" applyFont="1" applyAlignment="1">
      <alignment horizontal="center" vertical="top"/>
    </xf>
    <xf numFmtId="0" fontId="15" fillId="27" borderId="0" xfId="5349" applyFill="1" applyBorder="1"/>
    <xf numFmtId="0" fontId="15" fillId="27" borderId="0" xfId="5349" applyFill="1"/>
    <xf numFmtId="49" fontId="15" fillId="0" borderId="0" xfId="5349" applyNumberFormat="1" applyFont="1" applyAlignment="1">
      <alignment horizontal="left" vertical="top"/>
    </xf>
    <xf numFmtId="17" fontId="15" fillId="0" borderId="0" xfId="5349" quotePrefix="1" applyNumberFormat="1" applyFont="1" applyAlignment="1">
      <alignment horizontal="right" vertical="top"/>
    </xf>
    <xf numFmtId="49" fontId="15" fillId="27" borderId="0" xfId="5349" applyNumberFormat="1" applyFont="1" applyFill="1" applyAlignment="1">
      <alignment horizontal="center" vertical="top"/>
    </xf>
    <xf numFmtId="0" fontId="15" fillId="27" borderId="0" xfId="5349" applyFill="1" applyAlignment="1">
      <alignment vertical="top"/>
    </xf>
    <xf numFmtId="0" fontId="15" fillId="27" borderId="0" xfId="5349" applyFont="1" applyFill="1"/>
    <xf numFmtId="0" fontId="15" fillId="27" borderId="0" xfId="5349" applyFont="1" applyFill="1" applyAlignment="1">
      <alignment horizontal="center" vertical="top"/>
    </xf>
    <xf numFmtId="2" fontId="15" fillId="27" borderId="0" xfId="5349" applyNumberFormat="1" applyFont="1" applyFill="1" applyAlignment="1">
      <alignment vertical="top"/>
    </xf>
    <xf numFmtId="49" fontId="15" fillId="27" borderId="52" xfId="5349" applyNumberFormat="1" applyFont="1" applyFill="1" applyBorder="1" applyAlignment="1">
      <alignment horizontal="center" vertical="top"/>
    </xf>
    <xf numFmtId="0" fontId="15" fillId="27" borderId="52" xfId="5349" applyFont="1" applyFill="1" applyBorder="1" applyAlignment="1">
      <alignment horizontal="center" vertical="top"/>
    </xf>
    <xf numFmtId="0" fontId="15" fillId="27" borderId="52" xfId="5349" applyFont="1" applyFill="1" applyBorder="1" applyAlignment="1">
      <alignment horizontal="center" wrapText="1"/>
    </xf>
    <xf numFmtId="1" fontId="15" fillId="27" borderId="52" xfId="5349" applyNumberFormat="1" applyFont="1" applyFill="1" applyBorder="1" applyAlignment="1">
      <alignment horizontal="center" vertical="top"/>
    </xf>
    <xf numFmtId="2" fontId="15" fillId="27" borderId="52" xfId="5349" applyNumberFormat="1" applyFont="1" applyFill="1" applyBorder="1" applyAlignment="1">
      <alignment horizontal="center" vertical="top"/>
    </xf>
    <xf numFmtId="49" fontId="15" fillId="27" borderId="2" xfId="5349" applyNumberFormat="1" applyFont="1" applyFill="1" applyBorder="1" applyAlignment="1">
      <alignment horizontal="center" vertical="top"/>
    </xf>
    <xf numFmtId="0" fontId="15" fillId="27" borderId="2" xfId="5349" applyFont="1" applyFill="1" applyBorder="1" applyAlignment="1">
      <alignment horizontal="center" vertical="top"/>
    </xf>
    <xf numFmtId="0" fontId="15" fillId="27" borderId="2" xfId="5349" applyFont="1" applyFill="1" applyBorder="1" applyAlignment="1">
      <alignment horizontal="center" wrapText="1"/>
    </xf>
    <xf numFmtId="1" fontId="15" fillId="27" borderId="2" xfId="5349" applyNumberFormat="1" applyFont="1" applyFill="1" applyBorder="1" applyAlignment="1">
      <alignment horizontal="center" vertical="top"/>
    </xf>
    <xf numFmtId="2" fontId="15" fillId="27" borderId="2" xfId="5349" applyNumberFormat="1" applyFont="1" applyFill="1" applyBorder="1" applyAlignment="1">
      <alignment horizontal="center" vertical="top"/>
    </xf>
    <xf numFmtId="0" fontId="15" fillId="0" borderId="0" xfId="4" applyBorder="1"/>
    <xf numFmtId="0" fontId="15" fillId="0" borderId="0" xfId="4"/>
    <xf numFmtId="0" fontId="15" fillId="27" borderId="0" xfId="5349" applyFill="1" applyAlignment="1">
      <alignment horizontal="center"/>
    </xf>
    <xf numFmtId="1" fontId="15" fillId="27" borderId="0" xfId="5349" applyNumberFormat="1" applyFont="1" applyFill="1"/>
    <xf numFmtId="3" fontId="60" fillId="0" borderId="46" xfId="5550" applyNumberFormat="1" applyFont="1" applyBorder="1" applyAlignment="1">
      <alignment horizontal="center" vertical="top"/>
    </xf>
    <xf numFmtId="169" fontId="60" fillId="0" borderId="1" xfId="5550" applyNumberFormat="1" applyFont="1" applyBorder="1" applyAlignment="1">
      <alignment horizontal="right" vertical="top"/>
    </xf>
    <xf numFmtId="0" fontId="60" fillId="0" borderId="1" xfId="5550" applyFont="1" applyBorder="1" applyAlignment="1">
      <alignment horizontal="center" vertical="top" wrapText="1"/>
    </xf>
    <xf numFmtId="0" fontId="15" fillId="0" borderId="0" xfId="4" applyBorder="1" applyAlignment="1">
      <alignment vertical="top"/>
    </xf>
    <xf numFmtId="169" fontId="60" fillId="0" borderId="53" xfId="5550" applyNumberFormat="1" applyFont="1" applyBorder="1" applyAlignment="1">
      <alignment horizontal="right" vertical="top"/>
    </xf>
    <xf numFmtId="0" fontId="60" fillId="0" borderId="53" xfId="5550" applyFont="1" applyBorder="1" applyAlignment="1">
      <alignment horizontal="center" vertical="top" wrapText="1"/>
    </xf>
    <xf numFmtId="0" fontId="60" fillId="27" borderId="53" xfId="5349" applyFont="1" applyFill="1" applyBorder="1" applyAlignment="1">
      <alignment horizontal="center" vertical="top"/>
    </xf>
    <xf numFmtId="0" fontId="61" fillId="0" borderId="54" xfId="0" applyFont="1" applyFill="1" applyBorder="1" applyAlignment="1" applyProtection="1">
      <alignment horizontal="center" vertical="top" wrapText="1"/>
    </xf>
    <xf numFmtId="0" fontId="15" fillId="0" borderId="0" xfId="5349" applyFont="1" applyFill="1" applyAlignment="1">
      <alignment horizontal="center" vertical="top"/>
    </xf>
    <xf numFmtId="1" fontId="15" fillId="0" borderId="0" xfId="5349" applyNumberFormat="1" applyFont="1" applyFill="1" applyAlignment="1">
      <alignment horizontal="center" vertical="top"/>
    </xf>
    <xf numFmtId="3" fontId="60" fillId="0" borderId="56" xfId="5550" applyNumberFormat="1" applyFont="1" applyBorder="1" applyAlignment="1">
      <alignment horizontal="center" vertical="top"/>
    </xf>
    <xf numFmtId="0" fontId="61" fillId="0" borderId="53" xfId="0" applyFont="1" applyFill="1" applyBorder="1" applyAlignment="1" applyProtection="1">
      <alignment horizontal="center" vertical="top" wrapText="1"/>
    </xf>
    <xf numFmtId="0" fontId="61" fillId="0" borderId="56" xfId="5550" applyFont="1" applyBorder="1" applyAlignment="1" applyProtection="1">
      <alignment horizontal="left" vertical="top" wrapText="1"/>
    </xf>
    <xf numFmtId="0" fontId="15" fillId="27" borderId="0" xfId="5349" applyFill="1" applyBorder="1" applyAlignment="1">
      <alignment horizontal="center"/>
    </xf>
    <xf numFmtId="0" fontId="15" fillId="0" borderId="0" xfId="5349" applyFont="1" applyFill="1" applyAlignment="1">
      <alignment vertical="top" wrapText="1"/>
    </xf>
    <xf numFmtId="0" fontId="66" fillId="0" borderId="0" xfId="0" applyFont="1" applyAlignment="1">
      <alignment vertical="center" wrapText="1"/>
    </xf>
    <xf numFmtId="0" fontId="15" fillId="0" borderId="44" xfId="0" applyFont="1" applyBorder="1" applyAlignment="1">
      <alignment wrapText="1"/>
    </xf>
    <xf numFmtId="0" fontId="18" fillId="0" borderId="0" xfId="5550" applyFont="1"/>
    <xf numFmtId="0" fontId="67" fillId="0" borderId="0" xfId="0" applyFont="1" applyAlignment="1">
      <alignment horizontal="left" vertical="center" indent="1"/>
    </xf>
    <xf numFmtId="0" fontId="68" fillId="0" borderId="0" xfId="0" applyFont="1" applyAlignment="1">
      <alignment vertical="center"/>
    </xf>
    <xf numFmtId="0" fontId="68" fillId="0" borderId="0" xfId="0" applyFont="1" applyAlignment="1">
      <alignment horizontal="left" vertical="center" indent="3"/>
    </xf>
    <xf numFmtId="0" fontId="69" fillId="0" borderId="0" xfId="0" applyFont="1" applyAlignment="1">
      <alignment horizontal="left" vertical="center" indent="2"/>
    </xf>
    <xf numFmtId="0" fontId="68" fillId="0" borderId="0" xfId="0" applyFont="1" applyAlignment="1">
      <alignment horizontal="justify" vertical="center"/>
    </xf>
    <xf numFmtId="0" fontId="70" fillId="0" borderId="0" xfId="0" applyFont="1" applyBorder="1" applyAlignment="1">
      <alignment horizontal="center" vertical="center" wrapText="1"/>
    </xf>
    <xf numFmtId="0" fontId="64" fillId="0" borderId="38" xfId="0" applyFont="1" applyBorder="1" applyAlignment="1">
      <alignment horizontal="center" vertical="center" wrapText="1"/>
    </xf>
    <xf numFmtId="0" fontId="64" fillId="0" borderId="43"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0" xfId="0" applyFont="1" applyBorder="1" applyAlignment="1">
      <alignment horizontal="center" vertical="center" wrapText="1"/>
    </xf>
    <xf numFmtId="0" fontId="70" fillId="0" borderId="38" xfId="0" applyFont="1" applyBorder="1" applyAlignment="1">
      <alignment horizontal="center" vertical="center" wrapText="1"/>
    </xf>
    <xf numFmtId="0" fontId="64" fillId="28" borderId="43" xfId="0" applyFont="1" applyFill="1" applyBorder="1" applyAlignment="1">
      <alignment horizontal="center" vertical="center" wrapText="1"/>
    </xf>
    <xf numFmtId="0" fontId="64" fillId="28" borderId="39" xfId="0" applyFont="1" applyFill="1" applyBorder="1" applyAlignment="1">
      <alignment horizontal="center" vertical="center" wrapText="1"/>
    </xf>
    <xf numFmtId="0" fontId="64" fillId="28" borderId="0" xfId="0" applyFont="1" applyFill="1" applyBorder="1" applyAlignment="1">
      <alignment horizontal="center" vertical="center" wrapText="1"/>
    </xf>
    <xf numFmtId="0" fontId="64" fillId="0" borderId="57" xfId="0" applyFont="1" applyBorder="1" applyAlignment="1">
      <alignment horizontal="center" vertical="center" wrapText="1"/>
    </xf>
    <xf numFmtId="0" fontId="64" fillId="0" borderId="52" xfId="0" applyFont="1" applyBorder="1" applyAlignment="1">
      <alignment horizontal="center" vertical="center" wrapText="1"/>
    </xf>
    <xf numFmtId="0" fontId="64" fillId="0" borderId="58" xfId="0" applyFont="1" applyBorder="1" applyAlignment="1">
      <alignment horizontal="center" vertical="center" wrapText="1"/>
    </xf>
    <xf numFmtId="0" fontId="70" fillId="0" borderId="51" xfId="0" applyFont="1" applyBorder="1" applyAlignment="1">
      <alignment horizontal="center" vertical="center" wrapText="1"/>
    </xf>
    <xf numFmtId="0" fontId="70" fillId="0" borderId="0" xfId="0" applyFont="1" applyAlignment="1">
      <alignment horizontal="left" vertical="center" indent="3"/>
    </xf>
    <xf numFmtId="0" fontId="71" fillId="0" borderId="0" xfId="0" applyFont="1" applyAlignment="1">
      <alignment vertical="center"/>
    </xf>
    <xf numFmtId="0" fontId="72" fillId="0" borderId="0" xfId="0" applyFont="1" applyAlignment="1">
      <alignment wrapText="1"/>
    </xf>
    <xf numFmtId="0" fontId="18" fillId="0" borderId="0" xfId="0" applyFont="1" applyAlignment="1">
      <alignment wrapText="1"/>
    </xf>
    <xf numFmtId="0" fontId="18" fillId="0" borderId="0" xfId="0" applyFont="1" applyAlignment="1">
      <alignment horizontal="center" vertical="top" wrapText="1"/>
    </xf>
    <xf numFmtId="0" fontId="18" fillId="0" borderId="0" xfId="0" applyFont="1"/>
    <xf numFmtId="0" fontId="70" fillId="0" borderId="60" xfId="0" applyFont="1" applyBorder="1" applyAlignment="1">
      <alignment horizontal="left" vertical="top" wrapText="1"/>
    </xf>
    <xf numFmtId="0" fontId="18" fillId="0" borderId="0" xfId="0" applyFont="1" applyBorder="1" applyAlignment="1">
      <alignment horizontal="left" vertical="top"/>
    </xf>
    <xf numFmtId="0" fontId="70" fillId="0" borderId="38" xfId="0" applyFont="1" applyFill="1" applyBorder="1" applyAlignment="1">
      <alignment horizontal="left" vertical="top" wrapText="1"/>
    </xf>
    <xf numFmtId="0" fontId="64" fillId="0" borderId="43" xfId="0" applyFont="1" applyFill="1" applyBorder="1" applyAlignment="1">
      <alignment horizontal="center" vertical="top" wrapText="1"/>
    </xf>
    <xf numFmtId="0" fontId="64" fillId="0" borderId="43" xfId="0" applyFont="1" applyFill="1" applyBorder="1" applyAlignment="1">
      <alignment horizontal="center" vertical="center" wrapText="1"/>
    </xf>
    <xf numFmtId="0" fontId="64" fillId="0" borderId="43" xfId="0" applyFont="1" applyFill="1" applyBorder="1" applyAlignment="1">
      <alignment horizontal="left" vertical="top"/>
    </xf>
    <xf numFmtId="0" fontId="64" fillId="0" borderId="39" xfId="0" applyFont="1" applyFill="1" applyBorder="1" applyAlignment="1">
      <alignment horizontal="left" vertical="top"/>
    </xf>
    <xf numFmtId="0" fontId="64" fillId="0" borderId="43" xfId="0" applyFont="1" applyFill="1" applyBorder="1" applyAlignment="1">
      <alignment horizontal="left" vertical="top" wrapText="1"/>
    </xf>
    <xf numFmtId="0" fontId="63" fillId="0" borderId="38" xfId="0" applyFont="1" applyFill="1" applyBorder="1" applyAlignment="1">
      <alignment horizontal="left" vertical="top" wrapText="1"/>
    </xf>
    <xf numFmtId="0" fontId="64" fillId="0" borderId="43" xfId="0" applyFont="1" applyBorder="1" applyAlignment="1">
      <alignment wrapText="1"/>
    </xf>
    <xf numFmtId="0" fontId="18" fillId="0" borderId="43" xfId="0" applyFont="1" applyBorder="1"/>
    <xf numFmtId="0" fontId="70" fillId="0" borderId="38" xfId="0" applyFont="1" applyBorder="1" applyAlignment="1">
      <alignment horizontal="left" vertical="top" wrapText="1"/>
    </xf>
    <xf numFmtId="0" fontId="64" fillId="0" borderId="43" xfId="0" applyFont="1" applyBorder="1" applyAlignment="1">
      <alignment horizontal="center" vertical="center"/>
    </xf>
    <xf numFmtId="0" fontId="64" fillId="0" borderId="39" xfId="0" applyFont="1" applyBorder="1" applyAlignment="1">
      <alignment horizontal="left" vertical="top"/>
    </xf>
    <xf numFmtId="168" fontId="70" fillId="0" borderId="38" xfId="0" quotePrefix="1" applyNumberFormat="1" applyFont="1" applyFill="1" applyBorder="1" applyAlignment="1">
      <alignment horizontal="left" vertical="top" wrapText="1"/>
    </xf>
    <xf numFmtId="0" fontId="64" fillId="0" borderId="43" xfId="0" applyFont="1" applyBorder="1" applyAlignment="1">
      <alignment horizontal="center" vertical="top" wrapText="1"/>
    </xf>
    <xf numFmtId="0" fontId="64" fillId="0" borderId="43" xfId="0" applyFont="1" applyBorder="1" applyAlignment="1">
      <alignment horizontal="left" vertical="top"/>
    </xf>
    <xf numFmtId="0" fontId="70" fillId="0" borderId="57" xfId="0" applyFont="1" applyBorder="1" applyAlignment="1">
      <alignment horizontal="left" vertical="top" wrapText="1"/>
    </xf>
    <xf numFmtId="0" fontId="63" fillId="0" borderId="43" xfId="0" applyFont="1" applyFill="1" applyBorder="1" applyAlignment="1">
      <alignment horizontal="left" vertical="top" wrapText="1"/>
    </xf>
    <xf numFmtId="0" fontId="64" fillId="0" borderId="58" xfId="0" applyFont="1" applyBorder="1" applyAlignment="1">
      <alignment horizontal="center" vertical="top" wrapText="1"/>
    </xf>
    <xf numFmtId="0" fontId="64" fillId="0" borderId="45" xfId="0" applyFont="1" applyBorder="1" applyAlignment="1">
      <alignment horizontal="center" vertical="top" wrapText="1"/>
    </xf>
    <xf numFmtId="0" fontId="64" fillId="0" borderId="58" xfId="0" applyFont="1" applyBorder="1" applyAlignment="1">
      <alignment horizontal="left" vertical="top"/>
    </xf>
    <xf numFmtId="0" fontId="64" fillId="0" borderId="45" xfId="0" applyFont="1" applyBorder="1" applyAlignment="1">
      <alignment horizontal="left" vertical="top"/>
    </xf>
    <xf numFmtId="0" fontId="70" fillId="0" borderId="50" xfId="0" applyFont="1" applyBorder="1" applyAlignment="1">
      <alignment horizontal="left" vertical="center" wrapText="1"/>
    </xf>
    <xf numFmtId="0" fontId="64" fillId="0" borderId="41" xfId="0" applyFont="1" applyFill="1" applyBorder="1" applyAlignment="1">
      <alignment horizontal="left" vertical="top" wrapText="1"/>
    </xf>
    <xf numFmtId="0" fontId="70" fillId="0" borderId="62" xfId="0" applyFont="1" applyBorder="1" applyAlignment="1">
      <alignment horizontal="left" vertical="center" wrapText="1"/>
    </xf>
    <xf numFmtId="0" fontId="70" fillId="0" borderId="59" xfId="0" applyFont="1" applyBorder="1" applyAlignment="1">
      <alignment horizontal="left" vertical="center" wrapText="1"/>
    </xf>
    <xf numFmtId="0" fontId="70" fillId="0" borderId="51" xfId="0" applyFont="1" applyBorder="1" applyAlignment="1">
      <alignment horizontal="left" vertical="center" wrapText="1"/>
    </xf>
    <xf numFmtId="0" fontId="70" fillId="0" borderId="59" xfId="0" applyFont="1" applyBorder="1" applyAlignment="1">
      <alignment horizontal="center" vertical="center" wrapText="1"/>
    </xf>
    <xf numFmtId="0" fontId="70" fillId="0" borderId="22" xfId="0" applyFont="1" applyBorder="1" applyAlignment="1">
      <alignment horizontal="left" vertical="top" wrapText="1"/>
    </xf>
    <xf numFmtId="0" fontId="64" fillId="0" borderId="61" xfId="0" applyFont="1" applyBorder="1" applyAlignment="1">
      <alignment horizontal="left" vertical="top" wrapText="1"/>
    </xf>
    <xf numFmtId="0" fontId="70" fillId="0" borderId="62" xfId="0" applyFont="1" applyBorder="1" applyAlignment="1">
      <alignment horizontal="left" vertical="top" wrapText="1"/>
    </xf>
    <xf numFmtId="0" fontId="70" fillId="0" borderId="59" xfId="0" applyFont="1" applyBorder="1" applyAlignment="1">
      <alignment horizontal="left" vertical="top" wrapText="1"/>
    </xf>
    <xf numFmtId="0" fontId="70" fillId="0" borderId="51" xfId="0" applyFont="1" applyBorder="1" applyAlignment="1">
      <alignment horizontal="left" vertical="top" wrapText="1"/>
    </xf>
    <xf numFmtId="187" fontId="64" fillId="0" borderId="59" xfId="0" applyNumberFormat="1" applyFont="1" applyBorder="1" applyAlignment="1">
      <alignment horizontal="center" vertical="top"/>
    </xf>
    <xf numFmtId="0" fontId="70" fillId="0" borderId="34" xfId="0" applyFont="1" applyBorder="1" applyAlignment="1">
      <alignment horizontal="justify" vertical="center" wrapText="1"/>
    </xf>
    <xf numFmtId="0" fontId="70" fillId="0" borderId="26" xfId="0" applyFont="1" applyBorder="1" applyAlignment="1">
      <alignment horizontal="left" vertical="top" wrapText="1"/>
    </xf>
    <xf numFmtId="0" fontId="70" fillId="0" borderId="27" xfId="0" applyFont="1" applyBorder="1" applyAlignment="1">
      <alignment horizontal="justify" vertical="center" wrapText="1"/>
    </xf>
    <xf numFmtId="0" fontId="70" fillId="0" borderId="63" xfId="0" applyFont="1" applyBorder="1" applyAlignment="1">
      <alignment horizontal="justify" vertical="center" wrapText="1"/>
    </xf>
    <xf numFmtId="0" fontId="70" fillId="0" borderId="64" xfId="0" applyFont="1" applyBorder="1" applyAlignment="1">
      <alignment horizontal="justify" vertical="center" wrapText="1"/>
    </xf>
    <xf numFmtId="0" fontId="18" fillId="0" borderId="0" xfId="0" applyFont="1" applyAlignment="1"/>
    <xf numFmtId="0" fontId="72" fillId="0" borderId="21" xfId="0" applyFont="1" applyBorder="1" applyAlignment="1">
      <alignment wrapText="1"/>
    </xf>
    <xf numFmtId="0" fontId="70" fillId="0" borderId="0" xfId="0" applyFont="1" applyBorder="1" applyAlignment="1">
      <alignment horizontal="left" vertical="top" wrapText="1"/>
    </xf>
    <xf numFmtId="0" fontId="72" fillId="0" borderId="0" xfId="0" applyFont="1" applyBorder="1" applyAlignment="1">
      <alignment wrapText="1"/>
    </xf>
    <xf numFmtId="0" fontId="64" fillId="0" borderId="0" xfId="0" applyFont="1" applyBorder="1" applyAlignment="1">
      <alignment wrapText="1"/>
    </xf>
    <xf numFmtId="0" fontId="18" fillId="0" borderId="0" xfId="0" applyFont="1" applyAlignment="1">
      <alignment vertical="center" wrapText="1"/>
    </xf>
    <xf numFmtId="0" fontId="70" fillId="0" borderId="65" xfId="0" applyFont="1" applyBorder="1" applyAlignment="1">
      <alignment horizontal="left" vertical="top" wrapText="1"/>
    </xf>
    <xf numFmtId="0" fontId="70" fillId="0" borderId="66" xfId="0" applyFont="1" applyFill="1" applyBorder="1" applyAlignment="1">
      <alignment horizontal="left" vertical="top" wrapText="1"/>
    </xf>
    <xf numFmtId="0" fontId="70" fillId="0" borderId="28" xfId="0" applyFont="1" applyBorder="1" applyAlignment="1">
      <alignment horizontal="left" vertical="top" wrapText="1"/>
    </xf>
    <xf numFmtId="0" fontId="70" fillId="0" borderId="28" xfId="0" applyFont="1" applyBorder="1" applyAlignment="1">
      <alignment horizontal="center" vertical="top" wrapText="1"/>
    </xf>
    <xf numFmtId="0" fontId="70" fillId="0" borderId="20" xfId="0" applyFont="1" applyBorder="1" applyAlignment="1">
      <alignment horizontal="center" vertical="center" wrapText="1"/>
    </xf>
    <xf numFmtId="0" fontId="70" fillId="0" borderId="49" xfId="0" applyFont="1" applyBorder="1" applyAlignment="1">
      <alignment horizontal="center" vertical="center" wrapText="1"/>
    </xf>
    <xf numFmtId="0" fontId="70" fillId="0" borderId="35" xfId="0" applyFont="1" applyBorder="1" applyAlignment="1">
      <alignment horizontal="left" vertical="top" wrapText="1"/>
    </xf>
    <xf numFmtId="0" fontId="70" fillId="0" borderId="36" xfId="0" applyFont="1" applyBorder="1" applyAlignment="1">
      <alignment horizontal="center" vertical="top" wrapText="1"/>
    </xf>
    <xf numFmtId="0" fontId="18" fillId="0" borderId="36" xfId="0" applyFont="1" applyBorder="1" applyAlignment="1">
      <alignment horizontal="center" vertical="top" wrapText="1"/>
    </xf>
    <xf numFmtId="0" fontId="70" fillId="0" borderId="36" xfId="0" applyFont="1" applyBorder="1" applyAlignment="1">
      <alignment horizontal="left" vertical="top"/>
    </xf>
    <xf numFmtId="0" fontId="70" fillId="0" borderId="37" xfId="0" applyFont="1" applyBorder="1" applyAlignment="1">
      <alignment horizontal="left" vertical="top"/>
    </xf>
    <xf numFmtId="0" fontId="18" fillId="0" borderId="47" xfId="0" applyFont="1" applyBorder="1" applyAlignment="1">
      <alignment horizontal="left" vertical="top"/>
    </xf>
    <xf numFmtId="0" fontId="15" fillId="29" borderId="0" xfId="5349" applyFont="1" applyFill="1" applyAlignment="1">
      <alignment horizontal="right" vertical="top"/>
    </xf>
    <xf numFmtId="2" fontId="60" fillId="27" borderId="1" xfId="5349" applyNumberFormat="1" applyFont="1" applyFill="1" applyBorder="1" applyAlignment="1">
      <alignment horizontal="center" vertical="top"/>
    </xf>
    <xf numFmtId="0" fontId="60" fillId="27" borderId="1" xfId="5349" applyFont="1" applyFill="1" applyBorder="1" applyAlignment="1">
      <alignment horizontal="center" vertical="top"/>
    </xf>
    <xf numFmtId="0" fontId="60" fillId="27" borderId="1" xfId="5349" applyFont="1" applyFill="1" applyBorder="1" applyAlignment="1">
      <alignment horizontal="left" vertical="top" wrapText="1"/>
    </xf>
    <xf numFmtId="0" fontId="56" fillId="27" borderId="52" xfId="5349" applyFont="1" applyFill="1" applyBorder="1" applyAlignment="1">
      <alignment horizontal="center" vertical="top"/>
    </xf>
    <xf numFmtId="1" fontId="56" fillId="27" borderId="52" xfId="5349" applyNumberFormat="1" applyFont="1" applyFill="1" applyBorder="1" applyAlignment="1">
      <alignment horizontal="center" vertical="top"/>
    </xf>
    <xf numFmtId="2" fontId="56" fillId="27" borderId="52" xfId="5349" applyNumberFormat="1" applyFont="1" applyFill="1" applyBorder="1" applyAlignment="1">
      <alignment horizontal="center" vertical="top"/>
    </xf>
    <xf numFmtId="0" fontId="61" fillId="27" borderId="2" xfId="5349" applyFont="1" applyFill="1" applyBorder="1" applyAlignment="1">
      <alignment horizontal="center" wrapText="1"/>
    </xf>
    <xf numFmtId="0" fontId="61" fillId="27" borderId="2" xfId="5349" applyFont="1" applyFill="1" applyBorder="1" applyAlignment="1">
      <alignment horizontal="center" vertical="top"/>
    </xf>
    <xf numFmtId="1" fontId="61" fillId="27" borderId="2" xfId="5349" applyNumberFormat="1" applyFont="1" applyFill="1" applyBorder="1" applyAlignment="1">
      <alignment horizontal="center" vertical="top"/>
    </xf>
    <xf numFmtId="2" fontId="61" fillId="27" borderId="2" xfId="5349" applyNumberFormat="1" applyFont="1" applyFill="1" applyBorder="1" applyAlignment="1">
      <alignment horizontal="center" vertical="top"/>
    </xf>
    <xf numFmtId="0" fontId="15" fillId="27" borderId="0" xfId="5349" applyFont="1" applyFill="1" applyBorder="1" applyAlignment="1">
      <alignment horizontal="center"/>
    </xf>
    <xf numFmtId="0" fontId="56" fillId="27" borderId="52" xfId="5349" applyFont="1" applyFill="1" applyBorder="1" applyAlignment="1">
      <alignment horizontal="center" vertical="top" wrapText="1"/>
    </xf>
    <xf numFmtId="169" fontId="60" fillId="0" borderId="55" xfId="5550" applyNumberFormat="1" applyFont="1" applyBorder="1" applyAlignment="1">
      <alignment horizontal="right" vertical="top"/>
    </xf>
    <xf numFmtId="0" fontId="88" fillId="0" borderId="55" xfId="5604" applyFont="1" applyFill="1" applyBorder="1" applyAlignment="1">
      <alignment vertical="top"/>
    </xf>
    <xf numFmtId="0" fontId="88" fillId="0" borderId="55" xfId="5604" applyFont="1" applyFill="1" applyBorder="1"/>
    <xf numFmtId="0" fontId="88" fillId="0" borderId="55" xfId="5604" applyFont="1" applyFill="1" applyBorder="1" applyAlignment="1">
      <alignment wrapText="1"/>
    </xf>
    <xf numFmtId="2" fontId="15" fillId="27" borderId="1" xfId="5349" applyNumberFormat="1" applyFont="1" applyFill="1" applyBorder="1" applyAlignment="1">
      <alignment horizontal="center" vertical="top"/>
    </xf>
    <xf numFmtId="0" fontId="15" fillId="27" borderId="1" xfId="5349" applyFont="1" applyFill="1" applyBorder="1" applyAlignment="1">
      <alignment horizontal="center" vertical="top"/>
    </xf>
    <xf numFmtId="0" fontId="15" fillId="27" borderId="1" xfId="5349" applyFont="1" applyFill="1" applyBorder="1" applyAlignment="1">
      <alignment horizontal="left" vertical="top" wrapText="1"/>
    </xf>
    <xf numFmtId="0" fontId="15" fillId="27" borderId="53" xfId="5349" applyFont="1" applyFill="1" applyBorder="1" applyAlignment="1">
      <alignment horizontal="center" vertical="top"/>
    </xf>
    <xf numFmtId="3" fontId="15" fillId="0" borderId="56" xfId="5550" applyNumberFormat="1" applyFont="1" applyBorder="1" applyAlignment="1">
      <alignment horizontal="center" vertical="top"/>
    </xf>
    <xf numFmtId="0" fontId="89" fillId="0" borderId="55" xfId="5604" applyFont="1" applyFill="1" applyBorder="1" applyAlignment="1">
      <alignment wrapText="1"/>
    </xf>
    <xf numFmtId="0" fontId="88" fillId="0" borderId="43" xfId="5604" applyFont="1" applyFill="1" applyBorder="1" applyAlignment="1">
      <alignment vertical="top"/>
    </xf>
    <xf numFmtId="0" fontId="88" fillId="0" borderId="55" xfId="5604" applyFont="1" applyFill="1" applyBorder="1" applyAlignment="1">
      <alignment vertical="top" wrapText="1"/>
    </xf>
    <xf numFmtId="0" fontId="88" fillId="0" borderId="55" xfId="5604" applyFont="1" applyFill="1" applyBorder="1" applyAlignment="1">
      <alignment horizontal="center" vertical="top"/>
    </xf>
    <xf numFmtId="0" fontId="90" fillId="0" borderId="0" xfId="5349" applyFont="1" applyFill="1" applyBorder="1"/>
    <xf numFmtId="169" fontId="61" fillId="0" borderId="43" xfId="5550" applyNumberFormat="1" applyFont="1" applyBorder="1" applyAlignment="1">
      <alignment horizontal="right" vertical="top"/>
    </xf>
    <xf numFmtId="43" fontId="60" fillId="0" borderId="53" xfId="5550" applyNumberFormat="1" applyFont="1" applyBorder="1" applyAlignment="1">
      <alignment horizontal="right" vertical="top"/>
    </xf>
    <xf numFmtId="43" fontId="60" fillId="0" borderId="53" xfId="5550" applyNumberFormat="1" applyFont="1" applyBorder="1" applyAlignment="1">
      <alignment horizontal="right"/>
    </xf>
    <xf numFmtId="43" fontId="60" fillId="0" borderId="55" xfId="5550" applyNumberFormat="1" applyFont="1" applyBorder="1" applyAlignment="1">
      <alignment horizontal="right"/>
    </xf>
    <xf numFmtId="0" fontId="92" fillId="0" borderId="0" xfId="0" applyFont="1"/>
    <xf numFmtId="0" fontId="92" fillId="0" borderId="0" xfId="0" applyFont="1" applyAlignment="1">
      <alignment vertical="center"/>
    </xf>
    <xf numFmtId="0" fontId="92" fillId="0" borderId="0" xfId="0" applyFont="1" applyBorder="1"/>
    <xf numFmtId="0" fontId="0" fillId="0" borderId="0" xfId="0" applyAlignment="1">
      <alignment vertical="center"/>
    </xf>
    <xf numFmtId="0" fontId="70" fillId="0" borderId="0" xfId="0" applyFont="1" applyAlignment="1">
      <alignment horizontal="center" vertical="center"/>
    </xf>
    <xf numFmtId="0" fontId="70" fillId="0" borderId="0" xfId="0" applyFont="1" applyAlignment="1">
      <alignment vertical="center"/>
    </xf>
    <xf numFmtId="0" fontId="93" fillId="0" borderId="81" xfId="0" applyFont="1" applyFill="1" applyBorder="1" applyAlignment="1">
      <alignment horizontal="center" vertical="center" wrapText="1"/>
    </xf>
    <xf numFmtId="0" fontId="93" fillId="0" borderId="28" xfId="0" applyFont="1" applyFill="1" applyBorder="1" applyAlignment="1">
      <alignment horizontal="center" vertical="center" wrapText="1"/>
    </xf>
    <xf numFmtId="0" fontId="93" fillId="0" borderId="82" xfId="0" applyFont="1" applyFill="1" applyBorder="1" applyAlignment="1">
      <alignment horizontal="center" vertical="center" wrapText="1"/>
    </xf>
    <xf numFmtId="0" fontId="93" fillId="0" borderId="55" xfId="0" applyFont="1" applyFill="1" applyBorder="1" applyAlignment="1">
      <alignment horizontal="center" vertical="center" wrapText="1"/>
    </xf>
    <xf numFmtId="0" fontId="70" fillId="0" borderId="28" xfId="0" applyFont="1" applyBorder="1" applyAlignment="1">
      <alignment vertical="center" wrapText="1"/>
    </xf>
    <xf numFmtId="0" fontId="94" fillId="0" borderId="28" xfId="0" applyFont="1" applyBorder="1" applyAlignment="1">
      <alignment horizontal="center" vertical="center" wrapText="1"/>
    </xf>
    <xf numFmtId="43" fontId="94" fillId="0" borderId="28" xfId="5617" applyFont="1" applyBorder="1" applyAlignment="1">
      <alignment horizontal="center" vertical="center" wrapText="1"/>
    </xf>
    <xf numFmtId="166" fontId="94" fillId="0" borderId="29" xfId="5558" applyFont="1" applyBorder="1" applyAlignment="1">
      <alignment vertical="center" wrapText="1"/>
    </xf>
    <xf numFmtId="0" fontId="15" fillId="0" borderId="55" xfId="5354" applyFont="1" applyBorder="1" applyAlignment="1">
      <alignment horizontal="center" vertical="center"/>
    </xf>
    <xf numFmtId="188" fontId="94" fillId="0" borderId="83" xfId="5558" applyNumberFormat="1" applyFont="1" applyBorder="1" applyAlignment="1">
      <alignment vertical="center" wrapText="1"/>
    </xf>
    <xf numFmtId="0" fontId="15" fillId="0" borderId="55" xfId="268" applyFont="1" applyBorder="1" applyAlignment="1">
      <alignment horizontal="center" vertical="center" wrapText="1"/>
    </xf>
    <xf numFmtId="0" fontId="15" fillId="0" borderId="55" xfId="5354" applyFont="1" applyFill="1" applyBorder="1" applyAlignment="1">
      <alignment horizontal="center" vertical="center"/>
    </xf>
    <xf numFmtId="188" fontId="93" fillId="0" borderId="83" xfId="5558" applyNumberFormat="1" applyFont="1" applyBorder="1" applyAlignment="1">
      <alignment vertical="center" wrapText="1"/>
    </xf>
    <xf numFmtId="0" fontId="64" fillId="0" borderId="55" xfId="0" applyFont="1" applyBorder="1" applyAlignment="1">
      <alignment horizontal="center" vertical="center"/>
    </xf>
    <xf numFmtId="188" fontId="70" fillId="0" borderId="62" xfId="5558" applyNumberFormat="1" applyFont="1" applyBorder="1" applyAlignment="1">
      <alignment vertical="center" wrapText="1"/>
    </xf>
    <xf numFmtId="186" fontId="0" fillId="0" borderId="0" xfId="0" applyNumberFormat="1" applyAlignment="1">
      <alignment vertical="center"/>
    </xf>
    <xf numFmtId="0" fontId="15" fillId="0" borderId="0" xfId="0" applyFont="1" applyAlignment="1">
      <alignment vertical="center"/>
    </xf>
    <xf numFmtId="0" fontId="15" fillId="0" borderId="55" xfId="0" applyFont="1" applyBorder="1" applyAlignment="1">
      <alignment vertical="center"/>
    </xf>
    <xf numFmtId="0" fontId="15" fillId="0" borderId="0" xfId="5349" applyFont="1" applyAlignment="1">
      <alignment horizontal="center" vertical="center"/>
    </xf>
    <xf numFmtId="1" fontId="15" fillId="0" borderId="0" xfId="5349" applyNumberFormat="1" applyFont="1" applyAlignment="1">
      <alignment vertical="center"/>
    </xf>
    <xf numFmtId="0" fontId="15" fillId="0" borderId="0" xfId="5349" applyFont="1" applyFill="1" applyAlignment="1">
      <alignment vertical="center" wrapText="1"/>
    </xf>
    <xf numFmtId="0" fontId="15" fillId="27" borderId="0" xfId="5349" applyFont="1" applyFill="1" applyAlignment="1">
      <alignment horizontal="center" vertical="center"/>
    </xf>
    <xf numFmtId="49" fontId="15" fillId="27" borderId="0" xfId="5349" applyNumberFormat="1" applyFont="1" applyFill="1" applyAlignment="1">
      <alignment horizontal="center" vertical="center"/>
    </xf>
    <xf numFmtId="2" fontId="15" fillId="27" borderId="0" xfId="5349" applyNumberFormat="1" applyFont="1" applyFill="1" applyAlignment="1">
      <alignment vertical="center"/>
    </xf>
    <xf numFmtId="0" fontId="56" fillId="27" borderId="52" xfId="5349" applyFont="1" applyFill="1" applyBorder="1" applyAlignment="1">
      <alignment horizontal="center" vertical="center"/>
    </xf>
    <xf numFmtId="1" fontId="56" fillId="27" borderId="52" xfId="5349" applyNumberFormat="1" applyFont="1" applyFill="1" applyBorder="1" applyAlignment="1">
      <alignment horizontal="center" vertical="center"/>
    </xf>
    <xf numFmtId="165" fontId="15" fillId="0" borderId="0" xfId="5618" applyFont="1" applyFill="1" applyAlignment="1">
      <alignment horizontal="right" vertical="center"/>
    </xf>
    <xf numFmtId="165" fontId="15" fillId="0" borderId="0" xfId="5618" quotePrefix="1" applyFont="1" applyAlignment="1">
      <alignment horizontal="right" vertical="center"/>
    </xf>
    <xf numFmtId="165" fontId="15" fillId="27" borderId="0" xfId="5618" applyFont="1" applyFill="1" applyAlignment="1">
      <alignment vertical="center"/>
    </xf>
    <xf numFmtId="165" fontId="56" fillId="27" borderId="52" xfId="5618" applyFont="1" applyFill="1" applyBorder="1" applyAlignment="1">
      <alignment horizontal="center" vertical="center"/>
    </xf>
    <xf numFmtId="1" fontId="15" fillId="27" borderId="0" xfId="5349" applyNumberFormat="1" applyFont="1" applyFill="1" applyAlignment="1">
      <alignment vertical="center"/>
    </xf>
    <xf numFmtId="1" fontId="15" fillId="27" borderId="0" xfId="5349" applyNumberFormat="1" applyFont="1" applyFill="1" applyAlignment="1">
      <alignment horizontal="center"/>
    </xf>
    <xf numFmtId="0" fontId="15" fillId="27" borderId="28" xfId="5349" applyFont="1" applyFill="1" applyBorder="1" applyAlignment="1">
      <alignment horizontal="center" vertical="top"/>
    </xf>
    <xf numFmtId="0" fontId="15" fillId="27" borderId="28" xfId="5349" applyFont="1" applyFill="1" applyBorder="1" applyAlignment="1">
      <alignment horizontal="left" vertical="top" wrapText="1"/>
    </xf>
    <xf numFmtId="2" fontId="15" fillId="27" borderId="81" xfId="5349" applyNumberFormat="1" applyFont="1" applyFill="1" applyBorder="1" applyAlignment="1">
      <alignment horizontal="center" vertical="top"/>
    </xf>
    <xf numFmtId="2" fontId="56" fillId="27" borderId="29" xfId="5349" applyNumberFormat="1" applyFont="1" applyFill="1" applyBorder="1" applyAlignment="1">
      <alignment horizontal="center" vertical="top"/>
    </xf>
    <xf numFmtId="1" fontId="56" fillId="27" borderId="28" xfId="5349" applyNumberFormat="1" applyFont="1" applyFill="1" applyBorder="1" applyAlignment="1">
      <alignment horizontal="center" vertical="top"/>
    </xf>
    <xf numFmtId="0" fontId="56" fillId="27" borderId="28" xfId="5349" applyFont="1" applyFill="1" applyBorder="1" applyAlignment="1">
      <alignment horizontal="center" vertical="top"/>
    </xf>
    <xf numFmtId="2" fontId="15" fillId="27" borderId="42" xfId="5349" applyNumberFormat="1" applyFont="1" applyFill="1" applyBorder="1" applyAlignment="1">
      <alignment vertical="top"/>
    </xf>
    <xf numFmtId="49" fontId="15" fillId="27" borderId="42" xfId="5349" applyNumberFormat="1" applyFont="1" applyFill="1" applyBorder="1" applyAlignment="1">
      <alignment horizontal="center" vertical="top"/>
    </xf>
    <xf numFmtId="0" fontId="15" fillId="27" borderId="42" xfId="5349" applyFont="1" applyFill="1" applyBorder="1" applyAlignment="1">
      <alignment horizontal="center" vertical="top"/>
    </xf>
    <xf numFmtId="0" fontId="15" fillId="27" borderId="42" xfId="5349" applyFont="1" applyFill="1" applyBorder="1" applyAlignment="1">
      <alignment vertical="top"/>
    </xf>
    <xf numFmtId="49" fontId="15" fillId="27" borderId="34" xfId="5349" applyNumberFormat="1" applyFont="1" applyFill="1" applyBorder="1" applyAlignment="1">
      <alignment horizontal="center" vertical="top"/>
    </xf>
    <xf numFmtId="17" fontId="15" fillId="0" borderId="48" xfId="5349" quotePrefix="1" applyNumberFormat="1" applyFont="1" applyBorder="1" applyAlignment="1">
      <alignment horizontal="right" vertical="top"/>
    </xf>
    <xf numFmtId="0" fontId="15" fillId="0" borderId="0" xfId="5349" applyFont="1" applyFill="1" applyBorder="1" applyAlignment="1">
      <alignment vertical="top" wrapText="1"/>
    </xf>
    <xf numFmtId="0" fontId="15" fillId="0" borderId="0" xfId="5349" applyFont="1" applyFill="1" applyBorder="1" applyAlignment="1">
      <alignment horizontal="center" vertical="top" wrapText="1"/>
    </xf>
    <xf numFmtId="49" fontId="15" fillId="0" borderId="22" xfId="5349" applyNumberFormat="1" applyFont="1" applyBorder="1" applyAlignment="1">
      <alignment horizontal="center" vertical="top"/>
    </xf>
    <xf numFmtId="0" fontId="15" fillId="29" borderId="48" xfId="5349" applyFont="1" applyFill="1" applyBorder="1" applyAlignment="1">
      <alignment horizontal="right" vertical="top"/>
    </xf>
    <xf numFmtId="0" fontId="15" fillId="0" borderId="0" xfId="5349" applyFont="1" applyBorder="1" applyAlignment="1">
      <alignment horizontal="center" vertical="top"/>
    </xf>
    <xf numFmtId="0" fontId="15" fillId="0" borderId="22" xfId="5349" applyFont="1" applyBorder="1" applyAlignment="1">
      <alignment horizontal="center" vertical="top"/>
    </xf>
    <xf numFmtId="2" fontId="15" fillId="0" borderId="21" xfId="5349" applyNumberFormat="1" applyFont="1" applyFill="1" applyBorder="1" applyAlignment="1">
      <alignment vertical="top"/>
    </xf>
    <xf numFmtId="1" fontId="15" fillId="0" borderId="21" xfId="5349" applyNumberFormat="1" applyFont="1" applyFill="1" applyBorder="1" applyAlignment="1">
      <alignment horizontal="center" vertical="top"/>
    </xf>
    <xf numFmtId="0" fontId="15" fillId="0" borderId="21" xfId="5349" applyFont="1" applyFill="1" applyBorder="1" applyAlignment="1">
      <alignment horizontal="center" vertical="top"/>
    </xf>
    <xf numFmtId="0" fontId="15" fillId="0" borderId="21" xfId="5349" applyFont="1" applyFill="1" applyBorder="1" applyAlignment="1">
      <alignment vertical="top"/>
    </xf>
    <xf numFmtId="0" fontId="15" fillId="0" borderId="20" xfId="5349" applyFont="1" applyBorder="1" applyAlignment="1">
      <alignment horizontal="center" vertical="top"/>
    </xf>
    <xf numFmtId="1" fontId="15" fillId="0" borderId="21" xfId="5349" applyNumberFormat="1" applyFont="1" applyFill="1" applyBorder="1" applyAlignment="1">
      <alignment horizontal="center" vertical="top" wrapText="1"/>
    </xf>
    <xf numFmtId="49" fontId="15" fillId="27" borderId="42" xfId="5349" applyNumberFormat="1" applyFont="1" applyFill="1" applyBorder="1" applyAlignment="1">
      <alignment horizontal="center" vertical="top" wrapText="1"/>
    </xf>
    <xf numFmtId="1" fontId="56" fillId="27" borderId="28" xfId="5349" applyNumberFormat="1" applyFont="1" applyFill="1" applyBorder="1" applyAlignment="1">
      <alignment horizontal="center" vertical="top" wrapText="1"/>
    </xf>
    <xf numFmtId="0" fontId="15" fillId="27" borderId="28" xfId="5349" applyFont="1" applyFill="1" applyBorder="1" applyAlignment="1">
      <alignment horizontal="center" vertical="top" wrapText="1"/>
    </xf>
    <xf numFmtId="1" fontId="15" fillId="27" borderId="0" xfId="5349" applyNumberFormat="1" applyFont="1" applyFill="1" applyAlignment="1">
      <alignment horizontal="center" wrapText="1"/>
    </xf>
    <xf numFmtId="0" fontId="15" fillId="27" borderId="0" xfId="5349" applyFont="1" applyFill="1" applyAlignment="1">
      <alignment vertical="top"/>
    </xf>
    <xf numFmtId="2" fontId="15" fillId="0" borderId="55" xfId="4407" applyNumberFormat="1" applyFont="1" applyFill="1" applyBorder="1" applyAlignment="1">
      <alignment horizontal="right" vertical="top"/>
    </xf>
    <xf numFmtId="49" fontId="15" fillId="0" borderId="3" xfId="0" applyNumberFormat="1" applyFont="1" applyFill="1" applyBorder="1" applyAlignment="1">
      <alignment horizontal="center" vertical="top" wrapText="1"/>
    </xf>
    <xf numFmtId="0" fontId="64" fillId="0" borderId="56" xfId="0" applyFont="1" applyFill="1" applyBorder="1" applyAlignment="1">
      <alignment vertical="top" wrapText="1"/>
    </xf>
    <xf numFmtId="0" fontId="64" fillId="0" borderId="55" xfId="0" applyFont="1" applyFill="1" applyBorder="1"/>
    <xf numFmtId="0" fontId="15" fillId="0" borderId="55" xfId="0" applyFont="1" applyFill="1" applyBorder="1" applyAlignment="1">
      <alignment horizontal="right" vertical="center" wrapText="1"/>
    </xf>
    <xf numFmtId="0" fontId="15" fillId="0" borderId="3" xfId="0" applyFont="1" applyFill="1" applyBorder="1" applyAlignment="1">
      <alignment horizontal="left" vertical="center" wrapText="1"/>
    </xf>
    <xf numFmtId="0" fontId="15" fillId="0" borderId="55" xfId="0" applyFont="1" applyFill="1" applyBorder="1" applyAlignment="1">
      <alignment vertical="center" wrapText="1"/>
    </xf>
    <xf numFmtId="0" fontId="15" fillId="0" borderId="56" xfId="0" applyFont="1" applyFill="1" applyBorder="1" applyAlignment="1">
      <alignment vertical="center" wrapText="1"/>
    </xf>
    <xf numFmtId="0" fontId="15" fillId="0" borderId="55" xfId="0" applyFont="1" applyBorder="1" applyAlignment="1">
      <alignment horizontal="right" vertical="center" wrapText="1"/>
    </xf>
    <xf numFmtId="0" fontId="64" fillId="0" borderId="55" xfId="0" applyFont="1" applyFill="1" applyBorder="1" applyAlignment="1">
      <alignment horizontal="right" vertical="center" wrapText="1"/>
    </xf>
    <xf numFmtId="0" fontId="64" fillId="0" borderId="56" xfId="0" applyFont="1" applyBorder="1" applyAlignment="1">
      <alignment vertical="center" wrapText="1"/>
    </xf>
    <xf numFmtId="0" fontId="15" fillId="0" borderId="55" xfId="0" applyFont="1" applyBorder="1" applyAlignment="1">
      <alignment vertical="center" wrapText="1"/>
    </xf>
    <xf numFmtId="0" fontId="64" fillId="0" borderId="55" xfId="0" applyFont="1" applyBorder="1" applyAlignment="1">
      <alignment horizontal="right" vertical="center" wrapText="1"/>
    </xf>
    <xf numFmtId="0" fontId="15" fillId="0" borderId="56" xfId="0" applyFont="1" applyBorder="1" applyAlignment="1">
      <alignment vertical="center" wrapText="1"/>
    </xf>
    <xf numFmtId="0" fontId="15" fillId="0" borderId="55" xfId="0" applyFont="1" applyBorder="1" applyAlignment="1">
      <alignment horizontal="center" vertical="center" wrapText="1"/>
    </xf>
    <xf numFmtId="0" fontId="15" fillId="0" borderId="55" xfId="0" applyFont="1" applyBorder="1" applyAlignment="1">
      <alignment horizontal="left" vertical="center"/>
    </xf>
    <xf numFmtId="0" fontId="15" fillId="0" borderId="56" xfId="0" applyFont="1" applyBorder="1"/>
    <xf numFmtId="0" fontId="15" fillId="0" borderId="55" xfId="0" applyFont="1" applyBorder="1" applyAlignment="1">
      <alignment horizontal="left" vertical="center" wrapText="1"/>
    </xf>
    <xf numFmtId="0" fontId="95" fillId="0" borderId="56" xfId="0" applyFont="1" applyBorder="1" applyAlignment="1">
      <alignment vertical="center" wrapText="1"/>
    </xf>
    <xf numFmtId="0" fontId="15" fillId="0" borderId="55" xfId="5354" applyFont="1" applyBorder="1" applyAlignment="1">
      <alignment horizontal="right" vertical="top"/>
    </xf>
    <xf numFmtId="0" fontId="15" fillId="0" borderId="3" xfId="5354" applyFont="1" applyBorder="1" applyAlignment="1">
      <alignment horizontal="center" vertical="top"/>
    </xf>
    <xf numFmtId="0" fontId="15" fillId="0" borderId="56" xfId="5354" applyFont="1" applyBorder="1" applyAlignment="1">
      <alignment vertical="top" wrapText="1"/>
    </xf>
    <xf numFmtId="0" fontId="15" fillId="0" borderId="55" xfId="5354" applyFont="1" applyBorder="1" applyAlignment="1">
      <alignment horizontal="left" vertical="top"/>
    </xf>
    <xf numFmtId="3" fontId="15" fillId="27" borderId="52" xfId="4" applyNumberFormat="1" applyFont="1" applyFill="1" applyBorder="1" applyAlignment="1">
      <alignment horizontal="right" vertical="top"/>
    </xf>
    <xf numFmtId="0" fontId="15" fillId="27" borderId="85" xfId="4" applyFont="1" applyFill="1" applyBorder="1" applyAlignment="1">
      <alignment horizontal="center" vertical="top"/>
    </xf>
    <xf numFmtId="0" fontId="56" fillId="27" borderId="45" xfId="4" applyFont="1" applyFill="1" applyBorder="1" applyAlignment="1">
      <alignment vertical="top" wrapText="1"/>
    </xf>
    <xf numFmtId="0" fontId="15" fillId="27" borderId="52" xfId="4" applyFont="1" applyFill="1" applyBorder="1" applyAlignment="1">
      <alignment horizontal="left" vertical="top"/>
    </xf>
    <xf numFmtId="1" fontId="56" fillId="27" borderId="2" xfId="5349" applyNumberFormat="1" applyFont="1" applyFill="1" applyBorder="1" applyAlignment="1">
      <alignment horizontal="center" vertical="top"/>
    </xf>
    <xf numFmtId="0" fontId="56" fillId="27" borderId="52" xfId="5349" applyFont="1" applyFill="1" applyBorder="1" applyAlignment="1">
      <alignment horizontal="center" wrapText="1"/>
    </xf>
    <xf numFmtId="0" fontId="15" fillId="27" borderId="109" xfId="4" applyFont="1" applyFill="1" applyBorder="1" applyAlignment="1">
      <alignment horizontal="left" vertical="top"/>
    </xf>
    <xf numFmtId="0" fontId="15" fillId="0" borderId="22" xfId="5354" applyFont="1" applyBorder="1" applyAlignment="1">
      <alignment horizontal="left" vertical="top"/>
    </xf>
    <xf numFmtId="0" fontId="15" fillId="0" borderId="22" xfId="0" applyFont="1" applyBorder="1" applyAlignment="1">
      <alignment vertical="center" wrapText="1"/>
    </xf>
    <xf numFmtId="0" fontId="15" fillId="0" borderId="22" xfId="0" applyFont="1" applyFill="1" applyBorder="1" applyAlignment="1">
      <alignment vertical="center" wrapText="1"/>
    </xf>
    <xf numFmtId="0" fontId="64" fillId="0" borderId="22" xfId="0" applyFont="1" applyFill="1" applyBorder="1"/>
    <xf numFmtId="0" fontId="15" fillId="0" borderId="34" xfId="5354" applyFont="1" applyBorder="1" applyAlignment="1">
      <alignment vertical="top"/>
    </xf>
    <xf numFmtId="0" fontId="15" fillId="0" borderId="26" xfId="5354" applyFont="1" applyBorder="1" applyAlignment="1">
      <alignment vertical="top"/>
    </xf>
    <xf numFmtId="0" fontId="15" fillId="0" borderId="108" xfId="5354" applyFont="1" applyBorder="1" applyAlignment="1">
      <alignment vertical="top" wrapText="1"/>
    </xf>
    <xf numFmtId="0" fontId="15" fillId="0" borderId="107" xfId="5354" applyFont="1" applyBorder="1" applyAlignment="1">
      <alignment horizontal="center" vertical="top"/>
    </xf>
    <xf numFmtId="0" fontId="15" fillId="0" borderId="26" xfId="5354" applyFont="1" applyBorder="1" applyAlignment="1">
      <alignment horizontal="right" vertical="top"/>
    </xf>
    <xf numFmtId="0" fontId="64" fillId="0" borderId="55" xfId="5622" applyFont="1" applyBorder="1" applyAlignment="1">
      <alignment horizontal="center" vertical="center" wrapText="1"/>
    </xf>
    <xf numFmtId="0" fontId="64" fillId="62" borderId="55" xfId="5622" applyFont="1" applyFill="1" applyBorder="1" applyAlignment="1">
      <alignment horizontal="center" vertical="center" wrapText="1"/>
    </xf>
    <xf numFmtId="3" fontId="15" fillId="62" borderId="55" xfId="4" applyNumberFormat="1" applyFont="1" applyFill="1" applyBorder="1" applyAlignment="1">
      <alignment horizontal="center" vertical="center" wrapText="1"/>
    </xf>
    <xf numFmtId="3" fontId="15" fillId="62" borderId="55" xfId="4" applyNumberFormat="1" applyFont="1" applyFill="1" applyBorder="1" applyAlignment="1">
      <alignment horizontal="center" vertical="center"/>
    </xf>
    <xf numFmtId="0" fontId="15" fillId="62" borderId="56" xfId="4" applyFont="1" applyFill="1" applyBorder="1" applyAlignment="1">
      <alignment horizontal="center" vertical="center"/>
    </xf>
    <xf numFmtId="0" fontId="56" fillId="27" borderId="28" xfId="5349" applyFont="1" applyFill="1" applyBorder="1" applyAlignment="1">
      <alignment horizontal="center" vertical="top" wrapText="1"/>
    </xf>
    <xf numFmtId="0" fontId="56" fillId="27" borderId="26" xfId="5349" applyFont="1" applyFill="1" applyBorder="1" applyAlignment="1">
      <alignment horizontal="center" vertical="top" wrapText="1"/>
    </xf>
    <xf numFmtId="0" fontId="56" fillId="27" borderId="52" xfId="5349" applyFont="1" applyFill="1" applyBorder="1" applyAlignment="1">
      <alignment horizontal="center" vertical="top" wrapText="1"/>
    </xf>
    <xf numFmtId="0" fontId="56" fillId="27" borderId="52" xfId="5349" applyFont="1" applyFill="1" applyBorder="1" applyAlignment="1">
      <alignment horizontal="center" vertical="center" wrapText="1"/>
    </xf>
    <xf numFmtId="0" fontId="56" fillId="27" borderId="2" xfId="5349" applyFont="1" applyFill="1" applyBorder="1" applyAlignment="1">
      <alignment horizontal="center" vertical="center" wrapText="1"/>
    </xf>
    <xf numFmtId="0" fontId="70" fillId="0" borderId="10" xfId="0" applyFont="1" applyBorder="1" applyAlignment="1">
      <alignment horizontal="center" vertical="center" wrapText="1"/>
    </xf>
    <xf numFmtId="0" fontId="64" fillId="0" borderId="0" xfId="0" applyFont="1" applyBorder="1" applyAlignment="1">
      <alignment horizontal="center" vertical="center" wrapText="1"/>
    </xf>
    <xf numFmtId="0" fontId="64" fillId="0" borderId="43" xfId="0" applyFont="1" applyBorder="1" applyAlignment="1">
      <alignment horizontal="center" vertical="center" wrapText="1"/>
    </xf>
    <xf numFmtId="0" fontId="64" fillId="0" borderId="38" xfId="0" applyFont="1" applyBorder="1" applyAlignment="1">
      <alignment horizontal="center" vertical="center" wrapText="1"/>
    </xf>
    <xf numFmtId="0" fontId="70" fillId="0" borderId="35" xfId="0" applyFont="1" applyBorder="1" applyAlignment="1">
      <alignment horizontal="center" vertical="center" wrapText="1"/>
    </xf>
    <xf numFmtId="0" fontId="70" fillId="0" borderId="38" xfId="0" applyFont="1" applyBorder="1" applyAlignment="1">
      <alignment horizontal="center" vertical="center" wrapText="1"/>
    </xf>
    <xf numFmtId="0" fontId="15" fillId="27" borderId="55" xfId="5349" applyFont="1" applyFill="1" applyBorder="1" applyAlignment="1">
      <alignment horizontal="center" vertical="top"/>
    </xf>
    <xf numFmtId="2" fontId="15" fillId="0" borderId="1" xfId="4" applyNumberFormat="1" applyFont="1" applyBorder="1" applyAlignment="1">
      <alignment horizontal="center" vertical="top"/>
    </xf>
    <xf numFmtId="0" fontId="97" fillId="0" borderId="1" xfId="4" applyFont="1" applyBorder="1" applyAlignment="1">
      <alignment horizontal="left" vertical="top" wrapText="1"/>
    </xf>
    <xf numFmtId="0" fontId="15" fillId="0" borderId="1" xfId="4" applyFont="1" applyBorder="1" applyAlignment="1">
      <alignment horizontal="center" vertical="top"/>
    </xf>
    <xf numFmtId="0" fontId="15" fillId="0" borderId="55" xfId="4" applyFont="1" applyBorder="1" applyAlignment="1">
      <alignment horizontal="center" vertical="top"/>
    </xf>
    <xf numFmtId="0" fontId="15" fillId="0" borderId="1" xfId="4" applyFont="1" applyBorder="1" applyAlignment="1">
      <alignment vertical="top"/>
    </xf>
    <xf numFmtId="0" fontId="56" fillId="0" borderId="1" xfId="4" applyFont="1" applyBorder="1" applyAlignment="1">
      <alignment horizontal="left" vertical="top" wrapText="1"/>
    </xf>
    <xf numFmtId="0" fontId="64" fillId="0" borderId="55" xfId="5604" applyFont="1" applyFill="1" applyBorder="1" applyAlignment="1">
      <alignment vertical="top"/>
    </xf>
    <xf numFmtId="0" fontId="96" fillId="0" borderId="55" xfId="5604" applyFont="1" applyFill="1" applyBorder="1" applyAlignment="1">
      <alignment wrapText="1"/>
    </xf>
    <xf numFmtId="0" fontId="64" fillId="0" borderId="55" xfId="5604" applyFont="1" applyFill="1" applyBorder="1"/>
    <xf numFmtId="0" fontId="64" fillId="0" borderId="55" xfId="5604" applyFont="1" applyFill="1" applyBorder="1" applyAlignment="1">
      <alignment wrapText="1"/>
    </xf>
    <xf numFmtId="0" fontId="64" fillId="0" borderId="55" xfId="5604" applyFont="1" applyFill="1" applyBorder="1" applyAlignment="1">
      <alignment horizontal="center" vertical="top"/>
    </xf>
    <xf numFmtId="4" fontId="15" fillId="0" borderId="1" xfId="4" applyNumberFormat="1" applyFont="1" applyBorder="1" applyAlignment="1">
      <alignment horizontal="center" vertical="top"/>
    </xf>
    <xf numFmtId="3" fontId="15" fillId="0" borderId="55" xfId="4" applyNumberFormat="1" applyFont="1" applyBorder="1" applyAlignment="1">
      <alignment horizontal="center" vertical="top"/>
    </xf>
    <xf numFmtId="0" fontId="64" fillId="0" borderId="43" xfId="5604" applyFont="1" applyFill="1" applyBorder="1" applyAlignment="1">
      <alignment vertical="top"/>
    </xf>
    <xf numFmtId="169" fontId="15" fillId="0" borderId="43" xfId="5550" applyNumberFormat="1" applyFont="1" applyBorder="1" applyAlignment="1">
      <alignment horizontal="right" vertical="top"/>
    </xf>
    <xf numFmtId="169" fontId="15" fillId="0" borderId="55" xfId="5550" applyNumberFormat="1" applyFont="1" applyBorder="1" applyAlignment="1">
      <alignment horizontal="right" vertical="top"/>
    </xf>
    <xf numFmtId="0" fontId="15" fillId="27" borderId="0" xfId="5349" applyFont="1" applyFill="1" applyAlignment="1">
      <alignment horizontal="center"/>
    </xf>
    <xf numFmtId="0" fontId="93" fillId="0" borderId="0" xfId="0" applyFont="1" applyAlignment="1">
      <alignment horizontal="center" vertical="center"/>
    </xf>
    <xf numFmtId="0" fontId="93" fillId="0" borderId="0" xfId="0" applyFont="1" applyAlignment="1">
      <alignment vertical="center" wrapText="1"/>
    </xf>
    <xf numFmtId="0" fontId="56" fillId="0" borderId="0" xfId="0" applyFont="1" applyAlignment="1"/>
    <xf numFmtId="0" fontId="15" fillId="27" borderId="63" xfId="5349" applyFont="1" applyFill="1" applyBorder="1" applyAlignment="1">
      <alignment vertical="top"/>
    </xf>
    <xf numFmtId="0" fontId="56" fillId="27" borderId="26" xfId="5349" applyFont="1" applyFill="1" applyBorder="1" applyAlignment="1">
      <alignment horizontal="center" vertical="top"/>
    </xf>
    <xf numFmtId="1" fontId="56" fillId="27" borderId="26" xfId="5349" applyNumberFormat="1" applyFont="1" applyFill="1" applyBorder="1" applyAlignment="1">
      <alignment horizontal="center" vertical="top"/>
    </xf>
    <xf numFmtId="2" fontId="56" fillId="27" borderId="27" xfId="5349" applyNumberFormat="1" applyFont="1" applyFill="1" applyBorder="1" applyAlignment="1">
      <alignment horizontal="center" vertical="top"/>
    </xf>
    <xf numFmtId="0" fontId="15" fillId="27" borderId="29" xfId="5349" applyFont="1" applyFill="1" applyBorder="1" applyAlignment="1">
      <alignment horizontal="center" vertical="top"/>
    </xf>
    <xf numFmtId="0" fontId="56" fillId="0" borderId="82" xfId="5349" applyFont="1" applyFill="1" applyBorder="1" applyAlignment="1" applyProtection="1">
      <alignment horizontal="center" vertical="top" wrapText="1"/>
    </xf>
    <xf numFmtId="0" fontId="56" fillId="0" borderId="55" xfId="5349" applyFont="1" applyFill="1" applyBorder="1" applyAlignment="1" applyProtection="1">
      <alignment horizontal="center" vertical="top" wrapText="1"/>
    </xf>
    <xf numFmtId="0" fontId="96" fillId="0" borderId="55" xfId="5620" applyFont="1" applyFill="1" applyBorder="1" applyAlignment="1">
      <alignment vertical="top" wrapText="1"/>
    </xf>
    <xf numFmtId="0" fontId="15" fillId="0" borderId="55" xfId="5619" applyFont="1" applyBorder="1" applyAlignment="1">
      <alignment horizontal="center" vertical="top" wrapText="1"/>
    </xf>
    <xf numFmtId="169" fontId="15" fillId="0" borderId="55" xfId="5619" applyNumberFormat="1" applyFont="1" applyBorder="1" applyAlignment="1">
      <alignment horizontal="right" vertical="top"/>
    </xf>
    <xf numFmtId="169" fontId="15" fillId="0" borderId="83" xfId="5619" applyNumberFormat="1" applyFont="1" applyBorder="1" applyAlignment="1">
      <alignment horizontal="right" vertical="top"/>
    </xf>
    <xf numFmtId="0" fontId="70" fillId="0" borderId="61" xfId="5620" applyFont="1" applyFill="1" applyBorder="1" applyAlignment="1">
      <alignment horizontal="center" vertical="top" wrapText="1"/>
    </xf>
    <xf numFmtId="0" fontId="70" fillId="0" borderId="98" xfId="5620" applyFont="1" applyFill="1" applyBorder="1" applyAlignment="1">
      <alignment horizontal="center" vertical="top" wrapText="1"/>
    </xf>
    <xf numFmtId="169" fontId="56" fillId="0" borderId="97" xfId="5619" applyNumberFormat="1" applyFont="1" applyBorder="1" applyAlignment="1">
      <alignment horizontal="center" vertical="top"/>
    </xf>
    <xf numFmtId="169" fontId="15" fillId="0" borderId="27" xfId="5619" applyNumberFormat="1" applyFont="1" applyBorder="1" applyAlignment="1">
      <alignment horizontal="right" vertical="top"/>
    </xf>
    <xf numFmtId="169" fontId="15" fillId="0" borderId="62" xfId="5619" applyNumberFormat="1" applyFont="1" applyBorder="1" applyAlignment="1">
      <alignment horizontal="right" vertical="top"/>
    </xf>
    <xf numFmtId="0" fontId="64" fillId="0" borderId="82" xfId="5620" applyFont="1" applyFill="1" applyBorder="1" applyAlignment="1">
      <alignment horizontal="center" vertical="top"/>
    </xf>
    <xf numFmtId="0" fontId="64" fillId="0" borderId="55" xfId="5621" applyFont="1" applyFill="1" applyBorder="1" applyAlignment="1">
      <alignment horizontal="center" vertical="top"/>
    </xf>
    <xf numFmtId="0" fontId="64" fillId="0" borderId="55" xfId="5620" applyFont="1" applyFill="1" applyBorder="1" applyAlignment="1">
      <alignment horizontal="center"/>
    </xf>
    <xf numFmtId="0" fontId="64" fillId="0" borderId="55" xfId="5620" applyFont="1" applyFill="1" applyBorder="1" applyAlignment="1">
      <alignment vertical="top" wrapText="1"/>
    </xf>
    <xf numFmtId="0" fontId="70" fillId="0" borderId="60" xfId="5620" applyFont="1" applyFill="1" applyBorder="1" applyAlignment="1">
      <alignment horizontal="center" vertical="top" wrapText="1"/>
    </xf>
    <xf numFmtId="0" fontId="70" fillId="0" borderId="36" xfId="5621" applyFont="1" applyFill="1" applyBorder="1" applyAlignment="1">
      <alignment horizontal="center" vertical="top"/>
    </xf>
    <xf numFmtId="0" fontId="70" fillId="0" borderId="96" xfId="5621" applyFont="1" applyFill="1" applyBorder="1" applyAlignment="1">
      <alignment horizontal="center" vertical="top"/>
    </xf>
    <xf numFmtId="0" fontId="64" fillId="0" borderId="92" xfId="5620" applyFont="1" applyFill="1" applyBorder="1" applyAlignment="1">
      <alignment horizontal="center" vertical="top"/>
    </xf>
    <xf numFmtId="0" fontId="64" fillId="0" borderId="31" xfId="5621" applyFont="1" applyFill="1" applyBorder="1" applyAlignment="1">
      <alignment horizontal="center" vertical="top"/>
    </xf>
    <xf numFmtId="0" fontId="64" fillId="0" borderId="26" xfId="5621" applyFont="1" applyFill="1" applyBorder="1" applyAlignment="1">
      <alignment horizontal="center" vertical="top"/>
    </xf>
    <xf numFmtId="0" fontId="64" fillId="0" borderId="60" xfId="5620" applyFont="1" applyFill="1" applyBorder="1" applyAlignment="1">
      <alignment horizontal="center" vertical="top"/>
    </xf>
    <xf numFmtId="0" fontId="64" fillId="0" borderId="61" xfId="5620" applyFont="1" applyFill="1" applyBorder="1" applyAlignment="1">
      <alignment horizontal="center" vertical="top"/>
    </xf>
    <xf numFmtId="0" fontId="64" fillId="0" borderId="2" xfId="5620" applyFont="1" applyFill="1" applyBorder="1" applyAlignment="1">
      <alignment horizontal="center" vertical="top"/>
    </xf>
    <xf numFmtId="0" fontId="64" fillId="0" borderId="2" xfId="5620" applyFont="1" applyFill="1" applyBorder="1" applyAlignment="1">
      <alignment vertical="top" wrapText="1"/>
    </xf>
    <xf numFmtId="0" fontId="64" fillId="0" borderId="2" xfId="5620" applyFont="1" applyFill="1" applyBorder="1" applyAlignment="1">
      <alignment horizontal="center"/>
    </xf>
    <xf numFmtId="0" fontId="56" fillId="0" borderId="47" xfId="5349" applyFont="1" applyBorder="1"/>
    <xf numFmtId="0" fontId="64" fillId="27" borderId="55" xfId="5622" applyFont="1" applyFill="1" applyBorder="1" applyAlignment="1">
      <alignment horizontal="left" vertical="center" wrapText="1"/>
    </xf>
    <xf numFmtId="0" fontId="64" fillId="27" borderId="56" xfId="5622" applyFont="1" applyFill="1" applyBorder="1" applyAlignment="1">
      <alignment horizontal="center" vertical="center"/>
    </xf>
    <xf numFmtId="0" fontId="64" fillId="62" borderId="56" xfId="5622" applyFont="1" applyFill="1" applyBorder="1" applyAlignment="1">
      <alignment horizontal="center" vertical="center"/>
    </xf>
    <xf numFmtId="0" fontId="64" fillId="63" borderId="56" xfId="5622" applyFont="1" applyFill="1" applyBorder="1" applyAlignment="1">
      <alignment horizontal="center" vertical="center"/>
    </xf>
    <xf numFmtId="0" fontId="93" fillId="0" borderId="0" xfId="5349" applyFont="1" applyBorder="1" applyAlignment="1">
      <alignment vertical="center" wrapText="1"/>
    </xf>
    <xf numFmtId="0" fontId="93" fillId="0" borderId="48" xfId="5349" applyFont="1" applyBorder="1" applyAlignment="1">
      <alignment vertical="center" wrapText="1"/>
    </xf>
    <xf numFmtId="0" fontId="15" fillId="0" borderId="22" xfId="0" applyFont="1" applyBorder="1"/>
    <xf numFmtId="0" fontId="15" fillId="0" borderId="0" xfId="0" applyFont="1" applyBorder="1"/>
    <xf numFmtId="0" fontId="15" fillId="0" borderId="48" xfId="0" applyFont="1" applyBorder="1"/>
    <xf numFmtId="0" fontId="56" fillId="27" borderId="2" xfId="5349" applyFont="1" applyFill="1" applyBorder="1" applyAlignment="1">
      <alignment horizontal="center" wrapText="1"/>
    </xf>
    <xf numFmtId="0" fontId="56" fillId="27" borderId="2" xfId="5349" applyFont="1" applyFill="1" applyBorder="1" applyAlignment="1">
      <alignment horizontal="center" vertical="top"/>
    </xf>
    <xf numFmtId="0" fontId="15" fillId="0" borderId="52" xfId="0" applyFont="1" applyBorder="1" applyAlignment="1">
      <alignment horizontal="center"/>
    </xf>
    <xf numFmtId="0" fontId="15" fillId="0" borderId="110" xfId="0" applyFont="1" applyBorder="1"/>
    <xf numFmtId="0" fontId="15" fillId="0" borderId="55" xfId="0" applyFont="1" applyBorder="1" applyAlignment="1">
      <alignment horizontal="center"/>
    </xf>
    <xf numFmtId="0" fontId="15" fillId="0" borderId="22" xfId="0" applyFont="1" applyBorder="1" applyAlignment="1">
      <alignment vertical="top" wrapText="1"/>
    </xf>
    <xf numFmtId="0" fontId="15" fillId="0" borderId="55" xfId="0" applyFont="1" applyBorder="1" applyAlignment="1">
      <alignment vertical="top" wrapText="1"/>
    </xf>
    <xf numFmtId="0" fontId="15" fillId="0" borderId="56" xfId="0" applyFont="1" applyBorder="1" applyAlignment="1">
      <alignment vertical="top" wrapText="1"/>
    </xf>
    <xf numFmtId="0" fontId="64" fillId="0" borderId="22" xfId="0" applyFont="1" applyBorder="1"/>
    <xf numFmtId="0" fontId="64" fillId="0" borderId="55" xfId="0" applyFont="1" applyBorder="1"/>
    <xf numFmtId="0" fontId="64" fillId="0" borderId="26" xfId="0" applyFont="1" applyBorder="1"/>
    <xf numFmtId="0" fontId="15" fillId="0" borderId="63" xfId="0" applyFont="1" applyBorder="1"/>
    <xf numFmtId="0" fontId="15" fillId="0" borderId="0" xfId="0" applyFont="1"/>
    <xf numFmtId="1" fontId="56" fillId="27" borderId="26" xfId="5349" applyNumberFormat="1" applyFont="1" applyFill="1" applyBorder="1" applyAlignment="1">
      <alignment horizontal="center" vertical="top" wrapText="1"/>
    </xf>
    <xf numFmtId="0" fontId="70" fillId="0" borderId="55" xfId="5621" applyFont="1" applyFill="1" applyBorder="1" applyAlignment="1">
      <alignment vertical="top" wrapText="1"/>
    </xf>
    <xf numFmtId="3" fontId="15" fillId="0" borderId="56" xfId="5619" applyNumberFormat="1" applyFont="1" applyBorder="1" applyAlignment="1">
      <alignment horizontal="center" vertical="top" wrapText="1"/>
    </xf>
    <xf numFmtId="0" fontId="64" fillId="0" borderId="82" xfId="5621" applyFont="1" applyFill="1" applyBorder="1" applyAlignment="1">
      <alignment horizontal="center" vertical="top"/>
    </xf>
    <xf numFmtId="0" fontId="64" fillId="0" borderId="55" xfId="5621" applyFont="1" applyFill="1" applyBorder="1" applyAlignment="1">
      <alignment vertical="top" wrapText="1"/>
    </xf>
    <xf numFmtId="0" fontId="64" fillId="0" borderId="55" xfId="5621" applyFont="1" applyFill="1" applyBorder="1" applyAlignment="1">
      <alignment horizontal="center"/>
    </xf>
    <xf numFmtId="0" fontId="64" fillId="0" borderId="55" xfId="5621" applyFont="1" applyFill="1" applyBorder="1" applyAlignment="1">
      <alignment horizontal="center" wrapText="1"/>
    </xf>
    <xf numFmtId="0" fontId="64" fillId="0" borderId="55" xfId="5621" applyFont="1" applyFill="1" applyBorder="1" applyAlignment="1">
      <alignment horizontal="center" vertical="center"/>
    </xf>
    <xf numFmtId="0" fontId="70" fillId="0" borderId="101" xfId="5621" applyFont="1" applyFill="1" applyBorder="1" applyAlignment="1">
      <alignment horizontal="center" vertical="top"/>
    </xf>
    <xf numFmtId="0" fontId="70" fillId="0" borderId="22" xfId="5621" applyFont="1" applyFill="1" applyBorder="1" applyAlignment="1">
      <alignment horizontal="center" vertical="top"/>
    </xf>
    <xf numFmtId="0" fontId="70" fillId="0" borderId="55" xfId="5621" applyFont="1" applyFill="1" applyBorder="1" applyAlignment="1">
      <alignment horizontal="center" vertical="top"/>
    </xf>
    <xf numFmtId="0" fontId="70" fillId="0" borderId="95" xfId="5621" applyFont="1" applyFill="1" applyBorder="1" applyAlignment="1">
      <alignment horizontal="center" vertical="top" wrapText="1"/>
    </xf>
    <xf numFmtId="0" fontId="70" fillId="0" borderId="94" xfId="5621" applyFont="1" applyFill="1" applyBorder="1" applyAlignment="1">
      <alignment horizontal="center" vertical="top" wrapText="1"/>
    </xf>
    <xf numFmtId="0" fontId="70" fillId="0" borderId="93" xfId="5621" applyFont="1" applyFill="1" applyBorder="1" applyAlignment="1">
      <alignment horizontal="center" vertical="top" wrapText="1"/>
    </xf>
    <xf numFmtId="169" fontId="56" fillId="0" borderId="48" xfId="5619" applyNumberFormat="1" applyFont="1" applyBorder="1" applyAlignment="1">
      <alignment horizontal="center" vertical="top"/>
    </xf>
    <xf numFmtId="0" fontId="64" fillId="0" borderId="102" xfId="5621" applyFont="1" applyFill="1" applyBorder="1" applyAlignment="1">
      <alignment horizontal="center" vertical="top"/>
    </xf>
    <xf numFmtId="0" fontId="64" fillId="0" borderId="33" xfId="5621" applyFont="1" applyFill="1" applyBorder="1" applyAlignment="1">
      <alignment horizontal="center" vertical="top"/>
    </xf>
    <xf numFmtId="0" fontId="64" fillId="0" borderId="91" xfId="5621" applyFont="1" applyFill="1" applyBorder="1" applyAlignment="1">
      <alignment vertical="top" wrapText="1"/>
    </xf>
    <xf numFmtId="0" fontId="64" fillId="0" borderId="90" xfId="5621" applyFont="1" applyFill="1" applyBorder="1" applyAlignment="1">
      <alignment horizontal="center"/>
    </xf>
    <xf numFmtId="0" fontId="64" fillId="0" borderId="90" xfId="5621" applyFont="1" applyFill="1" applyBorder="1" applyAlignment="1">
      <alignment horizontal="center" wrapText="1"/>
    </xf>
    <xf numFmtId="169" fontId="15" fillId="0" borderId="89" xfId="5619" applyNumberFormat="1" applyFont="1" applyBorder="1" applyAlignment="1">
      <alignment horizontal="right" vertical="top"/>
    </xf>
    <xf numFmtId="169" fontId="15" fillId="0" borderId="103" xfId="5619" applyNumberFormat="1" applyFont="1" applyBorder="1" applyAlignment="1">
      <alignment horizontal="right" vertical="top"/>
    </xf>
    <xf numFmtId="0" fontId="64" fillId="0" borderId="104" xfId="5621" applyFont="1" applyFill="1" applyBorder="1" applyAlignment="1">
      <alignment vertical="top" wrapText="1"/>
    </xf>
    <xf numFmtId="0" fontId="64" fillId="0" borderId="105" xfId="5621" applyFont="1" applyFill="1" applyBorder="1" applyAlignment="1">
      <alignment horizontal="center"/>
    </xf>
    <xf numFmtId="0" fontId="64" fillId="0" borderId="105" xfId="5621" applyFont="1" applyFill="1" applyBorder="1" applyAlignment="1">
      <alignment horizontal="center" wrapText="1"/>
    </xf>
    <xf numFmtId="169" fontId="15" fillId="0" borderId="106" xfId="5619" applyNumberFormat="1" applyFont="1" applyBorder="1" applyAlignment="1">
      <alignment horizontal="right" vertical="top"/>
    </xf>
    <xf numFmtId="0" fontId="64" fillId="0" borderId="25" xfId="5621" applyFont="1" applyFill="1" applyBorder="1" applyAlignment="1">
      <alignment horizontal="center" vertical="top"/>
    </xf>
    <xf numFmtId="0" fontId="64" fillId="0" borderId="107" xfId="5621" applyFont="1" applyFill="1" applyBorder="1" applyAlignment="1">
      <alignment vertical="top" wrapText="1"/>
    </xf>
    <xf numFmtId="0" fontId="64" fillId="0" borderId="42" xfId="5621" applyFont="1" applyFill="1" applyBorder="1" applyAlignment="1">
      <alignment horizontal="center"/>
    </xf>
    <xf numFmtId="0" fontId="64" fillId="0" borderId="42" xfId="5621" applyFont="1" applyFill="1" applyBorder="1" applyAlignment="1">
      <alignment horizontal="center" wrapText="1"/>
    </xf>
    <xf numFmtId="169" fontId="15" fillId="0" borderId="108" xfId="5619" applyNumberFormat="1" applyFont="1" applyBorder="1" applyAlignment="1">
      <alignment horizontal="right" vertical="top"/>
    </xf>
    <xf numFmtId="0" fontId="64" fillId="0" borderId="60" xfId="5621" applyFont="1" applyFill="1" applyBorder="1" applyAlignment="1">
      <alignment horizontal="center" vertical="top"/>
    </xf>
    <xf numFmtId="0" fontId="64" fillId="0" borderId="61" xfId="5621" applyFont="1" applyFill="1" applyBorder="1" applyAlignment="1">
      <alignment horizontal="center" vertical="top"/>
    </xf>
    <xf numFmtId="0" fontId="64" fillId="0" borderId="0" xfId="5621" applyFont="1" applyFill="1" applyBorder="1" applyAlignment="1">
      <alignment horizontal="center" vertical="top"/>
    </xf>
    <xf numFmtId="0" fontId="64" fillId="0" borderId="0" xfId="5621" applyFont="1" applyFill="1" applyBorder="1" applyAlignment="1">
      <alignment vertical="top" wrapText="1"/>
    </xf>
    <xf numFmtId="0" fontId="64" fillId="0" borderId="0" xfId="5621" applyFont="1" applyFill="1" applyBorder="1" applyAlignment="1">
      <alignment horizontal="center"/>
    </xf>
    <xf numFmtId="0" fontId="64" fillId="0" borderId="0" xfId="5621" applyFont="1" applyFill="1" applyBorder="1" applyAlignment="1">
      <alignment horizontal="center" wrapText="1"/>
    </xf>
    <xf numFmtId="169" fontId="15" fillId="0" borderId="0" xfId="5619" applyNumberFormat="1" applyFont="1" applyBorder="1" applyAlignment="1">
      <alignment horizontal="right" vertical="top"/>
    </xf>
    <xf numFmtId="0" fontId="15" fillId="27" borderId="0" xfId="5349" applyFont="1" applyFill="1" applyAlignment="1">
      <alignment vertical="center"/>
    </xf>
    <xf numFmtId="0" fontId="56" fillId="27" borderId="2" xfId="5349" applyFont="1" applyFill="1" applyBorder="1" applyAlignment="1">
      <alignment horizontal="center" vertical="center"/>
    </xf>
    <xf numFmtId="1" fontId="56" fillId="27" borderId="2" xfId="5349" applyNumberFormat="1" applyFont="1" applyFill="1" applyBorder="1" applyAlignment="1">
      <alignment horizontal="center" vertical="center"/>
    </xf>
    <xf numFmtId="165" fontId="56" fillId="27" borderId="2" xfId="5618" applyFont="1" applyFill="1" applyBorder="1" applyAlignment="1">
      <alignment horizontal="center" vertical="center"/>
    </xf>
    <xf numFmtId="0" fontId="15" fillId="27" borderId="52" xfId="5349" applyFont="1" applyFill="1" applyBorder="1" applyAlignment="1">
      <alignment horizontal="left" vertical="top" wrapText="1"/>
    </xf>
    <xf numFmtId="0" fontId="15" fillId="27" borderId="52" xfId="5349" applyFont="1" applyFill="1" applyBorder="1" applyAlignment="1">
      <alignment horizontal="center" vertical="center"/>
    </xf>
    <xf numFmtId="165" fontId="15" fillId="27" borderId="45" xfId="5618" applyFont="1" applyFill="1" applyBorder="1" applyAlignment="1">
      <alignment horizontal="center" vertical="center"/>
    </xf>
    <xf numFmtId="2" fontId="15" fillId="0" borderId="55" xfId="4" applyNumberFormat="1" applyFont="1" applyBorder="1" applyAlignment="1">
      <alignment horizontal="center" vertical="top"/>
    </xf>
    <xf numFmtId="0" fontId="56" fillId="0" borderId="55" xfId="0" applyFont="1" applyFill="1" applyBorder="1" applyAlignment="1" applyProtection="1">
      <alignment horizontal="center" vertical="top" wrapText="1"/>
    </xf>
    <xf numFmtId="0" fontId="56" fillId="0" borderId="55" xfId="5550" applyFont="1" applyBorder="1" applyAlignment="1" applyProtection="1">
      <alignment horizontal="left" vertical="top" wrapText="1"/>
    </xf>
    <xf numFmtId="0" fontId="15" fillId="0" borderId="55" xfId="5550" applyFont="1" applyBorder="1" applyAlignment="1">
      <alignment horizontal="center" vertical="center" wrapText="1"/>
    </xf>
    <xf numFmtId="3" fontId="15" fillId="0" borderId="55" xfId="5550" applyNumberFormat="1" applyFont="1" applyBorder="1" applyAlignment="1">
      <alignment horizontal="center" vertical="center"/>
    </xf>
    <xf numFmtId="169" fontId="15" fillId="0" borderId="55" xfId="5550" applyNumberFormat="1" applyFont="1" applyBorder="1" applyAlignment="1">
      <alignment horizontal="right" vertical="center"/>
    </xf>
    <xf numFmtId="165" fontId="15" fillId="0" borderId="56" xfId="5618" applyFont="1" applyBorder="1" applyAlignment="1">
      <alignment horizontal="right" vertical="center"/>
    </xf>
    <xf numFmtId="2" fontId="15" fillId="0" borderId="55" xfId="4" applyNumberFormat="1" applyFont="1" applyFill="1" applyBorder="1" applyAlignment="1">
      <alignment horizontal="center" vertical="top"/>
    </xf>
    <xf numFmtId="0" fontId="56" fillId="0" borderId="55" xfId="0" applyFont="1" applyBorder="1"/>
    <xf numFmtId="0" fontId="15" fillId="0" borderId="55" xfId="0" applyFont="1" applyBorder="1" applyAlignment="1">
      <alignment horizontal="center" vertical="center"/>
    </xf>
    <xf numFmtId="165" fontId="15" fillId="0" borderId="55" xfId="5618" applyFont="1" applyBorder="1" applyAlignment="1">
      <alignment horizontal="center" vertical="center"/>
    </xf>
    <xf numFmtId="0" fontId="15" fillId="0" borderId="55" xfId="0" applyFont="1" applyBorder="1"/>
    <xf numFmtId="0" fontId="15" fillId="0" borderId="55" xfId="0" applyFont="1" applyBorder="1" applyAlignment="1">
      <alignment horizontal="left"/>
    </xf>
    <xf numFmtId="0" fontId="15" fillId="0" borderId="55" xfId="0" applyFont="1" applyBorder="1" applyAlignment="1">
      <alignment horizontal="left" wrapText="1"/>
    </xf>
    <xf numFmtId="0" fontId="56" fillId="0" borderId="55" xfId="0" applyFont="1" applyBorder="1" applyAlignment="1">
      <alignment horizontal="right"/>
    </xf>
    <xf numFmtId="168" fontId="15" fillId="0" borderId="55" xfId="4" applyNumberFormat="1" applyFont="1" applyFill="1" applyBorder="1" applyAlignment="1">
      <alignment horizontal="center" vertical="top"/>
    </xf>
    <xf numFmtId="0" fontId="15" fillId="0" borderId="55" xfId="5349" applyFont="1" applyFill="1" applyBorder="1" applyAlignment="1">
      <alignment horizontal="center"/>
    </xf>
    <xf numFmtId="0" fontId="15" fillId="0" borderId="43" xfId="5349" applyFont="1" applyFill="1" applyBorder="1" applyAlignment="1">
      <alignment horizontal="center"/>
    </xf>
    <xf numFmtId="0" fontId="15" fillId="0" borderId="43" xfId="0" applyFont="1" applyBorder="1" applyAlignment="1">
      <alignment horizontal="center"/>
    </xf>
    <xf numFmtId="0" fontId="56" fillId="0" borderId="77" xfId="0" applyFont="1" applyBorder="1"/>
    <xf numFmtId="165" fontId="15" fillId="0" borderId="76" xfId="5618" applyFont="1" applyBorder="1" applyAlignment="1">
      <alignment horizontal="right" vertical="center"/>
    </xf>
    <xf numFmtId="0" fontId="15" fillId="0" borderId="2" xfId="5349" applyFont="1" applyFill="1" applyBorder="1" applyAlignment="1">
      <alignment horizontal="center"/>
    </xf>
    <xf numFmtId="0" fontId="15" fillId="0" borderId="2" xfId="0" applyFont="1" applyBorder="1" applyAlignment="1">
      <alignment horizontal="center"/>
    </xf>
    <xf numFmtId="0" fontId="15" fillId="0" borderId="2" xfId="0" applyFont="1" applyBorder="1"/>
    <xf numFmtId="0" fontId="15" fillId="0" borderId="2" xfId="0" applyFont="1" applyBorder="1" applyAlignment="1">
      <alignment horizontal="center" vertical="center"/>
    </xf>
    <xf numFmtId="165" fontId="15" fillId="0" borderId="2" xfId="5618" applyFont="1" applyBorder="1" applyAlignment="1">
      <alignment horizontal="center" vertical="center"/>
    </xf>
    <xf numFmtId="165" fontId="15" fillId="0" borderId="84" xfId="5618" applyFont="1" applyBorder="1" applyAlignment="1">
      <alignment horizontal="right" vertical="center"/>
    </xf>
    <xf numFmtId="0" fontId="56" fillId="0" borderId="77" xfId="0" applyFont="1" applyBorder="1" applyAlignment="1">
      <alignment horizontal="left"/>
    </xf>
    <xf numFmtId="0" fontId="15" fillId="0" borderId="11" xfId="0" applyFont="1" applyBorder="1" applyAlignment="1">
      <alignment horizontal="center" vertical="center"/>
    </xf>
    <xf numFmtId="165" fontId="15" fillId="0" borderId="76" xfId="5618" applyFont="1" applyBorder="1" applyAlignment="1">
      <alignment horizontal="center" vertical="center"/>
    </xf>
    <xf numFmtId="0" fontId="56" fillId="0" borderId="43" xfId="0" applyFont="1" applyBorder="1" applyAlignment="1">
      <alignment horizontal="left"/>
    </xf>
    <xf numFmtId="0" fontId="15" fillId="0" borderId="43" xfId="0" applyFont="1" applyBorder="1" applyAlignment="1">
      <alignment horizontal="center" vertical="center"/>
    </xf>
    <xf numFmtId="165" fontId="15" fillId="0" borderId="43" xfId="5618" applyFont="1" applyBorder="1" applyAlignment="1">
      <alignment horizontal="center" vertical="center"/>
    </xf>
    <xf numFmtId="165" fontId="15" fillId="0" borderId="43" xfId="5618" applyFont="1" applyBorder="1" applyAlignment="1">
      <alignment horizontal="right" vertical="center"/>
    </xf>
    <xf numFmtId="0" fontId="15" fillId="61" borderId="55" xfId="0" applyFont="1" applyFill="1" applyBorder="1"/>
    <xf numFmtId="0" fontId="15" fillId="0" borderId="11" xfId="0" applyFont="1" applyBorder="1" applyAlignment="1">
      <alignment vertical="center"/>
    </xf>
    <xf numFmtId="0" fontId="15" fillId="0" borderId="76" xfId="0" applyFont="1" applyBorder="1" applyAlignment="1">
      <alignment vertical="center"/>
    </xf>
    <xf numFmtId="0" fontId="15" fillId="0" borderId="43" xfId="0" applyFont="1" applyBorder="1" applyAlignment="1">
      <alignment vertical="center"/>
    </xf>
    <xf numFmtId="0" fontId="15" fillId="0" borderId="55" xfId="0" applyFont="1" applyFill="1" applyBorder="1"/>
    <xf numFmtId="0" fontId="15" fillId="0" borderId="55" xfId="5349" applyFont="1" applyFill="1" applyBorder="1" applyAlignment="1">
      <alignment horizontal="center" vertical="center"/>
    </xf>
    <xf numFmtId="0" fontId="15" fillId="0" borderId="55" xfId="5349" applyFont="1" applyFill="1" applyBorder="1" applyAlignment="1">
      <alignment horizontal="center" vertical="top"/>
    </xf>
    <xf numFmtId="0" fontId="15" fillId="0" borderId="55" xfId="0" applyFont="1" applyBorder="1" applyAlignment="1">
      <alignment horizontal="left" vertical="top" wrapText="1"/>
    </xf>
    <xf numFmtId="169" fontId="15" fillId="0" borderId="56" xfId="5550" applyNumberFormat="1" applyFont="1" applyBorder="1" applyAlignment="1">
      <alignment horizontal="right" vertical="center"/>
    </xf>
    <xf numFmtId="0" fontId="56" fillId="0" borderId="77" xfId="0" applyFont="1" applyBorder="1" applyAlignment="1">
      <alignment horizontal="right"/>
    </xf>
    <xf numFmtId="0" fontId="56" fillId="0" borderId="43" xfId="0" applyFont="1" applyBorder="1" applyAlignment="1">
      <alignment horizontal="right"/>
    </xf>
    <xf numFmtId="0" fontId="15" fillId="0" borderId="43" xfId="0" applyFont="1" applyBorder="1"/>
    <xf numFmtId="0" fontId="15" fillId="0" borderId="56" xfId="0" applyFont="1" applyBorder="1" applyAlignment="1">
      <alignment horizontal="center" vertical="center"/>
    </xf>
    <xf numFmtId="0" fontId="15" fillId="0" borderId="77" xfId="5349" applyFont="1" applyFill="1" applyBorder="1" applyAlignment="1">
      <alignment horizontal="center"/>
    </xf>
    <xf numFmtId="0" fontId="15" fillId="0" borderId="11" xfId="0" applyFont="1" applyBorder="1" applyAlignment="1">
      <alignment horizontal="center"/>
    </xf>
    <xf numFmtId="0" fontId="15" fillId="0" borderId="11" xfId="0" applyFont="1" applyBorder="1"/>
    <xf numFmtId="165" fontId="15" fillId="0" borderId="11" xfId="5618" applyFont="1" applyBorder="1" applyAlignment="1">
      <alignment horizontal="center" vertical="center"/>
    </xf>
    <xf numFmtId="2" fontId="56" fillId="0" borderId="43" xfId="4" applyNumberFormat="1" applyFont="1" applyBorder="1" applyAlignment="1">
      <alignment horizontal="center" vertical="top"/>
    </xf>
    <xf numFmtId="0" fontId="56" fillId="0" borderId="43" xfId="0" applyFont="1" applyFill="1" applyBorder="1" applyAlignment="1" applyProtection="1">
      <alignment horizontal="center" vertical="top" wrapText="1"/>
    </xf>
    <xf numFmtId="165" fontId="56" fillId="0" borderId="43" xfId="5618" applyFont="1" applyBorder="1" applyAlignment="1">
      <alignment horizontal="center" vertical="center"/>
    </xf>
    <xf numFmtId="0" fontId="56" fillId="0" borderId="85" xfId="5550" applyFont="1" applyBorder="1" applyAlignment="1" applyProtection="1">
      <alignment horizontal="left" vertical="top" wrapText="1"/>
    </xf>
    <xf numFmtId="0" fontId="15" fillId="0" borderId="44" xfId="5550" applyFont="1" applyBorder="1" applyAlignment="1">
      <alignment horizontal="center" vertical="center" wrapText="1"/>
    </xf>
    <xf numFmtId="3" fontId="15" fillId="0" borderId="44" xfId="5550" applyNumberFormat="1" applyFont="1" applyBorder="1" applyAlignment="1">
      <alignment horizontal="center" vertical="center"/>
    </xf>
    <xf numFmtId="169" fontId="15" fillId="0" borderId="45" xfId="5550" applyNumberFormat="1" applyFont="1" applyBorder="1" applyAlignment="1">
      <alignment horizontal="right" vertical="center"/>
    </xf>
    <xf numFmtId="0" fontId="15" fillId="0" borderId="3" xfId="5349" applyFont="1" applyFill="1" applyBorder="1" applyAlignment="1">
      <alignment horizontal="center"/>
    </xf>
    <xf numFmtId="0" fontId="15" fillId="0" borderId="3" xfId="0" applyFont="1" applyBorder="1" applyAlignment="1">
      <alignment horizontal="left"/>
    </xf>
    <xf numFmtId="0" fontId="15" fillId="0" borderId="0" xfId="5550" applyFont="1" applyBorder="1" applyAlignment="1">
      <alignment horizontal="center" vertical="center" wrapText="1"/>
    </xf>
    <xf numFmtId="3" fontId="15" fillId="0" borderId="0" xfId="5550" applyNumberFormat="1" applyFont="1" applyBorder="1" applyAlignment="1">
      <alignment horizontal="center" vertical="center"/>
    </xf>
    <xf numFmtId="0" fontId="15" fillId="0" borderId="3" xfId="0" applyFont="1" applyBorder="1"/>
    <xf numFmtId="0" fontId="56" fillId="0" borderId="3" xfId="5550" applyFont="1" applyBorder="1" applyAlignment="1" applyProtection="1">
      <alignment horizontal="left" vertical="top" wrapText="1"/>
    </xf>
    <xf numFmtId="2" fontId="15" fillId="0" borderId="43" xfId="4" applyNumberFormat="1" applyFont="1" applyBorder="1" applyAlignment="1">
      <alignment horizontal="center" vertical="top"/>
    </xf>
    <xf numFmtId="2" fontId="15" fillId="0" borderId="2" xfId="4" applyNumberFormat="1" applyFont="1" applyBorder="1" applyAlignment="1">
      <alignment horizontal="center" vertical="top"/>
    </xf>
    <xf numFmtId="0" fontId="56" fillId="0" borderId="2" xfId="0" applyFont="1" applyFill="1" applyBorder="1" applyAlignment="1" applyProtection="1">
      <alignment horizontal="center" vertical="top" wrapText="1"/>
    </xf>
    <xf numFmtId="0" fontId="56" fillId="0" borderId="86" xfId="5550" applyFont="1" applyBorder="1" applyAlignment="1" applyProtection="1">
      <alignment horizontal="left" vertical="top" wrapText="1"/>
    </xf>
    <xf numFmtId="0" fontId="15" fillId="0" borderId="87" xfId="5550" applyFont="1" applyBorder="1" applyAlignment="1">
      <alignment horizontal="center" vertical="center" wrapText="1"/>
    </xf>
    <xf numFmtId="3" fontId="15" fillId="0" borderId="87" xfId="5550" applyNumberFormat="1" applyFont="1" applyBorder="1" applyAlignment="1">
      <alignment horizontal="center" vertical="center"/>
    </xf>
    <xf numFmtId="169" fontId="15" fillId="0" borderId="84" xfId="5550" applyNumberFormat="1" applyFont="1" applyBorder="1" applyAlignment="1">
      <alignment horizontal="right" vertical="center"/>
    </xf>
    <xf numFmtId="0" fontId="56" fillId="0" borderId="55" xfId="0" applyFont="1" applyBorder="1" applyAlignment="1">
      <alignment horizontal="left"/>
    </xf>
    <xf numFmtId="165" fontId="56" fillId="27" borderId="0" xfId="5618" applyFont="1" applyFill="1" applyAlignment="1">
      <alignment vertical="center"/>
    </xf>
    <xf numFmtId="165" fontId="56" fillId="0" borderId="0" xfId="5618" applyFont="1" applyFill="1" applyAlignment="1">
      <alignment horizontal="right" vertical="center"/>
    </xf>
    <xf numFmtId="2" fontId="56" fillId="27" borderId="2" xfId="5349" applyNumberFormat="1" applyFont="1" applyFill="1" applyBorder="1" applyAlignment="1">
      <alignment horizontal="center" vertical="top"/>
    </xf>
    <xf numFmtId="0" fontId="56" fillId="0" borderId="54" xfId="0" applyFont="1" applyFill="1" applyBorder="1" applyAlignment="1" applyProtection="1">
      <alignment horizontal="center" vertical="top" wrapText="1"/>
    </xf>
    <xf numFmtId="0" fontId="15" fillId="0" borderId="1" xfId="5550" applyFont="1" applyBorder="1" applyAlignment="1">
      <alignment horizontal="center" vertical="top" wrapText="1"/>
    </xf>
    <xf numFmtId="3" fontId="15" fillId="0" borderId="46" xfId="5550" applyNumberFormat="1" applyFont="1" applyBorder="1" applyAlignment="1">
      <alignment horizontal="center" vertical="top"/>
    </xf>
    <xf numFmtId="169" fontId="15" fillId="0" borderId="1" xfId="5550" applyNumberFormat="1" applyFont="1" applyBorder="1" applyAlignment="1">
      <alignment horizontal="right" vertical="top"/>
    </xf>
    <xf numFmtId="169" fontId="15" fillId="0" borderId="53" xfId="5550" applyNumberFormat="1" applyFont="1" applyBorder="1" applyAlignment="1">
      <alignment horizontal="right" vertical="top"/>
    </xf>
    <xf numFmtId="0" fontId="64" fillId="0" borderId="55" xfId="5604" applyFont="1" applyFill="1" applyBorder="1" applyAlignment="1">
      <alignment horizontal="center" vertical="center"/>
    </xf>
    <xf numFmtId="169" fontId="15" fillId="0" borderId="53" xfId="5550" applyNumberFormat="1" applyFont="1" applyBorder="1" applyAlignment="1">
      <alignment horizontal="right"/>
    </xf>
    <xf numFmtId="0" fontId="15" fillId="0" borderId="53" xfId="5550" applyNumberFormat="1" applyFont="1" applyBorder="1" applyAlignment="1">
      <alignment horizontal="right"/>
    </xf>
    <xf numFmtId="0" fontId="15" fillId="0" borderId="55" xfId="5604" applyFont="1" applyFill="1" applyBorder="1" applyAlignment="1">
      <alignment vertical="top"/>
    </xf>
    <xf numFmtId="0" fontId="15" fillId="0" borderId="55" xfId="5604" applyFont="1" applyFill="1" applyBorder="1" applyAlignment="1">
      <alignment wrapText="1"/>
    </xf>
    <xf numFmtId="0" fontId="15" fillId="0" borderId="55" xfId="5604" applyFont="1" applyFill="1" applyBorder="1"/>
    <xf numFmtId="169" fontId="15" fillId="0" borderId="55" xfId="5550" applyNumberFormat="1" applyFont="1" applyBorder="1" applyAlignment="1">
      <alignment horizontal="right"/>
    </xf>
    <xf numFmtId="169" fontId="56" fillId="0" borderId="43" xfId="5550" applyNumberFormat="1" applyFont="1" applyBorder="1" applyAlignment="1">
      <alignment horizontal="right" vertical="top"/>
    </xf>
    <xf numFmtId="0" fontId="64" fillId="0" borderId="55" xfId="5604" applyFont="1" applyFill="1" applyBorder="1" applyAlignment="1">
      <alignment vertical="top" wrapText="1"/>
    </xf>
    <xf numFmtId="0" fontId="64" fillId="0" borderId="44" xfId="5604" applyFont="1" applyFill="1" applyBorder="1" applyAlignment="1">
      <alignment vertical="top"/>
    </xf>
    <xf numFmtId="0" fontId="64" fillId="0" borderId="44" xfId="5604" applyFont="1" applyFill="1" applyBorder="1" applyAlignment="1">
      <alignment wrapText="1"/>
    </xf>
    <xf numFmtId="0" fontId="64" fillId="0" borderId="44" xfId="5604" applyFont="1" applyFill="1" applyBorder="1"/>
    <xf numFmtId="169" fontId="15" fillId="0" borderId="44" xfId="5550" applyNumberFormat="1" applyFont="1" applyBorder="1" applyAlignment="1">
      <alignment horizontal="right" vertical="top"/>
    </xf>
    <xf numFmtId="0" fontId="15" fillId="0" borderId="0" xfId="0" applyFont="1" applyAlignment="1">
      <alignment horizontal="center" vertical="center"/>
    </xf>
    <xf numFmtId="43" fontId="15" fillId="0" borderId="0" xfId="5617" applyFont="1" applyAlignment="1">
      <alignment horizontal="center" vertical="center"/>
    </xf>
    <xf numFmtId="166" fontId="15" fillId="0" borderId="0" xfId="5558" applyFont="1" applyAlignment="1">
      <alignment vertical="center"/>
    </xf>
    <xf numFmtId="0" fontId="15" fillId="0" borderId="25" xfId="0" applyFont="1" applyFill="1" applyBorder="1" applyAlignment="1">
      <alignment horizontal="center" vertical="center" wrapText="1"/>
    </xf>
    <xf numFmtId="0" fontId="15" fillId="0" borderId="26" xfId="0" applyFont="1" applyFill="1" applyBorder="1" applyAlignment="1">
      <alignment vertical="center" wrapText="1"/>
    </xf>
    <xf numFmtId="0" fontId="64" fillId="0" borderId="81" xfId="0" applyFont="1" applyBorder="1" applyAlignment="1">
      <alignment horizontal="center" vertical="center" wrapText="1"/>
    </xf>
    <xf numFmtId="0" fontId="64" fillId="0" borderId="28" xfId="0" applyFont="1" applyBorder="1" applyAlignment="1">
      <alignment vertical="center" wrapText="1"/>
    </xf>
    <xf numFmtId="0" fontId="15" fillId="0" borderId="82" xfId="0" applyFont="1" applyBorder="1" applyAlignment="1">
      <alignment horizontal="center" vertical="center"/>
    </xf>
    <xf numFmtId="166" fontId="15" fillId="0" borderId="83" xfId="5558" applyFont="1" applyBorder="1" applyAlignment="1">
      <alignment vertical="center"/>
    </xf>
    <xf numFmtId="2" fontId="15" fillId="0" borderId="55" xfId="4" applyNumberFormat="1" applyFont="1" applyBorder="1" applyAlignment="1">
      <alignment horizontal="center" vertical="center" wrapText="1"/>
    </xf>
    <xf numFmtId="188" fontId="15" fillId="0" borderId="55" xfId="0" applyNumberFormat="1" applyFont="1" applyBorder="1" applyAlignment="1">
      <alignment vertical="center"/>
    </xf>
    <xf numFmtId="9" fontId="15" fillId="0" borderId="55" xfId="0" applyNumberFormat="1" applyFont="1" applyBorder="1" applyAlignment="1">
      <alignment horizontal="center" vertical="center"/>
    </xf>
    <xf numFmtId="2" fontId="15" fillId="0" borderId="55" xfId="4" applyNumberFormat="1" applyFont="1" applyBorder="1" applyAlignment="1">
      <alignment horizontal="center" vertical="center"/>
    </xf>
    <xf numFmtId="44" fontId="15" fillId="0" borderId="55" xfId="0" applyNumberFormat="1" applyFont="1" applyBorder="1" applyAlignment="1">
      <alignment vertical="center"/>
    </xf>
    <xf numFmtId="3" fontId="15" fillId="0" borderId="55" xfId="0" applyNumberFormat="1" applyFont="1" applyBorder="1" applyAlignment="1">
      <alignment horizontal="center" vertical="center"/>
    </xf>
    <xf numFmtId="10" fontId="15" fillId="0" borderId="55" xfId="0" applyNumberFormat="1" applyFont="1" applyBorder="1" applyAlignment="1">
      <alignment horizontal="center" vertical="center"/>
    </xf>
    <xf numFmtId="0" fontId="64" fillId="0" borderId="0" xfId="0" applyFont="1" applyAlignment="1">
      <alignment vertical="center"/>
    </xf>
    <xf numFmtId="0" fontId="70" fillId="0" borderId="55" xfId="0" applyFont="1" applyBorder="1" applyAlignment="1">
      <alignment vertical="center"/>
    </xf>
    <xf numFmtId="188" fontId="98" fillId="0" borderId="55" xfId="5558" applyNumberFormat="1" applyFont="1" applyBorder="1" applyAlignment="1">
      <alignment vertical="center"/>
    </xf>
    <xf numFmtId="0" fontId="90" fillId="0" borderId="82" xfId="0" applyFont="1" applyBorder="1" applyAlignment="1">
      <alignment horizontal="center" vertical="center"/>
    </xf>
    <xf numFmtId="166" fontId="56" fillId="0" borderId="0" xfId="5558" applyFont="1" applyAlignment="1">
      <alignment vertical="center"/>
    </xf>
    <xf numFmtId="43" fontId="64" fillId="0" borderId="0" xfId="4987" applyFont="1" applyAlignment="1">
      <alignment horizontal="center" wrapText="1"/>
    </xf>
    <xf numFmtId="0" fontId="70" fillId="0" borderId="0" xfId="0" applyFont="1" applyAlignment="1">
      <alignment horizontal="left" vertical="center"/>
    </xf>
    <xf numFmtId="0" fontId="70" fillId="0" borderId="0" xfId="0" applyFont="1" applyBorder="1" applyAlignment="1"/>
    <xf numFmtId="0" fontId="70" fillId="0" borderId="0" xfId="0" applyFont="1" applyBorder="1" applyAlignment="1">
      <alignment horizontal="center"/>
    </xf>
    <xf numFmtId="43" fontId="64" fillId="0" borderId="0" xfId="4987" applyFont="1" applyBorder="1"/>
    <xf numFmtId="43" fontId="70" fillId="0" borderId="47" xfId="4987" applyFont="1" applyBorder="1" applyAlignment="1">
      <alignment horizontal="center" vertical="center" wrapText="1"/>
    </xf>
    <xf numFmtId="43" fontId="70" fillId="0" borderId="49" xfId="4987" applyFont="1" applyBorder="1" applyAlignment="1">
      <alignment horizontal="center" vertical="center" wrapText="1"/>
    </xf>
    <xf numFmtId="0" fontId="70" fillId="0" borderId="50" xfId="0" applyFont="1" applyBorder="1" applyAlignment="1">
      <alignment horizontal="left" vertical="top" wrapText="1"/>
    </xf>
    <xf numFmtId="0" fontId="70" fillId="0" borderId="50" xfId="0" applyFont="1" applyBorder="1" applyAlignment="1">
      <alignment vertical="top" wrapText="1"/>
    </xf>
    <xf numFmtId="0" fontId="70" fillId="0" borderId="10" xfId="0" applyFont="1" applyBorder="1" applyAlignment="1">
      <alignment horizontal="center" vertical="top" wrapText="1"/>
    </xf>
    <xf numFmtId="0" fontId="70" fillId="0" borderId="59" xfId="0" applyFont="1" applyBorder="1" applyAlignment="1">
      <alignment horizontal="center" vertical="top" wrapText="1"/>
    </xf>
    <xf numFmtId="43" fontId="70" fillId="0" borderId="78" xfId="4987" applyFont="1" applyBorder="1" applyAlignment="1">
      <alignment horizontal="left" vertical="center" wrapText="1"/>
    </xf>
    <xf numFmtId="43" fontId="70" fillId="0" borderId="61" xfId="4987" applyFont="1" applyBorder="1" applyAlignment="1">
      <alignment horizontal="left" vertical="center" wrapText="1"/>
    </xf>
    <xf numFmtId="43" fontId="70" fillId="0" borderId="62" xfId="4987" applyFont="1" applyBorder="1" applyAlignment="1">
      <alignment horizontal="left" vertical="center" wrapText="1"/>
    </xf>
    <xf numFmtId="0" fontId="70" fillId="0" borderId="2" xfId="0" applyFont="1" applyBorder="1" applyAlignment="1">
      <alignment wrapText="1"/>
    </xf>
    <xf numFmtId="0" fontId="64" fillId="0" borderId="2" xfId="0" applyFont="1" applyBorder="1" applyAlignment="1">
      <alignment horizontal="center" vertical="center" wrapText="1"/>
    </xf>
    <xf numFmtId="43" fontId="64" fillId="0" borderId="2" xfId="4987" applyFont="1" applyBorder="1" applyAlignment="1">
      <alignment horizontal="center" vertical="center" wrapText="1"/>
    </xf>
    <xf numFmtId="43" fontId="64" fillId="0" borderId="79" xfId="4987" applyFont="1" applyBorder="1" applyAlignment="1">
      <alignment horizontal="center" wrapText="1"/>
    </xf>
    <xf numFmtId="43" fontId="64" fillId="0" borderId="43" xfId="4987" applyFont="1" applyBorder="1" applyAlignment="1">
      <alignment horizontal="center" vertical="center" wrapText="1"/>
    </xf>
    <xf numFmtId="43" fontId="64" fillId="0" borderId="39" xfId="4987" applyFont="1" applyBorder="1" applyAlignment="1">
      <alignment horizontal="center" vertical="center" wrapText="1"/>
    </xf>
    <xf numFmtId="0" fontId="64" fillId="0" borderId="57" xfId="0" applyFont="1" applyBorder="1" applyAlignment="1">
      <alignment vertical="center" wrapText="1"/>
    </xf>
    <xf numFmtId="0" fontId="64" fillId="0" borderId="43" xfId="0" applyFont="1" applyBorder="1" applyAlignment="1">
      <alignment horizontal="justify" vertical="top" wrapText="1"/>
    </xf>
    <xf numFmtId="43" fontId="64" fillId="0" borderId="58" xfId="4987" applyFont="1" applyBorder="1" applyAlignment="1">
      <alignment vertical="center" wrapText="1"/>
    </xf>
    <xf numFmtId="0" fontId="64" fillId="0" borderId="82" xfId="0" applyFont="1" applyBorder="1" applyAlignment="1">
      <alignment vertical="center" wrapText="1"/>
    </xf>
    <xf numFmtId="0" fontId="64" fillId="0" borderId="55" xfId="0" applyFont="1" applyBorder="1" applyAlignment="1">
      <alignment horizontal="center" vertical="center" wrapText="1"/>
    </xf>
    <xf numFmtId="43" fontId="64" fillId="0" borderId="55" xfId="4987" applyFont="1" applyBorder="1" applyAlignment="1">
      <alignment vertical="center" wrapText="1"/>
    </xf>
    <xf numFmtId="43" fontId="64" fillId="0" borderId="83" xfId="4987" applyFont="1" applyBorder="1" applyAlignment="1">
      <alignment vertical="center" wrapText="1"/>
    </xf>
    <xf numFmtId="0" fontId="64" fillId="0" borderId="88" xfId="0" applyFont="1" applyBorder="1" applyAlignment="1">
      <alignment vertical="center" wrapText="1"/>
    </xf>
    <xf numFmtId="43" fontId="64" fillId="0" borderId="2" xfId="4987" applyFont="1" applyBorder="1" applyAlignment="1">
      <alignment vertical="center" wrapText="1"/>
    </xf>
    <xf numFmtId="43" fontId="64" fillId="0" borderId="79" xfId="4987" applyFont="1" applyBorder="1" applyAlignment="1">
      <alignment vertical="center" wrapText="1"/>
    </xf>
    <xf numFmtId="0" fontId="70" fillId="0" borderId="43" xfId="0" applyFont="1" applyBorder="1" applyAlignment="1">
      <alignment wrapText="1"/>
    </xf>
    <xf numFmtId="2" fontId="64" fillId="0" borderId="38" xfId="0" applyNumberFormat="1" applyFont="1" applyBorder="1" applyAlignment="1">
      <alignment vertical="center" wrapText="1"/>
    </xf>
    <xf numFmtId="2" fontId="64" fillId="0" borderId="82" xfId="0" applyNumberFormat="1" applyFont="1" applyBorder="1" applyAlignment="1">
      <alignment vertical="center" wrapText="1"/>
    </xf>
    <xf numFmtId="0" fontId="64" fillId="0" borderId="55" xfId="0" applyFont="1" applyBorder="1" applyAlignment="1">
      <alignment horizontal="left" vertical="top" wrapText="1"/>
    </xf>
    <xf numFmtId="0" fontId="64" fillId="0" borderId="52" xfId="0" applyFont="1" applyBorder="1" applyAlignment="1">
      <alignment horizontal="left" vertical="top" wrapText="1"/>
    </xf>
    <xf numFmtId="2" fontId="64" fillId="0" borderId="88" xfId="0" applyNumberFormat="1" applyFont="1" applyBorder="1" applyAlignment="1">
      <alignment vertical="center" wrapText="1"/>
    </xf>
    <xf numFmtId="43" fontId="64" fillId="0" borderId="26" xfId="4987" applyFont="1" applyBorder="1" applyAlignment="1">
      <alignment vertical="center" wrapText="1"/>
    </xf>
    <xf numFmtId="43" fontId="64" fillId="0" borderId="27" xfId="4987" applyFont="1" applyBorder="1" applyAlignment="1">
      <alignment vertical="center" wrapText="1"/>
    </xf>
    <xf numFmtId="0" fontId="64" fillId="0" borderId="60" xfId="0" applyFont="1" applyBorder="1" applyAlignment="1">
      <alignment horizontal="center" vertical="center" wrapText="1"/>
    </xf>
    <xf numFmtId="0" fontId="70" fillId="0" borderId="80" xfId="0" applyFont="1" applyBorder="1" applyAlignment="1">
      <alignment vertical="center" wrapText="1"/>
    </xf>
    <xf numFmtId="0" fontId="70" fillId="0" borderId="10" xfId="0" applyFont="1" applyBorder="1" applyAlignment="1">
      <alignment vertical="center" wrapText="1"/>
    </xf>
    <xf numFmtId="43" fontId="70" fillId="0" borderId="51" xfId="4987" applyFont="1" applyBorder="1" applyAlignment="1">
      <alignment horizontal="center" vertical="center" wrapText="1"/>
    </xf>
    <xf numFmtId="0" fontId="99" fillId="0" borderId="0" xfId="0" applyFont="1" applyBorder="1" applyAlignment="1">
      <alignment vertical="center" wrapText="1"/>
    </xf>
    <xf numFmtId="43" fontId="64" fillId="0" borderId="0" xfId="4987" applyFont="1" applyBorder="1" applyAlignment="1">
      <alignment horizontal="center" vertical="center" wrapText="1"/>
    </xf>
    <xf numFmtId="43" fontId="64" fillId="0" borderId="0" xfId="4987" applyFont="1" applyBorder="1" applyAlignment="1">
      <alignment wrapText="1"/>
    </xf>
    <xf numFmtId="0" fontId="64" fillId="0" borderId="0" xfId="0" applyFont="1" applyBorder="1" applyAlignment="1">
      <alignment vertical="center" wrapText="1"/>
    </xf>
    <xf numFmtId="0" fontId="15" fillId="0" borderId="0" xfId="0" applyFont="1" applyBorder="1" applyAlignment="1">
      <alignment vertical="center" wrapText="1"/>
    </xf>
    <xf numFmtId="0" fontId="94" fillId="0" borderId="0" xfId="0" applyFont="1" applyBorder="1" applyAlignment="1">
      <alignment vertical="center" wrapText="1"/>
    </xf>
    <xf numFmtId="0" fontId="99" fillId="0" borderId="0" xfId="0" applyFont="1" applyBorder="1" applyAlignment="1">
      <alignment horizontal="center" vertical="center" wrapText="1"/>
    </xf>
    <xf numFmtId="0" fontId="90" fillId="0" borderId="0" xfId="0" applyFont="1" applyBorder="1" applyAlignment="1">
      <alignment vertical="center" wrapText="1"/>
    </xf>
    <xf numFmtId="0" fontId="64" fillId="0" borderId="0" xfId="0" applyFont="1" applyBorder="1" applyAlignment="1">
      <alignment horizontal="justify" vertical="center" wrapText="1"/>
    </xf>
    <xf numFmtId="0" fontId="64" fillId="0" borderId="0" xfId="0" applyFont="1" applyBorder="1" applyAlignment="1">
      <alignment horizontal="center"/>
    </xf>
    <xf numFmtId="0" fontId="100" fillId="0" borderId="0" xfId="0" applyFont="1" applyBorder="1" applyAlignment="1">
      <alignment horizontal="center" vertical="center" wrapText="1"/>
    </xf>
    <xf numFmtId="43" fontId="64" fillId="0" borderId="0" xfId="4987" applyFont="1" applyBorder="1" applyAlignment="1">
      <alignment horizontal="center" wrapText="1"/>
    </xf>
    <xf numFmtId="0" fontId="64" fillId="0" borderId="0" xfId="0" applyFont="1" applyBorder="1"/>
    <xf numFmtId="0" fontId="64" fillId="0" borderId="0" xfId="0" applyFont="1" applyAlignment="1">
      <alignment horizontal="center"/>
    </xf>
    <xf numFmtId="0" fontId="64" fillId="0" borderId="0" xfId="0" applyFont="1"/>
    <xf numFmtId="43" fontId="64" fillId="0" borderId="0" xfId="4987" applyFont="1"/>
    <xf numFmtId="43" fontId="70" fillId="0" borderId="0" xfId="4987" applyFont="1" applyAlignment="1">
      <alignment horizontal="center" wrapText="1"/>
    </xf>
    <xf numFmtId="0" fontId="70" fillId="0" borderId="0" xfId="5550" applyFont="1"/>
    <xf numFmtId="0" fontId="56" fillId="0" borderId="0" xfId="0" applyFont="1" applyAlignment="1">
      <alignment horizontal="right"/>
    </xf>
    <xf numFmtId="49" fontId="70" fillId="0" borderId="0" xfId="5550" applyNumberFormat="1" applyFont="1"/>
    <xf numFmtId="17" fontId="70" fillId="0" borderId="0" xfId="5550" applyNumberFormat="1" applyFont="1" applyAlignment="1">
      <alignment horizontal="right"/>
    </xf>
    <xf numFmtId="0" fontId="56" fillId="0" borderId="42" xfId="0" applyFont="1" applyBorder="1" applyAlignment="1">
      <alignment vertical="center"/>
    </xf>
    <xf numFmtId="0" fontId="70" fillId="0" borderId="42" xfId="5550" applyFont="1" applyBorder="1" applyAlignment="1">
      <alignment wrapText="1"/>
    </xf>
    <xf numFmtId="0" fontId="15" fillId="0" borderId="31" xfId="5550" applyFont="1" applyFill="1" applyBorder="1" applyAlignment="1">
      <alignment horizontal="left" vertical="center"/>
    </xf>
    <xf numFmtId="1" fontId="15" fillId="0" borderId="32" xfId="5550" applyNumberFormat="1" applyFont="1" applyFill="1" applyBorder="1" applyAlignment="1">
      <alignment horizontal="center" vertical="center"/>
    </xf>
    <xf numFmtId="0" fontId="15" fillId="0" borderId="31" xfId="5619" applyFont="1" applyFill="1" applyBorder="1" applyAlignment="1">
      <alignment horizontal="left" vertical="center"/>
    </xf>
    <xf numFmtId="0" fontId="15" fillId="0" borderId="33" xfId="5619" applyFont="1" applyFill="1" applyBorder="1" applyAlignment="1">
      <alignment horizontal="left" vertical="center"/>
    </xf>
    <xf numFmtId="0" fontId="15" fillId="0" borderId="33" xfId="5550" applyFont="1" applyFill="1" applyBorder="1" applyAlignment="1">
      <alignment horizontal="left" vertical="center"/>
    </xf>
    <xf numFmtId="0" fontId="64" fillId="0" borderId="0" xfId="5550" applyFont="1"/>
    <xf numFmtId="0" fontId="64" fillId="0" borderId="0" xfId="5550" applyFont="1" applyFill="1" applyAlignment="1">
      <alignment horizontal="center"/>
    </xf>
    <xf numFmtId="1" fontId="56" fillId="0" borderId="30" xfId="5550" applyNumberFormat="1" applyFont="1" applyFill="1" applyBorder="1" applyAlignment="1">
      <alignment horizontal="center" vertical="center"/>
    </xf>
    <xf numFmtId="1" fontId="56" fillId="0" borderId="32" xfId="5550" applyNumberFormat="1" applyFont="1" applyFill="1" applyBorder="1" applyAlignment="1">
      <alignment horizontal="center" vertical="center"/>
    </xf>
    <xf numFmtId="0" fontId="15" fillId="0" borderId="55" xfId="0" applyFont="1" applyFill="1" applyBorder="1" applyAlignment="1">
      <alignment horizontal="center" vertical="center" wrapText="1"/>
    </xf>
    <xf numFmtId="0" fontId="56" fillId="0" borderId="55" xfId="0" applyFont="1" applyFill="1" applyBorder="1" applyAlignment="1">
      <alignment vertical="center" wrapText="1"/>
    </xf>
    <xf numFmtId="0" fontId="15" fillId="0" borderId="55" xfId="0" applyFont="1" applyFill="1" applyBorder="1" applyAlignment="1">
      <alignment horizontal="left" vertical="center" wrapText="1"/>
    </xf>
    <xf numFmtId="169" fontId="15" fillId="0" borderId="83" xfId="5550" applyNumberFormat="1" applyFont="1" applyBorder="1" applyAlignment="1">
      <alignment horizontal="right" vertical="top"/>
    </xf>
    <xf numFmtId="0" fontId="64" fillId="0" borderId="82" xfId="5604" applyFont="1" applyFill="1" applyBorder="1" applyAlignment="1">
      <alignment horizontal="center" vertical="top"/>
    </xf>
    <xf numFmtId="0" fontId="64" fillId="0" borderId="55" xfId="5623" applyFont="1" applyFill="1" applyBorder="1" applyAlignment="1">
      <alignment horizontal="center" vertical="top"/>
    </xf>
    <xf numFmtId="0" fontId="64" fillId="0" borderId="55" xfId="5604" applyFont="1" applyFill="1" applyBorder="1" applyAlignment="1">
      <alignment horizontal="center"/>
    </xf>
    <xf numFmtId="0" fontId="96" fillId="0" borderId="55" xfId="5604" applyFont="1" applyFill="1" applyBorder="1" applyAlignment="1">
      <alignment vertical="top" wrapText="1"/>
    </xf>
    <xf numFmtId="0" fontId="15" fillId="27" borderId="55" xfId="5349" applyFont="1" applyFill="1" applyBorder="1"/>
    <xf numFmtId="3" fontId="15" fillId="0" borderId="55" xfId="5619" applyNumberFormat="1" applyFont="1" applyBorder="1" applyAlignment="1">
      <alignment horizontal="center" vertical="top"/>
    </xf>
    <xf numFmtId="0" fontId="56" fillId="0" borderId="55" xfId="5619" applyFont="1" applyBorder="1" applyAlignment="1" applyProtection="1">
      <alignment horizontal="left" vertical="top" wrapText="1"/>
    </xf>
    <xf numFmtId="0" fontId="64" fillId="0" borderId="55" xfId="5622" applyFont="1" applyBorder="1" applyAlignment="1">
      <alignment horizontal="left" vertical="center" wrapText="1"/>
    </xf>
    <xf numFmtId="0" fontId="15" fillId="0" borderId="55" xfId="4" applyFont="1" applyBorder="1" applyAlignment="1">
      <alignment horizontal="left" vertical="center" wrapText="1"/>
    </xf>
    <xf numFmtId="0" fontId="15" fillId="0" borderId="56" xfId="4" applyFont="1" applyBorder="1" applyAlignment="1">
      <alignment horizontal="center" vertical="center"/>
    </xf>
    <xf numFmtId="0" fontId="15" fillId="0" borderId="55" xfId="4" applyFont="1" applyBorder="1" applyAlignment="1">
      <alignment horizontal="center" vertical="center"/>
    </xf>
    <xf numFmtId="0" fontId="15" fillId="0" borderId="55" xfId="4" applyFont="1" applyBorder="1" applyAlignment="1">
      <alignment horizontal="left" vertical="center"/>
    </xf>
    <xf numFmtId="0" fontId="64" fillId="0" borderId="56" xfId="5622" applyFont="1" applyBorder="1" applyAlignment="1">
      <alignment horizontal="center" vertical="center" wrapText="1"/>
    </xf>
    <xf numFmtId="0" fontId="64" fillId="0" borderId="112" xfId="5622" applyFont="1" applyBorder="1" applyAlignment="1">
      <alignment horizontal="center" vertical="center" wrapText="1"/>
    </xf>
    <xf numFmtId="0" fontId="64" fillId="0" borderId="113" xfId="5622" applyFont="1" applyBorder="1" applyAlignment="1">
      <alignment horizontal="center" vertical="center" wrapText="1"/>
    </xf>
    <xf numFmtId="0" fontId="56" fillId="0" borderId="113" xfId="4" applyFont="1" applyBorder="1" applyAlignment="1">
      <alignment horizontal="left" vertical="center" wrapText="1"/>
    </xf>
    <xf numFmtId="0" fontId="15" fillId="0" borderId="113" xfId="4" applyFont="1" applyBorder="1" applyAlignment="1">
      <alignment horizontal="center" vertical="center"/>
    </xf>
    <xf numFmtId="0" fontId="96" fillId="0" borderId="55" xfId="5622" applyFont="1" applyBorder="1" applyAlignment="1">
      <alignment horizontal="center" vertical="center" wrapText="1"/>
    </xf>
    <xf numFmtId="0" fontId="64" fillId="0" borderId="56" xfId="5622" applyFont="1" applyBorder="1" applyAlignment="1"/>
    <xf numFmtId="0" fontId="64" fillId="0" borderId="55" xfId="5622" applyFont="1" applyBorder="1" applyAlignment="1"/>
    <xf numFmtId="0" fontId="64" fillId="27" borderId="55" xfId="5622" applyFont="1" applyFill="1" applyBorder="1" applyAlignment="1">
      <alignment horizontal="center" vertical="center"/>
    </xf>
    <xf numFmtId="1" fontId="64" fillId="27" borderId="55" xfId="5622" applyNumberFormat="1" applyFont="1" applyFill="1" applyBorder="1" applyAlignment="1">
      <alignment horizontal="center" vertical="center"/>
    </xf>
    <xf numFmtId="0" fontId="15" fillId="62" borderId="55" xfId="4" applyFont="1" applyFill="1" applyBorder="1" applyAlignment="1">
      <alignment horizontal="center" vertical="center" wrapText="1"/>
    </xf>
    <xf numFmtId="0" fontId="56" fillId="62" borderId="55" xfId="4" applyFont="1" applyFill="1" applyBorder="1" applyAlignment="1">
      <alignment horizontal="left" vertical="center" wrapText="1"/>
    </xf>
    <xf numFmtId="0" fontId="15" fillId="62" borderId="55" xfId="4" applyFont="1" applyFill="1" applyBorder="1" applyAlignment="1">
      <alignment horizontal="center" vertical="center"/>
    </xf>
    <xf numFmtId="0" fontId="64" fillId="62" borderId="55" xfId="5622" applyFont="1" applyFill="1" applyBorder="1" applyAlignment="1">
      <alignment horizontal="left" vertical="center" wrapText="1"/>
    </xf>
    <xf numFmtId="0" fontId="15" fillId="62" borderId="55" xfId="4" applyFont="1" applyFill="1" applyBorder="1" applyAlignment="1">
      <alignment horizontal="left" vertical="center" wrapText="1"/>
    </xf>
    <xf numFmtId="0" fontId="15" fillId="62" borderId="56" xfId="4" quotePrefix="1" applyFont="1" applyFill="1" applyBorder="1" applyAlignment="1">
      <alignment horizontal="center" vertical="center"/>
    </xf>
    <xf numFmtId="0" fontId="15" fillId="62" borderId="55" xfId="5622" applyFont="1" applyFill="1" applyBorder="1" applyAlignment="1">
      <alignment horizontal="left" vertical="center" wrapText="1"/>
    </xf>
    <xf numFmtId="2" fontId="15" fillId="62" borderId="56" xfId="4" applyNumberFormat="1" applyFont="1" applyFill="1" applyBorder="1" applyAlignment="1">
      <alignment horizontal="center" vertical="center"/>
    </xf>
    <xf numFmtId="0" fontId="64" fillId="62" borderId="55" xfId="5622" applyFont="1" applyFill="1" applyBorder="1" applyAlignment="1">
      <alignment horizontal="center" vertical="center"/>
    </xf>
    <xf numFmtId="0" fontId="64" fillId="63" borderId="55" xfId="5622" applyFont="1" applyFill="1" applyBorder="1" applyAlignment="1">
      <alignment horizontal="center" vertical="center"/>
    </xf>
    <xf numFmtId="0" fontId="64" fillId="63" borderId="55" xfId="5622" applyFont="1" applyFill="1" applyBorder="1" applyAlignment="1">
      <alignment horizontal="left" vertical="center" wrapText="1"/>
    </xf>
    <xf numFmtId="0" fontId="15" fillId="63" borderId="55" xfId="4" applyFont="1" applyFill="1" applyBorder="1" applyAlignment="1">
      <alignment horizontal="center" vertical="center"/>
    </xf>
    <xf numFmtId="3" fontId="15" fillId="63" borderId="55" xfId="4" applyNumberFormat="1" applyFont="1" applyFill="1" applyBorder="1" applyAlignment="1">
      <alignment horizontal="center" vertical="center"/>
    </xf>
    <xf numFmtId="0" fontId="56" fillId="62" borderId="55" xfId="5622" applyFont="1" applyFill="1" applyBorder="1" applyAlignment="1">
      <alignment horizontal="left" vertical="center" wrapText="1"/>
    </xf>
    <xf numFmtId="0" fontId="70" fillId="0" borderId="114" xfId="5620" applyFont="1" applyFill="1" applyBorder="1" applyAlignment="1">
      <alignment horizontal="center" vertical="top"/>
    </xf>
    <xf numFmtId="0" fontId="70" fillId="0" borderId="96" xfId="5620" applyFont="1" applyFill="1" applyBorder="1" applyAlignment="1">
      <alignment horizontal="center" vertical="top" wrapText="1"/>
    </xf>
    <xf numFmtId="0" fontId="64" fillId="0" borderId="31" xfId="5620" applyFont="1" applyFill="1" applyBorder="1" applyAlignment="1">
      <alignment vertical="top" wrapText="1"/>
    </xf>
    <xf numFmtId="0" fontId="70" fillId="0" borderId="61" xfId="5620" applyFont="1" applyFill="1" applyBorder="1" applyAlignment="1">
      <alignment wrapText="1"/>
    </xf>
    <xf numFmtId="0" fontId="64" fillId="0" borderId="115" xfId="5620" applyFont="1" applyFill="1" applyBorder="1" applyAlignment="1">
      <alignment horizontal="center" vertical="top" wrapText="1"/>
    </xf>
    <xf numFmtId="0" fontId="15" fillId="27" borderId="61" xfId="5349" applyFont="1" applyFill="1" applyBorder="1"/>
    <xf numFmtId="0" fontId="15" fillId="27" borderId="62" xfId="5349" applyFont="1" applyFill="1" applyBorder="1"/>
    <xf numFmtId="0" fontId="70" fillId="0" borderId="88" xfId="5620" applyFont="1" applyFill="1" applyBorder="1" applyAlignment="1">
      <alignment horizontal="center" vertical="top"/>
    </xf>
    <xf numFmtId="0" fontId="70" fillId="0" borderId="2" xfId="5621" applyFont="1" applyFill="1" applyBorder="1" applyAlignment="1">
      <alignment horizontal="center" vertical="top"/>
    </xf>
    <xf numFmtId="0" fontId="70" fillId="0" borderId="2" xfId="5620" applyFont="1" applyFill="1" applyBorder="1" applyAlignment="1">
      <alignment horizontal="center" vertical="top" wrapText="1"/>
    </xf>
    <xf numFmtId="169" fontId="15" fillId="0" borderId="113" xfId="5619" applyNumberFormat="1" applyFont="1" applyBorder="1" applyAlignment="1">
      <alignment horizontal="right" vertical="top"/>
    </xf>
    <xf numFmtId="169" fontId="15" fillId="0" borderId="116" xfId="5619" applyNumberFormat="1" applyFont="1" applyBorder="1" applyAlignment="1">
      <alignment horizontal="right" vertical="top"/>
    </xf>
    <xf numFmtId="0" fontId="15" fillId="62" borderId="55" xfId="4" applyFont="1" applyFill="1" applyBorder="1" applyAlignment="1">
      <alignment vertical="top" wrapText="1"/>
    </xf>
    <xf numFmtId="0" fontId="15" fillId="0" borderId="55" xfId="4" applyFont="1" applyFill="1" applyBorder="1" applyAlignment="1">
      <alignment vertical="top" wrapText="1"/>
    </xf>
    <xf numFmtId="0" fontId="15" fillId="27" borderId="36" xfId="5349" applyFont="1" applyFill="1" applyBorder="1"/>
    <xf numFmtId="0" fontId="15" fillId="27" borderId="96" xfId="5349" applyFont="1" applyFill="1" applyBorder="1"/>
    <xf numFmtId="0" fontId="70" fillId="0" borderId="55" xfId="5620" applyFont="1" applyFill="1" applyBorder="1" applyAlignment="1">
      <alignment horizontal="center" vertical="top" wrapText="1"/>
    </xf>
    <xf numFmtId="0" fontId="70" fillId="0" borderId="83" xfId="5620" applyFont="1" applyFill="1" applyBorder="1" applyAlignment="1">
      <alignment horizontal="center" vertical="top" wrapText="1"/>
    </xf>
    <xf numFmtId="0" fontId="64" fillId="0" borderId="55" xfId="5620" applyFont="1" applyFill="1" applyBorder="1" applyAlignment="1">
      <alignment horizontal="center" vertical="top" wrapText="1"/>
    </xf>
    <xf numFmtId="0" fontId="70" fillId="0" borderId="55" xfId="5620" applyFont="1" applyFill="1" applyBorder="1" applyAlignment="1">
      <alignment wrapText="1"/>
    </xf>
    <xf numFmtId="0" fontId="15" fillId="27" borderId="55" xfId="5349" applyFill="1" applyBorder="1"/>
    <xf numFmtId="169" fontId="56" fillId="0" borderId="83" xfId="5619" applyNumberFormat="1" applyFont="1" applyBorder="1" applyAlignment="1">
      <alignment horizontal="center" vertical="top"/>
    </xf>
    <xf numFmtId="0" fontId="15" fillId="27" borderId="83" xfId="5349" applyFill="1" applyBorder="1"/>
    <xf numFmtId="0" fontId="15" fillId="27" borderId="83" xfId="5349" applyFont="1" applyFill="1" applyBorder="1"/>
    <xf numFmtId="0" fontId="93" fillId="0" borderId="56" xfId="4" applyFont="1" applyFill="1" applyBorder="1" applyAlignment="1">
      <alignment horizontal="left" vertical="top" wrapText="1"/>
    </xf>
    <xf numFmtId="0" fontId="15" fillId="0" borderId="52" xfId="0" applyFont="1" applyFill="1" applyBorder="1" applyAlignment="1">
      <alignment vertical="center" wrapText="1"/>
    </xf>
    <xf numFmtId="0" fontId="15" fillId="0" borderId="85" xfId="0" applyFont="1" applyFill="1" applyBorder="1" applyAlignment="1">
      <alignment horizontal="left" vertical="center" wrapText="1"/>
    </xf>
    <xf numFmtId="0" fontId="15" fillId="0" borderId="52" xfId="0" applyFont="1" applyFill="1" applyBorder="1" applyAlignment="1">
      <alignment horizontal="right" vertical="center" wrapText="1"/>
    </xf>
    <xf numFmtId="0" fontId="64" fillId="0" borderId="52" xfId="0" applyFont="1" applyBorder="1"/>
    <xf numFmtId="0" fontId="93" fillId="0" borderId="2" xfId="4" applyFont="1" applyFill="1" applyBorder="1" applyAlignment="1">
      <alignment horizontal="left" vertical="top" wrapText="1"/>
    </xf>
    <xf numFmtId="0" fontId="15" fillId="0" borderId="86" xfId="0" applyFont="1" applyFill="1" applyBorder="1" applyAlignment="1">
      <alignment horizontal="left" vertical="center" wrapText="1"/>
    </xf>
    <xf numFmtId="0" fontId="15" fillId="0" borderId="2" xfId="0" applyFont="1" applyFill="1" applyBorder="1" applyAlignment="1">
      <alignment horizontal="right" vertical="center" wrapText="1"/>
    </xf>
    <xf numFmtId="0" fontId="64" fillId="0" borderId="2" xfId="0" applyFont="1" applyBorder="1"/>
    <xf numFmtId="0" fontId="15" fillId="0" borderId="111" xfId="0" applyFont="1" applyBorder="1"/>
    <xf numFmtId="189" fontId="15" fillId="0" borderId="55" xfId="0" applyNumberFormat="1" applyFont="1" applyBorder="1" applyAlignment="1">
      <alignment horizontal="center" vertical="center"/>
    </xf>
    <xf numFmtId="169" fontId="15" fillId="0" borderId="118" xfId="5550" applyNumberFormat="1" applyFont="1" applyBorder="1" applyAlignment="1">
      <alignment horizontal="right" vertical="center"/>
    </xf>
    <xf numFmtId="169" fontId="15" fillId="0" borderId="91" xfId="5550" applyNumberFormat="1" applyFont="1" applyFill="1" applyBorder="1" applyAlignment="1">
      <alignment horizontal="right" vertical="center"/>
    </xf>
    <xf numFmtId="169" fontId="15" fillId="0" borderId="107" xfId="5550" applyNumberFormat="1" applyFont="1" applyFill="1" applyBorder="1" applyAlignment="1">
      <alignment horizontal="right" vertical="center"/>
    </xf>
    <xf numFmtId="166" fontId="56" fillId="0" borderId="100" xfId="5558" applyFont="1" applyBorder="1" applyAlignment="1">
      <alignment horizontal="right" vertical="center"/>
    </xf>
    <xf numFmtId="166" fontId="64" fillId="0" borderId="77" xfId="5558" applyFont="1" applyFill="1" applyBorder="1"/>
    <xf numFmtId="166" fontId="70" fillId="0" borderId="119" xfId="5558" applyFont="1" applyFill="1" applyBorder="1"/>
    <xf numFmtId="0" fontId="15" fillId="0" borderId="0" xfId="5349" applyFont="1" applyFill="1" applyBorder="1" applyAlignment="1">
      <alignment horizontal="center" vertical="top"/>
    </xf>
    <xf numFmtId="1" fontId="15" fillId="0" borderId="0" xfId="5349" applyNumberFormat="1" applyFont="1" applyFill="1" applyBorder="1" applyAlignment="1">
      <alignment horizontal="center" vertical="top"/>
    </xf>
    <xf numFmtId="2" fontId="15" fillId="0" borderId="0" xfId="5349" applyNumberFormat="1" applyFont="1" applyFill="1" applyBorder="1" applyAlignment="1">
      <alignment vertical="top"/>
    </xf>
    <xf numFmtId="0" fontId="65" fillId="0" borderId="0" xfId="0" applyFont="1" applyBorder="1"/>
    <xf numFmtId="0" fontId="13" fillId="0" borderId="0" xfId="5550" applyBorder="1"/>
    <xf numFmtId="0" fontId="66" fillId="0" borderId="0" xfId="0" applyFont="1" applyBorder="1" applyAlignment="1">
      <alignment vertical="center" wrapText="1"/>
    </xf>
    <xf numFmtId="0" fontId="13" fillId="0" borderId="0" xfId="5550" applyFill="1" applyBorder="1" applyAlignment="1">
      <alignment horizontal="center"/>
    </xf>
    <xf numFmtId="17" fontId="13" fillId="0" borderId="0" xfId="5550" applyNumberFormat="1" applyBorder="1"/>
    <xf numFmtId="0" fontId="13" fillId="0" borderId="0" xfId="5550" applyFill="1" applyBorder="1"/>
    <xf numFmtId="169" fontId="13" fillId="0" borderId="0" xfId="5550" applyNumberFormat="1" applyFill="1" applyBorder="1" applyAlignment="1">
      <alignment horizontal="center"/>
    </xf>
    <xf numFmtId="169" fontId="4" fillId="0" borderId="0" xfId="5550" applyNumberFormat="1" applyFont="1" applyFill="1" applyBorder="1" applyAlignment="1">
      <alignment horizontal="center"/>
    </xf>
    <xf numFmtId="186" fontId="13" fillId="0" borderId="0" xfId="5550" applyNumberFormat="1" applyFill="1" applyBorder="1"/>
    <xf numFmtId="169" fontId="13" fillId="0" borderId="0" xfId="5550" applyNumberFormat="1" applyFill="1" applyBorder="1" applyAlignment="1">
      <alignment horizontal="center" vertical="center"/>
    </xf>
    <xf numFmtId="169" fontId="56" fillId="0" borderId="0" xfId="5550" applyNumberFormat="1" applyFont="1" applyBorder="1" applyAlignment="1">
      <alignment horizontal="center" vertical="center"/>
    </xf>
    <xf numFmtId="169" fontId="12" fillId="0" borderId="0" xfId="5550" applyNumberFormat="1" applyFont="1" applyBorder="1" applyAlignment="1">
      <alignment horizontal="center"/>
    </xf>
    <xf numFmtId="169" fontId="59" fillId="0" borderId="0" xfId="5550" applyNumberFormat="1" applyFont="1" applyBorder="1" applyAlignment="1">
      <alignment horizontal="center"/>
    </xf>
    <xf numFmtId="0" fontId="15" fillId="0" borderId="0" xfId="0" applyFont="1" applyBorder="1" applyAlignment="1">
      <alignment wrapText="1"/>
    </xf>
    <xf numFmtId="0" fontId="18" fillId="0" borderId="0" xfId="5550" applyFont="1" applyBorder="1"/>
    <xf numFmtId="0" fontId="56" fillId="0" borderId="33" xfId="5550" applyFont="1" applyFill="1" applyBorder="1" applyAlignment="1">
      <alignment horizontal="left" vertical="center"/>
    </xf>
    <xf numFmtId="0" fontId="56" fillId="0" borderId="35" xfId="5550" applyFont="1" applyBorder="1" applyAlignment="1">
      <alignment vertical="center" wrapText="1"/>
    </xf>
    <xf numFmtId="0" fontId="56" fillId="0" borderId="36" xfId="5550" applyFont="1" applyBorder="1" applyAlignment="1">
      <alignment vertical="center" wrapText="1"/>
    </xf>
    <xf numFmtId="0" fontId="56" fillId="0" borderId="40" xfId="5550" applyFont="1" applyFill="1" applyBorder="1" applyAlignment="1">
      <alignment vertical="center" wrapText="1"/>
    </xf>
    <xf numFmtId="0" fontId="56" fillId="0" borderId="41" xfId="5550" applyFont="1" applyFill="1" applyBorder="1" applyAlignment="1">
      <alignment vertical="center" wrapText="1"/>
    </xf>
    <xf numFmtId="0" fontId="95" fillId="0" borderId="55" xfId="0" applyFont="1" applyBorder="1" applyAlignment="1">
      <alignment horizontal="center" vertical="center" wrapText="1"/>
    </xf>
    <xf numFmtId="0" fontId="64" fillId="0" borderId="0" xfId="0" applyFont="1" applyAlignment="1">
      <alignment horizontal="center" vertical="center"/>
    </xf>
    <xf numFmtId="0" fontId="0" fillId="0" borderId="0" xfId="0" applyAlignment="1"/>
    <xf numFmtId="0" fontId="0" fillId="0" borderId="0" xfId="0" applyAlignment="1">
      <alignment horizontal="center" wrapText="1"/>
    </xf>
    <xf numFmtId="0" fontId="101" fillId="0" borderId="0" xfId="0" applyFont="1" applyAlignment="1">
      <alignment vertical="center"/>
    </xf>
    <xf numFmtId="0" fontId="101" fillId="0" borderId="0" xfId="0" applyFont="1" applyAlignment="1">
      <alignment horizontal="center" vertical="center"/>
    </xf>
    <xf numFmtId="0" fontId="101" fillId="0" borderId="0" xfId="0" applyFont="1" applyFill="1" applyAlignment="1">
      <alignment horizontal="center" vertical="center"/>
    </xf>
    <xf numFmtId="0" fontId="101" fillId="0" borderId="0" xfId="0" applyFont="1" applyAlignment="1">
      <alignment horizontal="center" vertical="center"/>
    </xf>
    <xf numFmtId="0" fontId="101" fillId="0" borderId="0" xfId="0" applyFont="1" applyAlignment="1">
      <alignment horizontal="center" vertical="center" wrapText="1"/>
    </xf>
    <xf numFmtId="0" fontId="70" fillId="0" borderId="77" xfId="5604" applyFont="1" applyFill="1" applyBorder="1" applyAlignment="1">
      <alignment wrapText="1"/>
    </xf>
    <xf numFmtId="0" fontId="70" fillId="0" borderId="11" xfId="5604" applyFont="1" applyFill="1" applyBorder="1" applyAlignment="1">
      <alignment wrapText="1"/>
    </xf>
    <xf numFmtId="0" fontId="70" fillId="0" borderId="76" xfId="5604" applyFont="1" applyFill="1" applyBorder="1" applyAlignment="1">
      <alignment wrapText="1"/>
    </xf>
    <xf numFmtId="0" fontId="15" fillId="27" borderId="0" xfId="5349" applyFont="1" applyFill="1" applyBorder="1" applyAlignment="1">
      <alignment horizontal="center"/>
    </xf>
    <xf numFmtId="0" fontId="56" fillId="0" borderId="1" xfId="4" applyFont="1" applyBorder="1" applyAlignment="1">
      <alignment horizontal="center" vertical="top" wrapText="1"/>
    </xf>
    <xf numFmtId="0" fontId="93" fillId="0" borderId="0" xfId="0" applyFont="1" applyAlignment="1">
      <alignment horizontal="center" vertical="center" wrapText="1"/>
    </xf>
    <xf numFmtId="169" fontId="15" fillId="0" borderId="83" xfId="5619" applyNumberFormat="1" applyFont="1" applyBorder="1" applyAlignment="1">
      <alignment horizontal="center" vertical="top"/>
    </xf>
    <xf numFmtId="49" fontId="56" fillId="27" borderId="81" xfId="5349" applyNumberFormat="1" applyFont="1" applyFill="1" applyBorder="1" applyAlignment="1">
      <alignment horizontal="center" vertical="top" wrapText="1"/>
    </xf>
    <xf numFmtId="49" fontId="56" fillId="27" borderId="25" xfId="5349" applyNumberFormat="1" applyFont="1" applyFill="1" applyBorder="1" applyAlignment="1">
      <alignment horizontal="center" vertical="top" wrapText="1"/>
    </xf>
    <xf numFmtId="0" fontId="56" fillId="27" borderId="28" xfId="5349" applyFont="1" applyFill="1" applyBorder="1" applyAlignment="1">
      <alignment horizontal="center" vertical="top" wrapText="1"/>
    </xf>
    <xf numFmtId="0" fontId="56" fillId="27" borderId="26" xfId="5349" applyFont="1" applyFill="1" applyBorder="1" applyAlignment="1">
      <alignment horizontal="center" vertical="top" wrapText="1"/>
    </xf>
    <xf numFmtId="2" fontId="56" fillId="27" borderId="28" xfId="5349" applyNumberFormat="1" applyFont="1" applyFill="1" applyBorder="1" applyAlignment="1">
      <alignment horizontal="center" vertical="top" wrapText="1"/>
    </xf>
    <xf numFmtId="2" fontId="56" fillId="27" borderId="26" xfId="5349" applyNumberFormat="1" applyFont="1" applyFill="1" applyBorder="1" applyAlignment="1">
      <alignment horizontal="center" vertical="top" wrapText="1"/>
    </xf>
    <xf numFmtId="0" fontId="93" fillId="0" borderId="0" xfId="5349" applyFont="1" applyBorder="1" applyAlignment="1">
      <alignment horizontal="center" vertical="center" wrapText="1"/>
    </xf>
    <xf numFmtId="1" fontId="56" fillId="27" borderId="109" xfId="5349" applyNumberFormat="1" applyFont="1" applyFill="1" applyBorder="1" applyAlignment="1">
      <alignment horizontal="center" vertical="top" wrapText="1"/>
    </xf>
    <xf numFmtId="1" fontId="56" fillId="27" borderId="65" xfId="5349" applyNumberFormat="1" applyFont="1" applyFill="1" applyBorder="1" applyAlignment="1">
      <alignment horizontal="center" vertical="top" wrapText="1"/>
    </xf>
    <xf numFmtId="0" fontId="56" fillId="27" borderId="52" xfId="5349" applyFont="1" applyFill="1" applyBorder="1" applyAlignment="1">
      <alignment horizontal="center" vertical="top" wrapText="1"/>
    </xf>
    <xf numFmtId="0" fontId="56" fillId="27" borderId="2" xfId="5349" applyFont="1" applyFill="1" applyBorder="1" applyAlignment="1">
      <alignment horizontal="center" vertical="top" wrapText="1"/>
    </xf>
    <xf numFmtId="2" fontId="56" fillId="27" borderId="110" xfId="5349" applyNumberFormat="1" applyFont="1" applyFill="1" applyBorder="1" applyAlignment="1">
      <alignment horizontal="center" vertical="top"/>
    </xf>
    <xf numFmtId="2" fontId="56" fillId="27" borderId="111" xfId="5349" applyNumberFormat="1" applyFont="1" applyFill="1" applyBorder="1" applyAlignment="1">
      <alignment horizontal="center" vertical="top"/>
    </xf>
    <xf numFmtId="0" fontId="70" fillId="0" borderId="60" xfId="5621" applyFont="1" applyFill="1" applyBorder="1" applyAlignment="1">
      <alignment horizontal="center" vertical="top" wrapText="1"/>
    </xf>
    <xf numFmtId="0" fontId="70" fillId="0" borderId="61" xfId="5621" applyFont="1" applyFill="1" applyBorder="1" applyAlignment="1">
      <alignment horizontal="center" vertical="top" wrapText="1"/>
    </xf>
    <xf numFmtId="0" fontId="70" fillId="0" borderId="62" xfId="5621" applyFont="1" applyFill="1" applyBorder="1" applyAlignment="1">
      <alignment horizontal="center" vertical="top" wrapText="1"/>
    </xf>
    <xf numFmtId="0" fontId="70" fillId="0" borderId="100" xfId="5621" applyFont="1" applyFill="1" applyBorder="1" applyAlignment="1">
      <alignment horizontal="center" vertical="top" wrapText="1"/>
    </xf>
    <xf numFmtId="0" fontId="70" fillId="0" borderId="99" xfId="5621" applyFont="1" applyFill="1" applyBorder="1" applyAlignment="1">
      <alignment horizontal="center" vertical="top" wrapText="1"/>
    </xf>
    <xf numFmtId="0" fontId="70" fillId="0" borderId="98" xfId="5621" applyFont="1" applyFill="1" applyBorder="1" applyAlignment="1">
      <alignment horizontal="center" vertical="top" wrapText="1"/>
    </xf>
    <xf numFmtId="0" fontId="70" fillId="0" borderId="80" xfId="5621" applyFont="1" applyFill="1" applyBorder="1" applyAlignment="1">
      <alignment wrapText="1"/>
    </xf>
    <xf numFmtId="0" fontId="70" fillId="0" borderId="10" xfId="5621" applyFont="1" applyFill="1" applyBorder="1" applyAlignment="1">
      <alignment wrapText="1"/>
    </xf>
    <xf numFmtId="0" fontId="70" fillId="0" borderId="78" xfId="5621" applyFont="1" applyFill="1" applyBorder="1" applyAlignment="1">
      <alignment wrapText="1"/>
    </xf>
    <xf numFmtId="2" fontId="56" fillId="0" borderId="77" xfId="4" applyNumberFormat="1" applyFont="1" applyBorder="1" applyAlignment="1">
      <alignment horizontal="center" vertical="top"/>
    </xf>
    <xf numFmtId="2" fontId="56" fillId="0" borderId="11" xfId="4" applyNumberFormat="1" applyFont="1" applyBorder="1" applyAlignment="1">
      <alignment horizontal="center" vertical="top"/>
    </xf>
    <xf numFmtId="2" fontId="56" fillId="0" borderId="76" xfId="4" applyNumberFormat="1" applyFont="1" applyBorder="1" applyAlignment="1">
      <alignment horizontal="center" vertical="top"/>
    </xf>
    <xf numFmtId="0" fontId="56" fillId="0" borderId="43" xfId="5550" applyFont="1" applyBorder="1" applyAlignment="1" applyProtection="1">
      <alignment horizontal="center" vertical="top" wrapText="1"/>
    </xf>
    <xf numFmtId="0" fontId="56" fillId="0" borderId="77" xfId="5550" applyFont="1" applyBorder="1" applyAlignment="1" applyProtection="1">
      <alignment horizontal="left" vertical="top" wrapText="1"/>
    </xf>
    <xf numFmtId="0" fontId="56" fillId="0" borderId="11" xfId="5550" applyFont="1" applyBorder="1" applyAlignment="1" applyProtection="1">
      <alignment horizontal="left" vertical="top" wrapText="1"/>
    </xf>
    <xf numFmtId="0" fontId="56" fillId="0" borderId="76" xfId="5550" applyFont="1" applyBorder="1" applyAlignment="1" applyProtection="1">
      <alignment horizontal="left" vertical="top" wrapText="1"/>
    </xf>
    <xf numFmtId="49" fontId="56" fillId="27" borderId="52" xfId="5349" applyNumberFormat="1" applyFont="1" applyFill="1" applyBorder="1" applyAlignment="1">
      <alignment horizontal="center" vertical="center" wrapText="1"/>
    </xf>
    <xf numFmtId="49" fontId="56" fillId="27" borderId="2" xfId="5349" applyNumberFormat="1" applyFont="1" applyFill="1" applyBorder="1" applyAlignment="1">
      <alignment horizontal="center" vertical="center" wrapText="1"/>
    </xf>
    <xf numFmtId="0" fontId="56" fillId="27" borderId="52" xfId="5349" applyFont="1" applyFill="1" applyBorder="1" applyAlignment="1">
      <alignment horizontal="center" vertical="center" wrapText="1"/>
    </xf>
    <xf numFmtId="0" fontId="56" fillId="27" borderId="2" xfId="5349" applyFont="1" applyFill="1" applyBorder="1" applyAlignment="1">
      <alignment horizontal="center" vertical="center" wrapText="1"/>
    </xf>
    <xf numFmtId="1" fontId="56" fillId="27" borderId="52" xfId="5349" applyNumberFormat="1" applyFont="1" applyFill="1" applyBorder="1" applyAlignment="1">
      <alignment horizontal="center" vertical="center" wrapText="1"/>
    </xf>
    <xf numFmtId="1" fontId="56" fillId="27" borderId="2" xfId="5349" applyNumberFormat="1" applyFont="1" applyFill="1" applyBorder="1" applyAlignment="1">
      <alignment horizontal="center" vertical="center" wrapText="1"/>
    </xf>
    <xf numFmtId="0" fontId="15" fillId="0" borderId="11" xfId="0" applyFont="1" applyBorder="1" applyAlignment="1">
      <alignment horizontal="center"/>
    </xf>
    <xf numFmtId="0" fontId="15" fillId="0" borderId="76" xfId="0" applyFont="1" applyBorder="1" applyAlignment="1">
      <alignment horizontal="center"/>
    </xf>
    <xf numFmtId="49" fontId="56" fillId="27" borderId="52" xfId="5349" applyNumberFormat="1" applyFont="1" applyFill="1" applyBorder="1" applyAlignment="1">
      <alignment horizontal="center" vertical="top" wrapText="1"/>
    </xf>
    <xf numFmtId="49" fontId="56" fillId="27" borderId="2" xfId="5349" applyNumberFormat="1" applyFont="1" applyFill="1" applyBorder="1" applyAlignment="1">
      <alignment horizontal="center" vertical="top" wrapText="1"/>
    </xf>
    <xf numFmtId="0" fontId="56" fillId="0" borderId="0" xfId="5349" applyFont="1" applyFill="1" applyAlignment="1">
      <alignment horizontal="center" vertical="top" wrapText="1"/>
    </xf>
    <xf numFmtId="2" fontId="56" fillId="27" borderId="52" xfId="5349" applyNumberFormat="1" applyFont="1" applyFill="1" applyBorder="1" applyAlignment="1">
      <alignment horizontal="center" vertical="top" wrapText="1"/>
    </xf>
    <xf numFmtId="2" fontId="56" fillId="27" borderId="2" xfId="5349" applyNumberFormat="1" applyFont="1" applyFill="1" applyBorder="1" applyAlignment="1">
      <alignment horizontal="center" vertical="top" wrapText="1"/>
    </xf>
    <xf numFmtId="1" fontId="56" fillId="27" borderId="52" xfId="5349" applyNumberFormat="1" applyFont="1" applyFill="1" applyBorder="1" applyAlignment="1">
      <alignment horizontal="center" vertical="top" wrapText="1"/>
    </xf>
    <xf numFmtId="1" fontId="56" fillId="27" borderId="2" xfId="5349" applyNumberFormat="1" applyFont="1" applyFill="1" applyBorder="1" applyAlignment="1">
      <alignment horizontal="center" vertical="top" wrapText="1"/>
    </xf>
    <xf numFmtId="0" fontId="65" fillId="0" borderId="0" xfId="0" applyFont="1" applyAlignment="1">
      <alignment horizontal="right"/>
    </xf>
    <xf numFmtId="0" fontId="63" fillId="0" borderId="77" xfId="5604" applyFont="1" applyFill="1" applyBorder="1" applyAlignment="1">
      <alignment wrapText="1"/>
    </xf>
    <xf numFmtId="0" fontId="63" fillId="0" borderId="11" xfId="5604" applyFont="1" applyFill="1" applyBorder="1" applyAlignment="1">
      <alignment wrapText="1"/>
    </xf>
    <xf numFmtId="0" fontId="63" fillId="0" borderId="76" xfId="5604" applyFont="1" applyFill="1" applyBorder="1" applyAlignment="1">
      <alignment wrapText="1"/>
    </xf>
    <xf numFmtId="0" fontId="66" fillId="0" borderId="0" xfId="0" applyFont="1" applyAlignment="1">
      <alignment horizontal="center" vertical="center" wrapText="1"/>
    </xf>
    <xf numFmtId="43" fontId="70" fillId="0" borderId="0" xfId="4987" applyFont="1" applyAlignment="1">
      <alignment horizontal="center" wrapText="1"/>
    </xf>
    <xf numFmtId="0" fontId="56" fillId="0" borderId="0" xfId="0" applyFont="1" applyAlignment="1">
      <alignment horizontal="center" vertical="center" wrapText="1"/>
    </xf>
    <xf numFmtId="166" fontId="93" fillId="0" borderId="29" xfId="5558" applyFont="1" applyFill="1" applyBorder="1" applyAlignment="1">
      <alignment horizontal="center" vertical="center" wrapText="1"/>
    </xf>
    <xf numFmtId="166" fontId="93" fillId="0" borderId="83" xfId="5558" applyFont="1" applyFill="1" applyBorder="1" applyAlignment="1">
      <alignment horizontal="center" vertical="center" wrapText="1"/>
    </xf>
    <xf numFmtId="166" fontId="93" fillId="0" borderId="27" xfId="5558" applyFont="1" applyFill="1" applyBorder="1" applyAlignment="1">
      <alignment horizontal="center" vertical="center" wrapText="1"/>
    </xf>
    <xf numFmtId="0" fontId="70" fillId="0" borderId="50" xfId="0" applyFont="1" applyBorder="1" applyAlignment="1">
      <alignment horizontal="center" vertical="center" wrapText="1"/>
    </xf>
    <xf numFmtId="0" fontId="70" fillId="0" borderId="10" xfId="0" applyFont="1" applyBorder="1" applyAlignment="1">
      <alignment horizontal="center" vertical="center" wrapText="1"/>
    </xf>
    <xf numFmtId="0" fontId="70" fillId="0" borderId="78" xfId="0" applyFont="1" applyBorder="1" applyAlignment="1">
      <alignment horizontal="center" vertical="center" wrapText="1"/>
    </xf>
    <xf numFmtId="0" fontId="93" fillId="0" borderId="28" xfId="0" applyFont="1" applyFill="1" applyBorder="1" applyAlignment="1">
      <alignment horizontal="center" vertical="center" wrapText="1"/>
    </xf>
    <xf numFmtId="0" fontId="93" fillId="0" borderId="55" xfId="0" applyFont="1" applyFill="1" applyBorder="1" applyAlignment="1">
      <alignment horizontal="center" vertical="center" wrapText="1"/>
    </xf>
    <xf numFmtId="0" fontId="93" fillId="0" borderId="26" xfId="0" applyFont="1" applyFill="1" applyBorder="1" applyAlignment="1">
      <alignment horizontal="center" vertical="center" wrapText="1"/>
    </xf>
    <xf numFmtId="43" fontId="93" fillId="0" borderId="28" xfId="5617" applyFont="1" applyFill="1" applyBorder="1" applyAlignment="1">
      <alignment horizontal="center" vertical="center" wrapText="1"/>
    </xf>
    <xf numFmtId="43" fontId="93" fillId="0" borderId="55" xfId="5617" applyFont="1" applyFill="1" applyBorder="1" applyAlignment="1">
      <alignment horizontal="center" vertical="center" wrapText="1"/>
    </xf>
    <xf numFmtId="43" fontId="93" fillId="0" borderId="26" xfId="5617" applyFont="1" applyFill="1" applyBorder="1" applyAlignment="1">
      <alignment horizontal="center" vertical="center" wrapText="1"/>
    </xf>
    <xf numFmtId="169" fontId="56" fillId="0" borderId="117" xfId="5550" applyNumberFormat="1" applyFont="1" applyBorder="1" applyAlignment="1">
      <alignment horizontal="center" vertical="center" wrapText="1"/>
    </xf>
    <xf numFmtId="169" fontId="56" fillId="0" borderId="107" xfId="5550" applyNumberFormat="1" applyFont="1" applyBorder="1" applyAlignment="1">
      <alignment horizontal="center" vertical="center" wrapText="1"/>
    </xf>
    <xf numFmtId="0" fontId="56" fillId="0" borderId="20" xfId="5550" applyFont="1" applyBorder="1" applyAlignment="1">
      <alignment horizontal="center" vertical="center" wrapText="1"/>
    </xf>
    <xf numFmtId="0" fontId="56" fillId="0" borderId="21" xfId="5550" applyFont="1" applyBorder="1" applyAlignment="1">
      <alignment horizontal="center" vertical="center" wrapText="1"/>
    </xf>
    <xf numFmtId="0" fontId="56" fillId="0" borderId="47" xfId="5550" applyFont="1" applyBorder="1" applyAlignment="1">
      <alignment horizontal="center" vertical="center" wrapText="1"/>
    </xf>
    <xf numFmtId="0" fontId="56" fillId="0" borderId="22" xfId="5550" applyFont="1" applyBorder="1" applyAlignment="1">
      <alignment horizontal="center" vertical="center" wrapText="1"/>
    </xf>
    <xf numFmtId="0" fontId="56" fillId="0" borderId="0" xfId="5550" applyFont="1" applyBorder="1" applyAlignment="1">
      <alignment horizontal="center" vertical="center" wrapText="1"/>
    </xf>
    <xf numFmtId="0" fontId="56" fillId="0" borderId="48" xfId="5550" applyFont="1" applyBorder="1" applyAlignment="1">
      <alignment horizontal="center" vertical="center" wrapText="1"/>
    </xf>
    <xf numFmtId="0" fontId="15" fillId="0" borderId="44" xfId="0" applyFont="1" applyBorder="1" applyAlignment="1">
      <alignment horizontal="left" wrapText="1"/>
    </xf>
    <xf numFmtId="0" fontId="56" fillId="0" borderId="23" xfId="5550" applyFont="1" applyBorder="1" applyAlignment="1">
      <alignment horizontal="center" vertical="center"/>
    </xf>
    <xf numFmtId="0" fontId="56" fillId="0" borderId="25" xfId="5550" applyFont="1" applyBorder="1" applyAlignment="1">
      <alignment horizontal="center" vertical="center"/>
    </xf>
    <xf numFmtId="0" fontId="56" fillId="0" borderId="24" xfId="5550" applyFont="1" applyBorder="1" applyAlignment="1">
      <alignment horizontal="center" vertical="center"/>
    </xf>
    <xf numFmtId="0" fontId="56" fillId="0" borderId="26" xfId="5550" applyFont="1" applyBorder="1" applyAlignment="1">
      <alignment horizontal="center" vertical="center"/>
    </xf>
    <xf numFmtId="0" fontId="64" fillId="0" borderId="52" xfId="0" applyFont="1" applyBorder="1" applyAlignment="1">
      <alignment horizontal="justify" vertical="center" wrapText="1"/>
    </xf>
    <xf numFmtId="0" fontId="0" fillId="0" borderId="52" xfId="0" applyBorder="1" applyAlignment="1">
      <alignment vertical="center" wrapText="1"/>
    </xf>
    <xf numFmtId="0" fontId="70" fillId="0" borderId="50" xfId="0" applyFont="1" applyBorder="1" applyAlignment="1">
      <alignment horizontal="left" vertical="center" wrapText="1"/>
    </xf>
    <xf numFmtId="0" fontId="0" fillId="0" borderId="10" xfId="0" applyBorder="1" applyAlignment="1">
      <alignment horizontal="left" vertical="center" wrapText="1"/>
    </xf>
    <xf numFmtId="0" fontId="0" fillId="0" borderId="59" xfId="0" applyBorder="1" applyAlignment="1">
      <alignment horizontal="left" vertical="center" wrapText="1"/>
    </xf>
    <xf numFmtId="0" fontId="70" fillId="0" borderId="50" xfId="0" applyFont="1" applyBorder="1" applyAlignment="1">
      <alignment horizontal="justify" vertical="center" wrapText="1"/>
    </xf>
    <xf numFmtId="0" fontId="70" fillId="0" borderId="10" xfId="0" applyFont="1" applyBorder="1" applyAlignment="1">
      <alignment horizontal="justify" vertical="center" wrapText="1"/>
    </xf>
    <xf numFmtId="0" fontId="70" fillId="0" borderId="59" xfId="0" applyFont="1" applyBorder="1" applyAlignment="1">
      <alignment horizontal="justify" vertical="center" wrapText="1"/>
    </xf>
    <xf numFmtId="0" fontId="64" fillId="0" borderId="43" xfId="0" applyFont="1" applyBorder="1" applyAlignment="1">
      <alignment horizontal="justify" vertical="center" wrapText="1"/>
    </xf>
    <xf numFmtId="0" fontId="0" fillId="0" borderId="43" xfId="0" applyBorder="1" applyAlignment="1">
      <alignment vertical="center" wrapText="1"/>
    </xf>
    <xf numFmtId="0" fontId="64" fillId="0" borderId="39" xfId="0" applyFont="1" applyBorder="1" applyAlignment="1">
      <alignment horizontal="center" vertical="center" wrapText="1"/>
    </xf>
    <xf numFmtId="0" fontId="64" fillId="0" borderId="0" xfId="0" applyFont="1" applyBorder="1" applyAlignment="1">
      <alignment horizontal="center" vertical="center" wrapText="1"/>
    </xf>
    <xf numFmtId="0" fontId="64" fillId="0" borderId="43" xfId="0" applyFont="1" applyBorder="1" applyAlignment="1">
      <alignment vertical="center" wrapText="1"/>
    </xf>
    <xf numFmtId="0" fontId="0" fillId="0" borderId="43" xfId="0" applyBorder="1" applyAlignment="1">
      <alignment wrapText="1"/>
    </xf>
    <xf numFmtId="0" fontId="64" fillId="0" borderId="43" xfId="0" applyFont="1" applyBorder="1" applyAlignment="1">
      <alignment horizontal="center" vertical="center" wrapText="1"/>
    </xf>
    <xf numFmtId="0" fontId="64" fillId="0" borderId="38" xfId="0" applyFont="1" applyBorder="1" applyAlignment="1">
      <alignment horizontal="center" vertical="center" wrapText="1"/>
    </xf>
    <xf numFmtId="0" fontId="70" fillId="0" borderId="36" xfId="0" applyFont="1" applyBorder="1" applyAlignment="1">
      <alignment horizontal="center" vertical="center" wrapText="1"/>
    </xf>
    <xf numFmtId="0" fontId="70" fillId="0" borderId="43" xfId="0" applyFont="1" applyBorder="1" applyAlignment="1">
      <alignment horizontal="center" vertical="center" wrapText="1"/>
    </xf>
    <xf numFmtId="0" fontId="70" fillId="0" borderId="37" xfId="0" applyFont="1" applyBorder="1" applyAlignment="1">
      <alignment horizontal="center" vertical="center" wrapText="1"/>
    </xf>
    <xf numFmtId="0" fontId="70" fillId="0" borderId="39" xfId="0" applyFont="1" applyBorder="1" applyAlignment="1">
      <alignment horizontal="center" vertical="center" wrapText="1"/>
    </xf>
    <xf numFmtId="0" fontId="70" fillId="0" borderId="35" xfId="0" applyFont="1" applyBorder="1" applyAlignment="1">
      <alignment horizontal="center" vertical="center" wrapText="1"/>
    </xf>
    <xf numFmtId="0" fontId="70" fillId="0" borderId="38" xfId="0" applyFont="1" applyBorder="1" applyAlignment="1">
      <alignment horizontal="center" vertical="center" wrapText="1"/>
    </xf>
    <xf numFmtId="0" fontId="59" fillId="0" borderId="36" xfId="0" applyFont="1" applyBorder="1" applyAlignment="1">
      <alignment horizontal="center" wrapText="1"/>
    </xf>
    <xf numFmtId="0" fontId="59" fillId="0" borderId="43" xfId="0" applyFont="1" applyBorder="1" applyAlignment="1">
      <alignment horizontal="center" wrapText="1"/>
    </xf>
  </cellXfs>
  <cellStyles count="5624">
    <cellStyle name="20% - Accent1" xfId="5584" builtinId="30" customBuiltin="1"/>
    <cellStyle name="20% - Accent1 2" xfId="4411"/>
    <cellStyle name="20% - Accent1 2 2" xfId="4412"/>
    <cellStyle name="20% - Accent1 2 3" xfId="4413"/>
    <cellStyle name="20% - Accent1 2 4" xfId="4414"/>
    <cellStyle name="20% - Accent1 2 5" xfId="4415"/>
    <cellStyle name="20% - Accent1 2 6" xfId="4416"/>
    <cellStyle name="20% - Accent1 2 7" xfId="4417"/>
    <cellStyle name="20% - Accent1 3" xfId="4418"/>
    <cellStyle name="20% - Accent1 3 2" xfId="4419"/>
    <cellStyle name="20% - Accent1 3 3" xfId="4420"/>
    <cellStyle name="20% - Accent1 3 4" xfId="4421"/>
    <cellStyle name="20% - Accent1 3 5" xfId="4422"/>
    <cellStyle name="20% - Accent1 3 6" xfId="4423"/>
    <cellStyle name="20% - Accent1 3 7" xfId="4424"/>
    <cellStyle name="20% - Accent1 4" xfId="4425"/>
    <cellStyle name="20% - Accent1 4 2" xfId="4426"/>
    <cellStyle name="20% - Accent1 4 3" xfId="4427"/>
    <cellStyle name="20% - Accent1 4 4" xfId="4428"/>
    <cellStyle name="20% - Accent1 4 5" xfId="4429"/>
    <cellStyle name="20% - Accent1 4 6" xfId="4430"/>
    <cellStyle name="20% - Accent1 4 7" xfId="4431"/>
    <cellStyle name="20% - Accent2" xfId="5587" builtinId="34" customBuiltin="1"/>
    <cellStyle name="20% - Accent2 2" xfId="4432"/>
    <cellStyle name="20% - Accent2 2 2" xfId="4433"/>
    <cellStyle name="20% - Accent2 2 3" xfId="4434"/>
    <cellStyle name="20% - Accent2 2 4" xfId="4435"/>
    <cellStyle name="20% - Accent2 2 5" xfId="4436"/>
    <cellStyle name="20% - Accent2 2 6" xfId="4437"/>
    <cellStyle name="20% - Accent2 2 7" xfId="4438"/>
    <cellStyle name="20% - Accent2 3" xfId="4439"/>
    <cellStyle name="20% - Accent2 3 2" xfId="4440"/>
    <cellStyle name="20% - Accent2 3 3" xfId="4441"/>
    <cellStyle name="20% - Accent2 3 4" xfId="4442"/>
    <cellStyle name="20% - Accent2 3 5" xfId="4443"/>
    <cellStyle name="20% - Accent2 3 6" xfId="4444"/>
    <cellStyle name="20% - Accent2 3 7" xfId="4445"/>
    <cellStyle name="20% - Accent2 4" xfId="4446"/>
    <cellStyle name="20% - Accent2 4 2" xfId="4447"/>
    <cellStyle name="20% - Accent2 4 3" xfId="4448"/>
    <cellStyle name="20% - Accent2 4 4" xfId="4449"/>
    <cellStyle name="20% - Accent2 4 5" xfId="4450"/>
    <cellStyle name="20% - Accent2 4 6" xfId="4451"/>
    <cellStyle name="20% - Accent2 4 7" xfId="4452"/>
    <cellStyle name="20% - Accent3" xfId="5590" builtinId="38" customBuiltin="1"/>
    <cellStyle name="20% - Accent3 2" xfId="4453"/>
    <cellStyle name="20% - Accent3 2 2" xfId="4454"/>
    <cellStyle name="20% - Accent3 2 3" xfId="4455"/>
    <cellStyle name="20% - Accent3 2 4" xfId="4456"/>
    <cellStyle name="20% - Accent3 2 5" xfId="4457"/>
    <cellStyle name="20% - Accent3 2 6" xfId="4458"/>
    <cellStyle name="20% - Accent3 2 7" xfId="4459"/>
    <cellStyle name="20% - Accent3 3" xfId="4460"/>
    <cellStyle name="20% - Accent3 3 2" xfId="4461"/>
    <cellStyle name="20% - Accent3 3 3" xfId="4462"/>
    <cellStyle name="20% - Accent3 3 4" xfId="4463"/>
    <cellStyle name="20% - Accent3 3 5" xfId="4464"/>
    <cellStyle name="20% - Accent3 3 6" xfId="4465"/>
    <cellStyle name="20% - Accent3 3 7" xfId="4466"/>
    <cellStyle name="20% - Accent3 4" xfId="4467"/>
    <cellStyle name="20% - Accent3 4 2" xfId="4468"/>
    <cellStyle name="20% - Accent3 4 3" xfId="4469"/>
    <cellStyle name="20% - Accent3 4 4" xfId="4470"/>
    <cellStyle name="20% - Accent3 4 5" xfId="4471"/>
    <cellStyle name="20% - Accent3 4 6" xfId="4472"/>
    <cellStyle name="20% - Accent3 4 7" xfId="4473"/>
    <cellStyle name="20% - Accent4" xfId="5593" builtinId="42" customBuiltin="1"/>
    <cellStyle name="20% - Accent4 2" xfId="4474"/>
    <cellStyle name="20% - Accent4 2 2" xfId="4475"/>
    <cellStyle name="20% - Accent4 2 3" xfId="4476"/>
    <cellStyle name="20% - Accent4 2 4" xfId="4477"/>
    <cellStyle name="20% - Accent4 2 5" xfId="4478"/>
    <cellStyle name="20% - Accent4 2 6" xfId="4479"/>
    <cellStyle name="20% - Accent4 2 7" xfId="4480"/>
    <cellStyle name="20% - Accent4 3" xfId="4481"/>
    <cellStyle name="20% - Accent4 3 2" xfId="4482"/>
    <cellStyle name="20% - Accent4 3 3" xfId="4483"/>
    <cellStyle name="20% - Accent4 3 4" xfId="4484"/>
    <cellStyle name="20% - Accent4 3 5" xfId="4485"/>
    <cellStyle name="20% - Accent4 3 6" xfId="4486"/>
    <cellStyle name="20% - Accent4 3 7" xfId="4487"/>
    <cellStyle name="20% - Accent4 4" xfId="4488"/>
    <cellStyle name="20% - Accent4 4 2" xfId="4489"/>
    <cellStyle name="20% - Accent4 4 3" xfId="4490"/>
    <cellStyle name="20% - Accent4 4 4" xfId="4491"/>
    <cellStyle name="20% - Accent4 4 5" xfId="4492"/>
    <cellStyle name="20% - Accent4 4 6" xfId="4493"/>
    <cellStyle name="20% - Accent4 4 7" xfId="4494"/>
    <cellStyle name="20% - Accent5" xfId="5596" builtinId="46" customBuiltin="1"/>
    <cellStyle name="20% - Accent5 2" xfId="4495"/>
    <cellStyle name="20% - Accent5 2 2" xfId="4496"/>
    <cellStyle name="20% - Accent5 2 3" xfId="4497"/>
    <cellStyle name="20% - Accent5 2 4" xfId="4498"/>
    <cellStyle name="20% - Accent5 2 5" xfId="4499"/>
    <cellStyle name="20% - Accent5 2 6" xfId="4500"/>
    <cellStyle name="20% - Accent5 2 7" xfId="4501"/>
    <cellStyle name="20% - Accent5 3" xfId="4502"/>
    <cellStyle name="20% - Accent5 3 2" xfId="4503"/>
    <cellStyle name="20% - Accent5 3 3" xfId="4504"/>
    <cellStyle name="20% - Accent5 3 4" xfId="4505"/>
    <cellStyle name="20% - Accent5 3 5" xfId="4506"/>
    <cellStyle name="20% - Accent5 3 6" xfId="4507"/>
    <cellStyle name="20% - Accent5 3 7" xfId="4508"/>
    <cellStyle name="20% - Accent5 4" xfId="4509"/>
    <cellStyle name="20% - Accent5 4 2" xfId="4510"/>
    <cellStyle name="20% - Accent5 4 3" xfId="4511"/>
    <cellStyle name="20% - Accent5 4 4" xfId="4512"/>
    <cellStyle name="20% - Accent5 4 5" xfId="4513"/>
    <cellStyle name="20% - Accent5 4 6" xfId="4514"/>
    <cellStyle name="20% - Accent5 4 7" xfId="4515"/>
    <cellStyle name="20% - Accent6" xfId="5599" builtinId="50" customBuiltin="1"/>
    <cellStyle name="20% - Accent6 2" xfId="4516"/>
    <cellStyle name="20% - Accent6 2 2" xfId="4517"/>
    <cellStyle name="20% - Accent6 2 3" xfId="4518"/>
    <cellStyle name="20% - Accent6 2 4" xfId="4519"/>
    <cellStyle name="20% - Accent6 2 5" xfId="4520"/>
    <cellStyle name="20% - Accent6 2 6" xfId="4521"/>
    <cellStyle name="20% - Accent6 2 7" xfId="4522"/>
    <cellStyle name="20% - Accent6 3" xfId="4523"/>
    <cellStyle name="20% - Accent6 3 2" xfId="4524"/>
    <cellStyle name="20% - Accent6 3 3" xfId="4525"/>
    <cellStyle name="20% - Accent6 3 4" xfId="4526"/>
    <cellStyle name="20% - Accent6 3 5" xfId="4527"/>
    <cellStyle name="20% - Accent6 3 6" xfId="4528"/>
    <cellStyle name="20% - Accent6 3 7" xfId="4529"/>
    <cellStyle name="20% - Accent6 4" xfId="4530"/>
    <cellStyle name="20% - Accent6 4 2" xfId="4531"/>
    <cellStyle name="20% - Accent6 4 3" xfId="4532"/>
    <cellStyle name="20% - Accent6 4 4" xfId="4533"/>
    <cellStyle name="20% - Accent6 4 5" xfId="4534"/>
    <cellStyle name="20% - Accent6 4 6" xfId="4535"/>
    <cellStyle name="20% - Accent6 4 7" xfId="4536"/>
    <cellStyle name="40% - Accent1" xfId="5585" builtinId="31" customBuiltin="1"/>
    <cellStyle name="40% - Accent1 2" xfId="4537"/>
    <cellStyle name="40% - Accent1 2 2" xfId="4538"/>
    <cellStyle name="40% - Accent1 2 3" xfId="4539"/>
    <cellStyle name="40% - Accent1 2 4" xfId="4540"/>
    <cellStyle name="40% - Accent1 2 5" xfId="4541"/>
    <cellStyle name="40% - Accent1 2 6" xfId="4542"/>
    <cellStyle name="40% - Accent1 2 7" xfId="4543"/>
    <cellStyle name="40% - Accent1 3" xfId="4544"/>
    <cellStyle name="40% - Accent1 3 2" xfId="4545"/>
    <cellStyle name="40% - Accent1 3 3" xfId="4546"/>
    <cellStyle name="40% - Accent1 3 4" xfId="4547"/>
    <cellStyle name="40% - Accent1 3 5" xfId="4548"/>
    <cellStyle name="40% - Accent1 3 6" xfId="4549"/>
    <cellStyle name="40% - Accent1 3 7" xfId="4550"/>
    <cellStyle name="40% - Accent1 4" xfId="4551"/>
    <cellStyle name="40% - Accent1 4 2" xfId="4552"/>
    <cellStyle name="40% - Accent1 4 3" xfId="4553"/>
    <cellStyle name="40% - Accent1 4 4" xfId="4554"/>
    <cellStyle name="40% - Accent1 4 5" xfId="4555"/>
    <cellStyle name="40% - Accent1 4 6" xfId="4556"/>
    <cellStyle name="40% - Accent1 4 7" xfId="4557"/>
    <cellStyle name="40% - Accent2" xfId="5588" builtinId="35" customBuiltin="1"/>
    <cellStyle name="40% - Accent2 2" xfId="4558"/>
    <cellStyle name="40% - Accent2 2 2" xfId="4559"/>
    <cellStyle name="40% - Accent2 2 3" xfId="4560"/>
    <cellStyle name="40% - Accent2 2 4" xfId="4561"/>
    <cellStyle name="40% - Accent2 2 5" xfId="4562"/>
    <cellStyle name="40% - Accent2 2 6" xfId="4563"/>
    <cellStyle name="40% - Accent2 2 7" xfId="4564"/>
    <cellStyle name="40% - Accent2 3" xfId="4565"/>
    <cellStyle name="40% - Accent2 3 2" xfId="4566"/>
    <cellStyle name="40% - Accent2 3 3" xfId="4567"/>
    <cellStyle name="40% - Accent2 3 4" xfId="4568"/>
    <cellStyle name="40% - Accent2 3 5" xfId="4569"/>
    <cellStyle name="40% - Accent2 3 6" xfId="4570"/>
    <cellStyle name="40% - Accent2 3 7" xfId="4571"/>
    <cellStyle name="40% - Accent2 4" xfId="4572"/>
    <cellStyle name="40% - Accent2 4 2" xfId="4573"/>
    <cellStyle name="40% - Accent2 4 3" xfId="4574"/>
    <cellStyle name="40% - Accent2 4 4" xfId="4575"/>
    <cellStyle name="40% - Accent2 4 5" xfId="4576"/>
    <cellStyle name="40% - Accent2 4 6" xfId="4577"/>
    <cellStyle name="40% - Accent2 4 7" xfId="4578"/>
    <cellStyle name="40% - Accent3" xfId="5591" builtinId="39" customBuiltin="1"/>
    <cellStyle name="40% - Accent3 2" xfId="4579"/>
    <cellStyle name="40% - Accent3 2 2" xfId="4580"/>
    <cellStyle name="40% - Accent3 2 3" xfId="4581"/>
    <cellStyle name="40% - Accent3 2 4" xfId="4582"/>
    <cellStyle name="40% - Accent3 2 5" xfId="4583"/>
    <cellStyle name="40% - Accent3 2 6" xfId="4584"/>
    <cellStyle name="40% - Accent3 2 7" xfId="4585"/>
    <cellStyle name="40% - Accent3 3" xfId="4586"/>
    <cellStyle name="40% - Accent3 3 2" xfId="4587"/>
    <cellStyle name="40% - Accent3 3 3" xfId="4588"/>
    <cellStyle name="40% - Accent3 3 4" xfId="4589"/>
    <cellStyle name="40% - Accent3 3 5" xfId="4590"/>
    <cellStyle name="40% - Accent3 3 6" xfId="4591"/>
    <cellStyle name="40% - Accent3 3 7" xfId="4592"/>
    <cellStyle name="40% - Accent3 4" xfId="4593"/>
    <cellStyle name="40% - Accent3 4 2" xfId="4594"/>
    <cellStyle name="40% - Accent3 4 3" xfId="4595"/>
    <cellStyle name="40% - Accent3 4 4" xfId="4596"/>
    <cellStyle name="40% - Accent3 4 5" xfId="4597"/>
    <cellStyle name="40% - Accent3 4 6" xfId="4598"/>
    <cellStyle name="40% - Accent3 4 7" xfId="4599"/>
    <cellStyle name="40% - Accent4" xfId="5594" builtinId="43" customBuiltin="1"/>
    <cellStyle name="40% - Accent4 2" xfId="4600"/>
    <cellStyle name="40% - Accent4 2 2" xfId="4601"/>
    <cellStyle name="40% - Accent4 2 3" xfId="4602"/>
    <cellStyle name="40% - Accent4 2 4" xfId="4603"/>
    <cellStyle name="40% - Accent4 2 5" xfId="4604"/>
    <cellStyle name="40% - Accent4 2 6" xfId="4605"/>
    <cellStyle name="40% - Accent4 2 7" xfId="4606"/>
    <cellStyle name="40% - Accent4 3" xfId="4607"/>
    <cellStyle name="40% - Accent4 3 2" xfId="4608"/>
    <cellStyle name="40% - Accent4 3 3" xfId="4609"/>
    <cellStyle name="40% - Accent4 3 4" xfId="4610"/>
    <cellStyle name="40% - Accent4 3 5" xfId="4611"/>
    <cellStyle name="40% - Accent4 3 6" xfId="4612"/>
    <cellStyle name="40% - Accent4 3 7" xfId="4613"/>
    <cellStyle name="40% - Accent4 4" xfId="4614"/>
    <cellStyle name="40% - Accent4 4 2" xfId="4615"/>
    <cellStyle name="40% - Accent4 4 3" xfId="4616"/>
    <cellStyle name="40% - Accent4 4 4" xfId="4617"/>
    <cellStyle name="40% - Accent4 4 5" xfId="4618"/>
    <cellStyle name="40% - Accent4 4 6" xfId="4619"/>
    <cellStyle name="40% - Accent4 4 7" xfId="4620"/>
    <cellStyle name="40% - Accent5" xfId="5597" builtinId="47" customBuiltin="1"/>
    <cellStyle name="40% - Accent5 2" xfId="4621"/>
    <cellStyle name="40% - Accent5 2 2" xfId="4622"/>
    <cellStyle name="40% - Accent5 2 3" xfId="4623"/>
    <cellStyle name="40% - Accent5 2 4" xfId="4624"/>
    <cellStyle name="40% - Accent5 2 5" xfId="4625"/>
    <cellStyle name="40% - Accent5 2 6" xfId="4626"/>
    <cellStyle name="40% - Accent5 2 7" xfId="4627"/>
    <cellStyle name="40% - Accent5 3" xfId="4628"/>
    <cellStyle name="40% - Accent5 3 2" xfId="4629"/>
    <cellStyle name="40% - Accent5 3 3" xfId="4630"/>
    <cellStyle name="40% - Accent5 3 4" xfId="4631"/>
    <cellStyle name="40% - Accent5 3 5" xfId="4632"/>
    <cellStyle name="40% - Accent5 3 6" xfId="4633"/>
    <cellStyle name="40% - Accent5 3 7" xfId="4634"/>
    <cellStyle name="40% - Accent5 4" xfId="4635"/>
    <cellStyle name="40% - Accent5 4 2" xfId="4636"/>
    <cellStyle name="40% - Accent5 4 3" xfId="4637"/>
    <cellStyle name="40% - Accent5 4 4" xfId="4638"/>
    <cellStyle name="40% - Accent5 4 5" xfId="4639"/>
    <cellStyle name="40% - Accent5 4 6" xfId="4640"/>
    <cellStyle name="40% - Accent5 4 7" xfId="4641"/>
    <cellStyle name="40% - Accent6" xfId="5600" builtinId="51" customBuiltin="1"/>
    <cellStyle name="40% - Accent6 2" xfId="4642"/>
    <cellStyle name="40% - Accent6 2 2" xfId="4643"/>
    <cellStyle name="40% - Accent6 2 3" xfId="4644"/>
    <cellStyle name="40% - Accent6 2 4" xfId="4645"/>
    <cellStyle name="40% - Accent6 2 5" xfId="4646"/>
    <cellStyle name="40% - Accent6 2 6" xfId="4647"/>
    <cellStyle name="40% - Accent6 2 7" xfId="4648"/>
    <cellStyle name="40% - Accent6 3" xfId="4649"/>
    <cellStyle name="40% - Accent6 3 2" xfId="4650"/>
    <cellStyle name="40% - Accent6 3 3" xfId="4651"/>
    <cellStyle name="40% - Accent6 3 4" xfId="4652"/>
    <cellStyle name="40% - Accent6 3 5" xfId="4653"/>
    <cellStyle name="40% - Accent6 3 6" xfId="4654"/>
    <cellStyle name="40% - Accent6 3 7" xfId="4655"/>
    <cellStyle name="40% - Accent6 4" xfId="4656"/>
    <cellStyle name="40% - Accent6 4 2" xfId="4657"/>
    <cellStyle name="40% - Accent6 4 3" xfId="4658"/>
    <cellStyle name="40% - Accent6 4 4" xfId="4659"/>
    <cellStyle name="40% - Accent6 4 5" xfId="4660"/>
    <cellStyle name="40% - Accent6 4 6" xfId="4661"/>
    <cellStyle name="40% - Accent6 4 7" xfId="4662"/>
    <cellStyle name="60% - Accent1 2" xfId="4663"/>
    <cellStyle name="60% - Accent1 2 2" xfId="4664"/>
    <cellStyle name="60% - Accent1 2 3" xfId="4665"/>
    <cellStyle name="60% - Accent1 2 4" xfId="4666"/>
    <cellStyle name="60% - Accent1 2 5" xfId="4667"/>
    <cellStyle name="60% - Accent1 2 6" xfId="4668"/>
    <cellStyle name="60% - Accent1 2 7" xfId="4669"/>
    <cellStyle name="60% - Accent1 3" xfId="4670"/>
    <cellStyle name="60% - Accent1 3 2" xfId="4671"/>
    <cellStyle name="60% - Accent1 3 3" xfId="4672"/>
    <cellStyle name="60% - Accent1 3 4" xfId="4673"/>
    <cellStyle name="60% - Accent1 3 5" xfId="4674"/>
    <cellStyle name="60% - Accent1 3 6" xfId="4675"/>
    <cellStyle name="60% - Accent1 3 7" xfId="4676"/>
    <cellStyle name="60% - Accent1 4" xfId="4677"/>
    <cellStyle name="60% - Accent1 4 2" xfId="4678"/>
    <cellStyle name="60% - Accent1 4 3" xfId="4679"/>
    <cellStyle name="60% - Accent1 4 4" xfId="4680"/>
    <cellStyle name="60% - Accent1 4 5" xfId="4681"/>
    <cellStyle name="60% - Accent1 4 6" xfId="4682"/>
    <cellStyle name="60% - Accent1 4 7" xfId="4683"/>
    <cellStyle name="60% - Accent1 5" xfId="5606"/>
    <cellStyle name="60% - Accent2 2" xfId="4684"/>
    <cellStyle name="60% - Accent2 2 2" xfId="4685"/>
    <cellStyle name="60% - Accent2 2 3" xfId="4686"/>
    <cellStyle name="60% - Accent2 2 4" xfId="4687"/>
    <cellStyle name="60% - Accent2 2 5" xfId="4688"/>
    <cellStyle name="60% - Accent2 2 6" xfId="4689"/>
    <cellStyle name="60% - Accent2 2 7" xfId="4690"/>
    <cellStyle name="60% - Accent2 3" xfId="4691"/>
    <cellStyle name="60% - Accent2 3 2" xfId="4692"/>
    <cellStyle name="60% - Accent2 3 3" xfId="4693"/>
    <cellStyle name="60% - Accent2 3 4" xfId="4694"/>
    <cellStyle name="60% - Accent2 3 5" xfId="4695"/>
    <cellStyle name="60% - Accent2 3 6" xfId="4696"/>
    <cellStyle name="60% - Accent2 3 7" xfId="4697"/>
    <cellStyle name="60% - Accent2 4" xfId="4698"/>
    <cellStyle name="60% - Accent2 4 2" xfId="4699"/>
    <cellStyle name="60% - Accent2 4 3" xfId="4700"/>
    <cellStyle name="60% - Accent2 4 4" xfId="4701"/>
    <cellStyle name="60% - Accent2 4 5" xfId="4702"/>
    <cellStyle name="60% - Accent2 4 6" xfId="4703"/>
    <cellStyle name="60% - Accent2 4 7" xfId="4704"/>
    <cellStyle name="60% - Accent2 5" xfId="5607"/>
    <cellStyle name="60% - Accent3 2" xfId="4705"/>
    <cellStyle name="60% - Accent3 2 2" xfId="4706"/>
    <cellStyle name="60% - Accent3 2 3" xfId="4707"/>
    <cellStyle name="60% - Accent3 2 4" xfId="4708"/>
    <cellStyle name="60% - Accent3 2 5" xfId="4709"/>
    <cellStyle name="60% - Accent3 2 6" xfId="4710"/>
    <cellStyle name="60% - Accent3 2 7" xfId="4711"/>
    <cellStyle name="60% - Accent3 3" xfId="4712"/>
    <cellStyle name="60% - Accent3 3 2" xfId="4713"/>
    <cellStyle name="60% - Accent3 3 3" xfId="4714"/>
    <cellStyle name="60% - Accent3 3 4" xfId="4715"/>
    <cellStyle name="60% - Accent3 3 5" xfId="4716"/>
    <cellStyle name="60% - Accent3 3 6" xfId="4717"/>
    <cellStyle name="60% - Accent3 3 7" xfId="4718"/>
    <cellStyle name="60% - Accent3 4" xfId="4719"/>
    <cellStyle name="60% - Accent3 4 2" xfId="4720"/>
    <cellStyle name="60% - Accent3 4 3" xfId="4721"/>
    <cellStyle name="60% - Accent3 4 4" xfId="4722"/>
    <cellStyle name="60% - Accent3 4 5" xfId="4723"/>
    <cellStyle name="60% - Accent3 4 6" xfId="4724"/>
    <cellStyle name="60% - Accent3 4 7" xfId="4725"/>
    <cellStyle name="60% - Accent3 5" xfId="5608"/>
    <cellStyle name="60% - Accent4 2" xfId="4726"/>
    <cellStyle name="60% - Accent4 2 2" xfId="4727"/>
    <cellStyle name="60% - Accent4 2 3" xfId="4728"/>
    <cellStyle name="60% - Accent4 2 4" xfId="4729"/>
    <cellStyle name="60% - Accent4 2 5" xfId="4730"/>
    <cellStyle name="60% - Accent4 2 6" xfId="4731"/>
    <cellStyle name="60% - Accent4 2 7" xfId="4732"/>
    <cellStyle name="60% - Accent4 3" xfId="4733"/>
    <cellStyle name="60% - Accent4 3 2" xfId="4734"/>
    <cellStyle name="60% - Accent4 3 3" xfId="4735"/>
    <cellStyle name="60% - Accent4 3 4" xfId="4736"/>
    <cellStyle name="60% - Accent4 3 5" xfId="4737"/>
    <cellStyle name="60% - Accent4 3 6" xfId="4738"/>
    <cellStyle name="60% - Accent4 3 7" xfId="4739"/>
    <cellStyle name="60% - Accent4 4" xfId="4740"/>
    <cellStyle name="60% - Accent4 4 2" xfId="4741"/>
    <cellStyle name="60% - Accent4 4 3" xfId="4742"/>
    <cellStyle name="60% - Accent4 4 4" xfId="4743"/>
    <cellStyle name="60% - Accent4 4 5" xfId="4744"/>
    <cellStyle name="60% - Accent4 4 6" xfId="4745"/>
    <cellStyle name="60% - Accent4 4 7" xfId="4746"/>
    <cellStyle name="60% - Accent4 5" xfId="5610"/>
    <cellStyle name="60% - Accent5 2" xfId="4747"/>
    <cellStyle name="60% - Accent5 2 2" xfId="4748"/>
    <cellStyle name="60% - Accent5 2 3" xfId="4749"/>
    <cellStyle name="60% - Accent5 2 4" xfId="4750"/>
    <cellStyle name="60% - Accent5 2 5" xfId="4751"/>
    <cellStyle name="60% - Accent5 2 6" xfId="4752"/>
    <cellStyle name="60% - Accent5 2 7" xfId="4753"/>
    <cellStyle name="60% - Accent5 3" xfId="4754"/>
    <cellStyle name="60% - Accent5 3 2" xfId="4755"/>
    <cellStyle name="60% - Accent5 3 3" xfId="4756"/>
    <cellStyle name="60% - Accent5 3 4" xfId="4757"/>
    <cellStyle name="60% - Accent5 3 5" xfId="4758"/>
    <cellStyle name="60% - Accent5 3 6" xfId="4759"/>
    <cellStyle name="60% - Accent5 3 7" xfId="4760"/>
    <cellStyle name="60% - Accent5 4" xfId="4761"/>
    <cellStyle name="60% - Accent5 4 2" xfId="4762"/>
    <cellStyle name="60% - Accent5 4 3" xfId="4763"/>
    <cellStyle name="60% - Accent5 4 4" xfId="4764"/>
    <cellStyle name="60% - Accent5 4 5" xfId="4765"/>
    <cellStyle name="60% - Accent5 4 6" xfId="4766"/>
    <cellStyle name="60% - Accent5 4 7" xfId="4767"/>
    <cellStyle name="60% - Accent5 5" xfId="5611"/>
    <cellStyle name="60% - Accent6 2" xfId="4768"/>
    <cellStyle name="60% - Accent6 2 2" xfId="4769"/>
    <cellStyle name="60% - Accent6 2 3" xfId="4770"/>
    <cellStyle name="60% - Accent6 2 4" xfId="4771"/>
    <cellStyle name="60% - Accent6 2 5" xfId="4772"/>
    <cellStyle name="60% - Accent6 2 6" xfId="4773"/>
    <cellStyle name="60% - Accent6 2 7" xfId="4774"/>
    <cellStyle name="60% - Accent6 3" xfId="4775"/>
    <cellStyle name="60% - Accent6 3 2" xfId="4776"/>
    <cellStyle name="60% - Accent6 3 3" xfId="4777"/>
    <cellStyle name="60% - Accent6 3 4" xfId="4778"/>
    <cellStyle name="60% - Accent6 3 5" xfId="4779"/>
    <cellStyle name="60% - Accent6 3 6" xfId="4780"/>
    <cellStyle name="60% - Accent6 3 7" xfId="4781"/>
    <cellStyle name="60% - Accent6 4" xfId="4782"/>
    <cellStyle name="60% - Accent6 4 2" xfId="4783"/>
    <cellStyle name="60% - Accent6 4 3" xfId="4784"/>
    <cellStyle name="60% - Accent6 4 4" xfId="4785"/>
    <cellStyle name="60% - Accent6 4 5" xfId="4786"/>
    <cellStyle name="60% - Accent6 4 6" xfId="4787"/>
    <cellStyle name="60% - Accent6 4 7" xfId="4788"/>
    <cellStyle name="60% - Accent6 5" xfId="5612"/>
    <cellStyle name="Accent1" xfId="5583" builtinId="29" customBuiltin="1"/>
    <cellStyle name="Accent1 2" xfId="4789"/>
    <cellStyle name="Accent1 2 2" xfId="4790"/>
    <cellStyle name="Accent1 2 3" xfId="4791"/>
    <cellStyle name="Accent1 2 4" xfId="4792"/>
    <cellStyle name="Accent1 2 5" xfId="4793"/>
    <cellStyle name="Accent1 2 6" xfId="4794"/>
    <cellStyle name="Accent1 2 7" xfId="4795"/>
    <cellStyle name="Accent1 3" xfId="4796"/>
    <cellStyle name="Accent1 3 2" xfId="4797"/>
    <cellStyle name="Accent1 3 3" xfId="4798"/>
    <cellStyle name="Accent1 3 4" xfId="4799"/>
    <cellStyle name="Accent1 3 5" xfId="4800"/>
    <cellStyle name="Accent1 3 6" xfId="4801"/>
    <cellStyle name="Accent1 3 7" xfId="4802"/>
    <cellStyle name="Accent1 4" xfId="4803"/>
    <cellStyle name="Accent1 4 2" xfId="4804"/>
    <cellStyle name="Accent1 4 3" xfId="4805"/>
    <cellStyle name="Accent1 4 4" xfId="4806"/>
    <cellStyle name="Accent1 4 5" xfId="4807"/>
    <cellStyle name="Accent1 4 6" xfId="4808"/>
    <cellStyle name="Accent1 4 7" xfId="4809"/>
    <cellStyle name="Accent2" xfId="5586" builtinId="33" customBuiltin="1"/>
    <cellStyle name="Accent2 2" xfId="4810"/>
    <cellStyle name="Accent2 2 2" xfId="4811"/>
    <cellStyle name="Accent2 2 3" xfId="4812"/>
    <cellStyle name="Accent2 2 4" xfId="4813"/>
    <cellStyle name="Accent2 2 5" xfId="4814"/>
    <cellStyle name="Accent2 2 6" xfId="4815"/>
    <cellStyle name="Accent2 2 7" xfId="4816"/>
    <cellStyle name="Accent2 3" xfId="4817"/>
    <cellStyle name="Accent2 3 2" xfId="4818"/>
    <cellStyle name="Accent2 3 3" xfId="4819"/>
    <cellStyle name="Accent2 3 4" xfId="4820"/>
    <cellStyle name="Accent2 3 5" xfId="4821"/>
    <cellStyle name="Accent2 3 6" xfId="4822"/>
    <cellStyle name="Accent2 3 7" xfId="4823"/>
    <cellStyle name="Accent2 4" xfId="4824"/>
    <cellStyle name="Accent2 4 2" xfId="4825"/>
    <cellStyle name="Accent2 4 3" xfId="4826"/>
    <cellStyle name="Accent2 4 4" xfId="4827"/>
    <cellStyle name="Accent2 4 5" xfId="4828"/>
    <cellStyle name="Accent2 4 6" xfId="4829"/>
    <cellStyle name="Accent2 4 7" xfId="4830"/>
    <cellStyle name="Accent3" xfId="5589" builtinId="37" customBuiltin="1"/>
    <cellStyle name="Accent3 2" xfId="4831"/>
    <cellStyle name="Accent3 2 2" xfId="4832"/>
    <cellStyle name="Accent3 2 3" xfId="4833"/>
    <cellStyle name="Accent3 2 4" xfId="4834"/>
    <cellStyle name="Accent3 2 5" xfId="4835"/>
    <cellStyle name="Accent3 2 6" xfId="4836"/>
    <cellStyle name="Accent3 2 7" xfId="4837"/>
    <cellStyle name="Accent3 3" xfId="4838"/>
    <cellStyle name="Accent3 3 2" xfId="4839"/>
    <cellStyle name="Accent3 3 3" xfId="4840"/>
    <cellStyle name="Accent3 3 4" xfId="4841"/>
    <cellStyle name="Accent3 3 5" xfId="4842"/>
    <cellStyle name="Accent3 3 6" xfId="4843"/>
    <cellStyle name="Accent3 3 7" xfId="4844"/>
    <cellStyle name="Accent3 4" xfId="4845"/>
    <cellStyle name="Accent3 4 2" xfId="4846"/>
    <cellStyle name="Accent3 4 3" xfId="4847"/>
    <cellStyle name="Accent3 4 4" xfId="4848"/>
    <cellStyle name="Accent3 4 5" xfId="4849"/>
    <cellStyle name="Accent3 4 6" xfId="4850"/>
    <cellStyle name="Accent3 4 7" xfId="4851"/>
    <cellStyle name="Accent4" xfId="5592" builtinId="41" customBuiltin="1"/>
    <cellStyle name="Accent4 2" xfId="4852"/>
    <cellStyle name="Accent4 2 2" xfId="4853"/>
    <cellStyle name="Accent4 2 3" xfId="4854"/>
    <cellStyle name="Accent4 2 4" xfId="4855"/>
    <cellStyle name="Accent4 2 5" xfId="4856"/>
    <cellStyle name="Accent4 2 6" xfId="4857"/>
    <cellStyle name="Accent4 2 7" xfId="4858"/>
    <cellStyle name="Accent4 3" xfId="4859"/>
    <cellStyle name="Accent4 3 2" xfId="4860"/>
    <cellStyle name="Accent4 3 3" xfId="4861"/>
    <cellStyle name="Accent4 3 4" xfId="4862"/>
    <cellStyle name="Accent4 3 5" xfId="4863"/>
    <cellStyle name="Accent4 3 6" xfId="4864"/>
    <cellStyle name="Accent4 3 7" xfId="4865"/>
    <cellStyle name="Accent4 4" xfId="4866"/>
    <cellStyle name="Accent4 4 2" xfId="4867"/>
    <cellStyle name="Accent4 4 3" xfId="4868"/>
    <cellStyle name="Accent4 4 4" xfId="4869"/>
    <cellStyle name="Accent4 4 5" xfId="4870"/>
    <cellStyle name="Accent4 4 6" xfId="4871"/>
    <cellStyle name="Accent4 4 7" xfId="4872"/>
    <cellStyle name="Accent5" xfId="5595" builtinId="45" customBuiltin="1"/>
    <cellStyle name="Accent5 2" xfId="4873"/>
    <cellStyle name="Accent5 2 2" xfId="4874"/>
    <cellStyle name="Accent5 2 3" xfId="4875"/>
    <cellStyle name="Accent5 2 4" xfId="4876"/>
    <cellStyle name="Accent5 2 5" xfId="4877"/>
    <cellStyle name="Accent5 2 6" xfId="4878"/>
    <cellStyle name="Accent5 2 7" xfId="4879"/>
    <cellStyle name="Accent5 3" xfId="4880"/>
    <cellStyle name="Accent5 3 2" xfId="4881"/>
    <cellStyle name="Accent5 3 3" xfId="4882"/>
    <cellStyle name="Accent5 3 4" xfId="4883"/>
    <cellStyle name="Accent5 3 5" xfId="4884"/>
    <cellStyle name="Accent5 3 6" xfId="4885"/>
    <cellStyle name="Accent5 3 7" xfId="4886"/>
    <cellStyle name="Accent5 4" xfId="4887"/>
    <cellStyle name="Accent5 4 2" xfId="4888"/>
    <cellStyle name="Accent5 4 3" xfId="4889"/>
    <cellStyle name="Accent5 4 4" xfId="4890"/>
    <cellStyle name="Accent5 4 5" xfId="4891"/>
    <cellStyle name="Accent5 4 6" xfId="4892"/>
    <cellStyle name="Accent5 4 7" xfId="4893"/>
    <cellStyle name="Accent6" xfId="5598" builtinId="49" customBuiltin="1"/>
    <cellStyle name="Accent6 2" xfId="4894"/>
    <cellStyle name="Accent6 2 2" xfId="4895"/>
    <cellStyle name="Accent6 2 3" xfId="4896"/>
    <cellStyle name="Accent6 2 4" xfId="4897"/>
    <cellStyle name="Accent6 2 5" xfId="4898"/>
    <cellStyle name="Accent6 2 6" xfId="4899"/>
    <cellStyle name="Accent6 2 7" xfId="4900"/>
    <cellStyle name="Accent6 3" xfId="4901"/>
    <cellStyle name="Accent6 3 2" xfId="4902"/>
    <cellStyle name="Accent6 3 3" xfId="4903"/>
    <cellStyle name="Accent6 3 4" xfId="4904"/>
    <cellStyle name="Accent6 3 5" xfId="4905"/>
    <cellStyle name="Accent6 3 6" xfId="4906"/>
    <cellStyle name="Accent6 3 7" xfId="4907"/>
    <cellStyle name="Accent6 4" xfId="4908"/>
    <cellStyle name="Accent6 4 2" xfId="4909"/>
    <cellStyle name="Accent6 4 3" xfId="4910"/>
    <cellStyle name="Accent6 4 4" xfId="4911"/>
    <cellStyle name="Accent6 4 5" xfId="4912"/>
    <cellStyle name="Accent6 4 6" xfId="4913"/>
    <cellStyle name="Accent6 4 7" xfId="4914"/>
    <cellStyle name="All line" xfId="4915"/>
    <cellStyle name="Bad" xfId="5574" builtinId="27" customBuiltin="1"/>
    <cellStyle name="Bad 2" xfId="4916"/>
    <cellStyle name="Bad 2 2" xfId="4917"/>
    <cellStyle name="Bad 2 3" xfId="4918"/>
    <cellStyle name="Bad 2 4" xfId="4919"/>
    <cellStyle name="Bad 2 5" xfId="4920"/>
    <cellStyle name="Bad 2 6" xfId="4921"/>
    <cellStyle name="Bad 2 7" xfId="4922"/>
    <cellStyle name="Bad 3" xfId="4923"/>
    <cellStyle name="Bad 3 2" xfId="4924"/>
    <cellStyle name="Bad 3 3" xfId="4925"/>
    <cellStyle name="Bad 3 4" xfId="4926"/>
    <cellStyle name="Bad 3 5" xfId="4927"/>
    <cellStyle name="Bad 3 6" xfId="4928"/>
    <cellStyle name="Bad 3 7" xfId="4929"/>
    <cellStyle name="Bad 4" xfId="4930"/>
    <cellStyle name="Bad 4 2" xfId="4931"/>
    <cellStyle name="Bad 4 3" xfId="4932"/>
    <cellStyle name="Bad 4 4" xfId="4933"/>
    <cellStyle name="Bad 4 5" xfId="4934"/>
    <cellStyle name="Bad 4 6" xfId="4935"/>
    <cellStyle name="Bad 4 7" xfId="4936"/>
    <cellStyle name="Calc Currency (0)" xfId="4937"/>
    <cellStyle name="Calc Currency (2)" xfId="4938"/>
    <cellStyle name="Calc Percent (0)" xfId="4939"/>
    <cellStyle name="Calc Percent (1)" xfId="4940"/>
    <cellStyle name="Calc Percent (2)" xfId="4941"/>
    <cellStyle name="Calc Units (0)" xfId="4942"/>
    <cellStyle name="Calc Units (1)" xfId="4943"/>
    <cellStyle name="Calc Units (2)" xfId="4944"/>
    <cellStyle name="Calculation" xfId="5577" builtinId="22" customBuiltin="1"/>
    <cellStyle name="Calculation 2" xfId="4945"/>
    <cellStyle name="Calculation 2 2" xfId="4946"/>
    <cellStyle name="Calculation 2 3" xfId="4947"/>
    <cellStyle name="Calculation 2 4" xfId="4948"/>
    <cellStyle name="Calculation 2 5" xfId="4949"/>
    <cellStyle name="Calculation 2 6" xfId="4950"/>
    <cellStyle name="Calculation 2 7" xfId="4951"/>
    <cellStyle name="Calculation 3" xfId="4952"/>
    <cellStyle name="Calculation 3 2" xfId="4953"/>
    <cellStyle name="Calculation 3 3" xfId="4954"/>
    <cellStyle name="Calculation 3 4" xfId="4955"/>
    <cellStyle name="Calculation 3 5" xfId="4956"/>
    <cellStyle name="Calculation 3 6" xfId="4957"/>
    <cellStyle name="Calculation 3 7" xfId="4958"/>
    <cellStyle name="Calculation 4" xfId="4959"/>
    <cellStyle name="Calculation 4 2" xfId="4960"/>
    <cellStyle name="Calculation 4 3" xfId="4961"/>
    <cellStyle name="Calculation 4 4" xfId="4962"/>
    <cellStyle name="Calculation 4 5" xfId="4963"/>
    <cellStyle name="Calculation 4 6" xfId="4964"/>
    <cellStyle name="Calculation 4 7" xfId="4965"/>
    <cellStyle name="Check Cell" xfId="5579" builtinId="23" customBuiltin="1"/>
    <cellStyle name="Check Cell 2" xfId="4966"/>
    <cellStyle name="Check Cell 2 2" xfId="4967"/>
    <cellStyle name="Check Cell 2 3" xfId="4968"/>
    <cellStyle name="Check Cell 2 4" xfId="4969"/>
    <cellStyle name="Check Cell 2 5" xfId="4970"/>
    <cellStyle name="Check Cell 2 6" xfId="4971"/>
    <cellStyle name="Check Cell 2 7" xfId="4972"/>
    <cellStyle name="Check Cell 3" xfId="4973"/>
    <cellStyle name="Check Cell 3 2" xfId="4974"/>
    <cellStyle name="Check Cell 3 3" xfId="4975"/>
    <cellStyle name="Check Cell 3 4" xfId="4976"/>
    <cellStyle name="Check Cell 3 5" xfId="4977"/>
    <cellStyle name="Check Cell 3 6" xfId="4978"/>
    <cellStyle name="Check Cell 3 7" xfId="4979"/>
    <cellStyle name="Check Cell 4" xfId="4980"/>
    <cellStyle name="Check Cell 4 2" xfId="4981"/>
    <cellStyle name="Check Cell 4 3" xfId="4982"/>
    <cellStyle name="Check Cell 4 4" xfId="4983"/>
    <cellStyle name="Check Cell 4 5" xfId="4984"/>
    <cellStyle name="Check Cell 4 6" xfId="4985"/>
    <cellStyle name="Check Cell 4 7" xfId="4986"/>
    <cellStyle name="Comma" xfId="5617" builtinId="3"/>
    <cellStyle name="Comma  - Style1" xfId="4988"/>
    <cellStyle name="Comma  - Style2" xfId="4989"/>
    <cellStyle name="Comma  - Style3" xfId="4990"/>
    <cellStyle name="Comma  - Style4" xfId="4991"/>
    <cellStyle name="Comma  - Style5" xfId="4992"/>
    <cellStyle name="Comma  - Style6" xfId="4993"/>
    <cellStyle name="Comma  - Style7" xfId="4994"/>
    <cellStyle name="Comma  - Style8" xfId="4995"/>
    <cellStyle name="Comma [00]" xfId="4996"/>
    <cellStyle name="Comma 10" xfId="4997"/>
    <cellStyle name="Comma 11" xfId="4998"/>
    <cellStyle name="Comma 12" xfId="4999"/>
    <cellStyle name="Comma 13" xfId="5000"/>
    <cellStyle name="Comma 14" xfId="5001"/>
    <cellStyle name="Comma 15" xfId="4987"/>
    <cellStyle name="Comma 15 2" xfId="5553"/>
    <cellStyle name="Comma 16" xfId="5511"/>
    <cellStyle name="Comma 17" xfId="5509"/>
    <cellStyle name="Comma 18" xfId="5512"/>
    <cellStyle name="Comma 19" xfId="5508"/>
    <cellStyle name="Comma 2" xfId="5"/>
    <cellStyle name="Comma 2 2" xfId="5002"/>
    <cellStyle name="Comma 2 3" xfId="5003"/>
    <cellStyle name="Comma 2 4" xfId="5004"/>
    <cellStyle name="Comma 20" xfId="5513"/>
    <cellStyle name="Comma 21" xfId="5510"/>
    <cellStyle name="Comma 22" xfId="5005"/>
    <cellStyle name="Comma 23" xfId="5529"/>
    <cellStyle name="Comma 24" xfId="5528"/>
    <cellStyle name="Comma 25" xfId="5530"/>
    <cellStyle name="Comma 26" xfId="5540"/>
    <cellStyle name="Comma 27" xfId="5544"/>
    <cellStyle name="Comma 28" xfId="5545"/>
    <cellStyle name="Comma 29" xfId="5618"/>
    <cellStyle name="Comma 3" xfId="5006"/>
    <cellStyle name="Comma 3 2" xfId="4406"/>
    <cellStyle name="Comma 4" xfId="5007"/>
    <cellStyle name="Comma 5" xfId="5008"/>
    <cellStyle name="Comma 6" xfId="324"/>
    <cellStyle name="Comma 6 2" xfId="5009"/>
    <cellStyle name="Comma 7" xfId="5010"/>
    <cellStyle name="Comma 8" xfId="327"/>
    <cellStyle name="Comma 8 2" xfId="5011"/>
    <cellStyle name="Comma 9" xfId="5012"/>
    <cellStyle name="Comma0" xfId="1"/>
    <cellStyle name="Comma0 10" xfId="403"/>
    <cellStyle name="Comma0 10 2" xfId="5013"/>
    <cellStyle name="Comma0 11" xfId="8"/>
    <cellStyle name="Comma0 11 2" xfId="5014"/>
    <cellStyle name="Comma0 12" xfId="5015"/>
    <cellStyle name="Comma0 13" xfId="5016"/>
    <cellStyle name="Comma0 14" xfId="5017"/>
    <cellStyle name="Comma0 15" xfId="5018"/>
    <cellStyle name="Comma0 16" xfId="5019"/>
    <cellStyle name="Comma0 17" xfId="5020"/>
    <cellStyle name="Comma0 18" xfId="5021"/>
    <cellStyle name="Comma0 19" xfId="5022"/>
    <cellStyle name="Comma0 2" xfId="254"/>
    <cellStyle name="Comma0 2 10" xfId="471"/>
    <cellStyle name="Comma0 2 100" xfId="472"/>
    <cellStyle name="Comma0 2 101" xfId="473"/>
    <cellStyle name="Comma0 2 102" xfId="474"/>
    <cellStyle name="Comma0 2 103" xfId="475"/>
    <cellStyle name="Comma0 2 104" xfId="476"/>
    <cellStyle name="Comma0 2 105" xfId="477"/>
    <cellStyle name="Comma0 2 106" xfId="478"/>
    <cellStyle name="Comma0 2 107" xfId="479"/>
    <cellStyle name="Comma0 2 108" xfId="480"/>
    <cellStyle name="Comma0 2 109" xfId="481"/>
    <cellStyle name="Comma0 2 11" xfId="482"/>
    <cellStyle name="Comma0 2 110" xfId="483"/>
    <cellStyle name="Comma0 2 111" xfId="484"/>
    <cellStyle name="Comma0 2 112" xfId="485"/>
    <cellStyle name="Comma0 2 113" xfId="486"/>
    <cellStyle name="Comma0 2 114" xfId="487"/>
    <cellStyle name="Comma0 2 115" xfId="488"/>
    <cellStyle name="Comma0 2 116" xfId="489"/>
    <cellStyle name="Comma0 2 117" xfId="490"/>
    <cellStyle name="Comma0 2 118" xfId="491"/>
    <cellStyle name="Comma0 2 119" xfId="492"/>
    <cellStyle name="Comma0 2 12" xfId="493"/>
    <cellStyle name="Comma0 2 120" xfId="494"/>
    <cellStyle name="Comma0 2 121" xfId="495"/>
    <cellStyle name="Comma0 2 122" xfId="496"/>
    <cellStyle name="Comma0 2 123" xfId="497"/>
    <cellStyle name="Comma0 2 124" xfId="498"/>
    <cellStyle name="Comma0 2 125" xfId="499"/>
    <cellStyle name="Comma0 2 126" xfId="500"/>
    <cellStyle name="Comma0 2 127" xfId="501"/>
    <cellStyle name="Comma0 2 128" xfId="502"/>
    <cellStyle name="Comma0 2 129" xfId="503"/>
    <cellStyle name="Comma0 2 13" xfId="504"/>
    <cellStyle name="Comma0 2 130" xfId="505"/>
    <cellStyle name="Comma0 2 131" xfId="506"/>
    <cellStyle name="Comma0 2 132" xfId="507"/>
    <cellStyle name="Comma0 2 133" xfId="508"/>
    <cellStyle name="Comma0 2 134" xfId="509"/>
    <cellStyle name="Comma0 2 135" xfId="510"/>
    <cellStyle name="Comma0 2 136" xfId="511"/>
    <cellStyle name="Comma0 2 137" xfId="512"/>
    <cellStyle name="Comma0 2 138" xfId="513"/>
    <cellStyle name="Comma0 2 139" xfId="514"/>
    <cellStyle name="Comma0 2 14" xfId="515"/>
    <cellStyle name="Comma0 2 140" xfId="516"/>
    <cellStyle name="Comma0 2 141" xfId="517"/>
    <cellStyle name="Comma0 2 142" xfId="518"/>
    <cellStyle name="Comma0 2 143" xfId="519"/>
    <cellStyle name="Comma0 2 144" xfId="520"/>
    <cellStyle name="Comma0 2 145" xfId="521"/>
    <cellStyle name="Comma0 2 146" xfId="522"/>
    <cellStyle name="Comma0 2 147" xfId="523"/>
    <cellStyle name="Comma0 2 148" xfId="524"/>
    <cellStyle name="Comma0 2 149" xfId="525"/>
    <cellStyle name="Comma0 2 15" xfId="526"/>
    <cellStyle name="Comma0 2 150" xfId="527"/>
    <cellStyle name="Comma0 2 151" xfId="528"/>
    <cellStyle name="Comma0 2 152" xfId="529"/>
    <cellStyle name="Comma0 2 153" xfId="530"/>
    <cellStyle name="Comma0 2 154" xfId="531"/>
    <cellStyle name="Comma0 2 155" xfId="532"/>
    <cellStyle name="Comma0 2 156" xfId="533"/>
    <cellStyle name="Comma0 2 157" xfId="534"/>
    <cellStyle name="Comma0 2 158" xfId="535"/>
    <cellStyle name="Comma0 2 159" xfId="536"/>
    <cellStyle name="Comma0 2 16" xfId="537"/>
    <cellStyle name="Comma0 2 160" xfId="538"/>
    <cellStyle name="Comma0 2 161" xfId="539"/>
    <cellStyle name="Comma0 2 162" xfId="540"/>
    <cellStyle name="Comma0 2 163" xfId="541"/>
    <cellStyle name="Comma0 2 164" xfId="542"/>
    <cellStyle name="Comma0 2 165" xfId="543"/>
    <cellStyle name="Comma0 2 166" xfId="544"/>
    <cellStyle name="Comma0 2 167" xfId="545"/>
    <cellStyle name="Comma0 2 168" xfId="546"/>
    <cellStyle name="Comma0 2 169" xfId="547"/>
    <cellStyle name="Comma0 2 17" xfId="548"/>
    <cellStyle name="Comma0 2 170" xfId="549"/>
    <cellStyle name="Comma0 2 171" xfId="550"/>
    <cellStyle name="Comma0 2 172" xfId="551"/>
    <cellStyle name="Comma0 2 173" xfId="552"/>
    <cellStyle name="Comma0 2 174" xfId="553"/>
    <cellStyle name="Comma0 2 175" xfId="554"/>
    <cellStyle name="Comma0 2 176" xfId="555"/>
    <cellStyle name="Comma0 2 177" xfId="556"/>
    <cellStyle name="Comma0 2 178" xfId="557"/>
    <cellStyle name="Comma0 2 179" xfId="558"/>
    <cellStyle name="Comma0 2 18" xfId="559"/>
    <cellStyle name="Comma0 2 180" xfId="560"/>
    <cellStyle name="Comma0 2 181" xfId="561"/>
    <cellStyle name="Comma0 2 182" xfId="562"/>
    <cellStyle name="Comma0 2 183" xfId="563"/>
    <cellStyle name="Comma0 2 184" xfId="564"/>
    <cellStyle name="Comma0 2 185" xfId="565"/>
    <cellStyle name="Comma0 2 186" xfId="566"/>
    <cellStyle name="Comma0 2 187" xfId="567"/>
    <cellStyle name="Comma0 2 188" xfId="568"/>
    <cellStyle name="Comma0 2 189" xfId="569"/>
    <cellStyle name="Comma0 2 19" xfId="570"/>
    <cellStyle name="Comma0 2 190" xfId="571"/>
    <cellStyle name="Comma0 2 191" xfId="572"/>
    <cellStyle name="Comma0 2 192" xfId="573"/>
    <cellStyle name="Comma0 2 193" xfId="574"/>
    <cellStyle name="Comma0 2 194" xfId="575"/>
    <cellStyle name="Comma0 2 195" xfId="576"/>
    <cellStyle name="Comma0 2 196" xfId="577"/>
    <cellStyle name="Comma0 2 197" xfId="578"/>
    <cellStyle name="Comma0 2 198" xfId="579"/>
    <cellStyle name="Comma0 2 199" xfId="580"/>
    <cellStyle name="Comma0 2 2" xfId="368"/>
    <cellStyle name="Comma0 2 20" xfId="581"/>
    <cellStyle name="Comma0 2 200" xfId="582"/>
    <cellStyle name="Comma0 2 201" xfId="583"/>
    <cellStyle name="Comma0 2 202" xfId="584"/>
    <cellStyle name="Comma0 2 203" xfId="585"/>
    <cellStyle name="Comma0 2 204" xfId="586"/>
    <cellStyle name="Comma0 2 205" xfId="587"/>
    <cellStyle name="Comma0 2 206" xfId="588"/>
    <cellStyle name="Comma0 2 207" xfId="589"/>
    <cellStyle name="Comma0 2 208" xfId="590"/>
    <cellStyle name="Comma0 2 209" xfId="591"/>
    <cellStyle name="Comma0 2 21" xfId="592"/>
    <cellStyle name="Comma0 2 210" xfId="593"/>
    <cellStyle name="Comma0 2 211" xfId="594"/>
    <cellStyle name="Comma0 2 212" xfId="595"/>
    <cellStyle name="Comma0 2 213" xfId="596"/>
    <cellStyle name="Comma0 2 214" xfId="597"/>
    <cellStyle name="Comma0 2 215" xfId="598"/>
    <cellStyle name="Comma0 2 216" xfId="599"/>
    <cellStyle name="Comma0 2 217" xfId="600"/>
    <cellStyle name="Comma0 2 218" xfId="601"/>
    <cellStyle name="Comma0 2 219" xfId="602"/>
    <cellStyle name="Comma0 2 22" xfId="603"/>
    <cellStyle name="Comma0 2 220" xfId="604"/>
    <cellStyle name="Comma0 2 221" xfId="605"/>
    <cellStyle name="Comma0 2 222" xfId="606"/>
    <cellStyle name="Comma0 2 223" xfId="607"/>
    <cellStyle name="Comma0 2 224" xfId="608"/>
    <cellStyle name="Comma0 2 225" xfId="609"/>
    <cellStyle name="Comma0 2 226" xfId="610"/>
    <cellStyle name="Comma0 2 227" xfId="611"/>
    <cellStyle name="Comma0 2 228" xfId="612"/>
    <cellStyle name="Comma0 2 229" xfId="613"/>
    <cellStyle name="Comma0 2 23" xfId="614"/>
    <cellStyle name="Comma0 2 230" xfId="615"/>
    <cellStyle name="Comma0 2 231" xfId="616"/>
    <cellStyle name="Comma0 2 232" xfId="617"/>
    <cellStyle name="Comma0 2 233" xfId="618"/>
    <cellStyle name="Comma0 2 234" xfId="619"/>
    <cellStyle name="Comma0 2 235" xfId="620"/>
    <cellStyle name="Comma0 2 236" xfId="621"/>
    <cellStyle name="Comma0 2 237" xfId="622"/>
    <cellStyle name="Comma0 2 238" xfId="623"/>
    <cellStyle name="Comma0 2 239" xfId="624"/>
    <cellStyle name="Comma0 2 24" xfId="625"/>
    <cellStyle name="Comma0 2 240" xfId="626"/>
    <cellStyle name="Comma0 2 241" xfId="627"/>
    <cellStyle name="Comma0 2 242" xfId="628"/>
    <cellStyle name="Comma0 2 243" xfId="629"/>
    <cellStyle name="Comma0 2 244" xfId="630"/>
    <cellStyle name="Comma0 2 245" xfId="631"/>
    <cellStyle name="Comma0 2 246" xfId="632"/>
    <cellStyle name="Comma0 2 247" xfId="633"/>
    <cellStyle name="Comma0 2 248" xfId="634"/>
    <cellStyle name="Comma0 2 249" xfId="635"/>
    <cellStyle name="Comma0 2 25" xfId="636"/>
    <cellStyle name="Comma0 2 250" xfId="637"/>
    <cellStyle name="Comma0 2 251" xfId="638"/>
    <cellStyle name="Comma0 2 252" xfId="639"/>
    <cellStyle name="Comma0 2 253" xfId="640"/>
    <cellStyle name="Comma0 2 254" xfId="641"/>
    <cellStyle name="Comma0 2 255" xfId="642"/>
    <cellStyle name="Comma0 2 256" xfId="5023"/>
    <cellStyle name="Comma0 2 26" xfId="643"/>
    <cellStyle name="Comma0 2 27" xfId="644"/>
    <cellStyle name="Comma0 2 28" xfId="645"/>
    <cellStyle name="Comma0 2 29" xfId="646"/>
    <cellStyle name="Comma0 2 3" xfId="396"/>
    <cellStyle name="Comma0 2 30" xfId="647"/>
    <cellStyle name="Comma0 2 31" xfId="648"/>
    <cellStyle name="Comma0 2 32" xfId="649"/>
    <cellStyle name="Comma0 2 33" xfId="650"/>
    <cellStyle name="Comma0 2 34" xfId="651"/>
    <cellStyle name="Comma0 2 35" xfId="652"/>
    <cellStyle name="Comma0 2 36" xfId="653"/>
    <cellStyle name="Comma0 2 37" xfId="654"/>
    <cellStyle name="Comma0 2 38" xfId="655"/>
    <cellStyle name="Comma0 2 39" xfId="656"/>
    <cellStyle name="Comma0 2 4" xfId="364"/>
    <cellStyle name="Comma0 2 40" xfId="657"/>
    <cellStyle name="Comma0 2 41" xfId="658"/>
    <cellStyle name="Comma0 2 42" xfId="659"/>
    <cellStyle name="Comma0 2 43" xfId="660"/>
    <cellStyle name="Comma0 2 44" xfId="661"/>
    <cellStyle name="Comma0 2 45" xfId="662"/>
    <cellStyle name="Comma0 2 46" xfId="663"/>
    <cellStyle name="Comma0 2 47" xfId="664"/>
    <cellStyle name="Comma0 2 48" xfId="665"/>
    <cellStyle name="Comma0 2 49" xfId="666"/>
    <cellStyle name="Comma0 2 5" xfId="366"/>
    <cellStyle name="Comma0 2 50" xfId="667"/>
    <cellStyle name="Comma0 2 51" xfId="668"/>
    <cellStyle name="Comma0 2 52" xfId="669"/>
    <cellStyle name="Comma0 2 53" xfId="670"/>
    <cellStyle name="Comma0 2 54" xfId="671"/>
    <cellStyle name="Comma0 2 55" xfId="672"/>
    <cellStyle name="Comma0 2 56" xfId="673"/>
    <cellStyle name="Comma0 2 57" xfId="674"/>
    <cellStyle name="Comma0 2 58" xfId="675"/>
    <cellStyle name="Comma0 2 59" xfId="676"/>
    <cellStyle name="Comma0 2 6" xfId="677"/>
    <cellStyle name="Comma0 2 60" xfId="678"/>
    <cellStyle name="Comma0 2 61" xfId="679"/>
    <cellStyle name="Comma0 2 62" xfId="680"/>
    <cellStyle name="Comma0 2 63" xfId="681"/>
    <cellStyle name="Comma0 2 64" xfId="682"/>
    <cellStyle name="Comma0 2 65" xfId="683"/>
    <cellStyle name="Comma0 2 66" xfId="684"/>
    <cellStyle name="Comma0 2 67" xfId="685"/>
    <cellStyle name="Comma0 2 68" xfId="686"/>
    <cellStyle name="Comma0 2 69" xfId="687"/>
    <cellStyle name="Comma0 2 7" xfId="688"/>
    <cellStyle name="Comma0 2 70" xfId="689"/>
    <cellStyle name="Comma0 2 71" xfId="690"/>
    <cellStyle name="Comma0 2 72" xfId="691"/>
    <cellStyle name="Comma0 2 73" xfId="692"/>
    <cellStyle name="Comma0 2 74" xfId="693"/>
    <cellStyle name="Comma0 2 75" xfId="694"/>
    <cellStyle name="Comma0 2 76" xfId="695"/>
    <cellStyle name="Comma0 2 77" xfId="696"/>
    <cellStyle name="Comma0 2 78" xfId="697"/>
    <cellStyle name="Comma0 2 79" xfId="698"/>
    <cellStyle name="Comma0 2 8" xfId="699"/>
    <cellStyle name="Comma0 2 80" xfId="700"/>
    <cellStyle name="Comma0 2 81" xfId="701"/>
    <cellStyle name="Comma0 2 82" xfId="702"/>
    <cellStyle name="Comma0 2 83" xfId="703"/>
    <cellStyle name="Comma0 2 84" xfId="704"/>
    <cellStyle name="Comma0 2 85" xfId="705"/>
    <cellStyle name="Comma0 2 86" xfId="706"/>
    <cellStyle name="Comma0 2 87" xfId="707"/>
    <cellStyle name="Comma0 2 88" xfId="708"/>
    <cellStyle name="Comma0 2 89" xfId="709"/>
    <cellStyle name="Comma0 2 9" xfId="710"/>
    <cellStyle name="Comma0 2 90" xfId="711"/>
    <cellStyle name="Comma0 2 91" xfId="712"/>
    <cellStyle name="Comma0 2 92" xfId="713"/>
    <cellStyle name="Comma0 2 93" xfId="714"/>
    <cellStyle name="Comma0 2 94" xfId="715"/>
    <cellStyle name="Comma0 2 95" xfId="716"/>
    <cellStyle name="Comma0 2 96" xfId="717"/>
    <cellStyle name="Comma0 2 97" xfId="718"/>
    <cellStyle name="Comma0 2 98" xfId="719"/>
    <cellStyle name="Comma0 2 99" xfId="720"/>
    <cellStyle name="Comma0 20" xfId="5024"/>
    <cellStyle name="Comma0 21" xfId="5025"/>
    <cellStyle name="Comma0 22" xfId="5026"/>
    <cellStyle name="Comma0 23" xfId="5027"/>
    <cellStyle name="Comma0 24" xfId="5028"/>
    <cellStyle name="Comma0 25" xfId="5029"/>
    <cellStyle name="Comma0 26" xfId="5030"/>
    <cellStyle name="Comma0 27" xfId="5031"/>
    <cellStyle name="Comma0 28" xfId="5032"/>
    <cellStyle name="Comma0 29" xfId="5033"/>
    <cellStyle name="Comma0 3" xfId="404"/>
    <cellStyle name="Comma0 3 2" xfId="5034"/>
    <cellStyle name="Comma0 30" xfId="5035"/>
    <cellStyle name="Comma0 31" xfId="5036"/>
    <cellStyle name="Comma0 32" xfId="5037"/>
    <cellStyle name="Comma0 33" xfId="5038"/>
    <cellStyle name="Comma0 34" xfId="5039"/>
    <cellStyle name="Comma0 35" xfId="5040"/>
    <cellStyle name="Comma0 36" xfId="5041"/>
    <cellStyle name="Comma0 37" xfId="5042"/>
    <cellStyle name="Comma0 4" xfId="405"/>
    <cellStyle name="Comma0 4 2" xfId="5043"/>
    <cellStyle name="Comma0 5" xfId="406"/>
    <cellStyle name="Comma0 5 2" xfId="5044"/>
    <cellStyle name="Comma0 6" xfId="407"/>
    <cellStyle name="Comma0 6 2" xfId="5045"/>
    <cellStyle name="Comma0 7" xfId="408"/>
    <cellStyle name="Comma0 7 2" xfId="5046"/>
    <cellStyle name="Comma0 8" xfId="409"/>
    <cellStyle name="Comma0 8 2" xfId="5047"/>
    <cellStyle name="Comma0 9" xfId="410"/>
    <cellStyle name="Comma0 9 2" xfId="5048"/>
    <cellStyle name="Comma1" xfId="9"/>
    <cellStyle name="Comma1 2" xfId="255"/>
    <cellStyle name="Comma1 2 10" xfId="721"/>
    <cellStyle name="Comma1 2 100" xfId="722"/>
    <cellStyle name="Comma1 2 101" xfId="723"/>
    <cellStyle name="Comma1 2 102" xfId="724"/>
    <cellStyle name="Comma1 2 103" xfId="725"/>
    <cellStyle name="Comma1 2 104" xfId="726"/>
    <cellStyle name="Comma1 2 105" xfId="727"/>
    <cellStyle name="Comma1 2 106" xfId="728"/>
    <cellStyle name="Comma1 2 107" xfId="729"/>
    <cellStyle name="Comma1 2 108" xfId="730"/>
    <cellStyle name="Comma1 2 109" xfId="731"/>
    <cellStyle name="Comma1 2 11" xfId="732"/>
    <cellStyle name="Comma1 2 110" xfId="733"/>
    <cellStyle name="Comma1 2 111" xfId="734"/>
    <cellStyle name="Comma1 2 112" xfId="735"/>
    <cellStyle name="Comma1 2 113" xfId="736"/>
    <cellStyle name="Comma1 2 114" xfId="737"/>
    <cellStyle name="Comma1 2 115" xfId="738"/>
    <cellStyle name="Comma1 2 116" xfId="739"/>
    <cellStyle name="Comma1 2 117" xfId="740"/>
    <cellStyle name="Comma1 2 118" xfId="741"/>
    <cellStyle name="Comma1 2 119" xfId="742"/>
    <cellStyle name="Comma1 2 12" xfId="743"/>
    <cellStyle name="Comma1 2 120" xfId="744"/>
    <cellStyle name="Comma1 2 121" xfId="745"/>
    <cellStyle name="Comma1 2 122" xfId="746"/>
    <cellStyle name="Comma1 2 123" xfId="747"/>
    <cellStyle name="Comma1 2 124" xfId="748"/>
    <cellStyle name="Comma1 2 125" xfId="749"/>
    <cellStyle name="Comma1 2 126" xfId="750"/>
    <cellStyle name="Comma1 2 127" xfId="751"/>
    <cellStyle name="Comma1 2 128" xfId="752"/>
    <cellStyle name="Comma1 2 129" xfId="753"/>
    <cellStyle name="Comma1 2 13" xfId="754"/>
    <cellStyle name="Comma1 2 130" xfId="755"/>
    <cellStyle name="Comma1 2 131" xfId="756"/>
    <cellStyle name="Comma1 2 132" xfId="757"/>
    <cellStyle name="Comma1 2 133" xfId="758"/>
    <cellStyle name="Comma1 2 134" xfId="759"/>
    <cellStyle name="Comma1 2 135" xfId="760"/>
    <cellStyle name="Comma1 2 136" xfId="761"/>
    <cellStyle name="Comma1 2 137" xfId="762"/>
    <cellStyle name="Comma1 2 138" xfId="763"/>
    <cellStyle name="Comma1 2 139" xfId="764"/>
    <cellStyle name="Comma1 2 14" xfId="765"/>
    <cellStyle name="Comma1 2 140" xfId="766"/>
    <cellStyle name="Comma1 2 141" xfId="767"/>
    <cellStyle name="Comma1 2 142" xfId="768"/>
    <cellStyle name="Comma1 2 143" xfId="769"/>
    <cellStyle name="Comma1 2 144" xfId="770"/>
    <cellStyle name="Comma1 2 145" xfId="771"/>
    <cellStyle name="Comma1 2 146" xfId="772"/>
    <cellStyle name="Comma1 2 147" xfId="773"/>
    <cellStyle name="Comma1 2 148" xfId="774"/>
    <cellStyle name="Comma1 2 149" xfId="775"/>
    <cellStyle name="Comma1 2 15" xfId="776"/>
    <cellStyle name="Comma1 2 150" xfId="777"/>
    <cellStyle name="Comma1 2 151" xfId="778"/>
    <cellStyle name="Comma1 2 152" xfId="779"/>
    <cellStyle name="Comma1 2 153" xfId="780"/>
    <cellStyle name="Comma1 2 154" xfId="781"/>
    <cellStyle name="Comma1 2 155" xfId="782"/>
    <cellStyle name="Comma1 2 156" xfId="783"/>
    <cellStyle name="Comma1 2 157" xfId="784"/>
    <cellStyle name="Comma1 2 158" xfId="785"/>
    <cellStyle name="Comma1 2 159" xfId="786"/>
    <cellStyle name="Comma1 2 16" xfId="787"/>
    <cellStyle name="Comma1 2 160" xfId="788"/>
    <cellStyle name="Comma1 2 161" xfId="789"/>
    <cellStyle name="Comma1 2 162" xfId="790"/>
    <cellStyle name="Comma1 2 163" xfId="791"/>
    <cellStyle name="Comma1 2 164" xfId="792"/>
    <cellStyle name="Comma1 2 165" xfId="793"/>
    <cellStyle name="Comma1 2 166" xfId="794"/>
    <cellStyle name="Comma1 2 167" xfId="795"/>
    <cellStyle name="Comma1 2 168" xfId="796"/>
    <cellStyle name="Comma1 2 169" xfId="797"/>
    <cellStyle name="Comma1 2 17" xfId="798"/>
    <cellStyle name="Comma1 2 170" xfId="799"/>
    <cellStyle name="Comma1 2 171" xfId="800"/>
    <cellStyle name="Comma1 2 172" xfId="801"/>
    <cellStyle name="Comma1 2 173" xfId="802"/>
    <cellStyle name="Comma1 2 174" xfId="803"/>
    <cellStyle name="Comma1 2 175" xfId="804"/>
    <cellStyle name="Comma1 2 176" xfId="805"/>
    <cellStyle name="Comma1 2 177" xfId="806"/>
    <cellStyle name="Comma1 2 178" xfId="807"/>
    <cellStyle name="Comma1 2 179" xfId="808"/>
    <cellStyle name="Comma1 2 18" xfId="809"/>
    <cellStyle name="Comma1 2 180" xfId="810"/>
    <cellStyle name="Comma1 2 181" xfId="811"/>
    <cellStyle name="Comma1 2 182" xfId="812"/>
    <cellStyle name="Comma1 2 183" xfId="813"/>
    <cellStyle name="Comma1 2 184" xfId="814"/>
    <cellStyle name="Comma1 2 185" xfId="815"/>
    <cellStyle name="Comma1 2 186" xfId="816"/>
    <cellStyle name="Comma1 2 187" xfId="817"/>
    <cellStyle name="Comma1 2 188" xfId="818"/>
    <cellStyle name="Comma1 2 189" xfId="819"/>
    <cellStyle name="Comma1 2 19" xfId="820"/>
    <cellStyle name="Comma1 2 190" xfId="821"/>
    <cellStyle name="Comma1 2 191" xfId="822"/>
    <cellStyle name="Comma1 2 192" xfId="823"/>
    <cellStyle name="Comma1 2 193" xfId="824"/>
    <cellStyle name="Comma1 2 194" xfId="825"/>
    <cellStyle name="Comma1 2 195" xfId="826"/>
    <cellStyle name="Comma1 2 196" xfId="827"/>
    <cellStyle name="Comma1 2 197" xfId="828"/>
    <cellStyle name="Comma1 2 198" xfId="829"/>
    <cellStyle name="Comma1 2 199" xfId="830"/>
    <cellStyle name="Comma1 2 2" xfId="369"/>
    <cellStyle name="Comma1 2 20" xfId="831"/>
    <cellStyle name="Comma1 2 200" xfId="832"/>
    <cellStyle name="Comma1 2 201" xfId="833"/>
    <cellStyle name="Comma1 2 202" xfId="834"/>
    <cellStyle name="Comma1 2 203" xfId="835"/>
    <cellStyle name="Comma1 2 204" xfId="836"/>
    <cellStyle name="Comma1 2 205" xfId="837"/>
    <cellStyle name="Comma1 2 206" xfId="838"/>
    <cellStyle name="Comma1 2 207" xfId="839"/>
    <cellStyle name="Comma1 2 208" xfId="840"/>
    <cellStyle name="Comma1 2 209" xfId="841"/>
    <cellStyle name="Comma1 2 21" xfId="842"/>
    <cellStyle name="Comma1 2 210" xfId="843"/>
    <cellStyle name="Comma1 2 211" xfId="844"/>
    <cellStyle name="Comma1 2 212" xfId="845"/>
    <cellStyle name="Comma1 2 213" xfId="846"/>
    <cellStyle name="Comma1 2 214" xfId="847"/>
    <cellStyle name="Comma1 2 215" xfId="848"/>
    <cellStyle name="Comma1 2 216" xfId="849"/>
    <cellStyle name="Comma1 2 217" xfId="850"/>
    <cellStyle name="Comma1 2 218" xfId="851"/>
    <cellStyle name="Comma1 2 219" xfId="852"/>
    <cellStyle name="Comma1 2 22" xfId="853"/>
    <cellStyle name="Comma1 2 220" xfId="854"/>
    <cellStyle name="Comma1 2 221" xfId="855"/>
    <cellStyle name="Comma1 2 222" xfId="856"/>
    <cellStyle name="Comma1 2 223" xfId="857"/>
    <cellStyle name="Comma1 2 224" xfId="858"/>
    <cellStyle name="Comma1 2 225" xfId="859"/>
    <cellStyle name="Comma1 2 226" xfId="860"/>
    <cellStyle name="Comma1 2 227" xfId="861"/>
    <cellStyle name="Comma1 2 228" xfId="862"/>
    <cellStyle name="Comma1 2 229" xfId="863"/>
    <cellStyle name="Comma1 2 23" xfId="864"/>
    <cellStyle name="Comma1 2 230" xfId="865"/>
    <cellStyle name="Comma1 2 231" xfId="866"/>
    <cellStyle name="Comma1 2 232" xfId="867"/>
    <cellStyle name="Comma1 2 233" xfId="868"/>
    <cellStyle name="Comma1 2 234" xfId="869"/>
    <cellStyle name="Comma1 2 235" xfId="870"/>
    <cellStyle name="Comma1 2 236" xfId="871"/>
    <cellStyle name="Comma1 2 237" xfId="872"/>
    <cellStyle name="Comma1 2 238" xfId="873"/>
    <cellStyle name="Comma1 2 239" xfId="874"/>
    <cellStyle name="Comma1 2 24" xfId="875"/>
    <cellStyle name="Comma1 2 240" xfId="876"/>
    <cellStyle name="Comma1 2 241" xfId="877"/>
    <cellStyle name="Comma1 2 242" xfId="878"/>
    <cellStyle name="Comma1 2 243" xfId="879"/>
    <cellStyle name="Comma1 2 244" xfId="880"/>
    <cellStyle name="Comma1 2 245" xfId="881"/>
    <cellStyle name="Comma1 2 246" xfId="882"/>
    <cellStyle name="Comma1 2 247" xfId="883"/>
    <cellStyle name="Comma1 2 248" xfId="884"/>
    <cellStyle name="Comma1 2 249" xfId="885"/>
    <cellStyle name="Comma1 2 25" xfId="886"/>
    <cellStyle name="Comma1 2 250" xfId="887"/>
    <cellStyle name="Comma1 2 251" xfId="888"/>
    <cellStyle name="Comma1 2 252" xfId="889"/>
    <cellStyle name="Comma1 2 253" xfId="890"/>
    <cellStyle name="Comma1 2 254" xfId="891"/>
    <cellStyle name="Comma1 2 255" xfId="892"/>
    <cellStyle name="Comma1 2 26" xfId="893"/>
    <cellStyle name="Comma1 2 27" xfId="894"/>
    <cellStyle name="Comma1 2 28" xfId="895"/>
    <cellStyle name="Comma1 2 29" xfId="896"/>
    <cellStyle name="Comma1 2 3" xfId="397"/>
    <cellStyle name="Comma1 2 30" xfId="897"/>
    <cellStyle name="Comma1 2 31" xfId="898"/>
    <cellStyle name="Comma1 2 32" xfId="899"/>
    <cellStyle name="Comma1 2 33" xfId="900"/>
    <cellStyle name="Comma1 2 34" xfId="901"/>
    <cellStyle name="Comma1 2 35" xfId="902"/>
    <cellStyle name="Comma1 2 36" xfId="903"/>
    <cellStyle name="Comma1 2 37" xfId="904"/>
    <cellStyle name="Comma1 2 38" xfId="905"/>
    <cellStyle name="Comma1 2 39" xfId="906"/>
    <cellStyle name="Comma1 2 4" xfId="363"/>
    <cellStyle name="Comma1 2 40" xfId="907"/>
    <cellStyle name="Comma1 2 41" xfId="908"/>
    <cellStyle name="Comma1 2 42" xfId="909"/>
    <cellStyle name="Comma1 2 43" xfId="910"/>
    <cellStyle name="Comma1 2 44" xfId="911"/>
    <cellStyle name="Comma1 2 45" xfId="912"/>
    <cellStyle name="Comma1 2 46" xfId="913"/>
    <cellStyle name="Comma1 2 47" xfId="914"/>
    <cellStyle name="Comma1 2 48" xfId="915"/>
    <cellStyle name="Comma1 2 49" xfId="916"/>
    <cellStyle name="Comma1 2 5" xfId="349"/>
    <cellStyle name="Comma1 2 50" xfId="917"/>
    <cellStyle name="Comma1 2 51" xfId="918"/>
    <cellStyle name="Comma1 2 52" xfId="919"/>
    <cellStyle name="Comma1 2 53" xfId="920"/>
    <cellStyle name="Comma1 2 54" xfId="921"/>
    <cellStyle name="Comma1 2 55" xfId="922"/>
    <cellStyle name="Comma1 2 56" xfId="923"/>
    <cellStyle name="Comma1 2 57" xfId="924"/>
    <cellStyle name="Comma1 2 58" xfId="925"/>
    <cellStyle name="Comma1 2 59" xfId="926"/>
    <cellStyle name="Comma1 2 6" xfId="927"/>
    <cellStyle name="Comma1 2 60" xfId="928"/>
    <cellStyle name="Comma1 2 61" xfId="929"/>
    <cellStyle name="Comma1 2 62" xfId="930"/>
    <cellStyle name="Comma1 2 63" xfId="931"/>
    <cellStyle name="Comma1 2 64" xfId="932"/>
    <cellStyle name="Comma1 2 65" xfId="933"/>
    <cellStyle name="Comma1 2 66" xfId="934"/>
    <cellStyle name="Comma1 2 67" xfId="935"/>
    <cellStyle name="Comma1 2 68" xfId="936"/>
    <cellStyle name="Comma1 2 69" xfId="937"/>
    <cellStyle name="Comma1 2 7" xfId="938"/>
    <cellStyle name="Comma1 2 70" xfId="939"/>
    <cellStyle name="Comma1 2 71" xfId="940"/>
    <cellStyle name="Comma1 2 72" xfId="941"/>
    <cellStyle name="Comma1 2 73" xfId="942"/>
    <cellStyle name="Comma1 2 74" xfId="943"/>
    <cellStyle name="Comma1 2 75" xfId="944"/>
    <cellStyle name="Comma1 2 76" xfId="945"/>
    <cellStyle name="Comma1 2 77" xfId="946"/>
    <cellStyle name="Comma1 2 78" xfId="947"/>
    <cellStyle name="Comma1 2 79" xfId="948"/>
    <cellStyle name="Comma1 2 8" xfId="949"/>
    <cellStyle name="Comma1 2 80" xfId="950"/>
    <cellStyle name="Comma1 2 81" xfId="951"/>
    <cellStyle name="Comma1 2 82" xfId="952"/>
    <cellStyle name="Comma1 2 83" xfId="953"/>
    <cellStyle name="Comma1 2 84" xfId="954"/>
    <cellStyle name="Comma1 2 85" xfId="955"/>
    <cellStyle name="Comma1 2 86" xfId="956"/>
    <cellStyle name="Comma1 2 87" xfId="957"/>
    <cellStyle name="Comma1 2 88" xfId="958"/>
    <cellStyle name="Comma1 2 89" xfId="959"/>
    <cellStyle name="Comma1 2 9" xfId="960"/>
    <cellStyle name="Comma1 2 90" xfId="961"/>
    <cellStyle name="Comma1 2 91" xfId="962"/>
    <cellStyle name="Comma1 2 92" xfId="963"/>
    <cellStyle name="Comma1 2 93" xfId="964"/>
    <cellStyle name="Comma1 2 94" xfId="965"/>
    <cellStyle name="Comma1 2 95" xfId="966"/>
    <cellStyle name="Comma1 2 96" xfId="967"/>
    <cellStyle name="Comma1 2 97" xfId="968"/>
    <cellStyle name="Comma1 2 98" xfId="969"/>
    <cellStyle name="Comma1 2 99" xfId="970"/>
    <cellStyle name="Comma2" xfId="10"/>
    <cellStyle name="Comma2 2" xfId="256"/>
    <cellStyle name="Comma2 2 10" xfId="971"/>
    <cellStyle name="Comma2 2 100" xfId="972"/>
    <cellStyle name="Comma2 2 101" xfId="973"/>
    <cellStyle name="Comma2 2 102" xfId="974"/>
    <cellStyle name="Comma2 2 103" xfId="975"/>
    <cellStyle name="Comma2 2 104" xfId="976"/>
    <cellStyle name="Comma2 2 105" xfId="977"/>
    <cellStyle name="Comma2 2 106" xfId="978"/>
    <cellStyle name="Comma2 2 107" xfId="979"/>
    <cellStyle name="Comma2 2 108" xfId="980"/>
    <cellStyle name="Comma2 2 109" xfId="981"/>
    <cellStyle name="Comma2 2 11" xfId="982"/>
    <cellStyle name="Comma2 2 110" xfId="983"/>
    <cellStyle name="Comma2 2 111" xfId="984"/>
    <cellStyle name="Comma2 2 112" xfId="985"/>
    <cellStyle name="Comma2 2 113" xfId="986"/>
    <cellStyle name="Comma2 2 114" xfId="987"/>
    <cellStyle name="Comma2 2 115" xfId="988"/>
    <cellStyle name="Comma2 2 116" xfId="989"/>
    <cellStyle name="Comma2 2 117" xfId="990"/>
    <cellStyle name="Comma2 2 118" xfId="991"/>
    <cellStyle name="Comma2 2 119" xfId="992"/>
    <cellStyle name="Comma2 2 12" xfId="993"/>
    <cellStyle name="Comma2 2 120" xfId="994"/>
    <cellStyle name="Comma2 2 121" xfId="995"/>
    <cellStyle name="Comma2 2 122" xfId="996"/>
    <cellStyle name="Comma2 2 123" xfId="997"/>
    <cellStyle name="Comma2 2 124" xfId="998"/>
    <cellStyle name="Comma2 2 125" xfId="999"/>
    <cellStyle name="Comma2 2 126" xfId="1000"/>
    <cellStyle name="Comma2 2 127" xfId="1001"/>
    <cellStyle name="Comma2 2 128" xfId="1002"/>
    <cellStyle name="Comma2 2 129" xfId="1003"/>
    <cellStyle name="Comma2 2 13" xfId="1004"/>
    <cellStyle name="Comma2 2 130" xfId="1005"/>
    <cellStyle name="Comma2 2 131" xfId="1006"/>
    <cellStyle name="Comma2 2 132" xfId="1007"/>
    <cellStyle name="Comma2 2 133" xfId="1008"/>
    <cellStyle name="Comma2 2 134" xfId="1009"/>
    <cellStyle name="Comma2 2 135" xfId="1010"/>
    <cellStyle name="Comma2 2 136" xfId="1011"/>
    <cellStyle name="Comma2 2 137" xfId="1012"/>
    <cellStyle name="Comma2 2 138" xfId="1013"/>
    <cellStyle name="Comma2 2 139" xfId="1014"/>
    <cellStyle name="Comma2 2 14" xfId="1015"/>
    <cellStyle name="Comma2 2 140" xfId="1016"/>
    <cellStyle name="Comma2 2 141" xfId="1017"/>
    <cellStyle name="Comma2 2 142" xfId="1018"/>
    <cellStyle name="Comma2 2 143" xfId="1019"/>
    <cellStyle name="Comma2 2 144" xfId="1020"/>
    <cellStyle name="Comma2 2 145" xfId="1021"/>
    <cellStyle name="Comma2 2 146" xfId="1022"/>
    <cellStyle name="Comma2 2 147" xfId="1023"/>
    <cellStyle name="Comma2 2 148" xfId="1024"/>
    <cellStyle name="Comma2 2 149" xfId="1025"/>
    <cellStyle name="Comma2 2 15" xfId="1026"/>
    <cellStyle name="Comma2 2 150" xfId="1027"/>
    <cellStyle name="Comma2 2 151" xfId="1028"/>
    <cellStyle name="Comma2 2 152" xfId="1029"/>
    <cellStyle name="Comma2 2 153" xfId="1030"/>
    <cellStyle name="Comma2 2 154" xfId="1031"/>
    <cellStyle name="Comma2 2 155" xfId="1032"/>
    <cellStyle name="Comma2 2 156" xfId="1033"/>
    <cellStyle name="Comma2 2 157" xfId="1034"/>
    <cellStyle name="Comma2 2 158" xfId="1035"/>
    <cellStyle name="Comma2 2 159" xfId="1036"/>
    <cellStyle name="Comma2 2 16" xfId="1037"/>
    <cellStyle name="Comma2 2 160" xfId="1038"/>
    <cellStyle name="Comma2 2 161" xfId="1039"/>
    <cellStyle name="Comma2 2 162" xfId="1040"/>
    <cellStyle name="Comma2 2 163" xfId="1041"/>
    <cellStyle name="Comma2 2 164" xfId="1042"/>
    <cellStyle name="Comma2 2 165" xfId="1043"/>
    <cellStyle name="Comma2 2 166" xfId="1044"/>
    <cellStyle name="Comma2 2 167" xfId="1045"/>
    <cellStyle name="Comma2 2 168" xfId="1046"/>
    <cellStyle name="Comma2 2 169" xfId="1047"/>
    <cellStyle name="Comma2 2 17" xfId="1048"/>
    <cellStyle name="Comma2 2 170" xfId="1049"/>
    <cellStyle name="Comma2 2 171" xfId="1050"/>
    <cellStyle name="Comma2 2 172" xfId="1051"/>
    <cellStyle name="Comma2 2 173" xfId="1052"/>
    <cellStyle name="Comma2 2 174" xfId="1053"/>
    <cellStyle name="Comma2 2 175" xfId="1054"/>
    <cellStyle name="Comma2 2 176" xfId="1055"/>
    <cellStyle name="Comma2 2 177" xfId="1056"/>
    <cellStyle name="Comma2 2 178" xfId="1057"/>
    <cellStyle name="Comma2 2 179" xfId="1058"/>
    <cellStyle name="Comma2 2 18" xfId="1059"/>
    <cellStyle name="Comma2 2 180" xfId="1060"/>
    <cellStyle name="Comma2 2 181" xfId="1061"/>
    <cellStyle name="Comma2 2 182" xfId="1062"/>
    <cellStyle name="Comma2 2 183" xfId="1063"/>
    <cellStyle name="Comma2 2 184" xfId="1064"/>
    <cellStyle name="Comma2 2 185" xfId="1065"/>
    <cellStyle name="Comma2 2 186" xfId="1066"/>
    <cellStyle name="Comma2 2 187" xfId="1067"/>
    <cellStyle name="Comma2 2 188" xfId="1068"/>
    <cellStyle name="Comma2 2 189" xfId="1069"/>
    <cellStyle name="Comma2 2 19" xfId="1070"/>
    <cellStyle name="Comma2 2 190" xfId="1071"/>
    <cellStyle name="Comma2 2 191" xfId="1072"/>
    <cellStyle name="Comma2 2 192" xfId="1073"/>
    <cellStyle name="Comma2 2 193" xfId="1074"/>
    <cellStyle name="Comma2 2 194" xfId="1075"/>
    <cellStyle name="Comma2 2 195" xfId="1076"/>
    <cellStyle name="Comma2 2 196" xfId="1077"/>
    <cellStyle name="Comma2 2 197" xfId="1078"/>
    <cellStyle name="Comma2 2 198" xfId="1079"/>
    <cellStyle name="Comma2 2 199" xfId="1080"/>
    <cellStyle name="Comma2 2 2" xfId="370"/>
    <cellStyle name="Comma2 2 20" xfId="1081"/>
    <cellStyle name="Comma2 2 200" xfId="1082"/>
    <cellStyle name="Comma2 2 201" xfId="1083"/>
    <cellStyle name="Comma2 2 202" xfId="1084"/>
    <cellStyle name="Comma2 2 203" xfId="1085"/>
    <cellStyle name="Comma2 2 204" xfId="1086"/>
    <cellStyle name="Comma2 2 205" xfId="1087"/>
    <cellStyle name="Comma2 2 206" xfId="1088"/>
    <cellStyle name="Comma2 2 207" xfId="1089"/>
    <cellStyle name="Comma2 2 208" xfId="1090"/>
    <cellStyle name="Comma2 2 209" xfId="1091"/>
    <cellStyle name="Comma2 2 21" xfId="1092"/>
    <cellStyle name="Comma2 2 210" xfId="1093"/>
    <cellStyle name="Comma2 2 211" xfId="1094"/>
    <cellStyle name="Comma2 2 212" xfId="1095"/>
    <cellStyle name="Comma2 2 213" xfId="1096"/>
    <cellStyle name="Comma2 2 214" xfId="1097"/>
    <cellStyle name="Comma2 2 215" xfId="1098"/>
    <cellStyle name="Comma2 2 216" xfId="1099"/>
    <cellStyle name="Comma2 2 217" xfId="1100"/>
    <cellStyle name="Comma2 2 218" xfId="1101"/>
    <cellStyle name="Comma2 2 219" xfId="1102"/>
    <cellStyle name="Comma2 2 22" xfId="1103"/>
    <cellStyle name="Comma2 2 220" xfId="1104"/>
    <cellStyle name="Comma2 2 221" xfId="1105"/>
    <cellStyle name="Comma2 2 222" xfId="1106"/>
    <cellStyle name="Comma2 2 223" xfId="1107"/>
    <cellStyle name="Comma2 2 224" xfId="1108"/>
    <cellStyle name="Comma2 2 225" xfId="1109"/>
    <cellStyle name="Comma2 2 226" xfId="1110"/>
    <cellStyle name="Comma2 2 227" xfId="1111"/>
    <cellStyle name="Comma2 2 228" xfId="1112"/>
    <cellStyle name="Comma2 2 229" xfId="1113"/>
    <cellStyle name="Comma2 2 23" xfId="1114"/>
    <cellStyle name="Comma2 2 230" xfId="1115"/>
    <cellStyle name="Comma2 2 231" xfId="1116"/>
    <cellStyle name="Comma2 2 232" xfId="1117"/>
    <cellStyle name="Comma2 2 233" xfId="1118"/>
    <cellStyle name="Comma2 2 234" xfId="1119"/>
    <cellStyle name="Comma2 2 235" xfId="1120"/>
    <cellStyle name="Comma2 2 236" xfId="1121"/>
    <cellStyle name="Comma2 2 237" xfId="1122"/>
    <cellStyle name="Comma2 2 238" xfId="1123"/>
    <cellStyle name="Comma2 2 239" xfId="1124"/>
    <cellStyle name="Comma2 2 24" xfId="1125"/>
    <cellStyle name="Comma2 2 240" xfId="1126"/>
    <cellStyle name="Comma2 2 241" xfId="1127"/>
    <cellStyle name="Comma2 2 242" xfId="1128"/>
    <cellStyle name="Comma2 2 243" xfId="1129"/>
    <cellStyle name="Comma2 2 244" xfId="1130"/>
    <cellStyle name="Comma2 2 245" xfId="1131"/>
    <cellStyle name="Comma2 2 246" xfId="1132"/>
    <cellStyle name="Comma2 2 247" xfId="1133"/>
    <cellStyle name="Comma2 2 248" xfId="1134"/>
    <cellStyle name="Comma2 2 249" xfId="1135"/>
    <cellStyle name="Comma2 2 25" xfId="1136"/>
    <cellStyle name="Comma2 2 250" xfId="1137"/>
    <cellStyle name="Comma2 2 251" xfId="1138"/>
    <cellStyle name="Comma2 2 252" xfId="1139"/>
    <cellStyle name="Comma2 2 253" xfId="1140"/>
    <cellStyle name="Comma2 2 254" xfId="1141"/>
    <cellStyle name="Comma2 2 255" xfId="1142"/>
    <cellStyle name="Comma2 2 26" xfId="1143"/>
    <cellStyle name="Comma2 2 27" xfId="1144"/>
    <cellStyle name="Comma2 2 28" xfId="1145"/>
    <cellStyle name="Comma2 2 29" xfId="1146"/>
    <cellStyle name="Comma2 2 3" xfId="395"/>
    <cellStyle name="Comma2 2 30" xfId="1147"/>
    <cellStyle name="Comma2 2 31" xfId="1148"/>
    <cellStyle name="Comma2 2 32" xfId="1149"/>
    <cellStyle name="Comma2 2 33" xfId="1150"/>
    <cellStyle name="Comma2 2 34" xfId="1151"/>
    <cellStyle name="Comma2 2 35" xfId="1152"/>
    <cellStyle name="Comma2 2 36" xfId="1153"/>
    <cellStyle name="Comma2 2 37" xfId="1154"/>
    <cellStyle name="Comma2 2 38" xfId="1155"/>
    <cellStyle name="Comma2 2 39" xfId="1156"/>
    <cellStyle name="Comma2 2 4" xfId="362"/>
    <cellStyle name="Comma2 2 40" xfId="1157"/>
    <cellStyle name="Comma2 2 41" xfId="1158"/>
    <cellStyle name="Comma2 2 42" xfId="1159"/>
    <cellStyle name="Comma2 2 43" xfId="1160"/>
    <cellStyle name="Comma2 2 44" xfId="1161"/>
    <cellStyle name="Comma2 2 45" xfId="1162"/>
    <cellStyle name="Comma2 2 46" xfId="1163"/>
    <cellStyle name="Comma2 2 47" xfId="1164"/>
    <cellStyle name="Comma2 2 48" xfId="1165"/>
    <cellStyle name="Comma2 2 49" xfId="1166"/>
    <cellStyle name="Comma2 2 5" xfId="343"/>
    <cellStyle name="Comma2 2 50" xfId="1167"/>
    <cellStyle name="Comma2 2 51" xfId="1168"/>
    <cellStyle name="Comma2 2 52" xfId="1169"/>
    <cellStyle name="Comma2 2 53" xfId="1170"/>
    <cellStyle name="Comma2 2 54" xfId="1171"/>
    <cellStyle name="Comma2 2 55" xfId="1172"/>
    <cellStyle name="Comma2 2 56" xfId="1173"/>
    <cellStyle name="Comma2 2 57" xfId="1174"/>
    <cellStyle name="Comma2 2 58" xfId="1175"/>
    <cellStyle name="Comma2 2 59" xfId="1176"/>
    <cellStyle name="Comma2 2 6" xfId="1177"/>
    <cellStyle name="Comma2 2 60" xfId="1178"/>
    <cellStyle name="Comma2 2 61" xfId="1179"/>
    <cellStyle name="Comma2 2 62" xfId="1180"/>
    <cellStyle name="Comma2 2 63" xfId="1181"/>
    <cellStyle name="Comma2 2 64" xfId="1182"/>
    <cellStyle name="Comma2 2 65" xfId="1183"/>
    <cellStyle name="Comma2 2 66" xfId="1184"/>
    <cellStyle name="Comma2 2 67" xfId="1185"/>
    <cellStyle name="Comma2 2 68" xfId="1186"/>
    <cellStyle name="Comma2 2 69" xfId="1187"/>
    <cellStyle name="Comma2 2 7" xfId="1188"/>
    <cellStyle name="Comma2 2 70" xfId="1189"/>
    <cellStyle name="Comma2 2 71" xfId="1190"/>
    <cellStyle name="Comma2 2 72" xfId="1191"/>
    <cellStyle name="Comma2 2 73" xfId="1192"/>
    <cellStyle name="Comma2 2 74" xfId="1193"/>
    <cellStyle name="Comma2 2 75" xfId="1194"/>
    <cellStyle name="Comma2 2 76" xfId="1195"/>
    <cellStyle name="Comma2 2 77" xfId="1196"/>
    <cellStyle name="Comma2 2 78" xfId="1197"/>
    <cellStyle name="Comma2 2 79" xfId="1198"/>
    <cellStyle name="Comma2 2 8" xfId="1199"/>
    <cellStyle name="Comma2 2 80" xfId="1200"/>
    <cellStyle name="Comma2 2 81" xfId="1201"/>
    <cellStyle name="Comma2 2 82" xfId="1202"/>
    <cellStyle name="Comma2 2 83" xfId="1203"/>
    <cellStyle name="Comma2 2 84" xfId="1204"/>
    <cellStyle name="Comma2 2 85" xfId="1205"/>
    <cellStyle name="Comma2 2 86" xfId="1206"/>
    <cellStyle name="Comma2 2 87" xfId="1207"/>
    <cellStyle name="Comma2 2 88" xfId="1208"/>
    <cellStyle name="Comma2 2 89" xfId="1209"/>
    <cellStyle name="Comma2 2 9" xfId="1210"/>
    <cellStyle name="Comma2 2 90" xfId="1211"/>
    <cellStyle name="Comma2 2 91" xfId="1212"/>
    <cellStyle name="Comma2 2 92" xfId="1213"/>
    <cellStyle name="Comma2 2 93" xfId="1214"/>
    <cellStyle name="Comma2 2 94" xfId="1215"/>
    <cellStyle name="Comma2 2 95" xfId="1216"/>
    <cellStyle name="Comma2 2 96" xfId="1217"/>
    <cellStyle name="Comma2 2 97" xfId="1218"/>
    <cellStyle name="Comma2 2 98" xfId="1219"/>
    <cellStyle name="Comma2 2 99" xfId="1220"/>
    <cellStyle name="Comma3" xfId="11"/>
    <cellStyle name="Comma3 2" xfId="257"/>
    <cellStyle name="Comma3 2 10" xfId="1221"/>
    <cellStyle name="Comma3 2 100" xfId="1222"/>
    <cellStyle name="Comma3 2 101" xfId="1223"/>
    <cellStyle name="Comma3 2 102" xfId="1224"/>
    <cellStyle name="Comma3 2 103" xfId="1225"/>
    <cellStyle name="Comma3 2 104" xfId="1226"/>
    <cellStyle name="Comma3 2 105" xfId="1227"/>
    <cellStyle name="Comma3 2 106" xfId="1228"/>
    <cellStyle name="Comma3 2 107" xfId="1229"/>
    <cellStyle name="Comma3 2 108" xfId="1230"/>
    <cellStyle name="Comma3 2 109" xfId="1231"/>
    <cellStyle name="Comma3 2 11" xfId="1232"/>
    <cellStyle name="Comma3 2 110" xfId="1233"/>
    <cellStyle name="Comma3 2 111" xfId="1234"/>
    <cellStyle name="Comma3 2 112" xfId="1235"/>
    <cellStyle name="Comma3 2 113" xfId="1236"/>
    <cellStyle name="Comma3 2 114" xfId="1237"/>
    <cellStyle name="Comma3 2 115" xfId="1238"/>
    <cellStyle name="Comma3 2 116" xfId="1239"/>
    <cellStyle name="Comma3 2 117" xfId="1240"/>
    <cellStyle name="Comma3 2 118" xfId="1241"/>
    <cellStyle name="Comma3 2 119" xfId="1242"/>
    <cellStyle name="Comma3 2 12" xfId="1243"/>
    <cellStyle name="Comma3 2 120" xfId="1244"/>
    <cellStyle name="Comma3 2 121" xfId="1245"/>
    <cellStyle name="Comma3 2 122" xfId="1246"/>
    <cellStyle name="Comma3 2 123" xfId="1247"/>
    <cellStyle name="Comma3 2 124" xfId="1248"/>
    <cellStyle name="Comma3 2 125" xfId="1249"/>
    <cellStyle name="Comma3 2 126" xfId="1250"/>
    <cellStyle name="Comma3 2 127" xfId="1251"/>
    <cellStyle name="Comma3 2 128" xfId="1252"/>
    <cellStyle name="Comma3 2 129" xfId="1253"/>
    <cellStyle name="Comma3 2 13" xfId="1254"/>
    <cellStyle name="Comma3 2 130" xfId="1255"/>
    <cellStyle name="Comma3 2 131" xfId="1256"/>
    <cellStyle name="Comma3 2 132" xfId="1257"/>
    <cellStyle name="Comma3 2 133" xfId="1258"/>
    <cellStyle name="Comma3 2 134" xfId="1259"/>
    <cellStyle name="Comma3 2 135" xfId="1260"/>
    <cellStyle name="Comma3 2 136" xfId="1261"/>
    <cellStyle name="Comma3 2 137" xfId="1262"/>
    <cellStyle name="Comma3 2 138" xfId="1263"/>
    <cellStyle name="Comma3 2 139" xfId="1264"/>
    <cellStyle name="Comma3 2 14" xfId="1265"/>
    <cellStyle name="Comma3 2 140" xfId="1266"/>
    <cellStyle name="Comma3 2 141" xfId="1267"/>
    <cellStyle name="Comma3 2 142" xfId="1268"/>
    <cellStyle name="Comma3 2 143" xfId="1269"/>
    <cellStyle name="Comma3 2 144" xfId="1270"/>
    <cellStyle name="Comma3 2 145" xfId="1271"/>
    <cellStyle name="Comma3 2 146" xfId="1272"/>
    <cellStyle name="Comma3 2 147" xfId="1273"/>
    <cellStyle name="Comma3 2 148" xfId="1274"/>
    <cellStyle name="Comma3 2 149" xfId="1275"/>
    <cellStyle name="Comma3 2 15" xfId="1276"/>
    <cellStyle name="Comma3 2 150" xfId="1277"/>
    <cellStyle name="Comma3 2 151" xfId="1278"/>
    <cellStyle name="Comma3 2 152" xfId="1279"/>
    <cellStyle name="Comma3 2 153" xfId="1280"/>
    <cellStyle name="Comma3 2 154" xfId="1281"/>
    <cellStyle name="Comma3 2 155" xfId="1282"/>
    <cellStyle name="Comma3 2 156" xfId="1283"/>
    <cellStyle name="Comma3 2 157" xfId="1284"/>
    <cellStyle name="Comma3 2 158" xfId="1285"/>
    <cellStyle name="Comma3 2 159" xfId="1286"/>
    <cellStyle name="Comma3 2 16" xfId="1287"/>
    <cellStyle name="Comma3 2 160" xfId="1288"/>
    <cellStyle name="Comma3 2 161" xfId="1289"/>
    <cellStyle name="Comma3 2 162" xfId="1290"/>
    <cellStyle name="Comma3 2 163" xfId="1291"/>
    <cellStyle name="Comma3 2 164" xfId="1292"/>
    <cellStyle name="Comma3 2 165" xfId="1293"/>
    <cellStyle name="Comma3 2 166" xfId="1294"/>
    <cellStyle name="Comma3 2 167" xfId="1295"/>
    <cellStyle name="Comma3 2 168" xfId="1296"/>
    <cellStyle name="Comma3 2 169" xfId="1297"/>
    <cellStyle name="Comma3 2 17" xfId="1298"/>
    <cellStyle name="Comma3 2 170" xfId="1299"/>
    <cellStyle name="Comma3 2 171" xfId="1300"/>
    <cellStyle name="Comma3 2 172" xfId="1301"/>
    <cellStyle name="Comma3 2 173" xfId="1302"/>
    <cellStyle name="Comma3 2 174" xfId="1303"/>
    <cellStyle name="Comma3 2 175" xfId="1304"/>
    <cellStyle name="Comma3 2 176" xfId="1305"/>
    <cellStyle name="Comma3 2 177" xfId="1306"/>
    <cellStyle name="Comma3 2 178" xfId="1307"/>
    <cellStyle name="Comma3 2 179" xfId="1308"/>
    <cellStyle name="Comma3 2 18" xfId="1309"/>
    <cellStyle name="Comma3 2 180" xfId="1310"/>
    <cellStyle name="Comma3 2 181" xfId="1311"/>
    <cellStyle name="Comma3 2 182" xfId="1312"/>
    <cellStyle name="Comma3 2 183" xfId="1313"/>
    <cellStyle name="Comma3 2 184" xfId="1314"/>
    <cellStyle name="Comma3 2 185" xfId="1315"/>
    <cellStyle name="Comma3 2 186" xfId="1316"/>
    <cellStyle name="Comma3 2 187" xfId="1317"/>
    <cellStyle name="Comma3 2 188" xfId="1318"/>
    <cellStyle name="Comma3 2 189" xfId="1319"/>
    <cellStyle name="Comma3 2 19" xfId="1320"/>
    <cellStyle name="Comma3 2 190" xfId="1321"/>
    <cellStyle name="Comma3 2 191" xfId="1322"/>
    <cellStyle name="Comma3 2 192" xfId="1323"/>
    <cellStyle name="Comma3 2 193" xfId="1324"/>
    <cellStyle name="Comma3 2 194" xfId="1325"/>
    <cellStyle name="Comma3 2 195" xfId="1326"/>
    <cellStyle name="Comma3 2 196" xfId="1327"/>
    <cellStyle name="Comma3 2 197" xfId="1328"/>
    <cellStyle name="Comma3 2 198" xfId="1329"/>
    <cellStyle name="Comma3 2 199" xfId="1330"/>
    <cellStyle name="Comma3 2 2" xfId="371"/>
    <cellStyle name="Comma3 2 20" xfId="1331"/>
    <cellStyle name="Comma3 2 200" xfId="1332"/>
    <cellStyle name="Comma3 2 201" xfId="1333"/>
    <cellStyle name="Comma3 2 202" xfId="1334"/>
    <cellStyle name="Comma3 2 203" xfId="1335"/>
    <cellStyle name="Comma3 2 204" xfId="1336"/>
    <cellStyle name="Comma3 2 205" xfId="1337"/>
    <cellStyle name="Comma3 2 206" xfId="1338"/>
    <cellStyle name="Comma3 2 207" xfId="1339"/>
    <cellStyle name="Comma3 2 208" xfId="1340"/>
    <cellStyle name="Comma3 2 209" xfId="1341"/>
    <cellStyle name="Comma3 2 21" xfId="1342"/>
    <cellStyle name="Comma3 2 210" xfId="1343"/>
    <cellStyle name="Comma3 2 211" xfId="1344"/>
    <cellStyle name="Comma3 2 212" xfId="1345"/>
    <cellStyle name="Comma3 2 213" xfId="1346"/>
    <cellStyle name="Comma3 2 214" xfId="1347"/>
    <cellStyle name="Comma3 2 215" xfId="1348"/>
    <cellStyle name="Comma3 2 216" xfId="1349"/>
    <cellStyle name="Comma3 2 217" xfId="1350"/>
    <cellStyle name="Comma3 2 218" xfId="1351"/>
    <cellStyle name="Comma3 2 219" xfId="1352"/>
    <cellStyle name="Comma3 2 22" xfId="1353"/>
    <cellStyle name="Comma3 2 220" xfId="1354"/>
    <cellStyle name="Comma3 2 221" xfId="1355"/>
    <cellStyle name="Comma3 2 222" xfId="1356"/>
    <cellStyle name="Comma3 2 223" xfId="1357"/>
    <cellStyle name="Comma3 2 224" xfId="1358"/>
    <cellStyle name="Comma3 2 225" xfId="1359"/>
    <cellStyle name="Comma3 2 226" xfId="1360"/>
    <cellStyle name="Comma3 2 227" xfId="1361"/>
    <cellStyle name="Comma3 2 228" xfId="1362"/>
    <cellStyle name="Comma3 2 229" xfId="1363"/>
    <cellStyle name="Comma3 2 23" xfId="1364"/>
    <cellStyle name="Comma3 2 230" xfId="1365"/>
    <cellStyle name="Comma3 2 231" xfId="1366"/>
    <cellStyle name="Comma3 2 232" xfId="1367"/>
    <cellStyle name="Comma3 2 233" xfId="1368"/>
    <cellStyle name="Comma3 2 234" xfId="1369"/>
    <cellStyle name="Comma3 2 235" xfId="1370"/>
    <cellStyle name="Comma3 2 236" xfId="1371"/>
    <cellStyle name="Comma3 2 237" xfId="1372"/>
    <cellStyle name="Comma3 2 238" xfId="1373"/>
    <cellStyle name="Comma3 2 239" xfId="1374"/>
    <cellStyle name="Comma3 2 24" xfId="1375"/>
    <cellStyle name="Comma3 2 240" xfId="1376"/>
    <cellStyle name="Comma3 2 241" xfId="1377"/>
    <cellStyle name="Comma3 2 242" xfId="1378"/>
    <cellStyle name="Comma3 2 243" xfId="1379"/>
    <cellStyle name="Comma3 2 244" xfId="1380"/>
    <cellStyle name="Comma3 2 245" xfId="1381"/>
    <cellStyle name="Comma3 2 246" xfId="1382"/>
    <cellStyle name="Comma3 2 247" xfId="1383"/>
    <cellStyle name="Comma3 2 248" xfId="1384"/>
    <cellStyle name="Comma3 2 249" xfId="1385"/>
    <cellStyle name="Comma3 2 25" xfId="1386"/>
    <cellStyle name="Comma3 2 250" xfId="1387"/>
    <cellStyle name="Comma3 2 251" xfId="1388"/>
    <cellStyle name="Comma3 2 252" xfId="1389"/>
    <cellStyle name="Comma3 2 253" xfId="1390"/>
    <cellStyle name="Comma3 2 254" xfId="1391"/>
    <cellStyle name="Comma3 2 255" xfId="1392"/>
    <cellStyle name="Comma3 2 26" xfId="1393"/>
    <cellStyle name="Comma3 2 27" xfId="1394"/>
    <cellStyle name="Comma3 2 28" xfId="1395"/>
    <cellStyle name="Comma3 2 29" xfId="1396"/>
    <cellStyle name="Comma3 2 3" xfId="393"/>
    <cellStyle name="Comma3 2 30" xfId="1397"/>
    <cellStyle name="Comma3 2 31" xfId="1398"/>
    <cellStyle name="Comma3 2 32" xfId="1399"/>
    <cellStyle name="Comma3 2 33" xfId="1400"/>
    <cellStyle name="Comma3 2 34" xfId="1401"/>
    <cellStyle name="Comma3 2 35" xfId="1402"/>
    <cellStyle name="Comma3 2 36" xfId="1403"/>
    <cellStyle name="Comma3 2 37" xfId="1404"/>
    <cellStyle name="Comma3 2 38" xfId="1405"/>
    <cellStyle name="Comma3 2 39" xfId="1406"/>
    <cellStyle name="Comma3 2 4" xfId="361"/>
    <cellStyle name="Comma3 2 40" xfId="1407"/>
    <cellStyle name="Comma3 2 41" xfId="1408"/>
    <cellStyle name="Comma3 2 42" xfId="1409"/>
    <cellStyle name="Comma3 2 43" xfId="1410"/>
    <cellStyle name="Comma3 2 44" xfId="1411"/>
    <cellStyle name="Comma3 2 45" xfId="1412"/>
    <cellStyle name="Comma3 2 46" xfId="1413"/>
    <cellStyle name="Comma3 2 47" xfId="1414"/>
    <cellStyle name="Comma3 2 48" xfId="1415"/>
    <cellStyle name="Comma3 2 49" xfId="1416"/>
    <cellStyle name="Comma3 2 5" xfId="344"/>
    <cellStyle name="Comma3 2 50" xfId="1417"/>
    <cellStyle name="Comma3 2 51" xfId="1418"/>
    <cellStyle name="Comma3 2 52" xfId="1419"/>
    <cellStyle name="Comma3 2 53" xfId="1420"/>
    <cellStyle name="Comma3 2 54" xfId="1421"/>
    <cellStyle name="Comma3 2 55" xfId="1422"/>
    <cellStyle name="Comma3 2 56" xfId="1423"/>
    <cellStyle name="Comma3 2 57" xfId="1424"/>
    <cellStyle name="Comma3 2 58" xfId="1425"/>
    <cellStyle name="Comma3 2 59" xfId="1426"/>
    <cellStyle name="Comma3 2 6" xfId="1427"/>
    <cellStyle name="Comma3 2 60" xfId="1428"/>
    <cellStyle name="Comma3 2 61" xfId="1429"/>
    <cellStyle name="Comma3 2 62" xfId="1430"/>
    <cellStyle name="Comma3 2 63" xfId="1431"/>
    <cellStyle name="Comma3 2 64" xfId="1432"/>
    <cellStyle name="Comma3 2 65" xfId="1433"/>
    <cellStyle name="Comma3 2 66" xfId="1434"/>
    <cellStyle name="Comma3 2 67" xfId="1435"/>
    <cellStyle name="Comma3 2 68" xfId="1436"/>
    <cellStyle name="Comma3 2 69" xfId="1437"/>
    <cellStyle name="Comma3 2 7" xfId="1438"/>
    <cellStyle name="Comma3 2 70" xfId="1439"/>
    <cellStyle name="Comma3 2 71" xfId="1440"/>
    <cellStyle name="Comma3 2 72" xfId="1441"/>
    <cellStyle name="Comma3 2 73" xfId="1442"/>
    <cellStyle name="Comma3 2 74" xfId="1443"/>
    <cellStyle name="Comma3 2 75" xfId="1444"/>
    <cellStyle name="Comma3 2 76" xfId="1445"/>
    <cellStyle name="Comma3 2 77" xfId="1446"/>
    <cellStyle name="Comma3 2 78" xfId="1447"/>
    <cellStyle name="Comma3 2 79" xfId="1448"/>
    <cellStyle name="Comma3 2 8" xfId="1449"/>
    <cellStyle name="Comma3 2 80" xfId="1450"/>
    <cellStyle name="Comma3 2 81" xfId="1451"/>
    <cellStyle name="Comma3 2 82" xfId="1452"/>
    <cellStyle name="Comma3 2 83" xfId="1453"/>
    <cellStyle name="Comma3 2 84" xfId="1454"/>
    <cellStyle name="Comma3 2 85" xfId="1455"/>
    <cellStyle name="Comma3 2 86" xfId="1456"/>
    <cellStyle name="Comma3 2 87" xfId="1457"/>
    <cellStyle name="Comma3 2 88" xfId="1458"/>
    <cellStyle name="Comma3 2 89" xfId="1459"/>
    <cellStyle name="Comma3 2 9" xfId="1460"/>
    <cellStyle name="Comma3 2 90" xfId="1461"/>
    <cellStyle name="Comma3 2 91" xfId="1462"/>
    <cellStyle name="Comma3 2 92" xfId="1463"/>
    <cellStyle name="Comma3 2 93" xfId="1464"/>
    <cellStyle name="Comma3 2 94" xfId="1465"/>
    <cellStyle name="Comma3 2 95" xfId="1466"/>
    <cellStyle name="Comma3 2 96" xfId="1467"/>
    <cellStyle name="Comma3 2 97" xfId="1468"/>
    <cellStyle name="Comma3 2 98" xfId="1469"/>
    <cellStyle name="Comma3 2 99" xfId="1470"/>
    <cellStyle name="Curren - Style1" xfId="5554"/>
    <cellStyle name="Currency" xfId="5558" builtinId="4"/>
    <cellStyle name="Currency [00]" xfId="5050"/>
    <cellStyle name="Currency 10" xfId="1471"/>
    <cellStyle name="Currency 10 2" xfId="5051"/>
    <cellStyle name="Currency 11" xfId="1472"/>
    <cellStyle name="Currency 12" xfId="1473"/>
    <cellStyle name="Currency 13" xfId="1474"/>
    <cellStyle name="Currency 14" xfId="1475"/>
    <cellStyle name="Currency 14 2" xfId="5052"/>
    <cellStyle name="Currency 15" xfId="1476"/>
    <cellStyle name="Currency 16" xfId="1477"/>
    <cellStyle name="Currency 17" xfId="5049"/>
    <cellStyle name="Currency 18" xfId="1478"/>
    <cellStyle name="Currency 19" xfId="1479"/>
    <cellStyle name="Currency 2" xfId="6"/>
    <cellStyle name="Currency 2 2" xfId="402"/>
    <cellStyle name="Currency 2 2 2" xfId="5053"/>
    <cellStyle name="Currency 2 3" xfId="5054"/>
    <cellStyle name="Currency 2 4" xfId="5055"/>
    <cellStyle name="Currency 20" xfId="1480"/>
    <cellStyle name="Currency 21" xfId="1481"/>
    <cellStyle name="Currency 22" xfId="1482"/>
    <cellStyle name="Currency 23" xfId="1483"/>
    <cellStyle name="Currency 24" xfId="1484"/>
    <cellStyle name="Currency 25" xfId="1485"/>
    <cellStyle name="Currency 26" xfId="1486"/>
    <cellStyle name="Currency 27" xfId="1487"/>
    <cellStyle name="Currency 28" xfId="1488"/>
    <cellStyle name="Currency 29" xfId="1489"/>
    <cellStyle name="Currency 3" xfId="1490"/>
    <cellStyle name="Currency 30" xfId="1491"/>
    <cellStyle name="Currency 31" xfId="1492"/>
    <cellStyle name="Currency 32" xfId="1493"/>
    <cellStyle name="Currency 33" xfId="1494"/>
    <cellStyle name="Currency 34" xfId="1495"/>
    <cellStyle name="Currency 35" xfId="5514"/>
    <cellStyle name="Currency 36" xfId="5506"/>
    <cellStyle name="Currency 37" xfId="5515"/>
    <cellStyle name="Currency 38" xfId="5505"/>
    <cellStyle name="Currency 39" xfId="5516"/>
    <cellStyle name="Currency 4" xfId="1496"/>
    <cellStyle name="Currency 40" xfId="5507"/>
    <cellStyle name="Currency 41" xfId="5531"/>
    <cellStyle name="Currency 42" xfId="5527"/>
    <cellStyle name="Currency 43" xfId="5532"/>
    <cellStyle name="Currency 44" xfId="5555"/>
    <cellStyle name="Currency 5" xfId="1497"/>
    <cellStyle name="Currency 53" xfId="1498"/>
    <cellStyle name="Currency 54" xfId="1499"/>
    <cellStyle name="Currency 6" xfId="1500"/>
    <cellStyle name="Currency 7" xfId="1501"/>
    <cellStyle name="Currency 7 2" xfId="5056"/>
    <cellStyle name="Currency 8" xfId="1502"/>
    <cellStyle name="Currency 9" xfId="4410"/>
    <cellStyle name="Currency 9 2" xfId="5057"/>
    <cellStyle name="Currency0" xfId="12"/>
    <cellStyle name="Currency0 2" xfId="258"/>
    <cellStyle name="Currency0 2 10" xfId="1503"/>
    <cellStyle name="Currency0 2 100" xfId="1504"/>
    <cellStyle name="Currency0 2 101" xfId="1505"/>
    <cellStyle name="Currency0 2 102" xfId="1506"/>
    <cellStyle name="Currency0 2 103" xfId="1507"/>
    <cellStyle name="Currency0 2 104" xfId="1508"/>
    <cellStyle name="Currency0 2 105" xfId="1509"/>
    <cellStyle name="Currency0 2 106" xfId="1510"/>
    <cellStyle name="Currency0 2 107" xfId="1511"/>
    <cellStyle name="Currency0 2 108" xfId="1512"/>
    <cellStyle name="Currency0 2 109" xfId="1513"/>
    <cellStyle name="Currency0 2 11" xfId="1514"/>
    <cellStyle name="Currency0 2 110" xfId="1515"/>
    <cellStyle name="Currency0 2 111" xfId="1516"/>
    <cellStyle name="Currency0 2 112" xfId="1517"/>
    <cellStyle name="Currency0 2 113" xfId="1518"/>
    <cellStyle name="Currency0 2 114" xfId="1519"/>
    <cellStyle name="Currency0 2 115" xfId="1520"/>
    <cellStyle name="Currency0 2 116" xfId="1521"/>
    <cellStyle name="Currency0 2 117" xfId="1522"/>
    <cellStyle name="Currency0 2 118" xfId="1523"/>
    <cellStyle name="Currency0 2 119" xfId="1524"/>
    <cellStyle name="Currency0 2 12" xfId="1525"/>
    <cellStyle name="Currency0 2 120" xfId="1526"/>
    <cellStyle name="Currency0 2 121" xfId="1527"/>
    <cellStyle name="Currency0 2 122" xfId="1528"/>
    <cellStyle name="Currency0 2 123" xfId="1529"/>
    <cellStyle name="Currency0 2 124" xfId="1530"/>
    <cellStyle name="Currency0 2 125" xfId="1531"/>
    <cellStyle name="Currency0 2 126" xfId="1532"/>
    <cellStyle name="Currency0 2 127" xfId="1533"/>
    <cellStyle name="Currency0 2 128" xfId="1534"/>
    <cellStyle name="Currency0 2 129" xfId="1535"/>
    <cellStyle name="Currency0 2 13" xfId="1536"/>
    <cellStyle name="Currency0 2 130" xfId="1537"/>
    <cellStyle name="Currency0 2 131" xfId="1538"/>
    <cellStyle name="Currency0 2 132" xfId="1539"/>
    <cellStyle name="Currency0 2 133" xfId="1540"/>
    <cellStyle name="Currency0 2 134" xfId="1541"/>
    <cellStyle name="Currency0 2 135" xfId="1542"/>
    <cellStyle name="Currency0 2 136" xfId="1543"/>
    <cellStyle name="Currency0 2 137" xfId="1544"/>
    <cellStyle name="Currency0 2 138" xfId="1545"/>
    <cellStyle name="Currency0 2 139" xfId="1546"/>
    <cellStyle name="Currency0 2 14" xfId="1547"/>
    <cellStyle name="Currency0 2 140" xfId="1548"/>
    <cellStyle name="Currency0 2 141" xfId="1549"/>
    <cellStyle name="Currency0 2 142" xfId="1550"/>
    <cellStyle name="Currency0 2 143" xfId="1551"/>
    <cellStyle name="Currency0 2 144" xfId="1552"/>
    <cellStyle name="Currency0 2 145" xfId="1553"/>
    <cellStyle name="Currency0 2 146" xfId="1554"/>
    <cellStyle name="Currency0 2 147" xfId="1555"/>
    <cellStyle name="Currency0 2 148" xfId="1556"/>
    <cellStyle name="Currency0 2 149" xfId="1557"/>
    <cellStyle name="Currency0 2 15" xfId="1558"/>
    <cellStyle name="Currency0 2 150" xfId="1559"/>
    <cellStyle name="Currency0 2 151" xfId="1560"/>
    <cellStyle name="Currency0 2 152" xfId="1561"/>
    <cellStyle name="Currency0 2 153" xfId="1562"/>
    <cellStyle name="Currency0 2 154" xfId="1563"/>
    <cellStyle name="Currency0 2 155" xfId="1564"/>
    <cellStyle name="Currency0 2 156" xfId="1565"/>
    <cellStyle name="Currency0 2 157" xfId="1566"/>
    <cellStyle name="Currency0 2 158" xfId="1567"/>
    <cellStyle name="Currency0 2 159" xfId="1568"/>
    <cellStyle name="Currency0 2 16" xfId="1569"/>
    <cellStyle name="Currency0 2 160" xfId="1570"/>
    <cellStyle name="Currency0 2 161" xfId="1571"/>
    <cellStyle name="Currency0 2 162" xfId="1572"/>
    <cellStyle name="Currency0 2 163" xfId="1573"/>
    <cellStyle name="Currency0 2 164" xfId="1574"/>
    <cellStyle name="Currency0 2 165" xfId="1575"/>
    <cellStyle name="Currency0 2 166" xfId="1576"/>
    <cellStyle name="Currency0 2 167" xfId="1577"/>
    <cellStyle name="Currency0 2 168" xfId="1578"/>
    <cellStyle name="Currency0 2 169" xfId="1579"/>
    <cellStyle name="Currency0 2 17" xfId="1580"/>
    <cellStyle name="Currency0 2 170" xfId="1581"/>
    <cellStyle name="Currency0 2 171" xfId="1582"/>
    <cellStyle name="Currency0 2 172" xfId="1583"/>
    <cellStyle name="Currency0 2 173" xfId="1584"/>
    <cellStyle name="Currency0 2 174" xfId="1585"/>
    <cellStyle name="Currency0 2 175" xfId="1586"/>
    <cellStyle name="Currency0 2 176" xfId="1587"/>
    <cellStyle name="Currency0 2 177" xfId="1588"/>
    <cellStyle name="Currency0 2 178" xfId="1589"/>
    <cellStyle name="Currency0 2 179" xfId="1590"/>
    <cellStyle name="Currency0 2 18" xfId="1591"/>
    <cellStyle name="Currency0 2 180" xfId="1592"/>
    <cellStyle name="Currency0 2 181" xfId="1593"/>
    <cellStyle name="Currency0 2 182" xfId="1594"/>
    <cellStyle name="Currency0 2 183" xfId="1595"/>
    <cellStyle name="Currency0 2 184" xfId="1596"/>
    <cellStyle name="Currency0 2 185" xfId="1597"/>
    <cellStyle name="Currency0 2 186" xfId="1598"/>
    <cellStyle name="Currency0 2 187" xfId="1599"/>
    <cellStyle name="Currency0 2 188" xfId="1600"/>
    <cellStyle name="Currency0 2 189" xfId="1601"/>
    <cellStyle name="Currency0 2 19" xfId="1602"/>
    <cellStyle name="Currency0 2 190" xfId="1603"/>
    <cellStyle name="Currency0 2 191" xfId="1604"/>
    <cellStyle name="Currency0 2 192" xfId="1605"/>
    <cellStyle name="Currency0 2 193" xfId="1606"/>
    <cellStyle name="Currency0 2 194" xfId="1607"/>
    <cellStyle name="Currency0 2 195" xfId="1608"/>
    <cellStyle name="Currency0 2 196" xfId="1609"/>
    <cellStyle name="Currency0 2 197" xfId="1610"/>
    <cellStyle name="Currency0 2 198" xfId="1611"/>
    <cellStyle name="Currency0 2 199" xfId="1612"/>
    <cellStyle name="Currency0 2 2" xfId="372"/>
    <cellStyle name="Currency0 2 20" xfId="1613"/>
    <cellStyle name="Currency0 2 200" xfId="1614"/>
    <cellStyle name="Currency0 2 201" xfId="1615"/>
    <cellStyle name="Currency0 2 202" xfId="1616"/>
    <cellStyle name="Currency0 2 203" xfId="1617"/>
    <cellStyle name="Currency0 2 204" xfId="1618"/>
    <cellStyle name="Currency0 2 205" xfId="1619"/>
    <cellStyle name="Currency0 2 206" xfId="1620"/>
    <cellStyle name="Currency0 2 207" xfId="1621"/>
    <cellStyle name="Currency0 2 208" xfId="1622"/>
    <cellStyle name="Currency0 2 209" xfId="1623"/>
    <cellStyle name="Currency0 2 21" xfId="1624"/>
    <cellStyle name="Currency0 2 210" xfId="1625"/>
    <cellStyle name="Currency0 2 211" xfId="1626"/>
    <cellStyle name="Currency0 2 212" xfId="1627"/>
    <cellStyle name="Currency0 2 213" xfId="1628"/>
    <cellStyle name="Currency0 2 214" xfId="1629"/>
    <cellStyle name="Currency0 2 215" xfId="1630"/>
    <cellStyle name="Currency0 2 216" xfId="1631"/>
    <cellStyle name="Currency0 2 217" xfId="1632"/>
    <cellStyle name="Currency0 2 218" xfId="1633"/>
    <cellStyle name="Currency0 2 219" xfId="1634"/>
    <cellStyle name="Currency0 2 22" xfId="1635"/>
    <cellStyle name="Currency0 2 220" xfId="1636"/>
    <cellStyle name="Currency0 2 221" xfId="1637"/>
    <cellStyle name="Currency0 2 222" xfId="1638"/>
    <cellStyle name="Currency0 2 223" xfId="1639"/>
    <cellStyle name="Currency0 2 224" xfId="1640"/>
    <cellStyle name="Currency0 2 225" xfId="1641"/>
    <cellStyle name="Currency0 2 226" xfId="1642"/>
    <cellStyle name="Currency0 2 227" xfId="1643"/>
    <cellStyle name="Currency0 2 228" xfId="1644"/>
    <cellStyle name="Currency0 2 229" xfId="1645"/>
    <cellStyle name="Currency0 2 23" xfId="1646"/>
    <cellStyle name="Currency0 2 230" xfId="1647"/>
    <cellStyle name="Currency0 2 231" xfId="1648"/>
    <cellStyle name="Currency0 2 232" xfId="1649"/>
    <cellStyle name="Currency0 2 233" xfId="1650"/>
    <cellStyle name="Currency0 2 234" xfId="1651"/>
    <cellStyle name="Currency0 2 235" xfId="1652"/>
    <cellStyle name="Currency0 2 236" xfId="1653"/>
    <cellStyle name="Currency0 2 237" xfId="1654"/>
    <cellStyle name="Currency0 2 238" xfId="1655"/>
    <cellStyle name="Currency0 2 239" xfId="1656"/>
    <cellStyle name="Currency0 2 24" xfId="1657"/>
    <cellStyle name="Currency0 2 240" xfId="1658"/>
    <cellStyle name="Currency0 2 241" xfId="1659"/>
    <cellStyle name="Currency0 2 242" xfId="1660"/>
    <cellStyle name="Currency0 2 243" xfId="1661"/>
    <cellStyle name="Currency0 2 244" xfId="1662"/>
    <cellStyle name="Currency0 2 245" xfId="1663"/>
    <cellStyle name="Currency0 2 246" xfId="1664"/>
    <cellStyle name="Currency0 2 247" xfId="1665"/>
    <cellStyle name="Currency0 2 248" xfId="1666"/>
    <cellStyle name="Currency0 2 249" xfId="1667"/>
    <cellStyle name="Currency0 2 25" xfId="1668"/>
    <cellStyle name="Currency0 2 250" xfId="1669"/>
    <cellStyle name="Currency0 2 251" xfId="1670"/>
    <cellStyle name="Currency0 2 252" xfId="1671"/>
    <cellStyle name="Currency0 2 253" xfId="1672"/>
    <cellStyle name="Currency0 2 254" xfId="1673"/>
    <cellStyle name="Currency0 2 255" xfId="1674"/>
    <cellStyle name="Currency0 2 26" xfId="1675"/>
    <cellStyle name="Currency0 2 27" xfId="1676"/>
    <cellStyle name="Currency0 2 28" xfId="1677"/>
    <cellStyle name="Currency0 2 29" xfId="1678"/>
    <cellStyle name="Currency0 2 3" xfId="394"/>
    <cellStyle name="Currency0 2 30" xfId="1679"/>
    <cellStyle name="Currency0 2 31" xfId="1680"/>
    <cellStyle name="Currency0 2 32" xfId="1681"/>
    <cellStyle name="Currency0 2 33" xfId="1682"/>
    <cellStyle name="Currency0 2 34" xfId="1683"/>
    <cellStyle name="Currency0 2 35" xfId="1684"/>
    <cellStyle name="Currency0 2 36" xfId="1685"/>
    <cellStyle name="Currency0 2 37" xfId="1686"/>
    <cellStyle name="Currency0 2 38" xfId="1687"/>
    <cellStyle name="Currency0 2 39" xfId="1688"/>
    <cellStyle name="Currency0 2 4" xfId="342"/>
    <cellStyle name="Currency0 2 40" xfId="1689"/>
    <cellStyle name="Currency0 2 41" xfId="1690"/>
    <cellStyle name="Currency0 2 42" xfId="1691"/>
    <cellStyle name="Currency0 2 43" xfId="1692"/>
    <cellStyle name="Currency0 2 44" xfId="1693"/>
    <cellStyle name="Currency0 2 45" xfId="1694"/>
    <cellStyle name="Currency0 2 46" xfId="1695"/>
    <cellStyle name="Currency0 2 47" xfId="1696"/>
    <cellStyle name="Currency0 2 48" xfId="1697"/>
    <cellStyle name="Currency0 2 49" xfId="1698"/>
    <cellStyle name="Currency0 2 5" xfId="345"/>
    <cellStyle name="Currency0 2 50" xfId="1699"/>
    <cellStyle name="Currency0 2 51" xfId="1700"/>
    <cellStyle name="Currency0 2 52" xfId="1701"/>
    <cellStyle name="Currency0 2 53" xfId="1702"/>
    <cellStyle name="Currency0 2 54" xfId="1703"/>
    <cellStyle name="Currency0 2 55" xfId="1704"/>
    <cellStyle name="Currency0 2 56" xfId="1705"/>
    <cellStyle name="Currency0 2 57" xfId="1706"/>
    <cellStyle name="Currency0 2 58" xfId="1707"/>
    <cellStyle name="Currency0 2 59" xfId="1708"/>
    <cellStyle name="Currency0 2 6" xfId="1709"/>
    <cellStyle name="Currency0 2 60" xfId="1710"/>
    <cellStyle name="Currency0 2 61" xfId="1711"/>
    <cellStyle name="Currency0 2 62" xfId="1712"/>
    <cellStyle name="Currency0 2 63" xfId="1713"/>
    <cellStyle name="Currency0 2 64" xfId="1714"/>
    <cellStyle name="Currency0 2 65" xfId="1715"/>
    <cellStyle name="Currency0 2 66" xfId="1716"/>
    <cellStyle name="Currency0 2 67" xfId="1717"/>
    <cellStyle name="Currency0 2 68" xfId="1718"/>
    <cellStyle name="Currency0 2 69" xfId="1719"/>
    <cellStyle name="Currency0 2 7" xfId="1720"/>
    <cellStyle name="Currency0 2 70" xfId="1721"/>
    <cellStyle name="Currency0 2 71" xfId="1722"/>
    <cellStyle name="Currency0 2 72" xfId="1723"/>
    <cellStyle name="Currency0 2 73" xfId="1724"/>
    <cellStyle name="Currency0 2 74" xfId="1725"/>
    <cellStyle name="Currency0 2 75" xfId="1726"/>
    <cellStyle name="Currency0 2 76" xfId="1727"/>
    <cellStyle name="Currency0 2 77" xfId="1728"/>
    <cellStyle name="Currency0 2 78" xfId="1729"/>
    <cellStyle name="Currency0 2 79" xfId="1730"/>
    <cellStyle name="Currency0 2 8" xfId="1731"/>
    <cellStyle name="Currency0 2 80" xfId="1732"/>
    <cellStyle name="Currency0 2 81" xfId="1733"/>
    <cellStyle name="Currency0 2 82" xfId="1734"/>
    <cellStyle name="Currency0 2 83" xfId="1735"/>
    <cellStyle name="Currency0 2 84" xfId="1736"/>
    <cellStyle name="Currency0 2 85" xfId="1737"/>
    <cellStyle name="Currency0 2 86" xfId="1738"/>
    <cellStyle name="Currency0 2 87" xfId="1739"/>
    <cellStyle name="Currency0 2 88" xfId="1740"/>
    <cellStyle name="Currency0 2 89" xfId="1741"/>
    <cellStyle name="Currency0 2 9" xfId="1742"/>
    <cellStyle name="Currency0 2 90" xfId="1743"/>
    <cellStyle name="Currency0 2 91" xfId="1744"/>
    <cellStyle name="Currency0 2 92" xfId="1745"/>
    <cellStyle name="Currency0 2 93" xfId="1746"/>
    <cellStyle name="Currency0 2 94" xfId="1747"/>
    <cellStyle name="Currency0 2 95" xfId="1748"/>
    <cellStyle name="Currency0 2 96" xfId="1749"/>
    <cellStyle name="Currency0 2 97" xfId="1750"/>
    <cellStyle name="Currency0 2 98" xfId="1751"/>
    <cellStyle name="Currency0 2 99" xfId="1752"/>
    <cellStyle name="Currency0 3" xfId="5058"/>
    <cellStyle name="Date" xfId="13"/>
    <cellStyle name="Date 10" xfId="411"/>
    <cellStyle name="Date 11" xfId="412"/>
    <cellStyle name="Date 12" xfId="413"/>
    <cellStyle name="Date 13" xfId="414"/>
    <cellStyle name="Date 14" xfId="415"/>
    <cellStyle name="Date 15" xfId="416"/>
    <cellStyle name="Date 16" xfId="417"/>
    <cellStyle name="Date 17" xfId="5059"/>
    <cellStyle name="Date 18" xfId="5541"/>
    <cellStyle name="Date 2" xfId="259"/>
    <cellStyle name="Date 2 10" xfId="1753"/>
    <cellStyle name="Date 2 100" xfId="1754"/>
    <cellStyle name="Date 2 101" xfId="1755"/>
    <cellStyle name="Date 2 102" xfId="1756"/>
    <cellStyle name="Date 2 103" xfId="1757"/>
    <cellStyle name="Date 2 104" xfId="1758"/>
    <cellStyle name="Date 2 105" xfId="1759"/>
    <cellStyle name="Date 2 106" xfId="1760"/>
    <cellStyle name="Date 2 107" xfId="1761"/>
    <cellStyle name="Date 2 108" xfId="1762"/>
    <cellStyle name="Date 2 109" xfId="1763"/>
    <cellStyle name="Date 2 11" xfId="1764"/>
    <cellStyle name="Date 2 110" xfId="1765"/>
    <cellStyle name="Date 2 111" xfId="1766"/>
    <cellStyle name="Date 2 112" xfId="1767"/>
    <cellStyle name="Date 2 113" xfId="1768"/>
    <cellStyle name="Date 2 114" xfId="1769"/>
    <cellStyle name="Date 2 115" xfId="1770"/>
    <cellStyle name="Date 2 116" xfId="1771"/>
    <cellStyle name="Date 2 117" xfId="1772"/>
    <cellStyle name="Date 2 118" xfId="1773"/>
    <cellStyle name="Date 2 119" xfId="1774"/>
    <cellStyle name="Date 2 12" xfId="1775"/>
    <cellStyle name="Date 2 120" xfId="1776"/>
    <cellStyle name="Date 2 121" xfId="1777"/>
    <cellStyle name="Date 2 122" xfId="1778"/>
    <cellStyle name="Date 2 123" xfId="1779"/>
    <cellStyle name="Date 2 124" xfId="1780"/>
    <cellStyle name="Date 2 125" xfId="1781"/>
    <cellStyle name="Date 2 126" xfId="1782"/>
    <cellStyle name="Date 2 127" xfId="1783"/>
    <cellStyle name="Date 2 128" xfId="1784"/>
    <cellStyle name="Date 2 129" xfId="1785"/>
    <cellStyle name="Date 2 13" xfId="1786"/>
    <cellStyle name="Date 2 130" xfId="1787"/>
    <cellStyle name="Date 2 131" xfId="1788"/>
    <cellStyle name="Date 2 132" xfId="1789"/>
    <cellStyle name="Date 2 133" xfId="1790"/>
    <cellStyle name="Date 2 134" xfId="1791"/>
    <cellStyle name="Date 2 135" xfId="1792"/>
    <cellStyle name="Date 2 136" xfId="1793"/>
    <cellStyle name="Date 2 137" xfId="1794"/>
    <cellStyle name="Date 2 138" xfId="1795"/>
    <cellStyle name="Date 2 139" xfId="1796"/>
    <cellStyle name="Date 2 14" xfId="1797"/>
    <cellStyle name="Date 2 140" xfId="1798"/>
    <cellStyle name="Date 2 141" xfId="1799"/>
    <cellStyle name="Date 2 142" xfId="1800"/>
    <cellStyle name="Date 2 143" xfId="1801"/>
    <cellStyle name="Date 2 144" xfId="1802"/>
    <cellStyle name="Date 2 145" xfId="1803"/>
    <cellStyle name="Date 2 146" xfId="1804"/>
    <cellStyle name="Date 2 147" xfId="1805"/>
    <cellStyle name="Date 2 148" xfId="1806"/>
    <cellStyle name="Date 2 149" xfId="1807"/>
    <cellStyle name="Date 2 15" xfId="1808"/>
    <cellStyle name="Date 2 150" xfId="1809"/>
    <cellStyle name="Date 2 151" xfId="1810"/>
    <cellStyle name="Date 2 152" xfId="1811"/>
    <cellStyle name="Date 2 153" xfId="1812"/>
    <cellStyle name="Date 2 154" xfId="1813"/>
    <cellStyle name="Date 2 155" xfId="1814"/>
    <cellStyle name="Date 2 156" xfId="1815"/>
    <cellStyle name="Date 2 157" xfId="1816"/>
    <cellStyle name="Date 2 158" xfId="1817"/>
    <cellStyle name="Date 2 159" xfId="1818"/>
    <cellStyle name="Date 2 16" xfId="1819"/>
    <cellStyle name="Date 2 160" xfId="1820"/>
    <cellStyle name="Date 2 161" xfId="1821"/>
    <cellStyle name="Date 2 162" xfId="1822"/>
    <cellStyle name="Date 2 163" xfId="1823"/>
    <cellStyle name="Date 2 164" xfId="1824"/>
    <cellStyle name="Date 2 165" xfId="1825"/>
    <cellStyle name="Date 2 166" xfId="1826"/>
    <cellStyle name="Date 2 167" xfId="1827"/>
    <cellStyle name="Date 2 168" xfId="1828"/>
    <cellStyle name="Date 2 169" xfId="1829"/>
    <cellStyle name="Date 2 17" xfId="1830"/>
    <cellStyle name="Date 2 170" xfId="1831"/>
    <cellStyle name="Date 2 171" xfId="1832"/>
    <cellStyle name="Date 2 172" xfId="1833"/>
    <cellStyle name="Date 2 173" xfId="1834"/>
    <cellStyle name="Date 2 174" xfId="1835"/>
    <cellStyle name="Date 2 175" xfId="1836"/>
    <cellStyle name="Date 2 176" xfId="1837"/>
    <cellStyle name="Date 2 177" xfId="1838"/>
    <cellStyle name="Date 2 178" xfId="1839"/>
    <cellStyle name="Date 2 179" xfId="1840"/>
    <cellStyle name="Date 2 18" xfId="1841"/>
    <cellStyle name="Date 2 180" xfId="1842"/>
    <cellStyle name="Date 2 181" xfId="1843"/>
    <cellStyle name="Date 2 182" xfId="1844"/>
    <cellStyle name="Date 2 183" xfId="1845"/>
    <cellStyle name="Date 2 184" xfId="1846"/>
    <cellStyle name="Date 2 185" xfId="1847"/>
    <cellStyle name="Date 2 186" xfId="1848"/>
    <cellStyle name="Date 2 187" xfId="1849"/>
    <cellStyle name="Date 2 188" xfId="1850"/>
    <cellStyle name="Date 2 189" xfId="1851"/>
    <cellStyle name="Date 2 19" xfId="1852"/>
    <cellStyle name="Date 2 190" xfId="1853"/>
    <cellStyle name="Date 2 191" xfId="1854"/>
    <cellStyle name="Date 2 192" xfId="1855"/>
    <cellStyle name="Date 2 193" xfId="1856"/>
    <cellStyle name="Date 2 194" xfId="1857"/>
    <cellStyle name="Date 2 195" xfId="1858"/>
    <cellStyle name="Date 2 196" xfId="1859"/>
    <cellStyle name="Date 2 197" xfId="1860"/>
    <cellStyle name="Date 2 198" xfId="1861"/>
    <cellStyle name="Date 2 199" xfId="1862"/>
    <cellStyle name="Date 2 2" xfId="373"/>
    <cellStyle name="Date 2 20" xfId="1863"/>
    <cellStyle name="Date 2 200" xfId="1864"/>
    <cellStyle name="Date 2 201" xfId="1865"/>
    <cellStyle name="Date 2 202" xfId="1866"/>
    <cellStyle name="Date 2 203" xfId="1867"/>
    <cellStyle name="Date 2 204" xfId="1868"/>
    <cellStyle name="Date 2 205" xfId="1869"/>
    <cellStyle name="Date 2 206" xfId="1870"/>
    <cellStyle name="Date 2 207" xfId="1871"/>
    <cellStyle name="Date 2 208" xfId="1872"/>
    <cellStyle name="Date 2 209" xfId="1873"/>
    <cellStyle name="Date 2 21" xfId="1874"/>
    <cellStyle name="Date 2 210" xfId="1875"/>
    <cellStyle name="Date 2 211" xfId="1876"/>
    <cellStyle name="Date 2 212" xfId="1877"/>
    <cellStyle name="Date 2 213" xfId="1878"/>
    <cellStyle name="Date 2 214" xfId="1879"/>
    <cellStyle name="Date 2 215" xfId="1880"/>
    <cellStyle name="Date 2 216" xfId="1881"/>
    <cellStyle name="Date 2 217" xfId="1882"/>
    <cellStyle name="Date 2 218" xfId="1883"/>
    <cellStyle name="Date 2 219" xfId="1884"/>
    <cellStyle name="Date 2 22" xfId="1885"/>
    <cellStyle name="Date 2 220" xfId="1886"/>
    <cellStyle name="Date 2 221" xfId="1887"/>
    <cellStyle name="Date 2 222" xfId="1888"/>
    <cellStyle name="Date 2 223" xfId="1889"/>
    <cellStyle name="Date 2 224" xfId="1890"/>
    <cellStyle name="Date 2 225" xfId="1891"/>
    <cellStyle name="Date 2 226" xfId="1892"/>
    <cellStyle name="Date 2 227" xfId="1893"/>
    <cellStyle name="Date 2 228" xfId="1894"/>
    <cellStyle name="Date 2 229" xfId="1895"/>
    <cellStyle name="Date 2 23" xfId="1896"/>
    <cellStyle name="Date 2 230" xfId="1897"/>
    <cellStyle name="Date 2 231" xfId="1898"/>
    <cellStyle name="Date 2 232" xfId="1899"/>
    <cellStyle name="Date 2 233" xfId="1900"/>
    <cellStyle name="Date 2 234" xfId="1901"/>
    <cellStyle name="Date 2 235" xfId="1902"/>
    <cellStyle name="Date 2 236" xfId="1903"/>
    <cellStyle name="Date 2 237" xfId="1904"/>
    <cellStyle name="Date 2 238" xfId="1905"/>
    <cellStyle name="Date 2 239" xfId="1906"/>
    <cellStyle name="Date 2 24" xfId="1907"/>
    <cellStyle name="Date 2 240" xfId="1908"/>
    <cellStyle name="Date 2 241" xfId="1909"/>
    <cellStyle name="Date 2 242" xfId="1910"/>
    <cellStyle name="Date 2 243" xfId="1911"/>
    <cellStyle name="Date 2 244" xfId="1912"/>
    <cellStyle name="Date 2 245" xfId="1913"/>
    <cellStyle name="Date 2 246" xfId="1914"/>
    <cellStyle name="Date 2 247" xfId="1915"/>
    <cellStyle name="Date 2 248" xfId="1916"/>
    <cellStyle name="Date 2 249" xfId="1917"/>
    <cellStyle name="Date 2 25" xfId="1918"/>
    <cellStyle name="Date 2 250" xfId="1919"/>
    <cellStyle name="Date 2 251" xfId="1920"/>
    <cellStyle name="Date 2 252" xfId="1921"/>
    <cellStyle name="Date 2 253" xfId="1922"/>
    <cellStyle name="Date 2 254" xfId="1923"/>
    <cellStyle name="Date 2 255" xfId="1924"/>
    <cellStyle name="Date 2 26" xfId="1925"/>
    <cellStyle name="Date 2 27" xfId="1926"/>
    <cellStyle name="Date 2 28" xfId="1927"/>
    <cellStyle name="Date 2 29" xfId="1928"/>
    <cellStyle name="Date 2 3" xfId="392"/>
    <cellStyle name="Date 2 30" xfId="1929"/>
    <cellStyle name="Date 2 31" xfId="1930"/>
    <cellStyle name="Date 2 32" xfId="1931"/>
    <cellStyle name="Date 2 33" xfId="1932"/>
    <cellStyle name="Date 2 34" xfId="1933"/>
    <cellStyle name="Date 2 35" xfId="1934"/>
    <cellStyle name="Date 2 36" xfId="1935"/>
    <cellStyle name="Date 2 37" xfId="1936"/>
    <cellStyle name="Date 2 38" xfId="1937"/>
    <cellStyle name="Date 2 39" xfId="1938"/>
    <cellStyle name="Date 2 4" xfId="360"/>
    <cellStyle name="Date 2 40" xfId="1939"/>
    <cellStyle name="Date 2 41" xfId="1940"/>
    <cellStyle name="Date 2 42" xfId="1941"/>
    <cellStyle name="Date 2 43" xfId="1942"/>
    <cellStyle name="Date 2 44" xfId="1943"/>
    <cellStyle name="Date 2 45" xfId="1944"/>
    <cellStyle name="Date 2 46" xfId="1945"/>
    <cellStyle name="Date 2 47" xfId="1946"/>
    <cellStyle name="Date 2 48" xfId="1947"/>
    <cellStyle name="Date 2 49" xfId="1948"/>
    <cellStyle name="Date 2 5" xfId="346"/>
    <cellStyle name="Date 2 50" xfId="1949"/>
    <cellStyle name="Date 2 51" xfId="1950"/>
    <cellStyle name="Date 2 52" xfId="1951"/>
    <cellStyle name="Date 2 53" xfId="1952"/>
    <cellStyle name="Date 2 54" xfId="1953"/>
    <cellStyle name="Date 2 55" xfId="1954"/>
    <cellStyle name="Date 2 56" xfId="1955"/>
    <cellStyle name="Date 2 57" xfId="1956"/>
    <cellStyle name="Date 2 58" xfId="1957"/>
    <cellStyle name="Date 2 59" xfId="1958"/>
    <cellStyle name="Date 2 6" xfId="1959"/>
    <cellStyle name="Date 2 60" xfId="1960"/>
    <cellStyle name="Date 2 61" xfId="1961"/>
    <cellStyle name="Date 2 62" xfId="1962"/>
    <cellStyle name="Date 2 63" xfId="1963"/>
    <cellStyle name="Date 2 64" xfId="1964"/>
    <cellStyle name="Date 2 65" xfId="1965"/>
    <cellStyle name="Date 2 66" xfId="1966"/>
    <cellStyle name="Date 2 67" xfId="1967"/>
    <cellStyle name="Date 2 68" xfId="1968"/>
    <cellStyle name="Date 2 69" xfId="1969"/>
    <cellStyle name="Date 2 7" xfId="1970"/>
    <cellStyle name="Date 2 70" xfId="1971"/>
    <cellStyle name="Date 2 71" xfId="1972"/>
    <cellStyle name="Date 2 72" xfId="1973"/>
    <cellStyle name="Date 2 73" xfId="1974"/>
    <cellStyle name="Date 2 74" xfId="1975"/>
    <cellStyle name="Date 2 75" xfId="1976"/>
    <cellStyle name="Date 2 76" xfId="1977"/>
    <cellStyle name="Date 2 77" xfId="1978"/>
    <cellStyle name="Date 2 78" xfId="1979"/>
    <cellStyle name="Date 2 79" xfId="1980"/>
    <cellStyle name="Date 2 8" xfId="1981"/>
    <cellStyle name="Date 2 80" xfId="1982"/>
    <cellStyle name="Date 2 81" xfId="1983"/>
    <cellStyle name="Date 2 82" xfId="1984"/>
    <cellStyle name="Date 2 83" xfId="1985"/>
    <cellStyle name="Date 2 84" xfId="1986"/>
    <cellStyle name="Date 2 85" xfId="1987"/>
    <cellStyle name="Date 2 86" xfId="1988"/>
    <cellStyle name="Date 2 87" xfId="1989"/>
    <cellStyle name="Date 2 88" xfId="1990"/>
    <cellStyle name="Date 2 89" xfId="1991"/>
    <cellStyle name="Date 2 9" xfId="1992"/>
    <cellStyle name="Date 2 90" xfId="1993"/>
    <cellStyle name="Date 2 91" xfId="1994"/>
    <cellStyle name="Date 2 92" xfId="1995"/>
    <cellStyle name="Date 2 93" xfId="1996"/>
    <cellStyle name="Date 2 94" xfId="1997"/>
    <cellStyle name="Date 2 95" xfId="1998"/>
    <cellStyle name="Date 2 96" xfId="1999"/>
    <cellStyle name="Date 2 97" xfId="2000"/>
    <cellStyle name="Date 2 98" xfId="2001"/>
    <cellStyle name="Date 2 99" xfId="2002"/>
    <cellStyle name="Date 3" xfId="418"/>
    <cellStyle name="Date 4" xfId="419"/>
    <cellStyle name="Date 5" xfId="420"/>
    <cellStyle name="Date 6" xfId="421"/>
    <cellStyle name="Date 7" xfId="422"/>
    <cellStyle name="Date 8" xfId="423"/>
    <cellStyle name="Date 9" xfId="424"/>
    <cellStyle name="Date Short" xfId="5060"/>
    <cellStyle name="Date_1_3 COOP-Civil ScheduleOfQuantities Engcobo revised" xfId="5061"/>
    <cellStyle name="Enter Currency (0)" xfId="5062"/>
    <cellStyle name="Enter Currency (2)" xfId="5063"/>
    <cellStyle name="Enter Units (0)" xfId="5064"/>
    <cellStyle name="Enter Units (1)" xfId="5065"/>
    <cellStyle name="Enter Units (2)" xfId="5066"/>
    <cellStyle name="Explanatory Text" xfId="5581" builtinId="53" customBuiltin="1"/>
    <cellStyle name="Explanatory Text 2" xfId="5067"/>
    <cellStyle name="Explanatory Text 2 2" xfId="5068"/>
    <cellStyle name="Explanatory Text 2 3" xfId="5069"/>
    <cellStyle name="Explanatory Text 2 4" xfId="5070"/>
    <cellStyle name="Explanatory Text 2 5" xfId="5071"/>
    <cellStyle name="Explanatory Text 2 6" xfId="5072"/>
    <cellStyle name="Explanatory Text 2 7" xfId="5073"/>
    <cellStyle name="Explanatory Text 3" xfId="5074"/>
    <cellStyle name="Explanatory Text 3 2" xfId="5075"/>
    <cellStyle name="Explanatory Text 3 3" xfId="5076"/>
    <cellStyle name="Explanatory Text 3 4" xfId="5077"/>
    <cellStyle name="Explanatory Text 3 5" xfId="5078"/>
    <cellStyle name="Explanatory Text 3 6" xfId="5079"/>
    <cellStyle name="Explanatory Text 3 7" xfId="5080"/>
    <cellStyle name="Explanatory Text 4" xfId="5081"/>
    <cellStyle name="Explanatory Text 4 2" xfId="5082"/>
    <cellStyle name="Explanatory Text 4 3" xfId="5083"/>
    <cellStyle name="Explanatory Text 4 4" xfId="5084"/>
    <cellStyle name="Explanatory Text 4 5" xfId="5085"/>
    <cellStyle name="Explanatory Text 4 6" xfId="5086"/>
    <cellStyle name="Explanatory Text 4 7" xfId="5087"/>
    <cellStyle name="F2" xfId="2003"/>
    <cellStyle name="F2 2" xfId="5088"/>
    <cellStyle name="F3" xfId="5089"/>
    <cellStyle name="F4" xfId="5090"/>
    <cellStyle name="F5" xfId="5091"/>
    <cellStyle name="F6" xfId="5092"/>
    <cellStyle name="F7" xfId="5093"/>
    <cellStyle name="F8" xfId="5094"/>
    <cellStyle name="Fixed" xfId="14"/>
    <cellStyle name="Fixed 10" xfId="425"/>
    <cellStyle name="Fixed 11" xfId="426"/>
    <cellStyle name="Fixed 12" xfId="427"/>
    <cellStyle name="Fixed 13" xfId="428"/>
    <cellStyle name="Fixed 14" xfId="429"/>
    <cellStyle name="Fixed 15" xfId="430"/>
    <cellStyle name="Fixed 16" xfId="431"/>
    <cellStyle name="Fixed 17" xfId="5095"/>
    <cellStyle name="Fixed 2" xfId="260"/>
    <cellStyle name="Fixed 2 10" xfId="2004"/>
    <cellStyle name="Fixed 2 100" xfId="2005"/>
    <cellStyle name="Fixed 2 101" xfId="2006"/>
    <cellStyle name="Fixed 2 102" xfId="2007"/>
    <cellStyle name="Fixed 2 103" xfId="2008"/>
    <cellStyle name="Fixed 2 104" xfId="2009"/>
    <cellStyle name="Fixed 2 105" xfId="2010"/>
    <cellStyle name="Fixed 2 106" xfId="2011"/>
    <cellStyle name="Fixed 2 107" xfId="2012"/>
    <cellStyle name="Fixed 2 108" xfId="2013"/>
    <cellStyle name="Fixed 2 109" xfId="2014"/>
    <cellStyle name="Fixed 2 11" xfId="2015"/>
    <cellStyle name="Fixed 2 110" xfId="2016"/>
    <cellStyle name="Fixed 2 111" xfId="2017"/>
    <cellStyle name="Fixed 2 112" xfId="2018"/>
    <cellStyle name="Fixed 2 113" xfId="2019"/>
    <cellStyle name="Fixed 2 114" xfId="2020"/>
    <cellStyle name="Fixed 2 115" xfId="2021"/>
    <cellStyle name="Fixed 2 116" xfId="2022"/>
    <cellStyle name="Fixed 2 117" xfId="2023"/>
    <cellStyle name="Fixed 2 118" xfId="2024"/>
    <cellStyle name="Fixed 2 119" xfId="2025"/>
    <cellStyle name="Fixed 2 12" xfId="2026"/>
    <cellStyle name="Fixed 2 120" xfId="2027"/>
    <cellStyle name="Fixed 2 121" xfId="2028"/>
    <cellStyle name="Fixed 2 122" xfId="2029"/>
    <cellStyle name="Fixed 2 123" xfId="2030"/>
    <cellStyle name="Fixed 2 124" xfId="2031"/>
    <cellStyle name="Fixed 2 125" xfId="2032"/>
    <cellStyle name="Fixed 2 126" xfId="2033"/>
    <cellStyle name="Fixed 2 127" xfId="2034"/>
    <cellStyle name="Fixed 2 128" xfId="2035"/>
    <cellStyle name="Fixed 2 129" xfId="2036"/>
    <cellStyle name="Fixed 2 13" xfId="2037"/>
    <cellStyle name="Fixed 2 130" xfId="2038"/>
    <cellStyle name="Fixed 2 131" xfId="2039"/>
    <cellStyle name="Fixed 2 132" xfId="2040"/>
    <cellStyle name="Fixed 2 133" xfId="2041"/>
    <cellStyle name="Fixed 2 134" xfId="2042"/>
    <cellStyle name="Fixed 2 135" xfId="2043"/>
    <cellStyle name="Fixed 2 136" xfId="2044"/>
    <cellStyle name="Fixed 2 137" xfId="2045"/>
    <cellStyle name="Fixed 2 138" xfId="2046"/>
    <cellStyle name="Fixed 2 139" xfId="2047"/>
    <cellStyle name="Fixed 2 14" xfId="2048"/>
    <cellStyle name="Fixed 2 140" xfId="2049"/>
    <cellStyle name="Fixed 2 141" xfId="2050"/>
    <cellStyle name="Fixed 2 142" xfId="2051"/>
    <cellStyle name="Fixed 2 143" xfId="2052"/>
    <cellStyle name="Fixed 2 144" xfId="2053"/>
    <cellStyle name="Fixed 2 145" xfId="2054"/>
    <cellStyle name="Fixed 2 146" xfId="2055"/>
    <cellStyle name="Fixed 2 147" xfId="2056"/>
    <cellStyle name="Fixed 2 148" xfId="2057"/>
    <cellStyle name="Fixed 2 149" xfId="2058"/>
    <cellStyle name="Fixed 2 15" xfId="2059"/>
    <cellStyle name="Fixed 2 150" xfId="2060"/>
    <cellStyle name="Fixed 2 151" xfId="2061"/>
    <cellStyle name="Fixed 2 152" xfId="2062"/>
    <cellStyle name="Fixed 2 153" xfId="2063"/>
    <cellStyle name="Fixed 2 154" xfId="2064"/>
    <cellStyle name="Fixed 2 155" xfId="2065"/>
    <cellStyle name="Fixed 2 156" xfId="2066"/>
    <cellStyle name="Fixed 2 157" xfId="2067"/>
    <cellStyle name="Fixed 2 158" xfId="2068"/>
    <cellStyle name="Fixed 2 159" xfId="2069"/>
    <cellStyle name="Fixed 2 16" xfId="2070"/>
    <cellStyle name="Fixed 2 160" xfId="2071"/>
    <cellStyle name="Fixed 2 161" xfId="2072"/>
    <cellStyle name="Fixed 2 162" xfId="2073"/>
    <cellStyle name="Fixed 2 163" xfId="2074"/>
    <cellStyle name="Fixed 2 164" xfId="2075"/>
    <cellStyle name="Fixed 2 165" xfId="2076"/>
    <cellStyle name="Fixed 2 166" xfId="2077"/>
    <cellStyle name="Fixed 2 167" xfId="2078"/>
    <cellStyle name="Fixed 2 168" xfId="2079"/>
    <cellStyle name="Fixed 2 169" xfId="2080"/>
    <cellStyle name="Fixed 2 17" xfId="2081"/>
    <cellStyle name="Fixed 2 170" xfId="2082"/>
    <cellStyle name="Fixed 2 171" xfId="2083"/>
    <cellStyle name="Fixed 2 172" xfId="2084"/>
    <cellStyle name="Fixed 2 173" xfId="2085"/>
    <cellStyle name="Fixed 2 174" xfId="2086"/>
    <cellStyle name="Fixed 2 175" xfId="2087"/>
    <cellStyle name="Fixed 2 176" xfId="2088"/>
    <cellStyle name="Fixed 2 177" xfId="2089"/>
    <cellStyle name="Fixed 2 178" xfId="2090"/>
    <cellStyle name="Fixed 2 179" xfId="2091"/>
    <cellStyle name="Fixed 2 18" xfId="2092"/>
    <cellStyle name="Fixed 2 180" xfId="2093"/>
    <cellStyle name="Fixed 2 181" xfId="2094"/>
    <cellStyle name="Fixed 2 182" xfId="2095"/>
    <cellStyle name="Fixed 2 183" xfId="2096"/>
    <cellStyle name="Fixed 2 184" xfId="2097"/>
    <cellStyle name="Fixed 2 185" xfId="2098"/>
    <cellStyle name="Fixed 2 186" xfId="2099"/>
    <cellStyle name="Fixed 2 187" xfId="2100"/>
    <cellStyle name="Fixed 2 188" xfId="2101"/>
    <cellStyle name="Fixed 2 189" xfId="2102"/>
    <cellStyle name="Fixed 2 19" xfId="2103"/>
    <cellStyle name="Fixed 2 190" xfId="2104"/>
    <cellStyle name="Fixed 2 191" xfId="2105"/>
    <cellStyle name="Fixed 2 192" xfId="2106"/>
    <cellStyle name="Fixed 2 193" xfId="2107"/>
    <cellStyle name="Fixed 2 194" xfId="2108"/>
    <cellStyle name="Fixed 2 195" xfId="2109"/>
    <cellStyle name="Fixed 2 196" xfId="2110"/>
    <cellStyle name="Fixed 2 197" xfId="2111"/>
    <cellStyle name="Fixed 2 198" xfId="2112"/>
    <cellStyle name="Fixed 2 199" xfId="2113"/>
    <cellStyle name="Fixed 2 2" xfId="374"/>
    <cellStyle name="Fixed 2 20" xfId="2114"/>
    <cellStyle name="Fixed 2 200" xfId="2115"/>
    <cellStyle name="Fixed 2 201" xfId="2116"/>
    <cellStyle name="Fixed 2 202" xfId="2117"/>
    <cellStyle name="Fixed 2 203" xfId="2118"/>
    <cellStyle name="Fixed 2 204" xfId="2119"/>
    <cellStyle name="Fixed 2 205" xfId="2120"/>
    <cellStyle name="Fixed 2 206" xfId="2121"/>
    <cellStyle name="Fixed 2 207" xfId="2122"/>
    <cellStyle name="Fixed 2 208" xfId="2123"/>
    <cellStyle name="Fixed 2 209" xfId="2124"/>
    <cellStyle name="Fixed 2 21" xfId="2125"/>
    <cellStyle name="Fixed 2 210" xfId="2126"/>
    <cellStyle name="Fixed 2 211" xfId="2127"/>
    <cellStyle name="Fixed 2 212" xfId="2128"/>
    <cellStyle name="Fixed 2 213" xfId="2129"/>
    <cellStyle name="Fixed 2 214" xfId="2130"/>
    <cellStyle name="Fixed 2 215" xfId="2131"/>
    <cellStyle name="Fixed 2 216" xfId="2132"/>
    <cellStyle name="Fixed 2 217" xfId="2133"/>
    <cellStyle name="Fixed 2 218" xfId="2134"/>
    <cellStyle name="Fixed 2 219" xfId="2135"/>
    <cellStyle name="Fixed 2 22" xfId="2136"/>
    <cellStyle name="Fixed 2 220" xfId="2137"/>
    <cellStyle name="Fixed 2 221" xfId="2138"/>
    <cellStyle name="Fixed 2 222" xfId="2139"/>
    <cellStyle name="Fixed 2 223" xfId="2140"/>
    <cellStyle name="Fixed 2 224" xfId="2141"/>
    <cellStyle name="Fixed 2 225" xfId="2142"/>
    <cellStyle name="Fixed 2 226" xfId="2143"/>
    <cellStyle name="Fixed 2 227" xfId="2144"/>
    <cellStyle name="Fixed 2 228" xfId="2145"/>
    <cellStyle name="Fixed 2 229" xfId="2146"/>
    <cellStyle name="Fixed 2 23" xfId="2147"/>
    <cellStyle name="Fixed 2 230" xfId="2148"/>
    <cellStyle name="Fixed 2 231" xfId="2149"/>
    <cellStyle name="Fixed 2 232" xfId="2150"/>
    <cellStyle name="Fixed 2 233" xfId="2151"/>
    <cellStyle name="Fixed 2 234" xfId="2152"/>
    <cellStyle name="Fixed 2 235" xfId="2153"/>
    <cellStyle name="Fixed 2 236" xfId="2154"/>
    <cellStyle name="Fixed 2 237" xfId="2155"/>
    <cellStyle name="Fixed 2 238" xfId="2156"/>
    <cellStyle name="Fixed 2 239" xfId="2157"/>
    <cellStyle name="Fixed 2 24" xfId="2158"/>
    <cellStyle name="Fixed 2 240" xfId="2159"/>
    <cellStyle name="Fixed 2 241" xfId="2160"/>
    <cellStyle name="Fixed 2 242" xfId="2161"/>
    <cellStyle name="Fixed 2 243" xfId="2162"/>
    <cellStyle name="Fixed 2 244" xfId="2163"/>
    <cellStyle name="Fixed 2 245" xfId="2164"/>
    <cellStyle name="Fixed 2 246" xfId="2165"/>
    <cellStyle name="Fixed 2 247" xfId="2166"/>
    <cellStyle name="Fixed 2 248" xfId="2167"/>
    <cellStyle name="Fixed 2 249" xfId="2168"/>
    <cellStyle name="Fixed 2 25" xfId="2169"/>
    <cellStyle name="Fixed 2 250" xfId="2170"/>
    <cellStyle name="Fixed 2 251" xfId="2171"/>
    <cellStyle name="Fixed 2 252" xfId="2172"/>
    <cellStyle name="Fixed 2 253" xfId="2173"/>
    <cellStyle name="Fixed 2 254" xfId="2174"/>
    <cellStyle name="Fixed 2 255" xfId="2175"/>
    <cellStyle name="Fixed 2 26" xfId="2176"/>
    <cellStyle name="Fixed 2 27" xfId="2177"/>
    <cellStyle name="Fixed 2 28" xfId="2178"/>
    <cellStyle name="Fixed 2 29" xfId="2179"/>
    <cellStyle name="Fixed 2 3" xfId="390"/>
    <cellStyle name="Fixed 2 30" xfId="2180"/>
    <cellStyle name="Fixed 2 31" xfId="2181"/>
    <cellStyle name="Fixed 2 32" xfId="2182"/>
    <cellStyle name="Fixed 2 33" xfId="2183"/>
    <cellStyle name="Fixed 2 34" xfId="2184"/>
    <cellStyle name="Fixed 2 35" xfId="2185"/>
    <cellStyle name="Fixed 2 36" xfId="2186"/>
    <cellStyle name="Fixed 2 37" xfId="2187"/>
    <cellStyle name="Fixed 2 38" xfId="2188"/>
    <cellStyle name="Fixed 2 39" xfId="2189"/>
    <cellStyle name="Fixed 2 4" xfId="359"/>
    <cellStyle name="Fixed 2 40" xfId="2190"/>
    <cellStyle name="Fixed 2 41" xfId="2191"/>
    <cellStyle name="Fixed 2 42" xfId="2192"/>
    <cellStyle name="Fixed 2 43" xfId="2193"/>
    <cellStyle name="Fixed 2 44" xfId="2194"/>
    <cellStyle name="Fixed 2 45" xfId="2195"/>
    <cellStyle name="Fixed 2 46" xfId="2196"/>
    <cellStyle name="Fixed 2 47" xfId="2197"/>
    <cellStyle name="Fixed 2 48" xfId="2198"/>
    <cellStyle name="Fixed 2 49" xfId="2199"/>
    <cellStyle name="Fixed 2 5" xfId="347"/>
    <cellStyle name="Fixed 2 50" xfId="2200"/>
    <cellStyle name="Fixed 2 51" xfId="2201"/>
    <cellStyle name="Fixed 2 52" xfId="2202"/>
    <cellStyle name="Fixed 2 53" xfId="2203"/>
    <cellStyle name="Fixed 2 54" xfId="2204"/>
    <cellStyle name="Fixed 2 55" xfId="2205"/>
    <cellStyle name="Fixed 2 56" xfId="2206"/>
    <cellStyle name="Fixed 2 57" xfId="2207"/>
    <cellStyle name="Fixed 2 58" xfId="2208"/>
    <cellStyle name="Fixed 2 59" xfId="2209"/>
    <cellStyle name="Fixed 2 6" xfId="2210"/>
    <cellStyle name="Fixed 2 60" xfId="2211"/>
    <cellStyle name="Fixed 2 61" xfId="2212"/>
    <cellStyle name="Fixed 2 62" xfId="2213"/>
    <cellStyle name="Fixed 2 63" xfId="2214"/>
    <cellStyle name="Fixed 2 64" xfId="2215"/>
    <cellStyle name="Fixed 2 65" xfId="2216"/>
    <cellStyle name="Fixed 2 66" xfId="2217"/>
    <cellStyle name="Fixed 2 67" xfId="2218"/>
    <cellStyle name="Fixed 2 68" xfId="2219"/>
    <cellStyle name="Fixed 2 69" xfId="2220"/>
    <cellStyle name="Fixed 2 7" xfId="2221"/>
    <cellStyle name="Fixed 2 70" xfId="2222"/>
    <cellStyle name="Fixed 2 71" xfId="2223"/>
    <cellStyle name="Fixed 2 72" xfId="2224"/>
    <cellStyle name="Fixed 2 73" xfId="2225"/>
    <cellStyle name="Fixed 2 74" xfId="2226"/>
    <cellStyle name="Fixed 2 75" xfId="2227"/>
    <cellStyle name="Fixed 2 76" xfId="2228"/>
    <cellStyle name="Fixed 2 77" xfId="2229"/>
    <cellStyle name="Fixed 2 78" xfId="2230"/>
    <cellStyle name="Fixed 2 79" xfId="2231"/>
    <cellStyle name="Fixed 2 8" xfId="2232"/>
    <cellStyle name="Fixed 2 80" xfId="2233"/>
    <cellStyle name="Fixed 2 81" xfId="2234"/>
    <cellStyle name="Fixed 2 82" xfId="2235"/>
    <cellStyle name="Fixed 2 83" xfId="2236"/>
    <cellStyle name="Fixed 2 84" xfId="2237"/>
    <cellStyle name="Fixed 2 85" xfId="2238"/>
    <cellStyle name="Fixed 2 86" xfId="2239"/>
    <cellStyle name="Fixed 2 87" xfId="2240"/>
    <cellStyle name="Fixed 2 88" xfId="2241"/>
    <cellStyle name="Fixed 2 89" xfId="2242"/>
    <cellStyle name="Fixed 2 9" xfId="2243"/>
    <cellStyle name="Fixed 2 90" xfId="2244"/>
    <cellStyle name="Fixed 2 91" xfId="2245"/>
    <cellStyle name="Fixed 2 92" xfId="2246"/>
    <cellStyle name="Fixed 2 93" xfId="2247"/>
    <cellStyle name="Fixed 2 94" xfId="2248"/>
    <cellStyle name="Fixed 2 95" xfId="2249"/>
    <cellStyle name="Fixed 2 96" xfId="2250"/>
    <cellStyle name="Fixed 2 97" xfId="2251"/>
    <cellStyle name="Fixed 2 98" xfId="2252"/>
    <cellStyle name="Fixed 2 99" xfId="2253"/>
    <cellStyle name="Fixed 3" xfId="432"/>
    <cellStyle name="Fixed 4" xfId="433"/>
    <cellStyle name="Fixed 5" xfId="434"/>
    <cellStyle name="Fixed 6" xfId="435"/>
    <cellStyle name="Fixed 7" xfId="436"/>
    <cellStyle name="Fixed 8" xfId="437"/>
    <cellStyle name="Fixed 9" xfId="438"/>
    <cellStyle name="Good" xfId="5573" builtinId="26" customBuiltin="1"/>
    <cellStyle name="Good 2" xfId="5096"/>
    <cellStyle name="Good 2 2" xfId="5097"/>
    <cellStyle name="Good 2 3" xfId="5098"/>
    <cellStyle name="Good 2 4" xfId="5099"/>
    <cellStyle name="Good 2 5" xfId="5100"/>
    <cellStyle name="Good 2 6" xfId="5101"/>
    <cellStyle name="Good 2 7" xfId="5102"/>
    <cellStyle name="Good 3" xfId="5103"/>
    <cellStyle name="Good 3 2" xfId="5104"/>
    <cellStyle name="Good 3 3" xfId="5105"/>
    <cellStyle name="Good 3 4" xfId="5106"/>
    <cellStyle name="Good 3 5" xfId="5107"/>
    <cellStyle name="Good 3 6" xfId="5108"/>
    <cellStyle name="Good 3 7" xfId="5109"/>
    <cellStyle name="Good 4" xfId="5110"/>
    <cellStyle name="Good 4 2" xfId="5111"/>
    <cellStyle name="Good 4 3" xfId="5112"/>
    <cellStyle name="Good 4 4" xfId="5113"/>
    <cellStyle name="Good 4 5" xfId="5114"/>
    <cellStyle name="Good 4 6" xfId="5115"/>
    <cellStyle name="Good 4 7" xfId="5116"/>
    <cellStyle name="Grey" xfId="5117"/>
    <cellStyle name="Grey 10" xfId="5118"/>
    <cellStyle name="Grey 11" xfId="5119"/>
    <cellStyle name="Grey 12" xfId="5120"/>
    <cellStyle name="Grey 13" xfId="5121"/>
    <cellStyle name="Grey 14" xfId="5122"/>
    <cellStyle name="Grey 15" xfId="5123"/>
    <cellStyle name="Grey 16" xfId="5124"/>
    <cellStyle name="Grey 17" xfId="5125"/>
    <cellStyle name="Grey 18" xfId="5126"/>
    <cellStyle name="Grey 19" xfId="5127"/>
    <cellStyle name="Grey 2" xfId="5128"/>
    <cellStyle name="Grey 20" xfId="5129"/>
    <cellStyle name="Grey 21" xfId="5130"/>
    <cellStyle name="Grey 22" xfId="5131"/>
    <cellStyle name="Grey 23" xfId="5132"/>
    <cellStyle name="Grey 24" xfId="5133"/>
    <cellStyle name="Grey 25" xfId="5134"/>
    <cellStyle name="Grey 26" xfId="5135"/>
    <cellStyle name="Grey 27" xfId="5136"/>
    <cellStyle name="Grey 28" xfId="5137"/>
    <cellStyle name="Grey 29" xfId="5138"/>
    <cellStyle name="Grey 3" xfId="5139"/>
    <cellStyle name="Grey 30" xfId="5140"/>
    <cellStyle name="Grey 31" xfId="5141"/>
    <cellStyle name="Grey 32" xfId="5142"/>
    <cellStyle name="Grey 33" xfId="5143"/>
    <cellStyle name="Grey 34" xfId="5144"/>
    <cellStyle name="Grey 35" xfId="5145"/>
    <cellStyle name="Grey 36" xfId="5146"/>
    <cellStyle name="Grey 4" xfId="5147"/>
    <cellStyle name="Grey 5" xfId="5148"/>
    <cellStyle name="Grey 6" xfId="5149"/>
    <cellStyle name="Grey 7" xfId="5150"/>
    <cellStyle name="Grey 8" xfId="5151"/>
    <cellStyle name="Grey 9" xfId="5152"/>
    <cellStyle name="Header1" xfId="5153"/>
    <cellStyle name="Header2" xfId="5154"/>
    <cellStyle name="Heading 1" xfId="5569" builtinId="16" customBuiltin="1"/>
    <cellStyle name="Heading 1 10" xfId="135"/>
    <cellStyle name="Heading 1 11" xfId="94"/>
    <cellStyle name="Heading 1 12" xfId="137"/>
    <cellStyle name="Heading 1 13" xfId="154"/>
    <cellStyle name="Heading 1 14" xfId="146"/>
    <cellStyle name="Heading 1 15" xfId="156"/>
    <cellStyle name="Heading 1 16" xfId="161"/>
    <cellStyle name="Heading 1 17" xfId="153"/>
    <cellStyle name="Heading 1 18" xfId="168"/>
    <cellStyle name="Heading 1 19" xfId="165"/>
    <cellStyle name="Heading 1 2" xfId="15"/>
    <cellStyle name="Heading 1 2 2" xfId="5157"/>
    <cellStyle name="Heading 1 2 3" xfId="5158"/>
    <cellStyle name="Heading 1 2 4" xfId="5159"/>
    <cellStyle name="Heading 1 2 5" xfId="5160"/>
    <cellStyle name="Heading 1 2 6" xfId="5161"/>
    <cellStyle name="Heading 1 2 7" xfId="5162"/>
    <cellStyle name="Heading 1 2 8" xfId="5156"/>
    <cellStyle name="Heading 1 20" xfId="170"/>
    <cellStyle name="Heading 1 21" xfId="174"/>
    <cellStyle name="Heading 1 22" xfId="178"/>
    <cellStyle name="Heading 1 23" xfId="182"/>
    <cellStyle name="Heading 1 24" xfId="186"/>
    <cellStyle name="Heading 1 25" xfId="190"/>
    <cellStyle name="Heading 1 26" xfId="194"/>
    <cellStyle name="Heading 1 27" xfId="198"/>
    <cellStyle name="Heading 1 28" xfId="202"/>
    <cellStyle name="Heading 1 29" xfId="206"/>
    <cellStyle name="Heading 1 3" xfId="23"/>
    <cellStyle name="Heading 1 3 2" xfId="5164"/>
    <cellStyle name="Heading 1 3 3" xfId="5165"/>
    <cellStyle name="Heading 1 3 4" xfId="5166"/>
    <cellStyle name="Heading 1 3 5" xfId="5167"/>
    <cellStyle name="Heading 1 3 6" xfId="5168"/>
    <cellStyle name="Heading 1 3 7" xfId="5169"/>
    <cellStyle name="Heading 1 3 8" xfId="5163"/>
    <cellStyle name="Heading 1 30" xfId="210"/>
    <cellStyle name="Heading 1 31" xfId="214"/>
    <cellStyle name="Heading 1 32" xfId="218"/>
    <cellStyle name="Heading 1 33" xfId="222"/>
    <cellStyle name="Heading 1 34" xfId="225"/>
    <cellStyle name="Heading 1 35" xfId="229"/>
    <cellStyle name="Heading 1 36" xfId="233"/>
    <cellStyle name="Heading 1 37" xfId="237"/>
    <cellStyle name="Heading 1 38" xfId="241"/>
    <cellStyle name="Heading 1 39" xfId="261"/>
    <cellStyle name="Heading 1 39 10" xfId="2254"/>
    <cellStyle name="Heading 1 39 100" xfId="2255"/>
    <cellStyle name="Heading 1 39 101" xfId="2256"/>
    <cellStyle name="Heading 1 39 102" xfId="2257"/>
    <cellStyle name="Heading 1 39 103" xfId="2258"/>
    <cellStyle name="Heading 1 39 104" xfId="2259"/>
    <cellStyle name="Heading 1 39 105" xfId="2260"/>
    <cellStyle name="Heading 1 39 106" xfId="2261"/>
    <cellStyle name="Heading 1 39 107" xfId="2262"/>
    <cellStyle name="Heading 1 39 108" xfId="2263"/>
    <cellStyle name="Heading 1 39 109" xfId="2264"/>
    <cellStyle name="Heading 1 39 11" xfId="2265"/>
    <cellStyle name="Heading 1 39 110" xfId="2266"/>
    <cellStyle name="Heading 1 39 111" xfId="2267"/>
    <cellStyle name="Heading 1 39 112" xfId="2268"/>
    <cellStyle name="Heading 1 39 113" xfId="2269"/>
    <cellStyle name="Heading 1 39 114" xfId="2270"/>
    <cellStyle name="Heading 1 39 115" xfId="2271"/>
    <cellStyle name="Heading 1 39 116" xfId="2272"/>
    <cellStyle name="Heading 1 39 117" xfId="2273"/>
    <cellStyle name="Heading 1 39 118" xfId="2274"/>
    <cellStyle name="Heading 1 39 119" xfId="2275"/>
    <cellStyle name="Heading 1 39 12" xfId="2276"/>
    <cellStyle name="Heading 1 39 120" xfId="2277"/>
    <cellStyle name="Heading 1 39 121" xfId="2278"/>
    <cellStyle name="Heading 1 39 122" xfId="2279"/>
    <cellStyle name="Heading 1 39 123" xfId="2280"/>
    <cellStyle name="Heading 1 39 124" xfId="2281"/>
    <cellStyle name="Heading 1 39 125" xfId="2282"/>
    <cellStyle name="Heading 1 39 126" xfId="2283"/>
    <cellStyle name="Heading 1 39 127" xfId="2284"/>
    <cellStyle name="Heading 1 39 128" xfId="2285"/>
    <cellStyle name="Heading 1 39 129" xfId="2286"/>
    <cellStyle name="Heading 1 39 13" xfId="2287"/>
    <cellStyle name="Heading 1 39 130" xfId="2288"/>
    <cellStyle name="Heading 1 39 131" xfId="2289"/>
    <cellStyle name="Heading 1 39 132" xfId="2290"/>
    <cellStyle name="Heading 1 39 133" xfId="2291"/>
    <cellStyle name="Heading 1 39 134" xfId="2292"/>
    <cellStyle name="Heading 1 39 135" xfId="2293"/>
    <cellStyle name="Heading 1 39 136" xfId="2294"/>
    <cellStyle name="Heading 1 39 137" xfId="2295"/>
    <cellStyle name="Heading 1 39 138" xfId="2296"/>
    <cellStyle name="Heading 1 39 139" xfId="2297"/>
    <cellStyle name="Heading 1 39 14" xfId="2298"/>
    <cellStyle name="Heading 1 39 140" xfId="2299"/>
    <cellStyle name="Heading 1 39 141" xfId="2300"/>
    <cellStyle name="Heading 1 39 142" xfId="2301"/>
    <cellStyle name="Heading 1 39 143" xfId="2302"/>
    <cellStyle name="Heading 1 39 144" xfId="2303"/>
    <cellStyle name="Heading 1 39 145" xfId="2304"/>
    <cellStyle name="Heading 1 39 146" xfId="2305"/>
    <cellStyle name="Heading 1 39 147" xfId="2306"/>
    <cellStyle name="Heading 1 39 148" xfId="2307"/>
    <cellStyle name="Heading 1 39 149" xfId="2308"/>
    <cellStyle name="Heading 1 39 15" xfId="2309"/>
    <cellStyle name="Heading 1 39 150" xfId="2310"/>
    <cellStyle name="Heading 1 39 151" xfId="2311"/>
    <cellStyle name="Heading 1 39 152" xfId="2312"/>
    <cellStyle name="Heading 1 39 153" xfId="2313"/>
    <cellStyle name="Heading 1 39 154" xfId="2314"/>
    <cellStyle name="Heading 1 39 155" xfId="2315"/>
    <cellStyle name="Heading 1 39 156" xfId="2316"/>
    <cellStyle name="Heading 1 39 157" xfId="2317"/>
    <cellStyle name="Heading 1 39 158" xfId="2318"/>
    <cellStyle name="Heading 1 39 159" xfId="2319"/>
    <cellStyle name="Heading 1 39 16" xfId="2320"/>
    <cellStyle name="Heading 1 39 160" xfId="2321"/>
    <cellStyle name="Heading 1 39 161" xfId="2322"/>
    <cellStyle name="Heading 1 39 162" xfId="2323"/>
    <cellStyle name="Heading 1 39 163" xfId="2324"/>
    <cellStyle name="Heading 1 39 164" xfId="2325"/>
    <cellStyle name="Heading 1 39 165" xfId="2326"/>
    <cellStyle name="Heading 1 39 166" xfId="2327"/>
    <cellStyle name="Heading 1 39 167" xfId="2328"/>
    <cellStyle name="Heading 1 39 168" xfId="2329"/>
    <cellStyle name="Heading 1 39 169" xfId="2330"/>
    <cellStyle name="Heading 1 39 17" xfId="2331"/>
    <cellStyle name="Heading 1 39 170" xfId="2332"/>
    <cellStyle name="Heading 1 39 171" xfId="2333"/>
    <cellStyle name="Heading 1 39 172" xfId="2334"/>
    <cellStyle name="Heading 1 39 173" xfId="2335"/>
    <cellStyle name="Heading 1 39 174" xfId="2336"/>
    <cellStyle name="Heading 1 39 175" xfId="2337"/>
    <cellStyle name="Heading 1 39 176" xfId="2338"/>
    <cellStyle name="Heading 1 39 177" xfId="2339"/>
    <cellStyle name="Heading 1 39 178" xfId="2340"/>
    <cellStyle name="Heading 1 39 179" xfId="2341"/>
    <cellStyle name="Heading 1 39 18" xfId="2342"/>
    <cellStyle name="Heading 1 39 180" xfId="2343"/>
    <cellStyle name="Heading 1 39 181" xfId="2344"/>
    <cellStyle name="Heading 1 39 182" xfId="2345"/>
    <cellStyle name="Heading 1 39 183" xfId="2346"/>
    <cellStyle name="Heading 1 39 184" xfId="2347"/>
    <cellStyle name="Heading 1 39 185" xfId="2348"/>
    <cellStyle name="Heading 1 39 186" xfId="2349"/>
    <cellStyle name="Heading 1 39 187" xfId="2350"/>
    <cellStyle name="Heading 1 39 188" xfId="2351"/>
    <cellStyle name="Heading 1 39 189" xfId="2352"/>
    <cellStyle name="Heading 1 39 19" xfId="2353"/>
    <cellStyle name="Heading 1 39 190" xfId="2354"/>
    <cellStyle name="Heading 1 39 191" xfId="2355"/>
    <cellStyle name="Heading 1 39 192" xfId="2356"/>
    <cellStyle name="Heading 1 39 193" xfId="2357"/>
    <cellStyle name="Heading 1 39 194" xfId="2358"/>
    <cellStyle name="Heading 1 39 195" xfId="2359"/>
    <cellStyle name="Heading 1 39 196" xfId="2360"/>
    <cellStyle name="Heading 1 39 197" xfId="2361"/>
    <cellStyle name="Heading 1 39 198" xfId="2362"/>
    <cellStyle name="Heading 1 39 199" xfId="2363"/>
    <cellStyle name="Heading 1 39 2" xfId="375"/>
    <cellStyle name="Heading 1 39 20" xfId="2364"/>
    <cellStyle name="Heading 1 39 200" xfId="2365"/>
    <cellStyle name="Heading 1 39 201" xfId="2366"/>
    <cellStyle name="Heading 1 39 202" xfId="2367"/>
    <cellStyle name="Heading 1 39 203" xfId="2368"/>
    <cellStyle name="Heading 1 39 204" xfId="2369"/>
    <cellStyle name="Heading 1 39 205" xfId="2370"/>
    <cellStyle name="Heading 1 39 206" xfId="2371"/>
    <cellStyle name="Heading 1 39 207" xfId="2372"/>
    <cellStyle name="Heading 1 39 208" xfId="2373"/>
    <cellStyle name="Heading 1 39 209" xfId="2374"/>
    <cellStyle name="Heading 1 39 21" xfId="2375"/>
    <cellStyle name="Heading 1 39 210" xfId="2376"/>
    <cellStyle name="Heading 1 39 211" xfId="2377"/>
    <cellStyle name="Heading 1 39 212" xfId="2378"/>
    <cellStyle name="Heading 1 39 213" xfId="2379"/>
    <cellStyle name="Heading 1 39 214" xfId="2380"/>
    <cellStyle name="Heading 1 39 215" xfId="2381"/>
    <cellStyle name="Heading 1 39 216" xfId="2382"/>
    <cellStyle name="Heading 1 39 217" xfId="2383"/>
    <cellStyle name="Heading 1 39 218" xfId="2384"/>
    <cellStyle name="Heading 1 39 219" xfId="2385"/>
    <cellStyle name="Heading 1 39 22" xfId="2386"/>
    <cellStyle name="Heading 1 39 220" xfId="2387"/>
    <cellStyle name="Heading 1 39 221" xfId="2388"/>
    <cellStyle name="Heading 1 39 222" xfId="2389"/>
    <cellStyle name="Heading 1 39 223" xfId="2390"/>
    <cellStyle name="Heading 1 39 224" xfId="2391"/>
    <cellStyle name="Heading 1 39 225" xfId="2392"/>
    <cellStyle name="Heading 1 39 226" xfId="2393"/>
    <cellStyle name="Heading 1 39 227" xfId="2394"/>
    <cellStyle name="Heading 1 39 228" xfId="2395"/>
    <cellStyle name="Heading 1 39 229" xfId="2396"/>
    <cellStyle name="Heading 1 39 23" xfId="2397"/>
    <cellStyle name="Heading 1 39 230" xfId="2398"/>
    <cellStyle name="Heading 1 39 231" xfId="2399"/>
    <cellStyle name="Heading 1 39 232" xfId="2400"/>
    <cellStyle name="Heading 1 39 233" xfId="2401"/>
    <cellStyle name="Heading 1 39 234" xfId="2402"/>
    <cellStyle name="Heading 1 39 235" xfId="2403"/>
    <cellStyle name="Heading 1 39 236" xfId="2404"/>
    <cellStyle name="Heading 1 39 237" xfId="2405"/>
    <cellStyle name="Heading 1 39 238" xfId="2406"/>
    <cellStyle name="Heading 1 39 239" xfId="2407"/>
    <cellStyle name="Heading 1 39 24" xfId="2408"/>
    <cellStyle name="Heading 1 39 240" xfId="2409"/>
    <cellStyle name="Heading 1 39 241" xfId="2410"/>
    <cellStyle name="Heading 1 39 242" xfId="2411"/>
    <cellStyle name="Heading 1 39 243" xfId="2412"/>
    <cellStyle name="Heading 1 39 244" xfId="2413"/>
    <cellStyle name="Heading 1 39 245" xfId="2414"/>
    <cellStyle name="Heading 1 39 246" xfId="2415"/>
    <cellStyle name="Heading 1 39 247" xfId="2416"/>
    <cellStyle name="Heading 1 39 248" xfId="2417"/>
    <cellStyle name="Heading 1 39 249" xfId="2418"/>
    <cellStyle name="Heading 1 39 25" xfId="2419"/>
    <cellStyle name="Heading 1 39 250" xfId="2420"/>
    <cellStyle name="Heading 1 39 251" xfId="2421"/>
    <cellStyle name="Heading 1 39 252" xfId="2422"/>
    <cellStyle name="Heading 1 39 253" xfId="2423"/>
    <cellStyle name="Heading 1 39 254" xfId="2424"/>
    <cellStyle name="Heading 1 39 255" xfId="2425"/>
    <cellStyle name="Heading 1 39 26" xfId="2426"/>
    <cellStyle name="Heading 1 39 27" xfId="2427"/>
    <cellStyle name="Heading 1 39 28" xfId="2428"/>
    <cellStyle name="Heading 1 39 29" xfId="2429"/>
    <cellStyle name="Heading 1 39 3" xfId="391"/>
    <cellStyle name="Heading 1 39 30" xfId="2430"/>
    <cellStyle name="Heading 1 39 31" xfId="2431"/>
    <cellStyle name="Heading 1 39 32" xfId="2432"/>
    <cellStyle name="Heading 1 39 33" xfId="2433"/>
    <cellStyle name="Heading 1 39 34" xfId="2434"/>
    <cellStyle name="Heading 1 39 35" xfId="2435"/>
    <cellStyle name="Heading 1 39 36" xfId="2436"/>
    <cellStyle name="Heading 1 39 37" xfId="2437"/>
    <cellStyle name="Heading 1 39 38" xfId="2438"/>
    <cellStyle name="Heading 1 39 39" xfId="2439"/>
    <cellStyle name="Heading 1 39 4" xfId="357"/>
    <cellStyle name="Heading 1 39 40" xfId="2440"/>
    <cellStyle name="Heading 1 39 41" xfId="2441"/>
    <cellStyle name="Heading 1 39 42" xfId="2442"/>
    <cellStyle name="Heading 1 39 43" xfId="2443"/>
    <cellStyle name="Heading 1 39 44" xfId="2444"/>
    <cellStyle name="Heading 1 39 45" xfId="2445"/>
    <cellStyle name="Heading 1 39 46" xfId="2446"/>
    <cellStyle name="Heading 1 39 47" xfId="2447"/>
    <cellStyle name="Heading 1 39 48" xfId="2448"/>
    <cellStyle name="Heading 1 39 49" xfId="2449"/>
    <cellStyle name="Heading 1 39 5" xfId="348"/>
    <cellStyle name="Heading 1 39 50" xfId="2450"/>
    <cellStyle name="Heading 1 39 51" xfId="2451"/>
    <cellStyle name="Heading 1 39 52" xfId="2452"/>
    <cellStyle name="Heading 1 39 53" xfId="2453"/>
    <cellStyle name="Heading 1 39 54" xfId="2454"/>
    <cellStyle name="Heading 1 39 55" xfId="2455"/>
    <cellStyle name="Heading 1 39 56" xfId="2456"/>
    <cellStyle name="Heading 1 39 57" xfId="2457"/>
    <cellStyle name="Heading 1 39 58" xfId="2458"/>
    <cellStyle name="Heading 1 39 59" xfId="2459"/>
    <cellStyle name="Heading 1 39 6" xfId="2460"/>
    <cellStyle name="Heading 1 39 60" xfId="2461"/>
    <cellStyle name="Heading 1 39 61" xfId="2462"/>
    <cellStyle name="Heading 1 39 62" xfId="2463"/>
    <cellStyle name="Heading 1 39 63" xfId="2464"/>
    <cellStyle name="Heading 1 39 64" xfId="2465"/>
    <cellStyle name="Heading 1 39 65" xfId="2466"/>
    <cellStyle name="Heading 1 39 66" xfId="2467"/>
    <cellStyle name="Heading 1 39 67" xfId="2468"/>
    <cellStyle name="Heading 1 39 68" xfId="2469"/>
    <cellStyle name="Heading 1 39 69" xfId="2470"/>
    <cellStyle name="Heading 1 39 7" xfId="2471"/>
    <cellStyle name="Heading 1 39 70" xfId="2472"/>
    <cellStyle name="Heading 1 39 71" xfId="2473"/>
    <cellStyle name="Heading 1 39 72" xfId="2474"/>
    <cellStyle name="Heading 1 39 73" xfId="2475"/>
    <cellStyle name="Heading 1 39 74" xfId="2476"/>
    <cellStyle name="Heading 1 39 75" xfId="2477"/>
    <cellStyle name="Heading 1 39 76" xfId="2478"/>
    <cellStyle name="Heading 1 39 77" xfId="2479"/>
    <cellStyle name="Heading 1 39 78" xfId="2480"/>
    <cellStyle name="Heading 1 39 79" xfId="2481"/>
    <cellStyle name="Heading 1 39 8" xfId="2482"/>
    <cellStyle name="Heading 1 39 80" xfId="2483"/>
    <cellStyle name="Heading 1 39 81" xfId="2484"/>
    <cellStyle name="Heading 1 39 82" xfId="2485"/>
    <cellStyle name="Heading 1 39 83" xfId="2486"/>
    <cellStyle name="Heading 1 39 84" xfId="2487"/>
    <cellStyle name="Heading 1 39 85" xfId="2488"/>
    <cellStyle name="Heading 1 39 86" xfId="2489"/>
    <cellStyle name="Heading 1 39 87" xfId="2490"/>
    <cellStyle name="Heading 1 39 88" xfId="2491"/>
    <cellStyle name="Heading 1 39 89" xfId="2492"/>
    <cellStyle name="Heading 1 39 9" xfId="2493"/>
    <cellStyle name="Heading 1 39 90" xfId="2494"/>
    <cellStyle name="Heading 1 39 91" xfId="2495"/>
    <cellStyle name="Heading 1 39 92" xfId="2496"/>
    <cellStyle name="Heading 1 39 93" xfId="2497"/>
    <cellStyle name="Heading 1 39 94" xfId="2498"/>
    <cellStyle name="Heading 1 39 95" xfId="2499"/>
    <cellStyle name="Heading 1 39 96" xfId="2500"/>
    <cellStyle name="Heading 1 39 97" xfId="2501"/>
    <cellStyle name="Heading 1 39 98" xfId="2502"/>
    <cellStyle name="Heading 1 39 99" xfId="2503"/>
    <cellStyle name="Heading 1 4" xfId="27"/>
    <cellStyle name="Heading 1 4 2" xfId="5171"/>
    <cellStyle name="Heading 1 4 3" xfId="5172"/>
    <cellStyle name="Heading 1 4 4" xfId="5173"/>
    <cellStyle name="Heading 1 4 5" xfId="5174"/>
    <cellStyle name="Heading 1 4 6" xfId="5175"/>
    <cellStyle name="Heading 1 4 7" xfId="5176"/>
    <cellStyle name="Heading 1 4 8" xfId="5170"/>
    <cellStyle name="Heading 1 40" xfId="270"/>
    <cellStyle name="Heading 1 41" xfId="269"/>
    <cellStyle name="Heading 1 42" xfId="272"/>
    <cellStyle name="Heading 1 43" xfId="276"/>
    <cellStyle name="Heading 1 44" xfId="280"/>
    <cellStyle name="Heading 1 45" xfId="283"/>
    <cellStyle name="Heading 1 46" xfId="287"/>
    <cellStyle name="Heading 1 47" xfId="290"/>
    <cellStyle name="Heading 1 48" xfId="293"/>
    <cellStyle name="Heading 1 49" xfId="307"/>
    <cellStyle name="Heading 1 5" xfId="21"/>
    <cellStyle name="Heading 1 50" xfId="311"/>
    <cellStyle name="Heading 1 51" xfId="317"/>
    <cellStyle name="Heading 1 52" xfId="314"/>
    <cellStyle name="Heading 1 53" xfId="316"/>
    <cellStyle name="Heading 1 54" xfId="315"/>
    <cellStyle name="Heading 1 55" xfId="320"/>
    <cellStyle name="Heading 1 56" xfId="333"/>
    <cellStyle name="Heading 1 57" xfId="337"/>
    <cellStyle name="Heading 1 58" xfId="331"/>
    <cellStyle name="Heading 1 59" xfId="2504"/>
    <cellStyle name="Heading 1 6" xfId="29"/>
    <cellStyle name="Heading 1 60" xfId="2505"/>
    <cellStyle name="Heading 1 61" xfId="5155"/>
    <cellStyle name="Heading 1 7" xfId="25"/>
    <cellStyle name="Heading 1 8" xfId="97"/>
    <cellStyle name="Heading 1 9" xfId="34"/>
    <cellStyle name="Heading 2" xfId="5570" builtinId="17" customBuiltin="1"/>
    <cellStyle name="Heading 2 10" xfId="136"/>
    <cellStyle name="Heading 2 11" xfId="124"/>
    <cellStyle name="Heading 2 12" xfId="138"/>
    <cellStyle name="Heading 2 13" xfId="155"/>
    <cellStyle name="Heading 2 14" xfId="139"/>
    <cellStyle name="Heading 2 15" xfId="157"/>
    <cellStyle name="Heading 2 16" xfId="162"/>
    <cellStyle name="Heading 2 17" xfId="158"/>
    <cellStyle name="Heading 2 18" xfId="169"/>
    <cellStyle name="Heading 2 19" xfId="173"/>
    <cellStyle name="Heading 2 2" xfId="16"/>
    <cellStyle name="Heading 2 2 2" xfId="5179"/>
    <cellStyle name="Heading 2 2 3" xfId="5180"/>
    <cellStyle name="Heading 2 2 4" xfId="5181"/>
    <cellStyle name="Heading 2 2 5" xfId="5182"/>
    <cellStyle name="Heading 2 2 6" xfId="5183"/>
    <cellStyle name="Heading 2 2 7" xfId="5184"/>
    <cellStyle name="Heading 2 2 8" xfId="5178"/>
    <cellStyle name="Heading 2 20" xfId="177"/>
    <cellStyle name="Heading 2 21" xfId="181"/>
    <cellStyle name="Heading 2 22" xfId="185"/>
    <cellStyle name="Heading 2 23" xfId="189"/>
    <cellStyle name="Heading 2 24" xfId="193"/>
    <cellStyle name="Heading 2 25" xfId="197"/>
    <cellStyle name="Heading 2 26" xfId="201"/>
    <cellStyle name="Heading 2 27" xfId="205"/>
    <cellStyle name="Heading 2 28" xfId="209"/>
    <cellStyle name="Heading 2 29" xfId="213"/>
    <cellStyle name="Heading 2 3" xfId="24"/>
    <cellStyle name="Heading 2 3 2" xfId="5186"/>
    <cellStyle name="Heading 2 3 3" xfId="5187"/>
    <cellStyle name="Heading 2 3 4" xfId="5188"/>
    <cellStyle name="Heading 2 3 5" xfId="5189"/>
    <cellStyle name="Heading 2 3 6" xfId="5190"/>
    <cellStyle name="Heading 2 3 7" xfId="5191"/>
    <cellStyle name="Heading 2 3 8" xfId="5185"/>
    <cellStyle name="Heading 2 30" xfId="217"/>
    <cellStyle name="Heading 2 31" xfId="221"/>
    <cellStyle name="Heading 2 32" xfId="224"/>
    <cellStyle name="Heading 2 33" xfId="228"/>
    <cellStyle name="Heading 2 34" xfId="232"/>
    <cellStyle name="Heading 2 35" xfId="236"/>
    <cellStyle name="Heading 2 36" xfId="240"/>
    <cellStyle name="Heading 2 37" xfId="244"/>
    <cellStyle name="Heading 2 38" xfId="247"/>
    <cellStyle name="Heading 2 39" xfId="262"/>
    <cellStyle name="Heading 2 39 10" xfId="2506"/>
    <cellStyle name="Heading 2 39 100" xfId="2507"/>
    <cellStyle name="Heading 2 39 101" xfId="2508"/>
    <cellStyle name="Heading 2 39 102" xfId="2509"/>
    <cellStyle name="Heading 2 39 103" xfId="2510"/>
    <cellStyle name="Heading 2 39 104" xfId="2511"/>
    <cellStyle name="Heading 2 39 105" xfId="2512"/>
    <cellStyle name="Heading 2 39 106" xfId="2513"/>
    <cellStyle name="Heading 2 39 107" xfId="2514"/>
    <cellStyle name="Heading 2 39 108" xfId="2515"/>
    <cellStyle name="Heading 2 39 109" xfId="2516"/>
    <cellStyle name="Heading 2 39 11" xfId="2517"/>
    <cellStyle name="Heading 2 39 110" xfId="2518"/>
    <cellStyle name="Heading 2 39 111" xfId="2519"/>
    <cellStyle name="Heading 2 39 112" xfId="2520"/>
    <cellStyle name="Heading 2 39 113" xfId="2521"/>
    <cellStyle name="Heading 2 39 114" xfId="2522"/>
    <cellStyle name="Heading 2 39 115" xfId="2523"/>
    <cellStyle name="Heading 2 39 116" xfId="2524"/>
    <cellStyle name="Heading 2 39 117" xfId="2525"/>
    <cellStyle name="Heading 2 39 118" xfId="2526"/>
    <cellStyle name="Heading 2 39 119" xfId="2527"/>
    <cellStyle name="Heading 2 39 12" xfId="2528"/>
    <cellStyle name="Heading 2 39 120" xfId="2529"/>
    <cellStyle name="Heading 2 39 121" xfId="2530"/>
    <cellStyle name="Heading 2 39 122" xfId="2531"/>
    <cellStyle name="Heading 2 39 123" xfId="2532"/>
    <cellStyle name="Heading 2 39 124" xfId="2533"/>
    <cellStyle name="Heading 2 39 125" xfId="2534"/>
    <cellStyle name="Heading 2 39 126" xfId="2535"/>
    <cellStyle name="Heading 2 39 127" xfId="2536"/>
    <cellStyle name="Heading 2 39 128" xfId="2537"/>
    <cellStyle name="Heading 2 39 129" xfId="2538"/>
    <cellStyle name="Heading 2 39 13" xfId="2539"/>
    <cellStyle name="Heading 2 39 130" xfId="2540"/>
    <cellStyle name="Heading 2 39 131" xfId="2541"/>
    <cellStyle name="Heading 2 39 132" xfId="2542"/>
    <cellStyle name="Heading 2 39 133" xfId="2543"/>
    <cellStyle name="Heading 2 39 134" xfId="2544"/>
    <cellStyle name="Heading 2 39 135" xfId="2545"/>
    <cellStyle name="Heading 2 39 136" xfId="2546"/>
    <cellStyle name="Heading 2 39 137" xfId="2547"/>
    <cellStyle name="Heading 2 39 138" xfId="2548"/>
    <cellStyle name="Heading 2 39 139" xfId="2549"/>
    <cellStyle name="Heading 2 39 14" xfId="2550"/>
    <cellStyle name="Heading 2 39 140" xfId="2551"/>
    <cellStyle name="Heading 2 39 141" xfId="2552"/>
    <cellStyle name="Heading 2 39 142" xfId="2553"/>
    <cellStyle name="Heading 2 39 143" xfId="2554"/>
    <cellStyle name="Heading 2 39 144" xfId="2555"/>
    <cellStyle name="Heading 2 39 145" xfId="2556"/>
    <cellStyle name="Heading 2 39 146" xfId="2557"/>
    <cellStyle name="Heading 2 39 147" xfId="2558"/>
    <cellStyle name="Heading 2 39 148" xfId="2559"/>
    <cellStyle name="Heading 2 39 149" xfId="2560"/>
    <cellStyle name="Heading 2 39 15" xfId="2561"/>
    <cellStyle name="Heading 2 39 150" xfId="2562"/>
    <cellStyle name="Heading 2 39 151" xfId="2563"/>
    <cellStyle name="Heading 2 39 152" xfId="2564"/>
    <cellStyle name="Heading 2 39 153" xfId="2565"/>
    <cellStyle name="Heading 2 39 154" xfId="2566"/>
    <cellStyle name="Heading 2 39 155" xfId="2567"/>
    <cellStyle name="Heading 2 39 156" xfId="2568"/>
    <cellStyle name="Heading 2 39 157" xfId="2569"/>
    <cellStyle name="Heading 2 39 158" xfId="2570"/>
    <cellStyle name="Heading 2 39 159" xfId="2571"/>
    <cellStyle name="Heading 2 39 16" xfId="2572"/>
    <cellStyle name="Heading 2 39 160" xfId="2573"/>
    <cellStyle name="Heading 2 39 161" xfId="2574"/>
    <cellStyle name="Heading 2 39 162" xfId="2575"/>
    <cellStyle name="Heading 2 39 163" xfId="2576"/>
    <cellStyle name="Heading 2 39 164" xfId="2577"/>
    <cellStyle name="Heading 2 39 165" xfId="2578"/>
    <cellStyle name="Heading 2 39 166" xfId="2579"/>
    <cellStyle name="Heading 2 39 167" xfId="2580"/>
    <cellStyle name="Heading 2 39 168" xfId="2581"/>
    <cellStyle name="Heading 2 39 169" xfId="2582"/>
    <cellStyle name="Heading 2 39 17" xfId="2583"/>
    <cellStyle name="Heading 2 39 170" xfId="2584"/>
    <cellStyle name="Heading 2 39 171" xfId="2585"/>
    <cellStyle name="Heading 2 39 172" xfId="2586"/>
    <cellStyle name="Heading 2 39 173" xfId="2587"/>
    <cellStyle name="Heading 2 39 174" xfId="2588"/>
    <cellStyle name="Heading 2 39 175" xfId="2589"/>
    <cellStyle name="Heading 2 39 176" xfId="2590"/>
    <cellStyle name="Heading 2 39 177" xfId="2591"/>
    <cellStyle name="Heading 2 39 178" xfId="2592"/>
    <cellStyle name="Heading 2 39 179" xfId="2593"/>
    <cellStyle name="Heading 2 39 18" xfId="2594"/>
    <cellStyle name="Heading 2 39 180" xfId="2595"/>
    <cellStyle name="Heading 2 39 181" xfId="2596"/>
    <cellStyle name="Heading 2 39 182" xfId="2597"/>
    <cellStyle name="Heading 2 39 183" xfId="2598"/>
    <cellStyle name="Heading 2 39 184" xfId="2599"/>
    <cellStyle name="Heading 2 39 185" xfId="2600"/>
    <cellStyle name="Heading 2 39 186" xfId="2601"/>
    <cellStyle name="Heading 2 39 187" xfId="2602"/>
    <cellStyle name="Heading 2 39 188" xfId="2603"/>
    <cellStyle name="Heading 2 39 189" xfId="2604"/>
    <cellStyle name="Heading 2 39 19" xfId="2605"/>
    <cellStyle name="Heading 2 39 190" xfId="2606"/>
    <cellStyle name="Heading 2 39 191" xfId="2607"/>
    <cellStyle name="Heading 2 39 192" xfId="2608"/>
    <cellStyle name="Heading 2 39 193" xfId="2609"/>
    <cellStyle name="Heading 2 39 194" xfId="2610"/>
    <cellStyle name="Heading 2 39 195" xfId="2611"/>
    <cellStyle name="Heading 2 39 196" xfId="2612"/>
    <cellStyle name="Heading 2 39 197" xfId="2613"/>
    <cellStyle name="Heading 2 39 198" xfId="2614"/>
    <cellStyle name="Heading 2 39 199" xfId="2615"/>
    <cellStyle name="Heading 2 39 2" xfId="376"/>
    <cellStyle name="Heading 2 39 20" xfId="2616"/>
    <cellStyle name="Heading 2 39 200" xfId="2617"/>
    <cellStyle name="Heading 2 39 201" xfId="2618"/>
    <cellStyle name="Heading 2 39 202" xfId="2619"/>
    <cellStyle name="Heading 2 39 203" xfId="2620"/>
    <cellStyle name="Heading 2 39 204" xfId="2621"/>
    <cellStyle name="Heading 2 39 205" xfId="2622"/>
    <cellStyle name="Heading 2 39 206" xfId="2623"/>
    <cellStyle name="Heading 2 39 207" xfId="2624"/>
    <cellStyle name="Heading 2 39 208" xfId="2625"/>
    <cellStyle name="Heading 2 39 209" xfId="2626"/>
    <cellStyle name="Heading 2 39 21" xfId="2627"/>
    <cellStyle name="Heading 2 39 210" xfId="2628"/>
    <cellStyle name="Heading 2 39 211" xfId="2629"/>
    <cellStyle name="Heading 2 39 212" xfId="2630"/>
    <cellStyle name="Heading 2 39 213" xfId="2631"/>
    <cellStyle name="Heading 2 39 214" xfId="2632"/>
    <cellStyle name="Heading 2 39 215" xfId="2633"/>
    <cellStyle name="Heading 2 39 216" xfId="2634"/>
    <cellStyle name="Heading 2 39 217" xfId="2635"/>
    <cellStyle name="Heading 2 39 218" xfId="2636"/>
    <cellStyle name="Heading 2 39 219" xfId="2637"/>
    <cellStyle name="Heading 2 39 22" xfId="2638"/>
    <cellStyle name="Heading 2 39 220" xfId="2639"/>
    <cellStyle name="Heading 2 39 221" xfId="2640"/>
    <cellStyle name="Heading 2 39 222" xfId="2641"/>
    <cellStyle name="Heading 2 39 223" xfId="2642"/>
    <cellStyle name="Heading 2 39 224" xfId="2643"/>
    <cellStyle name="Heading 2 39 225" xfId="2644"/>
    <cellStyle name="Heading 2 39 226" xfId="2645"/>
    <cellStyle name="Heading 2 39 227" xfId="2646"/>
    <cellStyle name="Heading 2 39 228" xfId="2647"/>
    <cellStyle name="Heading 2 39 229" xfId="2648"/>
    <cellStyle name="Heading 2 39 23" xfId="2649"/>
    <cellStyle name="Heading 2 39 230" xfId="2650"/>
    <cellStyle name="Heading 2 39 231" xfId="2651"/>
    <cellStyle name="Heading 2 39 232" xfId="2652"/>
    <cellStyle name="Heading 2 39 233" xfId="2653"/>
    <cellStyle name="Heading 2 39 234" xfId="2654"/>
    <cellStyle name="Heading 2 39 235" xfId="2655"/>
    <cellStyle name="Heading 2 39 236" xfId="2656"/>
    <cellStyle name="Heading 2 39 237" xfId="2657"/>
    <cellStyle name="Heading 2 39 238" xfId="2658"/>
    <cellStyle name="Heading 2 39 239" xfId="2659"/>
    <cellStyle name="Heading 2 39 24" xfId="2660"/>
    <cellStyle name="Heading 2 39 240" xfId="2661"/>
    <cellStyle name="Heading 2 39 241" xfId="2662"/>
    <cellStyle name="Heading 2 39 242" xfId="2663"/>
    <cellStyle name="Heading 2 39 243" xfId="2664"/>
    <cellStyle name="Heading 2 39 244" xfId="2665"/>
    <cellStyle name="Heading 2 39 245" xfId="2666"/>
    <cellStyle name="Heading 2 39 246" xfId="2667"/>
    <cellStyle name="Heading 2 39 247" xfId="2668"/>
    <cellStyle name="Heading 2 39 248" xfId="2669"/>
    <cellStyle name="Heading 2 39 249" xfId="2670"/>
    <cellStyle name="Heading 2 39 25" xfId="2671"/>
    <cellStyle name="Heading 2 39 250" xfId="2672"/>
    <cellStyle name="Heading 2 39 251" xfId="2673"/>
    <cellStyle name="Heading 2 39 252" xfId="2674"/>
    <cellStyle name="Heading 2 39 253" xfId="2675"/>
    <cellStyle name="Heading 2 39 254" xfId="2676"/>
    <cellStyle name="Heading 2 39 255" xfId="2677"/>
    <cellStyle name="Heading 2 39 26" xfId="2678"/>
    <cellStyle name="Heading 2 39 27" xfId="2679"/>
    <cellStyle name="Heading 2 39 28" xfId="2680"/>
    <cellStyle name="Heading 2 39 29" xfId="2681"/>
    <cellStyle name="Heading 2 39 3" xfId="388"/>
    <cellStyle name="Heading 2 39 30" xfId="2682"/>
    <cellStyle name="Heading 2 39 31" xfId="2683"/>
    <cellStyle name="Heading 2 39 32" xfId="2684"/>
    <cellStyle name="Heading 2 39 33" xfId="2685"/>
    <cellStyle name="Heading 2 39 34" xfId="2686"/>
    <cellStyle name="Heading 2 39 35" xfId="2687"/>
    <cellStyle name="Heading 2 39 36" xfId="2688"/>
    <cellStyle name="Heading 2 39 37" xfId="2689"/>
    <cellStyle name="Heading 2 39 38" xfId="2690"/>
    <cellStyle name="Heading 2 39 39" xfId="2691"/>
    <cellStyle name="Heading 2 39 4" xfId="358"/>
    <cellStyle name="Heading 2 39 40" xfId="2692"/>
    <cellStyle name="Heading 2 39 41" xfId="2693"/>
    <cellStyle name="Heading 2 39 42" xfId="2694"/>
    <cellStyle name="Heading 2 39 43" xfId="2695"/>
    <cellStyle name="Heading 2 39 44" xfId="2696"/>
    <cellStyle name="Heading 2 39 45" xfId="2697"/>
    <cellStyle name="Heading 2 39 46" xfId="2698"/>
    <cellStyle name="Heading 2 39 47" xfId="2699"/>
    <cellStyle name="Heading 2 39 48" xfId="2700"/>
    <cellStyle name="Heading 2 39 49" xfId="2701"/>
    <cellStyle name="Heading 2 39 5" xfId="399"/>
    <cellStyle name="Heading 2 39 50" xfId="2702"/>
    <cellStyle name="Heading 2 39 51" xfId="2703"/>
    <cellStyle name="Heading 2 39 52" xfId="2704"/>
    <cellStyle name="Heading 2 39 53" xfId="2705"/>
    <cellStyle name="Heading 2 39 54" xfId="2706"/>
    <cellStyle name="Heading 2 39 55" xfId="2707"/>
    <cellStyle name="Heading 2 39 56" xfId="2708"/>
    <cellStyle name="Heading 2 39 57" xfId="2709"/>
    <cellStyle name="Heading 2 39 58" xfId="2710"/>
    <cellStyle name="Heading 2 39 59" xfId="2711"/>
    <cellStyle name="Heading 2 39 6" xfId="2712"/>
    <cellStyle name="Heading 2 39 60" xfId="2713"/>
    <cellStyle name="Heading 2 39 61" xfId="2714"/>
    <cellStyle name="Heading 2 39 62" xfId="2715"/>
    <cellStyle name="Heading 2 39 63" xfId="2716"/>
    <cellStyle name="Heading 2 39 64" xfId="2717"/>
    <cellStyle name="Heading 2 39 65" xfId="2718"/>
    <cellStyle name="Heading 2 39 66" xfId="2719"/>
    <cellStyle name="Heading 2 39 67" xfId="2720"/>
    <cellStyle name="Heading 2 39 68" xfId="2721"/>
    <cellStyle name="Heading 2 39 69" xfId="2722"/>
    <cellStyle name="Heading 2 39 7" xfId="2723"/>
    <cellStyle name="Heading 2 39 70" xfId="2724"/>
    <cellStyle name="Heading 2 39 71" xfId="2725"/>
    <cellStyle name="Heading 2 39 72" xfId="2726"/>
    <cellStyle name="Heading 2 39 73" xfId="2727"/>
    <cellStyle name="Heading 2 39 74" xfId="2728"/>
    <cellStyle name="Heading 2 39 75" xfId="2729"/>
    <cellStyle name="Heading 2 39 76" xfId="2730"/>
    <cellStyle name="Heading 2 39 77" xfId="2731"/>
    <cellStyle name="Heading 2 39 78" xfId="2732"/>
    <cellStyle name="Heading 2 39 79" xfId="2733"/>
    <cellStyle name="Heading 2 39 8" xfId="2734"/>
    <cellStyle name="Heading 2 39 80" xfId="2735"/>
    <cellStyle name="Heading 2 39 81" xfId="2736"/>
    <cellStyle name="Heading 2 39 82" xfId="2737"/>
    <cellStyle name="Heading 2 39 83" xfId="2738"/>
    <cellStyle name="Heading 2 39 84" xfId="2739"/>
    <cellStyle name="Heading 2 39 85" xfId="2740"/>
    <cellStyle name="Heading 2 39 86" xfId="2741"/>
    <cellStyle name="Heading 2 39 87" xfId="2742"/>
    <cellStyle name="Heading 2 39 88" xfId="2743"/>
    <cellStyle name="Heading 2 39 89" xfId="2744"/>
    <cellStyle name="Heading 2 39 9" xfId="2745"/>
    <cellStyle name="Heading 2 39 90" xfId="2746"/>
    <cellStyle name="Heading 2 39 91" xfId="2747"/>
    <cellStyle name="Heading 2 39 92" xfId="2748"/>
    <cellStyle name="Heading 2 39 93" xfId="2749"/>
    <cellStyle name="Heading 2 39 94" xfId="2750"/>
    <cellStyle name="Heading 2 39 95" xfId="2751"/>
    <cellStyle name="Heading 2 39 96" xfId="2752"/>
    <cellStyle name="Heading 2 39 97" xfId="2753"/>
    <cellStyle name="Heading 2 39 98" xfId="2754"/>
    <cellStyle name="Heading 2 39 99" xfId="2755"/>
    <cellStyle name="Heading 2 4" xfId="28"/>
    <cellStyle name="Heading 2 4 2" xfId="5193"/>
    <cellStyle name="Heading 2 4 3" xfId="5194"/>
    <cellStyle name="Heading 2 4 4" xfId="5195"/>
    <cellStyle name="Heading 2 4 5" xfId="5196"/>
    <cellStyle name="Heading 2 4 6" xfId="5197"/>
    <cellStyle name="Heading 2 4 7" xfId="5198"/>
    <cellStyle name="Heading 2 4 8" xfId="5192"/>
    <cellStyle name="Heading 2 40" xfId="271"/>
    <cellStyle name="Heading 2 41" xfId="275"/>
    <cellStyle name="Heading 2 42" xfId="279"/>
    <cellStyle name="Heading 2 43" xfId="282"/>
    <cellStyle name="Heading 2 44" xfId="285"/>
    <cellStyle name="Heading 2 45" xfId="289"/>
    <cellStyle name="Heading 2 46" xfId="292"/>
    <cellStyle name="Heading 2 47" xfId="295"/>
    <cellStyle name="Heading 2 48" xfId="297"/>
    <cellStyle name="Heading 2 49" xfId="308"/>
    <cellStyle name="Heading 2 5" xfId="22"/>
    <cellStyle name="Heading 2 50" xfId="312"/>
    <cellStyle name="Heading 2 51" xfId="318"/>
    <cellStyle name="Heading 2 52" xfId="305"/>
    <cellStyle name="Heading 2 53" xfId="319"/>
    <cellStyle name="Heading 2 54" xfId="304"/>
    <cellStyle name="Heading 2 55" xfId="321"/>
    <cellStyle name="Heading 2 56" xfId="334"/>
    <cellStyle name="Heading 2 57" xfId="338"/>
    <cellStyle name="Heading 2 58" xfId="332"/>
    <cellStyle name="Heading 2 59" xfId="2756"/>
    <cellStyle name="Heading 2 6" xfId="30"/>
    <cellStyle name="Heading 2 60" xfId="2757"/>
    <cellStyle name="Heading 2 61" xfId="5177"/>
    <cellStyle name="Heading 2 7" xfId="33"/>
    <cellStyle name="Heading 2 8" xfId="98"/>
    <cellStyle name="Heading 2 9" xfId="86"/>
    <cellStyle name="Heading 3" xfId="5571" builtinId="18" customBuiltin="1"/>
    <cellStyle name="Heading 3 2" xfId="5199"/>
    <cellStyle name="Heading 3 2 2" xfId="5200"/>
    <cellStyle name="Heading 3 2 3" xfId="5201"/>
    <cellStyle name="Heading 3 2 4" xfId="5202"/>
    <cellStyle name="Heading 3 2 5" xfId="5203"/>
    <cellStyle name="Heading 3 2 6" xfId="5204"/>
    <cellStyle name="Heading 3 2 7" xfId="5205"/>
    <cellStyle name="Heading 3 3" xfId="5206"/>
    <cellStyle name="Heading 3 3 2" xfId="5207"/>
    <cellStyle name="Heading 3 3 3" xfId="5208"/>
    <cellStyle name="Heading 3 3 4" xfId="5209"/>
    <cellStyle name="Heading 3 3 5" xfId="5210"/>
    <cellStyle name="Heading 3 3 6" xfId="5211"/>
    <cellStyle name="Heading 3 3 7" xfId="5212"/>
    <cellStyle name="Heading 3 4" xfId="5213"/>
    <cellStyle name="Heading 3 4 2" xfId="5214"/>
    <cellStyle name="Heading 3 4 3" xfId="5215"/>
    <cellStyle name="Heading 3 4 4" xfId="5216"/>
    <cellStyle name="Heading 3 4 5" xfId="5217"/>
    <cellStyle name="Heading 3 4 6" xfId="5218"/>
    <cellStyle name="Heading 3 4 7" xfId="5219"/>
    <cellStyle name="Heading 4" xfId="5572" builtinId="19" customBuiltin="1"/>
    <cellStyle name="Heading 4 2" xfId="5220"/>
    <cellStyle name="Heading 4 2 2" xfId="5221"/>
    <cellStyle name="Heading 4 2 3" xfId="5222"/>
    <cellStyle name="Heading 4 2 4" xfId="5223"/>
    <cellStyle name="Heading 4 2 5" xfId="5224"/>
    <cellStyle name="Heading 4 2 6" xfId="5225"/>
    <cellStyle name="Heading 4 2 7" xfId="5226"/>
    <cellStyle name="Heading 4 3" xfId="5227"/>
    <cellStyle name="Heading 4 3 2" xfId="5228"/>
    <cellStyle name="Heading 4 3 3" xfId="5229"/>
    <cellStyle name="Heading 4 3 4" xfId="5230"/>
    <cellStyle name="Heading 4 3 5" xfId="5231"/>
    <cellStyle name="Heading 4 3 6" xfId="5232"/>
    <cellStyle name="Heading 4 3 7" xfId="5233"/>
    <cellStyle name="Heading 4 4" xfId="5234"/>
    <cellStyle name="Heading 4 4 2" xfId="5235"/>
    <cellStyle name="Heading 4 4 3" xfId="5236"/>
    <cellStyle name="Heading 4 4 4" xfId="5237"/>
    <cellStyle name="Heading 4 4 5" xfId="5238"/>
    <cellStyle name="Heading 4 4 6" xfId="5239"/>
    <cellStyle name="Heading 4 4 7" xfId="5240"/>
    <cellStyle name="HEADING1" xfId="17"/>
    <cellStyle name="HEADING1 10" xfId="439"/>
    <cellStyle name="Heading1 11" xfId="5241"/>
    <cellStyle name="Heading1 12" xfId="5517"/>
    <cellStyle name="Heading1 13" xfId="5502"/>
    <cellStyle name="Heading1 14" xfId="5519"/>
    <cellStyle name="Heading1 15" xfId="5500"/>
    <cellStyle name="Heading1 16" xfId="5521"/>
    <cellStyle name="Heading1 17" xfId="5504"/>
    <cellStyle name="Heading1 18" xfId="5533"/>
    <cellStyle name="Heading1 19" xfId="5526"/>
    <cellStyle name="HEADING1 2" xfId="263"/>
    <cellStyle name="HEADING1 2 10" xfId="2758"/>
    <cellStyle name="HEADING1 2 100" xfId="2759"/>
    <cellStyle name="HEADING1 2 101" xfId="2760"/>
    <cellStyle name="HEADING1 2 102" xfId="2761"/>
    <cellStyle name="HEADING1 2 103" xfId="2762"/>
    <cellStyle name="HEADING1 2 104" xfId="2763"/>
    <cellStyle name="HEADING1 2 105" xfId="2764"/>
    <cellStyle name="HEADING1 2 106" xfId="2765"/>
    <cellStyle name="HEADING1 2 107" xfId="2766"/>
    <cellStyle name="HEADING1 2 108" xfId="2767"/>
    <cellStyle name="HEADING1 2 109" xfId="2768"/>
    <cellStyle name="HEADING1 2 11" xfId="2769"/>
    <cellStyle name="HEADING1 2 110" xfId="2770"/>
    <cellStyle name="HEADING1 2 111" xfId="2771"/>
    <cellStyle name="HEADING1 2 112" xfId="2772"/>
    <cellStyle name="HEADING1 2 113" xfId="2773"/>
    <cellStyle name="HEADING1 2 114" xfId="2774"/>
    <cellStyle name="HEADING1 2 115" xfId="2775"/>
    <cellStyle name="HEADING1 2 116" xfId="2776"/>
    <cellStyle name="HEADING1 2 117" xfId="2777"/>
    <cellStyle name="HEADING1 2 118" xfId="2778"/>
    <cellStyle name="HEADING1 2 119" xfId="2779"/>
    <cellStyle name="HEADING1 2 12" xfId="2780"/>
    <cellStyle name="HEADING1 2 120" xfId="2781"/>
    <cellStyle name="HEADING1 2 121" xfId="2782"/>
    <cellStyle name="HEADING1 2 122" xfId="2783"/>
    <cellStyle name="HEADING1 2 123" xfId="2784"/>
    <cellStyle name="HEADING1 2 124" xfId="2785"/>
    <cellStyle name="HEADING1 2 125" xfId="2786"/>
    <cellStyle name="HEADING1 2 126" xfId="2787"/>
    <cellStyle name="HEADING1 2 127" xfId="2788"/>
    <cellStyle name="HEADING1 2 128" xfId="2789"/>
    <cellStyle name="HEADING1 2 129" xfId="2790"/>
    <cellStyle name="HEADING1 2 13" xfId="2791"/>
    <cellStyle name="HEADING1 2 130" xfId="2792"/>
    <cellStyle name="HEADING1 2 131" xfId="2793"/>
    <cellStyle name="HEADING1 2 132" xfId="2794"/>
    <cellStyle name="HEADING1 2 133" xfId="2795"/>
    <cellStyle name="HEADING1 2 134" xfId="2796"/>
    <cellStyle name="HEADING1 2 135" xfId="2797"/>
    <cellStyle name="HEADING1 2 136" xfId="2798"/>
    <cellStyle name="HEADING1 2 137" xfId="2799"/>
    <cellStyle name="HEADING1 2 138" xfId="2800"/>
    <cellStyle name="HEADING1 2 139" xfId="2801"/>
    <cellStyle name="HEADING1 2 14" xfId="2802"/>
    <cellStyle name="HEADING1 2 140" xfId="2803"/>
    <cellStyle name="HEADING1 2 141" xfId="2804"/>
    <cellStyle name="HEADING1 2 142" xfId="2805"/>
    <cellStyle name="HEADING1 2 143" xfId="2806"/>
    <cellStyle name="HEADING1 2 144" xfId="2807"/>
    <cellStyle name="HEADING1 2 145" xfId="2808"/>
    <cellStyle name="HEADING1 2 146" xfId="2809"/>
    <cellStyle name="HEADING1 2 147" xfId="2810"/>
    <cellStyle name="HEADING1 2 148" xfId="2811"/>
    <cellStyle name="HEADING1 2 149" xfId="2812"/>
    <cellStyle name="HEADING1 2 15" xfId="2813"/>
    <cellStyle name="HEADING1 2 150" xfId="2814"/>
    <cellStyle name="HEADING1 2 151" xfId="2815"/>
    <cellStyle name="HEADING1 2 152" xfId="2816"/>
    <cellStyle name="HEADING1 2 153" xfId="2817"/>
    <cellStyle name="HEADING1 2 154" xfId="2818"/>
    <cellStyle name="HEADING1 2 155" xfId="2819"/>
    <cellStyle name="HEADING1 2 156" xfId="2820"/>
    <cellStyle name="HEADING1 2 157" xfId="2821"/>
    <cellStyle name="HEADING1 2 158" xfId="2822"/>
    <cellStyle name="HEADING1 2 159" xfId="2823"/>
    <cellStyle name="HEADING1 2 16" xfId="2824"/>
    <cellStyle name="HEADING1 2 160" xfId="2825"/>
    <cellStyle name="HEADING1 2 161" xfId="2826"/>
    <cellStyle name="HEADING1 2 162" xfId="2827"/>
    <cellStyle name="HEADING1 2 163" xfId="2828"/>
    <cellStyle name="HEADING1 2 164" xfId="2829"/>
    <cellStyle name="HEADING1 2 165" xfId="2830"/>
    <cellStyle name="HEADING1 2 166" xfId="2831"/>
    <cellStyle name="HEADING1 2 167" xfId="2832"/>
    <cellStyle name="HEADING1 2 168" xfId="2833"/>
    <cellStyle name="HEADING1 2 169" xfId="2834"/>
    <cellStyle name="HEADING1 2 17" xfId="2835"/>
    <cellStyle name="HEADING1 2 170" xfId="2836"/>
    <cellStyle name="HEADING1 2 171" xfId="2837"/>
    <cellStyle name="HEADING1 2 172" xfId="2838"/>
    <cellStyle name="HEADING1 2 173" xfId="2839"/>
    <cellStyle name="HEADING1 2 174" xfId="2840"/>
    <cellStyle name="HEADING1 2 175" xfId="2841"/>
    <cellStyle name="HEADING1 2 176" xfId="2842"/>
    <cellStyle name="HEADING1 2 177" xfId="2843"/>
    <cellStyle name="HEADING1 2 178" xfId="2844"/>
    <cellStyle name="HEADING1 2 179" xfId="2845"/>
    <cellStyle name="HEADING1 2 18" xfId="2846"/>
    <cellStyle name="HEADING1 2 180" xfId="2847"/>
    <cellStyle name="HEADING1 2 181" xfId="2848"/>
    <cellStyle name="HEADING1 2 182" xfId="2849"/>
    <cellStyle name="HEADING1 2 183" xfId="2850"/>
    <cellStyle name="HEADING1 2 184" xfId="2851"/>
    <cellStyle name="HEADING1 2 185" xfId="2852"/>
    <cellStyle name="HEADING1 2 186" xfId="2853"/>
    <cellStyle name="HEADING1 2 187" xfId="2854"/>
    <cellStyle name="HEADING1 2 188" xfId="2855"/>
    <cellStyle name="HEADING1 2 189" xfId="2856"/>
    <cellStyle name="HEADING1 2 19" xfId="2857"/>
    <cellStyle name="HEADING1 2 190" xfId="2858"/>
    <cellStyle name="HEADING1 2 191" xfId="2859"/>
    <cellStyle name="HEADING1 2 192" xfId="2860"/>
    <cellStyle name="HEADING1 2 193" xfId="2861"/>
    <cellStyle name="HEADING1 2 194" xfId="2862"/>
    <cellStyle name="HEADING1 2 195" xfId="2863"/>
    <cellStyle name="HEADING1 2 196" xfId="2864"/>
    <cellStyle name="HEADING1 2 197" xfId="2865"/>
    <cellStyle name="HEADING1 2 198" xfId="2866"/>
    <cellStyle name="HEADING1 2 199" xfId="2867"/>
    <cellStyle name="HEADING1 2 2" xfId="377"/>
    <cellStyle name="HEADING1 2 20" xfId="2868"/>
    <cellStyle name="HEADING1 2 200" xfId="2869"/>
    <cellStyle name="HEADING1 2 201" xfId="2870"/>
    <cellStyle name="HEADING1 2 202" xfId="2871"/>
    <cellStyle name="HEADING1 2 203" xfId="2872"/>
    <cellStyle name="HEADING1 2 204" xfId="2873"/>
    <cellStyle name="HEADING1 2 205" xfId="2874"/>
    <cellStyle name="HEADING1 2 206" xfId="2875"/>
    <cellStyle name="HEADING1 2 207" xfId="2876"/>
    <cellStyle name="HEADING1 2 208" xfId="2877"/>
    <cellStyle name="HEADING1 2 209" xfId="2878"/>
    <cellStyle name="HEADING1 2 21" xfId="2879"/>
    <cellStyle name="HEADING1 2 210" xfId="2880"/>
    <cellStyle name="HEADING1 2 211" xfId="2881"/>
    <cellStyle name="HEADING1 2 212" xfId="2882"/>
    <cellStyle name="HEADING1 2 213" xfId="2883"/>
    <cellStyle name="HEADING1 2 214" xfId="2884"/>
    <cellStyle name="HEADING1 2 215" xfId="2885"/>
    <cellStyle name="HEADING1 2 216" xfId="2886"/>
    <cellStyle name="HEADING1 2 217" xfId="2887"/>
    <cellStyle name="HEADING1 2 218" xfId="2888"/>
    <cellStyle name="HEADING1 2 219" xfId="2889"/>
    <cellStyle name="HEADING1 2 22" xfId="2890"/>
    <cellStyle name="HEADING1 2 220" xfId="2891"/>
    <cellStyle name="HEADING1 2 221" xfId="2892"/>
    <cellStyle name="HEADING1 2 222" xfId="2893"/>
    <cellStyle name="HEADING1 2 223" xfId="2894"/>
    <cellStyle name="HEADING1 2 224" xfId="2895"/>
    <cellStyle name="HEADING1 2 225" xfId="2896"/>
    <cellStyle name="HEADING1 2 226" xfId="2897"/>
    <cellStyle name="HEADING1 2 227" xfId="2898"/>
    <cellStyle name="HEADING1 2 228" xfId="2899"/>
    <cellStyle name="HEADING1 2 229" xfId="2900"/>
    <cellStyle name="HEADING1 2 23" xfId="2901"/>
    <cellStyle name="HEADING1 2 230" xfId="2902"/>
    <cellStyle name="HEADING1 2 231" xfId="2903"/>
    <cellStyle name="HEADING1 2 232" xfId="2904"/>
    <cellStyle name="HEADING1 2 233" xfId="2905"/>
    <cellStyle name="HEADING1 2 234" xfId="2906"/>
    <cellStyle name="HEADING1 2 235" xfId="2907"/>
    <cellStyle name="HEADING1 2 236" xfId="2908"/>
    <cellStyle name="HEADING1 2 237" xfId="2909"/>
    <cellStyle name="HEADING1 2 238" xfId="2910"/>
    <cellStyle name="HEADING1 2 239" xfId="2911"/>
    <cellStyle name="HEADING1 2 24" xfId="2912"/>
    <cellStyle name="HEADING1 2 240" xfId="2913"/>
    <cellStyle name="HEADING1 2 241" xfId="2914"/>
    <cellStyle name="HEADING1 2 242" xfId="2915"/>
    <cellStyle name="HEADING1 2 243" xfId="2916"/>
    <cellStyle name="HEADING1 2 244" xfId="2917"/>
    <cellStyle name="HEADING1 2 245" xfId="2918"/>
    <cellStyle name="HEADING1 2 246" xfId="2919"/>
    <cellStyle name="HEADING1 2 247" xfId="2920"/>
    <cellStyle name="HEADING1 2 248" xfId="2921"/>
    <cellStyle name="HEADING1 2 249" xfId="2922"/>
    <cellStyle name="HEADING1 2 25" xfId="2923"/>
    <cellStyle name="HEADING1 2 250" xfId="2924"/>
    <cellStyle name="HEADING1 2 251" xfId="2925"/>
    <cellStyle name="HEADING1 2 252" xfId="2926"/>
    <cellStyle name="HEADING1 2 253" xfId="2927"/>
    <cellStyle name="HEADING1 2 254" xfId="2928"/>
    <cellStyle name="HEADING1 2 255" xfId="2929"/>
    <cellStyle name="HEADING1 2 26" xfId="2930"/>
    <cellStyle name="HEADING1 2 27" xfId="2931"/>
    <cellStyle name="HEADING1 2 28" xfId="2932"/>
    <cellStyle name="HEADING1 2 29" xfId="2933"/>
    <cellStyle name="HEADING1 2 3" xfId="389"/>
    <cellStyle name="HEADING1 2 30" xfId="2934"/>
    <cellStyle name="HEADING1 2 31" xfId="2935"/>
    <cellStyle name="HEADING1 2 32" xfId="2936"/>
    <cellStyle name="HEADING1 2 33" xfId="2937"/>
    <cellStyle name="HEADING1 2 34" xfId="2938"/>
    <cellStyle name="HEADING1 2 35" xfId="2939"/>
    <cellStyle name="HEADING1 2 36" xfId="2940"/>
    <cellStyle name="HEADING1 2 37" xfId="2941"/>
    <cellStyle name="HEADING1 2 38" xfId="2942"/>
    <cellStyle name="HEADING1 2 39" xfId="2943"/>
    <cellStyle name="HEADING1 2 4" xfId="356"/>
    <cellStyle name="HEADING1 2 40" xfId="2944"/>
    <cellStyle name="HEADING1 2 41" xfId="2945"/>
    <cellStyle name="HEADING1 2 42" xfId="2946"/>
    <cellStyle name="HEADING1 2 43" xfId="2947"/>
    <cellStyle name="HEADING1 2 44" xfId="2948"/>
    <cellStyle name="HEADING1 2 45" xfId="2949"/>
    <cellStyle name="HEADING1 2 46" xfId="2950"/>
    <cellStyle name="HEADING1 2 47" xfId="2951"/>
    <cellStyle name="HEADING1 2 48" xfId="2952"/>
    <cellStyle name="HEADING1 2 49" xfId="2953"/>
    <cellStyle name="HEADING1 2 5" xfId="382"/>
    <cellStyle name="HEADING1 2 50" xfId="2954"/>
    <cellStyle name="HEADING1 2 51" xfId="2955"/>
    <cellStyle name="HEADING1 2 52" xfId="2956"/>
    <cellStyle name="HEADING1 2 53" xfId="2957"/>
    <cellStyle name="HEADING1 2 54" xfId="2958"/>
    <cellStyle name="HEADING1 2 55" xfId="2959"/>
    <cellStyle name="HEADING1 2 56" xfId="2960"/>
    <cellStyle name="HEADING1 2 57" xfId="2961"/>
    <cellStyle name="HEADING1 2 58" xfId="2962"/>
    <cellStyle name="HEADING1 2 59" xfId="2963"/>
    <cellStyle name="HEADING1 2 6" xfId="2964"/>
    <cellStyle name="HEADING1 2 60" xfId="2965"/>
    <cellStyle name="HEADING1 2 61" xfId="2966"/>
    <cellStyle name="HEADING1 2 62" xfId="2967"/>
    <cellStyle name="HEADING1 2 63" xfId="2968"/>
    <cellStyle name="HEADING1 2 64" xfId="2969"/>
    <cellStyle name="HEADING1 2 65" xfId="2970"/>
    <cellStyle name="HEADING1 2 66" xfId="2971"/>
    <cellStyle name="HEADING1 2 67" xfId="2972"/>
    <cellStyle name="HEADING1 2 68" xfId="2973"/>
    <cellStyle name="HEADING1 2 69" xfId="2974"/>
    <cellStyle name="HEADING1 2 7" xfId="2975"/>
    <cellStyle name="HEADING1 2 70" xfId="2976"/>
    <cellStyle name="HEADING1 2 71" xfId="2977"/>
    <cellStyle name="HEADING1 2 72" xfId="2978"/>
    <cellStyle name="HEADING1 2 73" xfId="2979"/>
    <cellStyle name="HEADING1 2 74" xfId="2980"/>
    <cellStyle name="HEADING1 2 75" xfId="2981"/>
    <cellStyle name="HEADING1 2 76" xfId="2982"/>
    <cellStyle name="HEADING1 2 77" xfId="2983"/>
    <cellStyle name="HEADING1 2 78" xfId="2984"/>
    <cellStyle name="HEADING1 2 79" xfId="2985"/>
    <cellStyle name="HEADING1 2 8" xfId="2986"/>
    <cellStyle name="HEADING1 2 80" xfId="2987"/>
    <cellStyle name="HEADING1 2 81" xfId="2988"/>
    <cellStyle name="HEADING1 2 82" xfId="2989"/>
    <cellStyle name="HEADING1 2 83" xfId="2990"/>
    <cellStyle name="HEADING1 2 84" xfId="2991"/>
    <cellStyle name="HEADING1 2 85" xfId="2992"/>
    <cellStyle name="HEADING1 2 86" xfId="2993"/>
    <cellStyle name="HEADING1 2 87" xfId="2994"/>
    <cellStyle name="HEADING1 2 88" xfId="2995"/>
    <cellStyle name="HEADING1 2 89" xfId="2996"/>
    <cellStyle name="HEADING1 2 9" xfId="2997"/>
    <cellStyle name="HEADING1 2 90" xfId="2998"/>
    <cellStyle name="HEADING1 2 91" xfId="2999"/>
    <cellStyle name="HEADING1 2 92" xfId="3000"/>
    <cellStyle name="HEADING1 2 93" xfId="3001"/>
    <cellStyle name="HEADING1 2 94" xfId="3002"/>
    <cellStyle name="HEADING1 2 95" xfId="3003"/>
    <cellStyle name="HEADING1 2 96" xfId="3004"/>
    <cellStyle name="HEADING1 2 97" xfId="3005"/>
    <cellStyle name="HEADING1 2 98" xfId="3006"/>
    <cellStyle name="HEADING1 2 99" xfId="3007"/>
    <cellStyle name="Heading1 20" xfId="5535"/>
    <cellStyle name="HEADING1 3" xfId="440"/>
    <cellStyle name="HEADING1 4" xfId="441"/>
    <cellStyle name="HEADING1 5" xfId="442"/>
    <cellStyle name="HEADING1 6" xfId="443"/>
    <cellStyle name="HEADING1 7" xfId="444"/>
    <cellStyle name="HEADING1 8" xfId="445"/>
    <cellStyle name="HEADING1 9" xfId="446"/>
    <cellStyle name="HEADING2" xfId="18"/>
    <cellStyle name="HEADING2 10" xfId="447"/>
    <cellStyle name="Heading2 11" xfId="5242"/>
    <cellStyle name="Heading2 12" xfId="5518"/>
    <cellStyle name="Heading2 13" xfId="5501"/>
    <cellStyle name="Heading2 14" xfId="5520"/>
    <cellStyle name="Heading2 15" xfId="5499"/>
    <cellStyle name="Heading2 16" xfId="5522"/>
    <cellStyle name="Heading2 17" xfId="5503"/>
    <cellStyle name="Heading2 18" xfId="5534"/>
    <cellStyle name="Heading2 19" xfId="5525"/>
    <cellStyle name="HEADING2 2" xfId="264"/>
    <cellStyle name="HEADING2 2 10" xfId="3008"/>
    <cellStyle name="HEADING2 2 100" xfId="3009"/>
    <cellStyle name="HEADING2 2 101" xfId="3010"/>
    <cellStyle name="HEADING2 2 102" xfId="3011"/>
    <cellStyle name="HEADING2 2 103" xfId="3012"/>
    <cellStyle name="HEADING2 2 104" xfId="3013"/>
    <cellStyle name="HEADING2 2 105" xfId="3014"/>
    <cellStyle name="HEADING2 2 106" xfId="3015"/>
    <cellStyle name="HEADING2 2 107" xfId="3016"/>
    <cellStyle name="HEADING2 2 108" xfId="3017"/>
    <cellStyle name="HEADING2 2 109" xfId="3018"/>
    <cellStyle name="HEADING2 2 11" xfId="3019"/>
    <cellStyle name="HEADING2 2 110" xfId="3020"/>
    <cellStyle name="HEADING2 2 111" xfId="3021"/>
    <cellStyle name="HEADING2 2 112" xfId="3022"/>
    <cellStyle name="HEADING2 2 113" xfId="3023"/>
    <cellStyle name="HEADING2 2 114" xfId="3024"/>
    <cellStyle name="HEADING2 2 115" xfId="3025"/>
    <cellStyle name="HEADING2 2 116" xfId="3026"/>
    <cellStyle name="HEADING2 2 117" xfId="3027"/>
    <cellStyle name="HEADING2 2 118" xfId="3028"/>
    <cellStyle name="HEADING2 2 119" xfId="3029"/>
    <cellStyle name="HEADING2 2 12" xfId="3030"/>
    <cellStyle name="HEADING2 2 120" xfId="3031"/>
    <cellStyle name="HEADING2 2 121" xfId="3032"/>
    <cellStyle name="HEADING2 2 122" xfId="3033"/>
    <cellStyle name="HEADING2 2 123" xfId="3034"/>
    <cellStyle name="HEADING2 2 124" xfId="3035"/>
    <cellStyle name="HEADING2 2 125" xfId="3036"/>
    <cellStyle name="HEADING2 2 126" xfId="3037"/>
    <cellStyle name="HEADING2 2 127" xfId="3038"/>
    <cellStyle name="HEADING2 2 128" xfId="3039"/>
    <cellStyle name="HEADING2 2 129" xfId="3040"/>
    <cellStyle name="HEADING2 2 13" xfId="3041"/>
    <cellStyle name="HEADING2 2 130" xfId="3042"/>
    <cellStyle name="HEADING2 2 131" xfId="3043"/>
    <cellStyle name="HEADING2 2 132" xfId="3044"/>
    <cellStyle name="HEADING2 2 133" xfId="3045"/>
    <cellStyle name="HEADING2 2 134" xfId="3046"/>
    <cellStyle name="HEADING2 2 135" xfId="3047"/>
    <cellStyle name="HEADING2 2 136" xfId="3048"/>
    <cellStyle name="HEADING2 2 137" xfId="3049"/>
    <cellStyle name="HEADING2 2 138" xfId="3050"/>
    <cellStyle name="HEADING2 2 139" xfId="3051"/>
    <cellStyle name="HEADING2 2 14" xfId="3052"/>
    <cellStyle name="HEADING2 2 140" xfId="3053"/>
    <cellStyle name="HEADING2 2 141" xfId="3054"/>
    <cellStyle name="HEADING2 2 142" xfId="3055"/>
    <cellStyle name="HEADING2 2 143" xfId="3056"/>
    <cellStyle name="HEADING2 2 144" xfId="3057"/>
    <cellStyle name="HEADING2 2 145" xfId="3058"/>
    <cellStyle name="HEADING2 2 146" xfId="3059"/>
    <cellStyle name="HEADING2 2 147" xfId="3060"/>
    <cellStyle name="HEADING2 2 148" xfId="3061"/>
    <cellStyle name="HEADING2 2 149" xfId="3062"/>
    <cellStyle name="HEADING2 2 15" xfId="3063"/>
    <cellStyle name="HEADING2 2 150" xfId="3064"/>
    <cellStyle name="HEADING2 2 151" xfId="3065"/>
    <cellStyle name="HEADING2 2 152" xfId="3066"/>
    <cellStyle name="HEADING2 2 153" xfId="3067"/>
    <cellStyle name="HEADING2 2 154" xfId="3068"/>
    <cellStyle name="HEADING2 2 155" xfId="3069"/>
    <cellStyle name="HEADING2 2 156" xfId="3070"/>
    <cellStyle name="HEADING2 2 157" xfId="3071"/>
    <cellStyle name="HEADING2 2 158" xfId="3072"/>
    <cellStyle name="HEADING2 2 159" xfId="3073"/>
    <cellStyle name="HEADING2 2 16" xfId="3074"/>
    <cellStyle name="HEADING2 2 160" xfId="3075"/>
    <cellStyle name="HEADING2 2 161" xfId="3076"/>
    <cellStyle name="HEADING2 2 162" xfId="3077"/>
    <cellStyle name="HEADING2 2 163" xfId="3078"/>
    <cellStyle name="HEADING2 2 164" xfId="3079"/>
    <cellStyle name="HEADING2 2 165" xfId="3080"/>
    <cellStyle name="HEADING2 2 166" xfId="3081"/>
    <cellStyle name="HEADING2 2 167" xfId="3082"/>
    <cellStyle name="HEADING2 2 168" xfId="3083"/>
    <cellStyle name="HEADING2 2 169" xfId="3084"/>
    <cellStyle name="HEADING2 2 17" xfId="3085"/>
    <cellStyle name="HEADING2 2 170" xfId="3086"/>
    <cellStyle name="HEADING2 2 171" xfId="3087"/>
    <cellStyle name="HEADING2 2 172" xfId="3088"/>
    <cellStyle name="HEADING2 2 173" xfId="3089"/>
    <cellStyle name="HEADING2 2 174" xfId="3090"/>
    <cellStyle name="HEADING2 2 175" xfId="3091"/>
    <cellStyle name="HEADING2 2 176" xfId="3092"/>
    <cellStyle name="HEADING2 2 177" xfId="3093"/>
    <cellStyle name="HEADING2 2 178" xfId="3094"/>
    <cellStyle name="HEADING2 2 179" xfId="3095"/>
    <cellStyle name="HEADING2 2 18" xfId="3096"/>
    <cellStyle name="HEADING2 2 180" xfId="3097"/>
    <cellStyle name="HEADING2 2 181" xfId="3098"/>
    <cellStyle name="HEADING2 2 182" xfId="3099"/>
    <cellStyle name="HEADING2 2 183" xfId="3100"/>
    <cellStyle name="HEADING2 2 184" xfId="3101"/>
    <cellStyle name="HEADING2 2 185" xfId="3102"/>
    <cellStyle name="HEADING2 2 186" xfId="3103"/>
    <cellStyle name="HEADING2 2 187" xfId="3104"/>
    <cellStyle name="HEADING2 2 188" xfId="3105"/>
    <cellStyle name="HEADING2 2 189" xfId="3106"/>
    <cellStyle name="HEADING2 2 19" xfId="3107"/>
    <cellStyle name="HEADING2 2 190" xfId="3108"/>
    <cellStyle name="HEADING2 2 191" xfId="3109"/>
    <cellStyle name="HEADING2 2 192" xfId="3110"/>
    <cellStyle name="HEADING2 2 193" xfId="3111"/>
    <cellStyle name="HEADING2 2 194" xfId="3112"/>
    <cellStyle name="HEADING2 2 195" xfId="3113"/>
    <cellStyle name="HEADING2 2 196" xfId="3114"/>
    <cellStyle name="HEADING2 2 197" xfId="3115"/>
    <cellStyle name="HEADING2 2 198" xfId="3116"/>
    <cellStyle name="HEADING2 2 199" xfId="3117"/>
    <cellStyle name="HEADING2 2 2" xfId="378"/>
    <cellStyle name="HEADING2 2 20" xfId="3118"/>
    <cellStyle name="HEADING2 2 200" xfId="3119"/>
    <cellStyle name="HEADING2 2 201" xfId="3120"/>
    <cellStyle name="HEADING2 2 202" xfId="3121"/>
    <cellStyle name="HEADING2 2 203" xfId="3122"/>
    <cellStyle name="HEADING2 2 204" xfId="3123"/>
    <cellStyle name="HEADING2 2 205" xfId="3124"/>
    <cellStyle name="HEADING2 2 206" xfId="3125"/>
    <cellStyle name="HEADING2 2 207" xfId="3126"/>
    <cellStyle name="HEADING2 2 208" xfId="3127"/>
    <cellStyle name="HEADING2 2 209" xfId="3128"/>
    <cellStyle name="HEADING2 2 21" xfId="3129"/>
    <cellStyle name="HEADING2 2 210" xfId="3130"/>
    <cellStyle name="HEADING2 2 211" xfId="3131"/>
    <cellStyle name="HEADING2 2 212" xfId="3132"/>
    <cellStyle name="HEADING2 2 213" xfId="3133"/>
    <cellStyle name="HEADING2 2 214" xfId="3134"/>
    <cellStyle name="HEADING2 2 215" xfId="3135"/>
    <cellStyle name="HEADING2 2 216" xfId="3136"/>
    <cellStyle name="HEADING2 2 217" xfId="3137"/>
    <cellStyle name="HEADING2 2 218" xfId="3138"/>
    <cellStyle name="HEADING2 2 219" xfId="3139"/>
    <cellStyle name="HEADING2 2 22" xfId="3140"/>
    <cellStyle name="HEADING2 2 220" xfId="3141"/>
    <cellStyle name="HEADING2 2 221" xfId="3142"/>
    <cellStyle name="HEADING2 2 222" xfId="3143"/>
    <cellStyle name="HEADING2 2 223" xfId="3144"/>
    <cellStyle name="HEADING2 2 224" xfId="3145"/>
    <cellStyle name="HEADING2 2 225" xfId="3146"/>
    <cellStyle name="HEADING2 2 226" xfId="3147"/>
    <cellStyle name="HEADING2 2 227" xfId="3148"/>
    <cellStyle name="HEADING2 2 228" xfId="3149"/>
    <cellStyle name="HEADING2 2 229" xfId="3150"/>
    <cellStyle name="HEADING2 2 23" xfId="3151"/>
    <cellStyle name="HEADING2 2 230" xfId="3152"/>
    <cellStyle name="HEADING2 2 231" xfId="3153"/>
    <cellStyle name="HEADING2 2 232" xfId="3154"/>
    <cellStyle name="HEADING2 2 233" xfId="3155"/>
    <cellStyle name="HEADING2 2 234" xfId="3156"/>
    <cellStyle name="HEADING2 2 235" xfId="3157"/>
    <cellStyle name="HEADING2 2 236" xfId="3158"/>
    <cellStyle name="HEADING2 2 237" xfId="3159"/>
    <cellStyle name="HEADING2 2 238" xfId="3160"/>
    <cellStyle name="HEADING2 2 239" xfId="3161"/>
    <cellStyle name="HEADING2 2 24" xfId="3162"/>
    <cellStyle name="HEADING2 2 240" xfId="3163"/>
    <cellStyle name="HEADING2 2 241" xfId="3164"/>
    <cellStyle name="HEADING2 2 242" xfId="3165"/>
    <cellStyle name="HEADING2 2 243" xfId="3166"/>
    <cellStyle name="HEADING2 2 244" xfId="3167"/>
    <cellStyle name="HEADING2 2 245" xfId="3168"/>
    <cellStyle name="HEADING2 2 246" xfId="3169"/>
    <cellStyle name="HEADING2 2 247" xfId="3170"/>
    <cellStyle name="HEADING2 2 248" xfId="3171"/>
    <cellStyle name="HEADING2 2 249" xfId="3172"/>
    <cellStyle name="HEADING2 2 25" xfId="3173"/>
    <cellStyle name="HEADING2 2 250" xfId="3174"/>
    <cellStyle name="HEADING2 2 251" xfId="3175"/>
    <cellStyle name="HEADING2 2 252" xfId="3176"/>
    <cellStyle name="HEADING2 2 253" xfId="3177"/>
    <cellStyle name="HEADING2 2 254" xfId="3178"/>
    <cellStyle name="HEADING2 2 255" xfId="3179"/>
    <cellStyle name="HEADING2 2 26" xfId="3180"/>
    <cellStyle name="HEADING2 2 27" xfId="3181"/>
    <cellStyle name="HEADING2 2 28" xfId="3182"/>
    <cellStyle name="HEADING2 2 29" xfId="3183"/>
    <cellStyle name="HEADING2 2 3" xfId="386"/>
    <cellStyle name="HEADING2 2 30" xfId="3184"/>
    <cellStyle name="HEADING2 2 31" xfId="3185"/>
    <cellStyle name="HEADING2 2 32" xfId="3186"/>
    <cellStyle name="HEADING2 2 33" xfId="3187"/>
    <cellStyle name="HEADING2 2 34" xfId="3188"/>
    <cellStyle name="HEADING2 2 35" xfId="3189"/>
    <cellStyle name="HEADING2 2 36" xfId="3190"/>
    <cellStyle name="HEADING2 2 37" xfId="3191"/>
    <cellStyle name="HEADING2 2 38" xfId="3192"/>
    <cellStyle name="HEADING2 2 39" xfId="3193"/>
    <cellStyle name="HEADING2 2 4" xfId="354"/>
    <cellStyle name="HEADING2 2 40" xfId="3194"/>
    <cellStyle name="HEADING2 2 41" xfId="3195"/>
    <cellStyle name="HEADING2 2 42" xfId="3196"/>
    <cellStyle name="HEADING2 2 43" xfId="3197"/>
    <cellStyle name="HEADING2 2 44" xfId="3198"/>
    <cellStyle name="HEADING2 2 45" xfId="3199"/>
    <cellStyle name="HEADING2 2 46" xfId="3200"/>
    <cellStyle name="HEADING2 2 47" xfId="3201"/>
    <cellStyle name="HEADING2 2 48" xfId="3202"/>
    <cellStyle name="HEADING2 2 49" xfId="3203"/>
    <cellStyle name="HEADING2 2 5" xfId="384"/>
    <cellStyle name="HEADING2 2 50" xfId="3204"/>
    <cellStyle name="HEADING2 2 51" xfId="3205"/>
    <cellStyle name="HEADING2 2 52" xfId="3206"/>
    <cellStyle name="HEADING2 2 53" xfId="3207"/>
    <cellStyle name="HEADING2 2 54" xfId="3208"/>
    <cellStyle name="HEADING2 2 55" xfId="3209"/>
    <cellStyle name="HEADING2 2 56" xfId="3210"/>
    <cellStyle name="HEADING2 2 57" xfId="3211"/>
    <cellStyle name="HEADING2 2 58" xfId="3212"/>
    <cellStyle name="HEADING2 2 59" xfId="3213"/>
    <cellStyle name="HEADING2 2 6" xfId="3214"/>
    <cellStyle name="HEADING2 2 60" xfId="3215"/>
    <cellStyle name="HEADING2 2 61" xfId="3216"/>
    <cellStyle name="HEADING2 2 62" xfId="3217"/>
    <cellStyle name="HEADING2 2 63" xfId="3218"/>
    <cellStyle name="HEADING2 2 64" xfId="3219"/>
    <cellStyle name="HEADING2 2 65" xfId="3220"/>
    <cellStyle name="HEADING2 2 66" xfId="3221"/>
    <cellStyle name="HEADING2 2 67" xfId="3222"/>
    <cellStyle name="HEADING2 2 68" xfId="3223"/>
    <cellStyle name="HEADING2 2 69" xfId="3224"/>
    <cellStyle name="HEADING2 2 7" xfId="3225"/>
    <cellStyle name="HEADING2 2 70" xfId="3226"/>
    <cellStyle name="HEADING2 2 71" xfId="3227"/>
    <cellStyle name="HEADING2 2 72" xfId="3228"/>
    <cellStyle name="HEADING2 2 73" xfId="3229"/>
    <cellStyle name="HEADING2 2 74" xfId="3230"/>
    <cellStyle name="HEADING2 2 75" xfId="3231"/>
    <cellStyle name="HEADING2 2 76" xfId="3232"/>
    <cellStyle name="HEADING2 2 77" xfId="3233"/>
    <cellStyle name="HEADING2 2 78" xfId="3234"/>
    <cellStyle name="HEADING2 2 79" xfId="3235"/>
    <cellStyle name="HEADING2 2 8" xfId="3236"/>
    <cellStyle name="HEADING2 2 80" xfId="3237"/>
    <cellStyle name="HEADING2 2 81" xfId="3238"/>
    <cellStyle name="HEADING2 2 82" xfId="3239"/>
    <cellStyle name="HEADING2 2 83" xfId="3240"/>
    <cellStyle name="HEADING2 2 84" xfId="3241"/>
    <cellStyle name="HEADING2 2 85" xfId="3242"/>
    <cellStyle name="HEADING2 2 86" xfId="3243"/>
    <cellStyle name="HEADING2 2 87" xfId="3244"/>
    <cellStyle name="HEADING2 2 88" xfId="3245"/>
    <cellStyle name="HEADING2 2 89" xfId="3246"/>
    <cellStyle name="HEADING2 2 9" xfId="3247"/>
    <cellStyle name="HEADING2 2 90" xfId="3248"/>
    <cellStyle name="HEADING2 2 91" xfId="3249"/>
    <cellStyle name="HEADING2 2 92" xfId="3250"/>
    <cellStyle name="HEADING2 2 93" xfId="3251"/>
    <cellStyle name="HEADING2 2 94" xfId="3252"/>
    <cellStyle name="HEADING2 2 95" xfId="3253"/>
    <cellStyle name="HEADING2 2 96" xfId="3254"/>
    <cellStyle name="HEADING2 2 97" xfId="3255"/>
    <cellStyle name="HEADING2 2 98" xfId="3256"/>
    <cellStyle name="HEADING2 2 99" xfId="3257"/>
    <cellStyle name="Heading2 20" xfId="5536"/>
    <cellStyle name="HEADING2 3" xfId="448"/>
    <cellStyle name="HEADING2 4" xfId="449"/>
    <cellStyle name="HEADING2 5" xfId="450"/>
    <cellStyle name="HEADING2 6" xfId="451"/>
    <cellStyle name="HEADING2 7" xfId="452"/>
    <cellStyle name="HEADING2 8" xfId="453"/>
    <cellStyle name="HEADING2 9" xfId="454"/>
    <cellStyle name="Input" xfId="5575" builtinId="20" customBuiltin="1"/>
    <cellStyle name="Input [yellow]" xfId="5243"/>
    <cellStyle name="Input [yellow] 10" xfId="5244"/>
    <cellStyle name="Input [yellow] 11" xfId="5245"/>
    <cellStyle name="Input [yellow] 12" xfId="5246"/>
    <cellStyle name="Input [yellow] 13" xfId="5247"/>
    <cellStyle name="Input [yellow] 14" xfId="5248"/>
    <cellStyle name="Input [yellow] 15" xfId="5249"/>
    <cellStyle name="Input [yellow] 16" xfId="5250"/>
    <cellStyle name="Input [yellow] 17" xfId="5251"/>
    <cellStyle name="Input [yellow] 18" xfId="5252"/>
    <cellStyle name="Input [yellow] 19" xfId="5253"/>
    <cellStyle name="Input [yellow] 2" xfId="5254"/>
    <cellStyle name="Input [yellow] 20" xfId="5255"/>
    <cellStyle name="Input [yellow] 21" xfId="5256"/>
    <cellStyle name="Input [yellow] 22" xfId="5257"/>
    <cellStyle name="Input [yellow] 23" xfId="5258"/>
    <cellStyle name="Input [yellow] 24" xfId="5259"/>
    <cellStyle name="Input [yellow] 25" xfId="5260"/>
    <cellStyle name="Input [yellow] 26" xfId="5261"/>
    <cellStyle name="Input [yellow] 27" xfId="5262"/>
    <cellStyle name="Input [yellow] 28" xfId="5263"/>
    <cellStyle name="Input [yellow] 29" xfId="5264"/>
    <cellStyle name="Input [yellow] 3" xfId="5265"/>
    <cellStyle name="Input [yellow] 30" xfId="5266"/>
    <cellStyle name="Input [yellow] 31" xfId="5267"/>
    <cellStyle name="Input [yellow] 32" xfId="5268"/>
    <cellStyle name="Input [yellow] 33" xfId="5269"/>
    <cellStyle name="Input [yellow] 34" xfId="5270"/>
    <cellStyle name="Input [yellow] 35" xfId="5271"/>
    <cellStyle name="Input [yellow] 36" xfId="5272"/>
    <cellStyle name="Input [yellow] 4" xfId="5273"/>
    <cellStyle name="Input [yellow] 5" xfId="5274"/>
    <cellStyle name="Input [yellow] 6" xfId="5275"/>
    <cellStyle name="Input [yellow] 7" xfId="5276"/>
    <cellStyle name="Input [yellow] 8" xfId="5277"/>
    <cellStyle name="Input [yellow] 9" xfId="5278"/>
    <cellStyle name="Input 2" xfId="5279"/>
    <cellStyle name="Input 2 2" xfId="5280"/>
    <cellStyle name="Input 2 3" xfId="5281"/>
    <cellStyle name="Input 2 4" xfId="5282"/>
    <cellStyle name="Input 2 5" xfId="5283"/>
    <cellStyle name="Input 2 6" xfId="5284"/>
    <cellStyle name="Input 2 7" xfId="5285"/>
    <cellStyle name="Input 3" xfId="5286"/>
    <cellStyle name="Input 3 2" xfId="5287"/>
    <cellStyle name="Input 3 3" xfId="5288"/>
    <cellStyle name="Input 3 4" xfId="5289"/>
    <cellStyle name="Input 3 5" xfId="5290"/>
    <cellStyle name="Input 3 6" xfId="5291"/>
    <cellStyle name="Input 3 7" xfId="5292"/>
    <cellStyle name="Input 4" xfId="5293"/>
    <cellStyle name="Input 4 2" xfId="5294"/>
    <cellStyle name="Input 4 3" xfId="5295"/>
    <cellStyle name="Input 4 4" xfId="5296"/>
    <cellStyle name="Input 4 5" xfId="5297"/>
    <cellStyle name="Input 4 6" xfId="5298"/>
    <cellStyle name="Input 4 7" xfId="5299"/>
    <cellStyle name="Left line" xfId="5300"/>
    <cellStyle name="Link Currency (0)" xfId="5301"/>
    <cellStyle name="Link Currency (2)" xfId="5302"/>
    <cellStyle name="Link Units (0)" xfId="5303"/>
    <cellStyle name="Link Units (1)" xfId="5304"/>
    <cellStyle name="Link Units (2)" xfId="5305"/>
    <cellStyle name="Linked Cell" xfId="5578" builtinId="24" customBuiltin="1"/>
    <cellStyle name="Linked Cell 2" xfId="5306"/>
    <cellStyle name="Linked Cell 2 2" xfId="5307"/>
    <cellStyle name="Linked Cell 2 3" xfId="5308"/>
    <cellStyle name="Linked Cell 2 4" xfId="5309"/>
    <cellStyle name="Linked Cell 2 5" xfId="5310"/>
    <cellStyle name="Linked Cell 2 6" xfId="5311"/>
    <cellStyle name="Linked Cell 2 7" xfId="5312"/>
    <cellStyle name="Linked Cell 3" xfId="5313"/>
    <cellStyle name="Linked Cell 3 2" xfId="5314"/>
    <cellStyle name="Linked Cell 3 3" xfId="5315"/>
    <cellStyle name="Linked Cell 3 4" xfId="5316"/>
    <cellStyle name="Linked Cell 3 5" xfId="5317"/>
    <cellStyle name="Linked Cell 3 6" xfId="5318"/>
    <cellStyle name="Linked Cell 3 7" xfId="5319"/>
    <cellStyle name="Linked Cell 4" xfId="5320"/>
    <cellStyle name="Linked Cell 4 2" xfId="5321"/>
    <cellStyle name="Linked Cell 4 3" xfId="5322"/>
    <cellStyle name="Linked Cell 4 4" xfId="5323"/>
    <cellStyle name="Linked Cell 4 5" xfId="5324"/>
    <cellStyle name="Linked Cell 4 6" xfId="5325"/>
    <cellStyle name="Linked Cell 4 7" xfId="5326"/>
    <cellStyle name="Neutral 2" xfId="5327"/>
    <cellStyle name="Neutral 2 2" xfId="5328"/>
    <cellStyle name="Neutral 2 3" xfId="5329"/>
    <cellStyle name="Neutral 2 4" xfId="5330"/>
    <cellStyle name="Neutral 2 5" xfId="5331"/>
    <cellStyle name="Neutral 2 6" xfId="5332"/>
    <cellStyle name="Neutral 2 7" xfId="5333"/>
    <cellStyle name="Neutral 3" xfId="5334"/>
    <cellStyle name="Neutral 3 2" xfId="5335"/>
    <cellStyle name="Neutral 3 3" xfId="5336"/>
    <cellStyle name="Neutral 3 4" xfId="5337"/>
    <cellStyle name="Neutral 3 5" xfId="5338"/>
    <cellStyle name="Neutral 3 6" xfId="5339"/>
    <cellStyle name="Neutral 3 7" xfId="5340"/>
    <cellStyle name="Neutral 4" xfId="5341"/>
    <cellStyle name="Neutral 4 2" xfId="5342"/>
    <cellStyle name="Neutral 4 3" xfId="5343"/>
    <cellStyle name="Neutral 4 4" xfId="5344"/>
    <cellStyle name="Neutral 4 5" xfId="5345"/>
    <cellStyle name="Neutral 4 6" xfId="5346"/>
    <cellStyle name="Neutral 4 7" xfId="5347"/>
    <cellStyle name="Neutral 5" xfId="5603"/>
    <cellStyle name="Normal" xfId="0" builtinId="0"/>
    <cellStyle name="Normal - Style1" xfId="5348"/>
    <cellStyle name="Normal 10" xfId="43"/>
    <cellStyle name="Normal 10 2" xfId="5349"/>
    <cellStyle name="Normal 100" xfId="3258"/>
    <cellStyle name="Normal 101" xfId="3259"/>
    <cellStyle name="Normal 102" xfId="3260"/>
    <cellStyle name="Normal 103" xfId="3261"/>
    <cellStyle name="Normal 104" xfId="3262"/>
    <cellStyle name="Normal 105" xfId="3263"/>
    <cellStyle name="Normal 106" xfId="3264"/>
    <cellStyle name="Normal 107" xfId="3265"/>
    <cellStyle name="Normal 108" xfId="3266"/>
    <cellStyle name="Normal 109" xfId="3267"/>
    <cellStyle name="Normal 11" xfId="45"/>
    <cellStyle name="Normal 110" xfId="3268"/>
    <cellStyle name="Normal 111" xfId="3269"/>
    <cellStyle name="Normal 112" xfId="3270"/>
    <cellStyle name="Normal 113" xfId="3271"/>
    <cellStyle name="Normal 114" xfId="3272"/>
    <cellStyle name="Normal 115" xfId="3273"/>
    <cellStyle name="Normal 116" xfId="3274"/>
    <cellStyle name="Normal 117" xfId="3275"/>
    <cellStyle name="Normal 118" xfId="3276"/>
    <cellStyle name="Normal 119" xfId="3277"/>
    <cellStyle name="Normal 12" xfId="47"/>
    <cellStyle name="Normal 12 2" xfId="5350"/>
    <cellStyle name="Normal 120" xfId="3278"/>
    <cellStyle name="Normal 121" xfId="3279"/>
    <cellStyle name="Normal 122" xfId="3280"/>
    <cellStyle name="Normal 123" xfId="3281"/>
    <cellStyle name="Normal 124" xfId="3282"/>
    <cellStyle name="Normal 125" xfId="3283"/>
    <cellStyle name="Normal 126" xfId="3284"/>
    <cellStyle name="Normal 127" xfId="3285"/>
    <cellStyle name="Normal 128" xfId="3286"/>
    <cellStyle name="Normal 129" xfId="3287"/>
    <cellStyle name="Normal 13" xfId="49"/>
    <cellStyle name="Normal 13 2" xfId="5351"/>
    <cellStyle name="Normal 130" xfId="3288"/>
    <cellStyle name="Normal 131" xfId="3289"/>
    <cellStyle name="Normal 132" xfId="3290"/>
    <cellStyle name="Normal 133" xfId="3291"/>
    <cellStyle name="Normal 134" xfId="3292"/>
    <cellStyle name="Normal 135" xfId="3293"/>
    <cellStyle name="Normal 136" xfId="3294"/>
    <cellStyle name="Normal 137" xfId="3295"/>
    <cellStyle name="Normal 138" xfId="3296"/>
    <cellStyle name="Normal 139" xfId="3297"/>
    <cellStyle name="Normal 14" xfId="51"/>
    <cellStyle name="Normal 14 2" xfId="5352"/>
    <cellStyle name="Normal 140" xfId="3298"/>
    <cellStyle name="Normal 141" xfId="3299"/>
    <cellStyle name="Normal 142" xfId="3300"/>
    <cellStyle name="Normal 143" xfId="3301"/>
    <cellStyle name="Normal 144" xfId="3302"/>
    <cellStyle name="Normal 145" xfId="3303"/>
    <cellStyle name="Normal 146" xfId="3304"/>
    <cellStyle name="Normal 147" xfId="3305"/>
    <cellStyle name="Normal 148" xfId="3306"/>
    <cellStyle name="Normal 149" xfId="466"/>
    <cellStyle name="Normal 15" xfId="53"/>
    <cellStyle name="Normal 150" xfId="468"/>
    <cellStyle name="Normal 151" xfId="3307"/>
    <cellStyle name="Normal 152" xfId="3308"/>
    <cellStyle name="Normal 153" xfId="3309"/>
    <cellStyle name="Normal 154" xfId="3310"/>
    <cellStyle name="Normal 155" xfId="3311"/>
    <cellStyle name="Normal 156" xfId="3312"/>
    <cellStyle name="Normal 157" xfId="3313"/>
    <cellStyle name="Normal 158" xfId="3314"/>
    <cellStyle name="Normal 159" xfId="3315"/>
    <cellStyle name="Normal 16" xfId="55"/>
    <cellStyle name="Normal 160" xfId="3316"/>
    <cellStyle name="Normal 161" xfId="3317"/>
    <cellStyle name="Normal 162" xfId="3318"/>
    <cellStyle name="Normal 163" xfId="3319"/>
    <cellStyle name="Normal 164" xfId="3320"/>
    <cellStyle name="Normal 165" xfId="3321"/>
    <cellStyle name="Normal 166" xfId="3322"/>
    <cellStyle name="Normal 167" xfId="3323"/>
    <cellStyle name="Normal 168" xfId="3324"/>
    <cellStyle name="Normal 169" xfId="3325"/>
    <cellStyle name="Normal 17" xfId="57"/>
    <cellStyle name="Normal 17 2" xfId="5353"/>
    <cellStyle name="Normal 170" xfId="3326"/>
    <cellStyle name="Normal 171" xfId="3327"/>
    <cellStyle name="Normal 172" xfId="3328"/>
    <cellStyle name="Normal 173" xfId="3329"/>
    <cellStyle name="Normal 174" xfId="3330"/>
    <cellStyle name="Normal 175" xfId="3331"/>
    <cellStyle name="Normal 176" xfId="3332"/>
    <cellStyle name="Normal 177" xfId="3333"/>
    <cellStyle name="Normal 178" xfId="3334"/>
    <cellStyle name="Normal 179" xfId="3335"/>
    <cellStyle name="Normal 18" xfId="59"/>
    <cellStyle name="Normal 180" xfId="3336"/>
    <cellStyle name="Normal 181" xfId="3337"/>
    <cellStyle name="Normal 182" xfId="3338"/>
    <cellStyle name="Normal 183" xfId="3339"/>
    <cellStyle name="Normal 184" xfId="3340"/>
    <cellStyle name="Normal 185" xfId="3341"/>
    <cellStyle name="Normal 186" xfId="3342"/>
    <cellStyle name="Normal 187" xfId="3343"/>
    <cellStyle name="Normal 188" xfId="3344"/>
    <cellStyle name="Normal 189" xfId="3345"/>
    <cellStyle name="Normal 19" xfId="61"/>
    <cellStyle name="Normal 190" xfId="3346"/>
    <cellStyle name="Normal 191" xfId="3347"/>
    <cellStyle name="Normal 192" xfId="3348"/>
    <cellStyle name="Normal 193" xfId="3349"/>
    <cellStyle name="Normal 194" xfId="3350"/>
    <cellStyle name="Normal 195" xfId="3351"/>
    <cellStyle name="Normal 196" xfId="3352"/>
    <cellStyle name="Normal 197" xfId="3353"/>
    <cellStyle name="Normal 198" xfId="3354"/>
    <cellStyle name="Normal 199" xfId="3355"/>
    <cellStyle name="Normal 2" xfId="4"/>
    <cellStyle name="Normal 2 2" xfId="4407"/>
    <cellStyle name="Normal 20" xfId="63"/>
    <cellStyle name="Normal 200" xfId="3356"/>
    <cellStyle name="Normal 201" xfId="3357"/>
    <cellStyle name="Normal 202" xfId="3358"/>
    <cellStyle name="Normal 203" xfId="3359"/>
    <cellStyle name="Normal 204" xfId="3360"/>
    <cellStyle name="Normal 205" xfId="3361"/>
    <cellStyle name="Normal 206" xfId="3362"/>
    <cellStyle name="Normal 207" xfId="3363"/>
    <cellStyle name="Normal 208" xfId="3364"/>
    <cellStyle name="Normal 209" xfId="3365"/>
    <cellStyle name="Normal 21" xfId="65"/>
    <cellStyle name="Normal 210" xfId="467"/>
    <cellStyle name="Normal 211" xfId="3366"/>
    <cellStyle name="Normal 212" xfId="469"/>
    <cellStyle name="Normal 213" xfId="3367"/>
    <cellStyle name="Normal 214" xfId="3368"/>
    <cellStyle name="Normal 215" xfId="3369"/>
    <cellStyle name="Normal 216" xfId="3370"/>
    <cellStyle name="Normal 217" xfId="3371"/>
    <cellStyle name="Normal 218" xfId="3372"/>
    <cellStyle name="Normal 219" xfId="3373"/>
    <cellStyle name="Normal 22" xfId="67"/>
    <cellStyle name="Normal 220" xfId="3374"/>
    <cellStyle name="Normal 221" xfId="3375"/>
    <cellStyle name="Normal 222" xfId="3376"/>
    <cellStyle name="Normal 223" xfId="3377"/>
    <cellStyle name="Normal 224" xfId="3378"/>
    <cellStyle name="Normal 225" xfId="3379"/>
    <cellStyle name="Normal 226" xfId="3380"/>
    <cellStyle name="Normal 227" xfId="3381"/>
    <cellStyle name="Normal 228" xfId="3382"/>
    <cellStyle name="Normal 229" xfId="3383"/>
    <cellStyle name="Normal 23" xfId="69"/>
    <cellStyle name="Normal 230" xfId="3384"/>
    <cellStyle name="Normal 231" xfId="3385"/>
    <cellStyle name="Normal 232" xfId="3386"/>
    <cellStyle name="Normal 233" xfId="3387"/>
    <cellStyle name="Normal 234" xfId="3388"/>
    <cellStyle name="Normal 235" xfId="3389"/>
    <cellStyle name="Normal 236" xfId="4408"/>
    <cellStyle name="Normal 236 2" xfId="5550"/>
    <cellStyle name="Normal 236 2 2" xfId="5556"/>
    <cellStyle name="Normal 236 2 2 2" xfId="5559"/>
    <cellStyle name="Normal 236 2 2 2 2" xfId="5564"/>
    <cellStyle name="Normal 236 2 2 3" xfId="5561"/>
    <cellStyle name="Normal 236 2 3" xfId="5560"/>
    <cellStyle name="Normal 236 2 4" xfId="5562"/>
    <cellStyle name="Normal 236 2 5" xfId="5563"/>
    <cellStyle name="Normal 236 2 8 2" xfId="5619"/>
    <cellStyle name="Normal 237" xfId="4409"/>
    <cellStyle name="Normal 237 2" xfId="5551"/>
    <cellStyle name="Normal 238" xfId="5498"/>
    <cellStyle name="Normal 239" xfId="3390"/>
    <cellStyle name="Normal 24" xfId="71"/>
    <cellStyle name="Normal 240" xfId="3391"/>
    <cellStyle name="Normal 241" xfId="5523"/>
    <cellStyle name="Normal 242" xfId="3392"/>
    <cellStyle name="Normal 243" xfId="3393"/>
    <cellStyle name="Normal 244" xfId="5524"/>
    <cellStyle name="Normal 245" xfId="5537"/>
    <cellStyle name="Normal 246" xfId="5538"/>
    <cellStyle name="Normal 247" xfId="5539"/>
    <cellStyle name="Normal 248" xfId="5546"/>
    <cellStyle name="Normal 248 2" xfId="5549"/>
    <cellStyle name="Normal 249" xfId="5543"/>
    <cellStyle name="Normal 25" xfId="73"/>
    <cellStyle name="Normal 250" xfId="3394"/>
    <cellStyle name="Normal 251" xfId="3395"/>
    <cellStyle name="Normal 252" xfId="3396"/>
    <cellStyle name="Normal 253" xfId="3397"/>
    <cellStyle name="Normal 254" xfId="5565"/>
    <cellStyle name="Normal 255" xfId="5566"/>
    <cellStyle name="Normal 256" xfId="5567"/>
    <cellStyle name="Normal 257" xfId="5568"/>
    <cellStyle name="Normal 258" xfId="5601"/>
    <cellStyle name="Normal 259" xfId="5604"/>
    <cellStyle name="Normal 259 2" xfId="5623"/>
    <cellStyle name="Normal 259 2 3" xfId="5621"/>
    <cellStyle name="Normal 259 4" xfId="5620"/>
    <cellStyle name="Normal 26" xfId="75"/>
    <cellStyle name="Normal 260" xfId="5614"/>
    <cellStyle name="Normal 261" xfId="5557"/>
    <cellStyle name="Normal 262" xfId="5609"/>
    <cellStyle name="Normal 263" xfId="5613"/>
    <cellStyle name="Normal 264" xfId="5615"/>
    <cellStyle name="Normal 265" xfId="5616"/>
    <cellStyle name="Normal 268" xfId="5622"/>
    <cellStyle name="Normal 27" xfId="77"/>
    <cellStyle name="Normal 28" xfId="79"/>
    <cellStyle name="Normal 29" xfId="81"/>
    <cellStyle name="Normal 3" xfId="253"/>
    <cellStyle name="Normal 3 10" xfId="3398"/>
    <cellStyle name="Normal 3 100" xfId="3399"/>
    <cellStyle name="Normal 3 101" xfId="3400"/>
    <cellStyle name="Normal 3 102" xfId="3401"/>
    <cellStyle name="Normal 3 103" xfId="3402"/>
    <cellStyle name="Normal 3 104" xfId="3403"/>
    <cellStyle name="Normal 3 105" xfId="3404"/>
    <cellStyle name="Normal 3 106" xfId="3405"/>
    <cellStyle name="Normal 3 107" xfId="3406"/>
    <cellStyle name="Normal 3 108" xfId="3407"/>
    <cellStyle name="Normal 3 109" xfId="3408"/>
    <cellStyle name="Normal 3 11" xfId="3409"/>
    <cellStyle name="Normal 3 110" xfId="3410"/>
    <cellStyle name="Normal 3 111" xfId="3411"/>
    <cellStyle name="Normal 3 112" xfId="3412"/>
    <cellStyle name="Normal 3 113" xfId="3413"/>
    <cellStyle name="Normal 3 114" xfId="3414"/>
    <cellStyle name="Normal 3 115" xfId="3415"/>
    <cellStyle name="Normal 3 116" xfId="3416"/>
    <cellStyle name="Normal 3 117" xfId="3417"/>
    <cellStyle name="Normal 3 118" xfId="3418"/>
    <cellStyle name="Normal 3 119" xfId="3419"/>
    <cellStyle name="Normal 3 12" xfId="3420"/>
    <cellStyle name="Normal 3 120" xfId="3421"/>
    <cellStyle name="Normal 3 121" xfId="3422"/>
    <cellStyle name="Normal 3 122" xfId="3423"/>
    <cellStyle name="Normal 3 123" xfId="3424"/>
    <cellStyle name="Normal 3 124" xfId="3425"/>
    <cellStyle name="Normal 3 125" xfId="3426"/>
    <cellStyle name="Normal 3 126" xfId="3427"/>
    <cellStyle name="Normal 3 127" xfId="3428"/>
    <cellStyle name="Normal 3 128" xfId="3429"/>
    <cellStyle name="Normal 3 129" xfId="3430"/>
    <cellStyle name="Normal 3 13" xfId="3431"/>
    <cellStyle name="Normal 3 130" xfId="3432"/>
    <cellStyle name="Normal 3 131" xfId="3433"/>
    <cellStyle name="Normal 3 132" xfId="3434"/>
    <cellStyle name="Normal 3 133" xfId="3435"/>
    <cellStyle name="Normal 3 134" xfId="3436"/>
    <cellStyle name="Normal 3 135" xfId="3437"/>
    <cellStyle name="Normal 3 136" xfId="3438"/>
    <cellStyle name="Normal 3 137" xfId="3439"/>
    <cellStyle name="Normal 3 138" xfId="3440"/>
    <cellStyle name="Normal 3 139" xfId="3441"/>
    <cellStyle name="Normal 3 14" xfId="3442"/>
    <cellStyle name="Normal 3 140" xfId="3443"/>
    <cellStyle name="Normal 3 141" xfId="3444"/>
    <cellStyle name="Normal 3 142" xfId="3445"/>
    <cellStyle name="Normal 3 143" xfId="3446"/>
    <cellStyle name="Normal 3 144" xfId="3447"/>
    <cellStyle name="Normal 3 145" xfId="3448"/>
    <cellStyle name="Normal 3 146" xfId="3449"/>
    <cellStyle name="Normal 3 147" xfId="3450"/>
    <cellStyle name="Normal 3 148" xfId="3451"/>
    <cellStyle name="Normal 3 149" xfId="3452"/>
    <cellStyle name="Normal 3 15" xfId="3453"/>
    <cellStyle name="Normal 3 150" xfId="3454"/>
    <cellStyle name="Normal 3 151" xfId="3455"/>
    <cellStyle name="Normal 3 152" xfId="3456"/>
    <cellStyle name="Normal 3 153" xfId="3457"/>
    <cellStyle name="Normal 3 154" xfId="3458"/>
    <cellStyle name="Normal 3 155" xfId="3459"/>
    <cellStyle name="Normal 3 156" xfId="3460"/>
    <cellStyle name="Normal 3 157" xfId="3461"/>
    <cellStyle name="Normal 3 158" xfId="3462"/>
    <cellStyle name="Normal 3 159" xfId="3463"/>
    <cellStyle name="Normal 3 16" xfId="3464"/>
    <cellStyle name="Normal 3 160" xfId="3465"/>
    <cellStyle name="Normal 3 161" xfId="3466"/>
    <cellStyle name="Normal 3 162" xfId="3467"/>
    <cellStyle name="Normal 3 163" xfId="3468"/>
    <cellStyle name="Normal 3 164" xfId="3469"/>
    <cellStyle name="Normal 3 165" xfId="3470"/>
    <cellStyle name="Normal 3 166" xfId="3471"/>
    <cellStyle name="Normal 3 167" xfId="3472"/>
    <cellStyle name="Normal 3 168" xfId="3473"/>
    <cellStyle name="Normal 3 169" xfId="3474"/>
    <cellStyle name="Normal 3 17" xfId="3475"/>
    <cellStyle name="Normal 3 170" xfId="3476"/>
    <cellStyle name="Normal 3 171" xfId="3477"/>
    <cellStyle name="Normal 3 172" xfId="3478"/>
    <cellStyle name="Normal 3 173" xfId="3479"/>
    <cellStyle name="Normal 3 174" xfId="3480"/>
    <cellStyle name="Normal 3 175" xfId="3481"/>
    <cellStyle name="Normal 3 176" xfId="3482"/>
    <cellStyle name="Normal 3 177" xfId="3483"/>
    <cellStyle name="Normal 3 178" xfId="3484"/>
    <cellStyle name="Normal 3 179" xfId="3485"/>
    <cellStyle name="Normal 3 18" xfId="3486"/>
    <cellStyle name="Normal 3 180" xfId="3487"/>
    <cellStyle name="Normal 3 181" xfId="3488"/>
    <cellStyle name="Normal 3 182" xfId="3489"/>
    <cellStyle name="Normal 3 183" xfId="3490"/>
    <cellStyle name="Normal 3 184" xfId="3491"/>
    <cellStyle name="Normal 3 185" xfId="3492"/>
    <cellStyle name="Normal 3 186" xfId="3493"/>
    <cellStyle name="Normal 3 187" xfId="3494"/>
    <cellStyle name="Normal 3 188" xfId="3495"/>
    <cellStyle name="Normal 3 189" xfId="3496"/>
    <cellStyle name="Normal 3 19" xfId="3497"/>
    <cellStyle name="Normal 3 190" xfId="3498"/>
    <cellStyle name="Normal 3 191" xfId="3499"/>
    <cellStyle name="Normal 3 192" xfId="3500"/>
    <cellStyle name="Normal 3 193" xfId="3501"/>
    <cellStyle name="Normal 3 194" xfId="3502"/>
    <cellStyle name="Normal 3 195" xfId="3503"/>
    <cellStyle name="Normal 3 196" xfId="3504"/>
    <cellStyle name="Normal 3 197" xfId="3505"/>
    <cellStyle name="Normal 3 198" xfId="3506"/>
    <cellStyle name="Normal 3 199" xfId="3507"/>
    <cellStyle name="Normal 3 2" xfId="367"/>
    <cellStyle name="Normal 3 2 2" xfId="5354"/>
    <cellStyle name="Normal 3 20" xfId="3508"/>
    <cellStyle name="Normal 3 200" xfId="3509"/>
    <cellStyle name="Normal 3 201" xfId="3510"/>
    <cellStyle name="Normal 3 202" xfId="3511"/>
    <cellStyle name="Normal 3 203" xfId="3512"/>
    <cellStyle name="Normal 3 204" xfId="3513"/>
    <cellStyle name="Normal 3 205" xfId="3514"/>
    <cellStyle name="Normal 3 206" xfId="3515"/>
    <cellStyle name="Normal 3 207" xfId="3516"/>
    <cellStyle name="Normal 3 208" xfId="3517"/>
    <cellStyle name="Normal 3 209" xfId="3518"/>
    <cellStyle name="Normal 3 21" xfId="3519"/>
    <cellStyle name="Normal 3 210" xfId="3520"/>
    <cellStyle name="Normal 3 211" xfId="3521"/>
    <cellStyle name="Normal 3 212" xfId="3522"/>
    <cellStyle name="Normal 3 213" xfId="3523"/>
    <cellStyle name="Normal 3 214" xfId="3524"/>
    <cellStyle name="Normal 3 215" xfId="3525"/>
    <cellStyle name="Normal 3 216" xfId="3526"/>
    <cellStyle name="Normal 3 217" xfId="3527"/>
    <cellStyle name="Normal 3 218" xfId="3528"/>
    <cellStyle name="Normal 3 219" xfId="3529"/>
    <cellStyle name="Normal 3 22" xfId="3530"/>
    <cellStyle name="Normal 3 220" xfId="3531"/>
    <cellStyle name="Normal 3 221" xfId="3532"/>
    <cellStyle name="Normal 3 222" xfId="3533"/>
    <cellStyle name="Normal 3 223" xfId="3534"/>
    <cellStyle name="Normal 3 224" xfId="3535"/>
    <cellStyle name="Normal 3 225" xfId="3536"/>
    <cellStyle name="Normal 3 226" xfId="3537"/>
    <cellStyle name="Normal 3 227" xfId="3538"/>
    <cellStyle name="Normal 3 228" xfId="3539"/>
    <cellStyle name="Normal 3 229" xfId="3540"/>
    <cellStyle name="Normal 3 23" xfId="3541"/>
    <cellStyle name="Normal 3 230" xfId="3542"/>
    <cellStyle name="Normal 3 231" xfId="3543"/>
    <cellStyle name="Normal 3 232" xfId="3544"/>
    <cellStyle name="Normal 3 233" xfId="3545"/>
    <cellStyle name="Normal 3 234" xfId="3546"/>
    <cellStyle name="Normal 3 235" xfId="3547"/>
    <cellStyle name="Normal 3 236" xfId="3548"/>
    <cellStyle name="Normal 3 237" xfId="3549"/>
    <cellStyle name="Normal 3 238" xfId="3550"/>
    <cellStyle name="Normal 3 239" xfId="3551"/>
    <cellStyle name="Normal 3 24" xfId="3552"/>
    <cellStyle name="Normal 3 240" xfId="3553"/>
    <cellStyle name="Normal 3 241" xfId="3554"/>
    <cellStyle name="Normal 3 242" xfId="3555"/>
    <cellStyle name="Normal 3 243" xfId="3556"/>
    <cellStyle name="Normal 3 244" xfId="3557"/>
    <cellStyle name="Normal 3 245" xfId="3558"/>
    <cellStyle name="Normal 3 246" xfId="3559"/>
    <cellStyle name="Normal 3 247" xfId="3560"/>
    <cellStyle name="Normal 3 248" xfId="3561"/>
    <cellStyle name="Normal 3 249" xfId="3562"/>
    <cellStyle name="Normal 3 25" xfId="3563"/>
    <cellStyle name="Normal 3 250" xfId="3564"/>
    <cellStyle name="Normal 3 251" xfId="3565"/>
    <cellStyle name="Normal 3 252" xfId="3566"/>
    <cellStyle name="Normal 3 253" xfId="3567"/>
    <cellStyle name="Normal 3 254" xfId="3568"/>
    <cellStyle name="Normal 3 255" xfId="3569"/>
    <cellStyle name="Normal 3 26" xfId="3570"/>
    <cellStyle name="Normal 3 27" xfId="3571"/>
    <cellStyle name="Normal 3 28" xfId="3572"/>
    <cellStyle name="Normal 3 29" xfId="3573"/>
    <cellStyle name="Normal 3 3" xfId="398"/>
    <cellStyle name="Normal 3 3 2" xfId="5355"/>
    <cellStyle name="Normal 3 30" xfId="3574"/>
    <cellStyle name="Normal 3 31" xfId="3575"/>
    <cellStyle name="Normal 3 32" xfId="3576"/>
    <cellStyle name="Normal 3 33" xfId="3577"/>
    <cellStyle name="Normal 3 34" xfId="3578"/>
    <cellStyle name="Normal 3 35" xfId="3579"/>
    <cellStyle name="Normal 3 36" xfId="3580"/>
    <cellStyle name="Normal 3 37" xfId="3581"/>
    <cellStyle name="Normal 3 38" xfId="3582"/>
    <cellStyle name="Normal 3 39" xfId="3583"/>
    <cellStyle name="Normal 3 4" xfId="365"/>
    <cellStyle name="Normal 3 4 2" xfId="5356"/>
    <cellStyle name="Normal 3 40" xfId="3584"/>
    <cellStyle name="Normal 3 41" xfId="3585"/>
    <cellStyle name="Normal 3 42" xfId="3586"/>
    <cellStyle name="Normal 3 43" xfId="3587"/>
    <cellStyle name="Normal 3 44" xfId="3588"/>
    <cellStyle name="Normal 3 45" xfId="3589"/>
    <cellStyle name="Normal 3 46" xfId="3590"/>
    <cellStyle name="Normal 3 47" xfId="3591"/>
    <cellStyle name="Normal 3 48" xfId="3592"/>
    <cellStyle name="Normal 3 49" xfId="3593"/>
    <cellStyle name="Normal 3 5" xfId="385"/>
    <cellStyle name="Normal 3 5 2" xfId="5357"/>
    <cellStyle name="Normal 3 50" xfId="3594"/>
    <cellStyle name="Normal 3 51" xfId="3595"/>
    <cellStyle name="Normal 3 52" xfId="3596"/>
    <cellStyle name="Normal 3 53" xfId="3597"/>
    <cellStyle name="Normal 3 54" xfId="3598"/>
    <cellStyle name="Normal 3 55" xfId="3599"/>
    <cellStyle name="Normal 3 56" xfId="3600"/>
    <cellStyle name="Normal 3 57" xfId="3601"/>
    <cellStyle name="Normal 3 58" xfId="3602"/>
    <cellStyle name="Normal 3 59" xfId="3603"/>
    <cellStyle name="Normal 3 6" xfId="3604"/>
    <cellStyle name="Normal 3 6 2" xfId="5358"/>
    <cellStyle name="Normal 3 60" xfId="3605"/>
    <cellStyle name="Normal 3 61" xfId="3606"/>
    <cellStyle name="Normal 3 62" xfId="3607"/>
    <cellStyle name="Normal 3 63" xfId="3608"/>
    <cellStyle name="Normal 3 64" xfId="3609"/>
    <cellStyle name="Normal 3 65" xfId="3610"/>
    <cellStyle name="Normal 3 66" xfId="3611"/>
    <cellStyle name="Normal 3 67" xfId="3612"/>
    <cellStyle name="Normal 3 68" xfId="3613"/>
    <cellStyle name="Normal 3 69" xfId="3614"/>
    <cellStyle name="Normal 3 7" xfId="3615"/>
    <cellStyle name="Normal 3 7 2" xfId="5359"/>
    <cellStyle name="Normal 3 70" xfId="3616"/>
    <cellStyle name="Normal 3 71" xfId="3617"/>
    <cellStyle name="Normal 3 72" xfId="3618"/>
    <cellStyle name="Normal 3 73" xfId="3619"/>
    <cellStyle name="Normal 3 74" xfId="3620"/>
    <cellStyle name="Normal 3 75" xfId="3621"/>
    <cellStyle name="Normal 3 76" xfId="3622"/>
    <cellStyle name="Normal 3 77" xfId="3623"/>
    <cellStyle name="Normal 3 78" xfId="3624"/>
    <cellStyle name="Normal 3 79" xfId="3625"/>
    <cellStyle name="Normal 3 8" xfId="3626"/>
    <cellStyle name="Normal 3 80" xfId="3627"/>
    <cellStyle name="Normal 3 81" xfId="3628"/>
    <cellStyle name="Normal 3 82" xfId="3629"/>
    <cellStyle name="Normal 3 83" xfId="3630"/>
    <cellStyle name="Normal 3 84" xfId="3631"/>
    <cellStyle name="Normal 3 85" xfId="3632"/>
    <cellStyle name="Normal 3 86" xfId="3633"/>
    <cellStyle name="Normal 3 87" xfId="3634"/>
    <cellStyle name="Normal 3 88" xfId="3635"/>
    <cellStyle name="Normal 3 89" xfId="3636"/>
    <cellStyle name="Normal 3 9" xfId="3637"/>
    <cellStyle name="Normal 3 90" xfId="3638"/>
    <cellStyle name="Normal 3 91" xfId="3639"/>
    <cellStyle name="Normal 3 92" xfId="3640"/>
    <cellStyle name="Normal 3 93" xfId="3641"/>
    <cellStyle name="Normal 3 94" xfId="3642"/>
    <cellStyle name="Normal 3 95" xfId="3643"/>
    <cellStyle name="Normal 3 96" xfId="3644"/>
    <cellStyle name="Normal 3 97" xfId="3645"/>
    <cellStyle name="Normal 3 98" xfId="3646"/>
    <cellStyle name="Normal 3 99" xfId="3647"/>
    <cellStyle name="Normal 30" xfId="273"/>
    <cellStyle name="Normal 31" xfId="84"/>
    <cellStyle name="Normal 32" xfId="87"/>
    <cellStyle name="Normal 33" xfId="277"/>
    <cellStyle name="Normal 34" xfId="90"/>
    <cellStyle name="Normal 35" xfId="92"/>
    <cellStyle name="Normal 36" xfId="95"/>
    <cellStyle name="Normal 37" xfId="330"/>
    <cellStyle name="Normal 38" xfId="102"/>
    <cellStyle name="Normal 39" xfId="99"/>
    <cellStyle name="Normal 4" xfId="268"/>
    <cellStyle name="Normal 4 2" xfId="5361"/>
    <cellStyle name="Normal 4 3" xfId="5362"/>
    <cellStyle name="Normal 4 4" xfId="5363"/>
    <cellStyle name="Normal 4 5" xfId="5364"/>
    <cellStyle name="Normal 4 6" xfId="5365"/>
    <cellStyle name="Normal 4 7" xfId="5366"/>
    <cellStyle name="Normal 4 8" xfId="5360"/>
    <cellStyle name="Normal 40" xfId="104"/>
    <cellStyle name="Normal 41" xfId="106"/>
    <cellStyle name="Normal 42" xfId="108"/>
    <cellStyle name="Normal 43" xfId="110"/>
    <cellStyle name="Normal 44" xfId="112"/>
    <cellStyle name="Normal 45" xfId="114"/>
    <cellStyle name="Normal 46" xfId="116"/>
    <cellStyle name="Normal 47" xfId="118"/>
    <cellStyle name="Normal 48" xfId="120"/>
    <cellStyle name="Normal 49" xfId="122"/>
    <cellStyle name="Normal 5" xfId="31"/>
    <cellStyle name="Normal 50" xfId="125"/>
    <cellStyle name="Normal 51" xfId="127"/>
    <cellStyle name="Normal 52" xfId="129"/>
    <cellStyle name="Normal 53" xfId="131"/>
    <cellStyle name="Normal 54" xfId="133"/>
    <cellStyle name="Normal 55" xfId="140"/>
    <cellStyle name="Normal 56" xfId="144"/>
    <cellStyle name="Normal 57" xfId="147"/>
    <cellStyle name="Normal 58" xfId="142"/>
    <cellStyle name="Normal 59" xfId="149"/>
    <cellStyle name="Normal 6" xfId="35"/>
    <cellStyle name="Normal 60" xfId="151"/>
    <cellStyle name="Normal 61" xfId="159"/>
    <cellStyle name="Normal 62" xfId="163"/>
    <cellStyle name="Normal 63" xfId="166"/>
    <cellStyle name="Normal 64" xfId="171"/>
    <cellStyle name="Normal 65" xfId="175"/>
    <cellStyle name="Normal 66" xfId="179"/>
    <cellStyle name="Normal 67" xfId="183"/>
    <cellStyle name="Normal 68" xfId="187"/>
    <cellStyle name="Normal 69" xfId="191"/>
    <cellStyle name="Normal 7" xfId="39"/>
    <cellStyle name="Normal 7 2" xfId="5367"/>
    <cellStyle name="Normal 70" xfId="195"/>
    <cellStyle name="Normal 71" xfId="199"/>
    <cellStyle name="Normal 72" xfId="203"/>
    <cellStyle name="Normal 73" xfId="207"/>
    <cellStyle name="Normal 74" xfId="211"/>
    <cellStyle name="Normal 75" xfId="215"/>
    <cellStyle name="Normal 76" xfId="219"/>
    <cellStyle name="Normal 77" xfId="306"/>
    <cellStyle name="Normal 78" xfId="226"/>
    <cellStyle name="Normal 79" xfId="230"/>
    <cellStyle name="Normal 8" xfId="41"/>
    <cellStyle name="Normal 8 2" xfId="5368"/>
    <cellStyle name="Normal 80" xfId="234"/>
    <cellStyle name="Normal 81" xfId="238"/>
    <cellStyle name="Normal 82" xfId="242"/>
    <cellStyle name="Normal 83" xfId="245"/>
    <cellStyle name="Normal 84" xfId="248"/>
    <cellStyle name="Normal 85" xfId="250"/>
    <cellStyle name="Normal 86" xfId="310"/>
    <cellStyle name="Normal 87" xfId="335"/>
    <cellStyle name="Normal 88" xfId="339"/>
    <cellStyle name="Normal 89" xfId="463"/>
    <cellStyle name="Normal 89 2" xfId="470"/>
    <cellStyle name="Normal 9" xfId="37"/>
    <cellStyle name="Normal 9 2" xfId="5369"/>
    <cellStyle name="Normal 90" xfId="286"/>
    <cellStyle name="Normal 91" xfId="299"/>
    <cellStyle name="Normal 92" xfId="301"/>
    <cellStyle name="Normal 93" xfId="464"/>
    <cellStyle name="Normal 93 2" xfId="465"/>
    <cellStyle name="Normal 93 3" xfId="5552"/>
    <cellStyle name="Normal 94" xfId="3648"/>
    <cellStyle name="Normal 95" xfId="3649"/>
    <cellStyle name="Normal 96" xfId="3650"/>
    <cellStyle name="Normal 97" xfId="3651"/>
    <cellStyle name="Normal 98" xfId="3652"/>
    <cellStyle name="Normal 99" xfId="3653"/>
    <cellStyle name="Note 2" xfId="5370"/>
    <cellStyle name="Note 2 2" xfId="5371"/>
    <cellStyle name="Note 2 3" xfId="5372"/>
    <cellStyle name="Note 2 4" xfId="5373"/>
    <cellStyle name="Note 2 5" xfId="5374"/>
    <cellStyle name="Note 2 6" xfId="5375"/>
    <cellStyle name="Note 2 7" xfId="5376"/>
    <cellStyle name="Note 3" xfId="5377"/>
    <cellStyle name="Note 3 2" xfId="5378"/>
    <cellStyle name="Note 3 3" xfId="5379"/>
    <cellStyle name="Note 3 4" xfId="5380"/>
    <cellStyle name="Note 3 5" xfId="5381"/>
    <cellStyle name="Note 3 6" xfId="5382"/>
    <cellStyle name="Note 3 7" xfId="5383"/>
    <cellStyle name="Note 4" xfId="5384"/>
    <cellStyle name="Note 4 2" xfId="5385"/>
    <cellStyle name="Note 4 3" xfId="5386"/>
    <cellStyle name="Note 4 4" xfId="5387"/>
    <cellStyle name="Note 4 5" xfId="5388"/>
    <cellStyle name="Note 4 6" xfId="5389"/>
    <cellStyle name="Note 4 7" xfId="5390"/>
    <cellStyle name="Note 5" xfId="5605"/>
    <cellStyle name="OPSKRIF" xfId="2"/>
    <cellStyle name="OPSKRIF 2" xfId="265"/>
    <cellStyle name="OPSKRIF 2 10" xfId="3654"/>
    <cellStyle name="OPSKRIF 2 100" xfId="3655"/>
    <cellStyle name="OPSKRIF 2 101" xfId="3656"/>
    <cellStyle name="OPSKRIF 2 102" xfId="3657"/>
    <cellStyle name="OPSKRIF 2 103" xfId="3658"/>
    <cellStyle name="OPSKRIF 2 104" xfId="3659"/>
    <cellStyle name="OPSKRIF 2 105" xfId="3660"/>
    <cellStyle name="OPSKRIF 2 106" xfId="3661"/>
    <cellStyle name="OPSKRIF 2 107" xfId="3662"/>
    <cellStyle name="OPSKRIF 2 108" xfId="3663"/>
    <cellStyle name="OPSKRIF 2 109" xfId="3664"/>
    <cellStyle name="OPSKRIF 2 11" xfId="3665"/>
    <cellStyle name="OPSKRIF 2 110" xfId="3666"/>
    <cellStyle name="OPSKRIF 2 111" xfId="3667"/>
    <cellStyle name="OPSKRIF 2 112" xfId="3668"/>
    <cellStyle name="OPSKRIF 2 113" xfId="3669"/>
    <cellStyle name="OPSKRIF 2 114" xfId="3670"/>
    <cellStyle name="OPSKRIF 2 115" xfId="3671"/>
    <cellStyle name="OPSKRIF 2 116" xfId="3672"/>
    <cellStyle name="OPSKRIF 2 117" xfId="3673"/>
    <cellStyle name="OPSKRIF 2 118" xfId="3674"/>
    <cellStyle name="OPSKRIF 2 119" xfId="3675"/>
    <cellStyle name="OPSKRIF 2 12" xfId="3676"/>
    <cellStyle name="OPSKRIF 2 120" xfId="3677"/>
    <cellStyle name="OPSKRIF 2 121" xfId="3678"/>
    <cellStyle name="OPSKRIF 2 122" xfId="3679"/>
    <cellStyle name="OPSKRIF 2 123" xfId="3680"/>
    <cellStyle name="OPSKRIF 2 124" xfId="3681"/>
    <cellStyle name="OPSKRIF 2 125" xfId="3682"/>
    <cellStyle name="OPSKRIF 2 126" xfId="3683"/>
    <cellStyle name="OPSKRIF 2 127" xfId="3684"/>
    <cellStyle name="OPSKRIF 2 128" xfId="3685"/>
    <cellStyle name="OPSKRIF 2 129" xfId="3686"/>
    <cellStyle name="OPSKRIF 2 13" xfId="3687"/>
    <cellStyle name="OPSKRIF 2 130" xfId="3688"/>
    <cellStyle name="OPSKRIF 2 131" xfId="3689"/>
    <cellStyle name="OPSKRIF 2 132" xfId="3690"/>
    <cellStyle name="OPSKRIF 2 133" xfId="3691"/>
    <cellStyle name="OPSKRIF 2 134" xfId="3692"/>
    <cellStyle name="OPSKRIF 2 135" xfId="3693"/>
    <cellStyle name="OPSKRIF 2 136" xfId="3694"/>
    <cellStyle name="OPSKRIF 2 137" xfId="3695"/>
    <cellStyle name="OPSKRIF 2 138" xfId="3696"/>
    <cellStyle name="OPSKRIF 2 139" xfId="3697"/>
    <cellStyle name="OPSKRIF 2 14" xfId="3698"/>
    <cellStyle name="OPSKRIF 2 140" xfId="3699"/>
    <cellStyle name="OPSKRIF 2 141" xfId="3700"/>
    <cellStyle name="OPSKRIF 2 142" xfId="3701"/>
    <cellStyle name="OPSKRIF 2 143" xfId="3702"/>
    <cellStyle name="OPSKRIF 2 144" xfId="3703"/>
    <cellStyle name="OPSKRIF 2 145" xfId="3704"/>
    <cellStyle name="OPSKRIF 2 146" xfId="3705"/>
    <cellStyle name="OPSKRIF 2 147" xfId="3706"/>
    <cellStyle name="OPSKRIF 2 148" xfId="3707"/>
    <cellStyle name="OPSKRIF 2 149" xfId="3708"/>
    <cellStyle name="OPSKRIF 2 15" xfId="3709"/>
    <cellStyle name="OPSKRIF 2 150" xfId="3710"/>
    <cellStyle name="OPSKRIF 2 151" xfId="3711"/>
    <cellStyle name="OPSKRIF 2 152" xfId="3712"/>
    <cellStyle name="OPSKRIF 2 153" xfId="3713"/>
    <cellStyle name="OPSKRIF 2 154" xfId="3714"/>
    <cellStyle name="OPSKRIF 2 155" xfId="3715"/>
    <cellStyle name="OPSKRIF 2 156" xfId="3716"/>
    <cellStyle name="OPSKRIF 2 157" xfId="3717"/>
    <cellStyle name="OPSKRIF 2 158" xfId="3718"/>
    <cellStyle name="OPSKRIF 2 159" xfId="3719"/>
    <cellStyle name="OPSKRIF 2 16" xfId="3720"/>
    <cellStyle name="OPSKRIF 2 160" xfId="3721"/>
    <cellStyle name="OPSKRIF 2 161" xfId="3722"/>
    <cellStyle name="OPSKRIF 2 162" xfId="3723"/>
    <cellStyle name="OPSKRIF 2 163" xfId="3724"/>
    <cellStyle name="OPSKRIF 2 164" xfId="3725"/>
    <cellStyle name="OPSKRIF 2 165" xfId="3726"/>
    <cellStyle name="OPSKRIF 2 166" xfId="3727"/>
    <cellStyle name="OPSKRIF 2 167" xfId="3728"/>
    <cellStyle name="OPSKRIF 2 168" xfId="3729"/>
    <cellStyle name="OPSKRIF 2 169" xfId="3730"/>
    <cellStyle name="OPSKRIF 2 17" xfId="3731"/>
    <cellStyle name="OPSKRIF 2 170" xfId="3732"/>
    <cellStyle name="OPSKRIF 2 171" xfId="3733"/>
    <cellStyle name="OPSKRIF 2 172" xfId="3734"/>
    <cellStyle name="OPSKRIF 2 173" xfId="3735"/>
    <cellStyle name="OPSKRIF 2 174" xfId="3736"/>
    <cellStyle name="OPSKRIF 2 175" xfId="3737"/>
    <cellStyle name="OPSKRIF 2 176" xfId="3738"/>
    <cellStyle name="OPSKRIF 2 177" xfId="3739"/>
    <cellStyle name="OPSKRIF 2 178" xfId="3740"/>
    <cellStyle name="OPSKRIF 2 179" xfId="3741"/>
    <cellStyle name="OPSKRIF 2 18" xfId="3742"/>
    <cellStyle name="OPSKRIF 2 180" xfId="3743"/>
    <cellStyle name="OPSKRIF 2 181" xfId="3744"/>
    <cellStyle name="OPSKRIF 2 182" xfId="3745"/>
    <cellStyle name="OPSKRIF 2 183" xfId="3746"/>
    <cellStyle name="OPSKRIF 2 184" xfId="3747"/>
    <cellStyle name="OPSKRIF 2 185" xfId="3748"/>
    <cellStyle name="OPSKRIF 2 186" xfId="3749"/>
    <cellStyle name="OPSKRIF 2 187" xfId="3750"/>
    <cellStyle name="OPSKRIF 2 188" xfId="3751"/>
    <cellStyle name="OPSKRIF 2 189" xfId="3752"/>
    <cellStyle name="OPSKRIF 2 19" xfId="3753"/>
    <cellStyle name="OPSKRIF 2 190" xfId="3754"/>
    <cellStyle name="OPSKRIF 2 191" xfId="3755"/>
    <cellStyle name="OPSKRIF 2 192" xfId="3756"/>
    <cellStyle name="OPSKRIF 2 193" xfId="3757"/>
    <cellStyle name="OPSKRIF 2 194" xfId="3758"/>
    <cellStyle name="OPSKRIF 2 195" xfId="3759"/>
    <cellStyle name="OPSKRIF 2 196" xfId="3760"/>
    <cellStyle name="OPSKRIF 2 197" xfId="3761"/>
    <cellStyle name="OPSKRIF 2 198" xfId="3762"/>
    <cellStyle name="OPSKRIF 2 199" xfId="3763"/>
    <cellStyle name="OPSKRIF 2 2" xfId="379"/>
    <cellStyle name="OPSKRIF 2 20" xfId="3764"/>
    <cellStyle name="OPSKRIF 2 200" xfId="3765"/>
    <cellStyle name="OPSKRIF 2 201" xfId="3766"/>
    <cellStyle name="OPSKRIF 2 202" xfId="3767"/>
    <cellStyle name="OPSKRIF 2 203" xfId="3768"/>
    <cellStyle name="OPSKRIF 2 204" xfId="3769"/>
    <cellStyle name="OPSKRIF 2 205" xfId="3770"/>
    <cellStyle name="OPSKRIF 2 206" xfId="3771"/>
    <cellStyle name="OPSKRIF 2 207" xfId="3772"/>
    <cellStyle name="OPSKRIF 2 208" xfId="3773"/>
    <cellStyle name="OPSKRIF 2 209" xfId="3774"/>
    <cellStyle name="OPSKRIF 2 21" xfId="3775"/>
    <cellStyle name="OPSKRIF 2 210" xfId="3776"/>
    <cellStyle name="OPSKRIF 2 211" xfId="3777"/>
    <cellStyle name="OPSKRIF 2 212" xfId="3778"/>
    <cellStyle name="OPSKRIF 2 213" xfId="3779"/>
    <cellStyle name="OPSKRIF 2 214" xfId="3780"/>
    <cellStyle name="OPSKRIF 2 215" xfId="3781"/>
    <cellStyle name="OPSKRIF 2 216" xfId="3782"/>
    <cellStyle name="OPSKRIF 2 217" xfId="3783"/>
    <cellStyle name="OPSKRIF 2 218" xfId="3784"/>
    <cellStyle name="OPSKRIF 2 219" xfId="3785"/>
    <cellStyle name="OPSKRIF 2 22" xfId="3786"/>
    <cellStyle name="OPSKRIF 2 220" xfId="3787"/>
    <cellStyle name="OPSKRIF 2 221" xfId="3788"/>
    <cellStyle name="OPSKRIF 2 222" xfId="3789"/>
    <cellStyle name="OPSKRIF 2 223" xfId="3790"/>
    <cellStyle name="OPSKRIF 2 224" xfId="3791"/>
    <cellStyle name="OPSKRIF 2 225" xfId="3792"/>
    <cellStyle name="OPSKRIF 2 226" xfId="3793"/>
    <cellStyle name="OPSKRIF 2 227" xfId="3794"/>
    <cellStyle name="OPSKRIF 2 228" xfId="3795"/>
    <cellStyle name="OPSKRIF 2 229" xfId="3796"/>
    <cellStyle name="OPSKRIF 2 23" xfId="3797"/>
    <cellStyle name="OPSKRIF 2 230" xfId="3798"/>
    <cellStyle name="OPSKRIF 2 231" xfId="3799"/>
    <cellStyle name="OPSKRIF 2 232" xfId="3800"/>
    <cellStyle name="OPSKRIF 2 233" xfId="3801"/>
    <cellStyle name="OPSKRIF 2 234" xfId="3802"/>
    <cellStyle name="OPSKRIF 2 235" xfId="3803"/>
    <cellStyle name="OPSKRIF 2 236" xfId="3804"/>
    <cellStyle name="OPSKRIF 2 237" xfId="3805"/>
    <cellStyle name="OPSKRIF 2 238" xfId="3806"/>
    <cellStyle name="OPSKRIF 2 239" xfId="3807"/>
    <cellStyle name="OPSKRIF 2 24" xfId="3808"/>
    <cellStyle name="OPSKRIF 2 240" xfId="3809"/>
    <cellStyle name="OPSKRIF 2 241" xfId="3810"/>
    <cellStyle name="OPSKRIF 2 242" xfId="3811"/>
    <cellStyle name="OPSKRIF 2 243" xfId="3812"/>
    <cellStyle name="OPSKRIF 2 244" xfId="3813"/>
    <cellStyle name="OPSKRIF 2 245" xfId="3814"/>
    <cellStyle name="OPSKRIF 2 246" xfId="3815"/>
    <cellStyle name="OPSKRIF 2 247" xfId="3816"/>
    <cellStyle name="OPSKRIF 2 248" xfId="3817"/>
    <cellStyle name="OPSKRIF 2 249" xfId="3818"/>
    <cellStyle name="OPSKRIF 2 25" xfId="3819"/>
    <cellStyle name="OPSKRIF 2 250" xfId="3820"/>
    <cellStyle name="OPSKRIF 2 251" xfId="3821"/>
    <cellStyle name="OPSKRIF 2 252" xfId="3822"/>
    <cellStyle name="OPSKRIF 2 253" xfId="3823"/>
    <cellStyle name="OPSKRIF 2 254" xfId="3824"/>
    <cellStyle name="OPSKRIF 2 255" xfId="3825"/>
    <cellStyle name="OPSKRIF 2 26" xfId="3826"/>
    <cellStyle name="OPSKRIF 2 27" xfId="3827"/>
    <cellStyle name="OPSKRIF 2 28" xfId="3828"/>
    <cellStyle name="OPSKRIF 2 29" xfId="3829"/>
    <cellStyle name="OPSKRIF 2 3" xfId="387"/>
    <cellStyle name="OPSKRIF 2 30" xfId="3830"/>
    <cellStyle name="OPSKRIF 2 31" xfId="3831"/>
    <cellStyle name="OPSKRIF 2 32" xfId="3832"/>
    <cellStyle name="OPSKRIF 2 33" xfId="3833"/>
    <cellStyle name="OPSKRIF 2 34" xfId="3834"/>
    <cellStyle name="OPSKRIF 2 35" xfId="3835"/>
    <cellStyle name="OPSKRIF 2 36" xfId="3836"/>
    <cellStyle name="OPSKRIF 2 37" xfId="3837"/>
    <cellStyle name="OPSKRIF 2 38" xfId="3838"/>
    <cellStyle name="OPSKRIF 2 39" xfId="3839"/>
    <cellStyle name="OPSKRIF 2 4" xfId="355"/>
    <cellStyle name="OPSKRIF 2 40" xfId="3840"/>
    <cellStyle name="OPSKRIF 2 41" xfId="3841"/>
    <cellStyle name="OPSKRIF 2 42" xfId="3842"/>
    <cellStyle name="OPSKRIF 2 43" xfId="3843"/>
    <cellStyle name="OPSKRIF 2 44" xfId="3844"/>
    <cellStyle name="OPSKRIF 2 45" xfId="3845"/>
    <cellStyle name="OPSKRIF 2 46" xfId="3846"/>
    <cellStyle name="OPSKRIF 2 47" xfId="3847"/>
    <cellStyle name="OPSKRIF 2 48" xfId="3848"/>
    <cellStyle name="OPSKRIF 2 49" xfId="3849"/>
    <cellStyle name="OPSKRIF 2 5" xfId="383"/>
    <cellStyle name="OPSKRIF 2 50" xfId="3850"/>
    <cellStyle name="OPSKRIF 2 51" xfId="3851"/>
    <cellStyle name="OPSKRIF 2 52" xfId="3852"/>
    <cellStyle name="OPSKRIF 2 53" xfId="3853"/>
    <cellStyle name="OPSKRIF 2 54" xfId="3854"/>
    <cellStyle name="OPSKRIF 2 55" xfId="3855"/>
    <cellStyle name="OPSKRIF 2 56" xfId="3856"/>
    <cellStyle name="OPSKRIF 2 57" xfId="3857"/>
    <cellStyle name="OPSKRIF 2 58" xfId="3858"/>
    <cellStyle name="OPSKRIF 2 59" xfId="3859"/>
    <cellStyle name="OPSKRIF 2 6" xfId="3860"/>
    <cellStyle name="OPSKRIF 2 60" xfId="3861"/>
    <cellStyle name="OPSKRIF 2 61" xfId="3862"/>
    <cellStyle name="OPSKRIF 2 62" xfId="3863"/>
    <cellStyle name="OPSKRIF 2 63" xfId="3864"/>
    <cellStyle name="OPSKRIF 2 64" xfId="3865"/>
    <cellStyle name="OPSKRIF 2 65" xfId="3866"/>
    <cellStyle name="OPSKRIF 2 66" xfId="3867"/>
    <cellStyle name="OPSKRIF 2 67" xfId="3868"/>
    <cellStyle name="OPSKRIF 2 68" xfId="3869"/>
    <cellStyle name="OPSKRIF 2 69" xfId="3870"/>
    <cellStyle name="OPSKRIF 2 7" xfId="3871"/>
    <cellStyle name="OPSKRIF 2 70" xfId="3872"/>
    <cellStyle name="OPSKRIF 2 71" xfId="3873"/>
    <cellStyle name="OPSKRIF 2 72" xfId="3874"/>
    <cellStyle name="OPSKRIF 2 73" xfId="3875"/>
    <cellStyle name="OPSKRIF 2 74" xfId="3876"/>
    <cellStyle name="OPSKRIF 2 75" xfId="3877"/>
    <cellStyle name="OPSKRIF 2 76" xfId="3878"/>
    <cellStyle name="OPSKRIF 2 77" xfId="3879"/>
    <cellStyle name="OPSKRIF 2 78" xfId="3880"/>
    <cellStyle name="OPSKRIF 2 79" xfId="3881"/>
    <cellStyle name="OPSKRIF 2 8" xfId="3882"/>
    <cellStyle name="OPSKRIF 2 80" xfId="3883"/>
    <cellStyle name="OPSKRIF 2 81" xfId="3884"/>
    <cellStyle name="OPSKRIF 2 82" xfId="3885"/>
    <cellStyle name="OPSKRIF 2 83" xfId="3886"/>
    <cellStyle name="OPSKRIF 2 84" xfId="3887"/>
    <cellStyle name="OPSKRIF 2 85" xfId="3888"/>
    <cellStyle name="OPSKRIF 2 86" xfId="3889"/>
    <cellStyle name="OPSKRIF 2 87" xfId="3890"/>
    <cellStyle name="OPSKRIF 2 88" xfId="3891"/>
    <cellStyle name="OPSKRIF 2 89" xfId="3892"/>
    <cellStyle name="OPSKRIF 2 9" xfId="3893"/>
    <cellStyle name="OPSKRIF 2 90" xfId="3894"/>
    <cellStyle name="OPSKRIF 2 91" xfId="3895"/>
    <cellStyle name="OPSKRIF 2 92" xfId="3896"/>
    <cellStyle name="OPSKRIF 2 93" xfId="3897"/>
    <cellStyle name="OPSKRIF 2 94" xfId="3898"/>
    <cellStyle name="OPSKRIF 2 95" xfId="3899"/>
    <cellStyle name="OPSKRIF 2 96" xfId="3900"/>
    <cellStyle name="OPSKRIF 2 97" xfId="3901"/>
    <cellStyle name="OPSKRIF 2 98" xfId="3902"/>
    <cellStyle name="OPSKRIF 2 99" xfId="3903"/>
    <cellStyle name="OPSKRIF_0801r BOQ" xfId="5391"/>
    <cellStyle name="OPSKRIFTE" xfId="3"/>
    <cellStyle name="or" xfId="19"/>
    <cellStyle name="or 10" xfId="455"/>
    <cellStyle name="or 2" xfId="266"/>
    <cellStyle name="or 2 10" xfId="3904"/>
    <cellStyle name="or 2 100" xfId="3905"/>
    <cellStyle name="or 2 101" xfId="3906"/>
    <cellStyle name="or 2 102" xfId="3907"/>
    <cellStyle name="or 2 103" xfId="3908"/>
    <cellStyle name="or 2 104" xfId="3909"/>
    <cellStyle name="or 2 105" xfId="3910"/>
    <cellStyle name="or 2 106" xfId="3911"/>
    <cellStyle name="or 2 107" xfId="3912"/>
    <cellStyle name="or 2 108" xfId="3913"/>
    <cellStyle name="or 2 109" xfId="3914"/>
    <cellStyle name="or 2 11" xfId="3915"/>
    <cellStyle name="or 2 110" xfId="3916"/>
    <cellStyle name="or 2 111" xfId="3917"/>
    <cellStyle name="or 2 112" xfId="3918"/>
    <cellStyle name="or 2 113" xfId="3919"/>
    <cellStyle name="or 2 114" xfId="3920"/>
    <cellStyle name="or 2 115" xfId="3921"/>
    <cellStyle name="or 2 116" xfId="3922"/>
    <cellStyle name="or 2 117" xfId="3923"/>
    <cellStyle name="or 2 118" xfId="3924"/>
    <cellStyle name="or 2 119" xfId="3925"/>
    <cellStyle name="or 2 12" xfId="3926"/>
    <cellStyle name="or 2 120" xfId="3927"/>
    <cellStyle name="or 2 121" xfId="3928"/>
    <cellStyle name="or 2 122" xfId="3929"/>
    <cellStyle name="or 2 123" xfId="3930"/>
    <cellStyle name="or 2 124" xfId="3931"/>
    <cellStyle name="or 2 125" xfId="3932"/>
    <cellStyle name="or 2 126" xfId="3933"/>
    <cellStyle name="or 2 127" xfId="3934"/>
    <cellStyle name="or 2 128" xfId="3935"/>
    <cellStyle name="or 2 129" xfId="3936"/>
    <cellStyle name="or 2 13" xfId="3937"/>
    <cellStyle name="or 2 130" xfId="3938"/>
    <cellStyle name="or 2 131" xfId="3939"/>
    <cellStyle name="or 2 132" xfId="3940"/>
    <cellStyle name="or 2 133" xfId="3941"/>
    <cellStyle name="or 2 134" xfId="3942"/>
    <cellStyle name="or 2 135" xfId="3943"/>
    <cellStyle name="or 2 136" xfId="3944"/>
    <cellStyle name="or 2 137" xfId="3945"/>
    <cellStyle name="or 2 138" xfId="3946"/>
    <cellStyle name="or 2 139" xfId="3947"/>
    <cellStyle name="or 2 14" xfId="3948"/>
    <cellStyle name="or 2 140" xfId="3949"/>
    <cellStyle name="or 2 141" xfId="3950"/>
    <cellStyle name="or 2 142" xfId="3951"/>
    <cellStyle name="or 2 143" xfId="3952"/>
    <cellStyle name="or 2 144" xfId="3953"/>
    <cellStyle name="or 2 145" xfId="3954"/>
    <cellStyle name="or 2 146" xfId="3955"/>
    <cellStyle name="or 2 147" xfId="3956"/>
    <cellStyle name="or 2 148" xfId="3957"/>
    <cellStyle name="or 2 149" xfId="3958"/>
    <cellStyle name="or 2 15" xfId="3959"/>
    <cellStyle name="or 2 150" xfId="3960"/>
    <cellStyle name="or 2 151" xfId="3961"/>
    <cellStyle name="or 2 152" xfId="3962"/>
    <cellStyle name="or 2 153" xfId="3963"/>
    <cellStyle name="or 2 154" xfId="3964"/>
    <cellStyle name="or 2 155" xfId="3965"/>
    <cellStyle name="or 2 156" xfId="3966"/>
    <cellStyle name="or 2 157" xfId="3967"/>
    <cellStyle name="or 2 158" xfId="3968"/>
    <cellStyle name="or 2 159" xfId="3969"/>
    <cellStyle name="or 2 16" xfId="3970"/>
    <cellStyle name="or 2 160" xfId="3971"/>
    <cellStyle name="or 2 161" xfId="3972"/>
    <cellStyle name="or 2 162" xfId="3973"/>
    <cellStyle name="or 2 163" xfId="3974"/>
    <cellStyle name="or 2 164" xfId="3975"/>
    <cellStyle name="or 2 165" xfId="3976"/>
    <cellStyle name="or 2 166" xfId="3977"/>
    <cellStyle name="or 2 167" xfId="3978"/>
    <cellStyle name="or 2 168" xfId="3979"/>
    <cellStyle name="or 2 169" xfId="3980"/>
    <cellStyle name="or 2 17" xfId="3981"/>
    <cellStyle name="or 2 170" xfId="3982"/>
    <cellStyle name="or 2 171" xfId="3983"/>
    <cellStyle name="or 2 172" xfId="3984"/>
    <cellStyle name="or 2 173" xfId="3985"/>
    <cellStyle name="or 2 174" xfId="3986"/>
    <cellStyle name="or 2 175" xfId="3987"/>
    <cellStyle name="or 2 176" xfId="3988"/>
    <cellStyle name="or 2 177" xfId="3989"/>
    <cellStyle name="or 2 178" xfId="3990"/>
    <cellStyle name="or 2 179" xfId="3991"/>
    <cellStyle name="or 2 18" xfId="3992"/>
    <cellStyle name="or 2 180" xfId="3993"/>
    <cellStyle name="or 2 181" xfId="3994"/>
    <cellStyle name="or 2 182" xfId="3995"/>
    <cellStyle name="or 2 183" xfId="3996"/>
    <cellStyle name="or 2 184" xfId="3997"/>
    <cellStyle name="or 2 185" xfId="3998"/>
    <cellStyle name="or 2 186" xfId="3999"/>
    <cellStyle name="or 2 187" xfId="4000"/>
    <cellStyle name="or 2 188" xfId="4001"/>
    <cellStyle name="or 2 189" xfId="4002"/>
    <cellStyle name="or 2 19" xfId="4003"/>
    <cellStyle name="or 2 190" xfId="4004"/>
    <cellStyle name="or 2 191" xfId="4005"/>
    <cellStyle name="or 2 192" xfId="4006"/>
    <cellStyle name="or 2 193" xfId="4007"/>
    <cellStyle name="or 2 194" xfId="4008"/>
    <cellStyle name="or 2 195" xfId="4009"/>
    <cellStyle name="or 2 196" xfId="4010"/>
    <cellStyle name="or 2 197" xfId="4011"/>
    <cellStyle name="or 2 198" xfId="4012"/>
    <cellStyle name="or 2 199" xfId="4013"/>
    <cellStyle name="or 2 2" xfId="380"/>
    <cellStyle name="or 2 20" xfId="4014"/>
    <cellStyle name="or 2 200" xfId="4015"/>
    <cellStyle name="or 2 201" xfId="4016"/>
    <cellStyle name="or 2 202" xfId="4017"/>
    <cellStyle name="or 2 203" xfId="4018"/>
    <cellStyle name="or 2 204" xfId="4019"/>
    <cellStyle name="or 2 205" xfId="4020"/>
    <cellStyle name="or 2 206" xfId="4021"/>
    <cellStyle name="or 2 207" xfId="4022"/>
    <cellStyle name="or 2 208" xfId="4023"/>
    <cellStyle name="or 2 209" xfId="4024"/>
    <cellStyle name="or 2 21" xfId="4025"/>
    <cellStyle name="or 2 210" xfId="4026"/>
    <cellStyle name="or 2 211" xfId="4027"/>
    <cellStyle name="or 2 212" xfId="4028"/>
    <cellStyle name="or 2 213" xfId="4029"/>
    <cellStyle name="or 2 214" xfId="4030"/>
    <cellStyle name="or 2 215" xfId="4031"/>
    <cellStyle name="or 2 216" xfId="4032"/>
    <cellStyle name="or 2 217" xfId="4033"/>
    <cellStyle name="or 2 218" xfId="4034"/>
    <cellStyle name="or 2 219" xfId="4035"/>
    <cellStyle name="or 2 22" xfId="4036"/>
    <cellStyle name="or 2 220" xfId="4037"/>
    <cellStyle name="or 2 221" xfId="4038"/>
    <cellStyle name="or 2 222" xfId="4039"/>
    <cellStyle name="or 2 223" xfId="4040"/>
    <cellStyle name="or 2 224" xfId="4041"/>
    <cellStyle name="or 2 225" xfId="4042"/>
    <cellStyle name="or 2 226" xfId="4043"/>
    <cellStyle name="or 2 227" xfId="4044"/>
    <cellStyle name="or 2 228" xfId="4045"/>
    <cellStyle name="or 2 229" xfId="4046"/>
    <cellStyle name="or 2 23" xfId="4047"/>
    <cellStyle name="or 2 230" xfId="4048"/>
    <cellStyle name="or 2 231" xfId="4049"/>
    <cellStyle name="or 2 232" xfId="4050"/>
    <cellStyle name="or 2 233" xfId="4051"/>
    <cellStyle name="or 2 234" xfId="4052"/>
    <cellStyle name="or 2 235" xfId="4053"/>
    <cellStyle name="or 2 236" xfId="4054"/>
    <cellStyle name="or 2 237" xfId="4055"/>
    <cellStyle name="or 2 238" xfId="4056"/>
    <cellStyle name="or 2 239" xfId="4057"/>
    <cellStyle name="or 2 24" xfId="4058"/>
    <cellStyle name="or 2 240" xfId="4059"/>
    <cellStyle name="or 2 241" xfId="4060"/>
    <cellStyle name="or 2 242" xfId="4061"/>
    <cellStyle name="or 2 243" xfId="4062"/>
    <cellStyle name="or 2 244" xfId="4063"/>
    <cellStyle name="or 2 245" xfId="4064"/>
    <cellStyle name="or 2 246" xfId="4065"/>
    <cellStyle name="or 2 247" xfId="4066"/>
    <cellStyle name="or 2 248" xfId="4067"/>
    <cellStyle name="or 2 249" xfId="4068"/>
    <cellStyle name="or 2 25" xfId="4069"/>
    <cellStyle name="or 2 250" xfId="4070"/>
    <cellStyle name="or 2 251" xfId="4071"/>
    <cellStyle name="or 2 252" xfId="4072"/>
    <cellStyle name="or 2 253" xfId="4073"/>
    <cellStyle name="or 2 254" xfId="4074"/>
    <cellStyle name="or 2 255" xfId="4075"/>
    <cellStyle name="or 2 26" xfId="4076"/>
    <cellStyle name="or 2 27" xfId="4077"/>
    <cellStyle name="or 2 28" xfId="4078"/>
    <cellStyle name="or 2 29" xfId="4079"/>
    <cellStyle name="or 2 3" xfId="400"/>
    <cellStyle name="or 2 30" xfId="4080"/>
    <cellStyle name="or 2 31" xfId="4081"/>
    <cellStyle name="or 2 32" xfId="4082"/>
    <cellStyle name="or 2 33" xfId="4083"/>
    <cellStyle name="or 2 34" xfId="4084"/>
    <cellStyle name="or 2 35" xfId="4085"/>
    <cellStyle name="or 2 36" xfId="4086"/>
    <cellStyle name="or 2 37" xfId="4087"/>
    <cellStyle name="or 2 38" xfId="4088"/>
    <cellStyle name="or 2 39" xfId="4089"/>
    <cellStyle name="or 2 4" xfId="353"/>
    <cellStyle name="or 2 40" xfId="4090"/>
    <cellStyle name="or 2 41" xfId="4091"/>
    <cellStyle name="or 2 42" xfId="4092"/>
    <cellStyle name="or 2 43" xfId="4093"/>
    <cellStyle name="or 2 44" xfId="4094"/>
    <cellStyle name="or 2 45" xfId="4095"/>
    <cellStyle name="or 2 46" xfId="4096"/>
    <cellStyle name="or 2 47" xfId="4097"/>
    <cellStyle name="or 2 48" xfId="4098"/>
    <cellStyle name="or 2 49" xfId="4099"/>
    <cellStyle name="or 2 5" xfId="350"/>
    <cellStyle name="or 2 50" xfId="4100"/>
    <cellStyle name="or 2 51" xfId="4101"/>
    <cellStyle name="or 2 52" xfId="4102"/>
    <cellStyle name="or 2 53" xfId="4103"/>
    <cellStyle name="or 2 54" xfId="4104"/>
    <cellStyle name="or 2 55" xfId="4105"/>
    <cellStyle name="or 2 56" xfId="4106"/>
    <cellStyle name="or 2 57" xfId="4107"/>
    <cellStyle name="or 2 58" xfId="4108"/>
    <cellStyle name="or 2 59" xfId="4109"/>
    <cellStyle name="or 2 6" xfId="4110"/>
    <cellStyle name="or 2 60" xfId="4111"/>
    <cellStyle name="or 2 61" xfId="4112"/>
    <cellStyle name="or 2 62" xfId="4113"/>
    <cellStyle name="or 2 63" xfId="4114"/>
    <cellStyle name="or 2 64" xfId="4115"/>
    <cellStyle name="or 2 65" xfId="4116"/>
    <cellStyle name="or 2 66" xfId="4117"/>
    <cellStyle name="or 2 67" xfId="4118"/>
    <cellStyle name="or 2 68" xfId="4119"/>
    <cellStyle name="or 2 69" xfId="4120"/>
    <cellStyle name="or 2 7" xfId="4121"/>
    <cellStyle name="or 2 70" xfId="4122"/>
    <cellStyle name="or 2 71" xfId="4123"/>
    <cellStyle name="or 2 72" xfId="4124"/>
    <cellStyle name="or 2 73" xfId="4125"/>
    <cellStyle name="or 2 74" xfId="4126"/>
    <cellStyle name="or 2 75" xfId="4127"/>
    <cellStyle name="or 2 76" xfId="4128"/>
    <cellStyle name="or 2 77" xfId="4129"/>
    <cellStyle name="or 2 78" xfId="4130"/>
    <cellStyle name="or 2 79" xfId="4131"/>
    <cellStyle name="or 2 8" xfId="4132"/>
    <cellStyle name="or 2 80" xfId="4133"/>
    <cellStyle name="or 2 81" xfId="4134"/>
    <cellStyle name="or 2 82" xfId="4135"/>
    <cellStyle name="or 2 83" xfId="4136"/>
    <cellStyle name="or 2 84" xfId="4137"/>
    <cellStyle name="or 2 85" xfId="4138"/>
    <cellStyle name="or 2 86" xfId="4139"/>
    <cellStyle name="or 2 87" xfId="4140"/>
    <cellStyle name="or 2 88" xfId="4141"/>
    <cellStyle name="or 2 89" xfId="4142"/>
    <cellStyle name="or 2 9" xfId="4143"/>
    <cellStyle name="or 2 90" xfId="4144"/>
    <cellStyle name="or 2 91" xfId="4145"/>
    <cellStyle name="or 2 92" xfId="4146"/>
    <cellStyle name="or 2 93" xfId="4147"/>
    <cellStyle name="or 2 94" xfId="4148"/>
    <cellStyle name="or 2 95" xfId="4149"/>
    <cellStyle name="or 2 96" xfId="4150"/>
    <cellStyle name="or 2 97" xfId="4151"/>
    <cellStyle name="or 2 98" xfId="4152"/>
    <cellStyle name="or 2 99" xfId="4153"/>
    <cellStyle name="or 3" xfId="456"/>
    <cellStyle name="or 4" xfId="457"/>
    <cellStyle name="or 5" xfId="458"/>
    <cellStyle name="or 6" xfId="459"/>
    <cellStyle name="or 7" xfId="460"/>
    <cellStyle name="or 8" xfId="461"/>
    <cellStyle name="or 9" xfId="462"/>
    <cellStyle name="Output" xfId="5576" builtinId="21" customBuiltin="1"/>
    <cellStyle name="Output 2" xfId="5392"/>
    <cellStyle name="Output 2 2" xfId="5393"/>
    <cellStyle name="Output 2 3" xfId="5394"/>
    <cellStyle name="Output 2 4" xfId="5395"/>
    <cellStyle name="Output 2 5" xfId="5396"/>
    <cellStyle name="Output 2 6" xfId="5397"/>
    <cellStyle name="Output 2 7" xfId="5398"/>
    <cellStyle name="Output 3" xfId="5399"/>
    <cellStyle name="Output 3 2" xfId="5400"/>
    <cellStyle name="Output 3 3" xfId="5401"/>
    <cellStyle name="Output 3 4" xfId="5402"/>
    <cellStyle name="Output 3 5" xfId="5403"/>
    <cellStyle name="Output 3 6" xfId="5404"/>
    <cellStyle name="Output 3 7" xfId="5405"/>
    <cellStyle name="Output 4" xfId="5406"/>
    <cellStyle name="Output 4 2" xfId="5407"/>
    <cellStyle name="Output 4 3" xfId="5408"/>
    <cellStyle name="Output 4 4" xfId="5409"/>
    <cellStyle name="Output 4 5" xfId="5410"/>
    <cellStyle name="Output 4 6" xfId="5411"/>
    <cellStyle name="Output 4 7" xfId="5412"/>
    <cellStyle name="Percent [0]" xfId="5413"/>
    <cellStyle name="Percent [00]" xfId="5414"/>
    <cellStyle name="Percent [2]" xfId="5415"/>
    <cellStyle name="Percent 10" xfId="5416"/>
    <cellStyle name="Percent 2" xfId="7"/>
    <cellStyle name="Percent 3" xfId="5417"/>
    <cellStyle name="Percent 4" xfId="322"/>
    <cellStyle name="Percent 4 2" xfId="5418"/>
    <cellStyle name="Percent 5" xfId="5542"/>
    <cellStyle name="Percent 6" xfId="5547"/>
    <cellStyle name="Percent 7" xfId="5548"/>
    <cellStyle name="Percent 8" xfId="5419"/>
    <cellStyle name="PrePop Currency (0)" xfId="5420"/>
    <cellStyle name="PrePop Currency (2)" xfId="5421"/>
    <cellStyle name="PrePop Units (0)" xfId="5422"/>
    <cellStyle name="PrePop Units (1)" xfId="5423"/>
    <cellStyle name="PrePop Units (2)" xfId="5424"/>
    <cellStyle name="STYL1 - Style1" xfId="5425"/>
    <cellStyle name="STYL2 - Style2" xfId="5426"/>
    <cellStyle name="STYL3 - Style3" xfId="5427"/>
    <cellStyle name="STYL4 - Style4" xfId="5428"/>
    <cellStyle name="STYL5 - Style5" xfId="5429"/>
    <cellStyle name="Text Indent A" xfId="5430"/>
    <cellStyle name="Text Indent B" xfId="5431"/>
    <cellStyle name="Text Indent C" xfId="5432"/>
    <cellStyle name="Title 2" xfId="5433"/>
    <cellStyle name="Title 2 2" xfId="5434"/>
    <cellStyle name="Title 2 3" xfId="5435"/>
    <cellStyle name="Title 2 4" xfId="5436"/>
    <cellStyle name="Title 2 5" xfId="5437"/>
    <cellStyle name="Title 2 6" xfId="5438"/>
    <cellStyle name="Title 2 7" xfId="5439"/>
    <cellStyle name="Title 3" xfId="5440"/>
    <cellStyle name="Title 3 2" xfId="5441"/>
    <cellStyle name="Title 3 3" xfId="5442"/>
    <cellStyle name="Title 3 4" xfId="5443"/>
    <cellStyle name="Title 3 5" xfId="5444"/>
    <cellStyle name="Title 3 6" xfId="5445"/>
    <cellStyle name="Title 3 7" xfId="5446"/>
    <cellStyle name="Title 4" xfId="5447"/>
    <cellStyle name="Title 4 2" xfId="5448"/>
    <cellStyle name="Title 4 3" xfId="5449"/>
    <cellStyle name="Title 4 4" xfId="5450"/>
    <cellStyle name="Title 4 5" xfId="5451"/>
    <cellStyle name="Title 4 6" xfId="5452"/>
    <cellStyle name="Title 4 7" xfId="5453"/>
    <cellStyle name="Title 5" xfId="5602"/>
    <cellStyle name="Total" xfId="5582" builtinId="25" customBuiltin="1"/>
    <cellStyle name="Total 10" xfId="46"/>
    <cellStyle name="Total 100" xfId="313"/>
    <cellStyle name="Total 101" xfId="323"/>
    <cellStyle name="Total 102" xfId="325"/>
    <cellStyle name="Total 103" xfId="326"/>
    <cellStyle name="Total 104" xfId="328"/>
    <cellStyle name="Total 105" xfId="329"/>
    <cellStyle name="Total 106" xfId="336"/>
    <cellStyle name="Total 107" xfId="340"/>
    <cellStyle name="Total 108" xfId="341"/>
    <cellStyle name="Total 109" xfId="4154"/>
    <cellStyle name="Total 11" xfId="48"/>
    <cellStyle name="Total 110" xfId="4155"/>
    <cellStyle name="Total 111" xfId="5454"/>
    <cellStyle name="Total 12" xfId="50"/>
    <cellStyle name="Total 13" xfId="52"/>
    <cellStyle name="Total 14" xfId="54"/>
    <cellStyle name="Total 15" xfId="56"/>
    <cellStyle name="Total 16" xfId="58"/>
    <cellStyle name="Total 17" xfId="60"/>
    <cellStyle name="Total 18" xfId="62"/>
    <cellStyle name="Total 19" xfId="64"/>
    <cellStyle name="Total 2" xfId="20"/>
    <cellStyle name="Total 2 2" xfId="5456"/>
    <cellStyle name="Total 2 3" xfId="5457"/>
    <cellStyle name="Total 2 4" xfId="5458"/>
    <cellStyle name="Total 2 5" xfId="5459"/>
    <cellStyle name="Total 2 6" xfId="5460"/>
    <cellStyle name="Total 2 7" xfId="5461"/>
    <cellStyle name="Total 2 8" xfId="5455"/>
    <cellStyle name="Total 20" xfId="66"/>
    <cellStyle name="Total 21" xfId="68"/>
    <cellStyle name="Total 22" xfId="70"/>
    <cellStyle name="Total 23" xfId="72"/>
    <cellStyle name="Total 24" xfId="74"/>
    <cellStyle name="Total 25" xfId="76"/>
    <cellStyle name="Total 26" xfId="78"/>
    <cellStyle name="Total 27" xfId="80"/>
    <cellStyle name="Total 28" xfId="82"/>
    <cellStyle name="Total 29" xfId="83"/>
    <cellStyle name="Total 3" xfId="26"/>
    <cellStyle name="Total 3 2" xfId="5463"/>
    <cellStyle name="Total 3 3" xfId="5464"/>
    <cellStyle name="Total 3 4" xfId="5465"/>
    <cellStyle name="Total 3 5" xfId="5466"/>
    <cellStyle name="Total 3 6" xfId="5467"/>
    <cellStyle name="Total 3 7" xfId="5468"/>
    <cellStyle name="Total 3 8" xfId="5462"/>
    <cellStyle name="Total 30" xfId="85"/>
    <cellStyle name="Total 31" xfId="88"/>
    <cellStyle name="Total 32" xfId="89"/>
    <cellStyle name="Total 33" xfId="91"/>
    <cellStyle name="Total 34" xfId="93"/>
    <cellStyle name="Total 35" xfId="96"/>
    <cellStyle name="Total 36" xfId="101"/>
    <cellStyle name="Total 37" xfId="103"/>
    <cellStyle name="Total 38" xfId="100"/>
    <cellStyle name="Total 39" xfId="105"/>
    <cellStyle name="Total 4" xfId="32"/>
    <cellStyle name="Total 4 2" xfId="5470"/>
    <cellStyle name="Total 4 3" xfId="5471"/>
    <cellStyle name="Total 4 4" xfId="5472"/>
    <cellStyle name="Total 4 5" xfId="5473"/>
    <cellStyle name="Total 4 6" xfId="5474"/>
    <cellStyle name="Total 4 7" xfId="5475"/>
    <cellStyle name="Total 4 8" xfId="5469"/>
    <cellStyle name="Total 40" xfId="107"/>
    <cellStyle name="Total 41" xfId="109"/>
    <cellStyle name="Total 42" xfId="111"/>
    <cellStyle name="Total 43" xfId="113"/>
    <cellStyle name="Total 44" xfId="115"/>
    <cellStyle name="Total 45" xfId="117"/>
    <cellStyle name="Total 46" xfId="119"/>
    <cellStyle name="Total 47" xfId="121"/>
    <cellStyle name="Total 48" xfId="123"/>
    <cellStyle name="Total 49" xfId="126"/>
    <cellStyle name="Total 5" xfId="36"/>
    <cellStyle name="Total 50" xfId="128"/>
    <cellStyle name="Total 51" xfId="130"/>
    <cellStyle name="Total 52" xfId="132"/>
    <cellStyle name="Total 53" xfId="134"/>
    <cellStyle name="Total 54" xfId="141"/>
    <cellStyle name="Total 55" xfId="145"/>
    <cellStyle name="Total 56" xfId="148"/>
    <cellStyle name="Total 57" xfId="143"/>
    <cellStyle name="Total 58" xfId="150"/>
    <cellStyle name="Total 59" xfId="152"/>
    <cellStyle name="Total 6" xfId="40"/>
    <cellStyle name="Total 60" xfId="160"/>
    <cellStyle name="Total 61" xfId="164"/>
    <cellStyle name="Total 62" xfId="167"/>
    <cellStyle name="Total 63" xfId="172"/>
    <cellStyle name="Total 64" xfId="176"/>
    <cellStyle name="Total 65" xfId="180"/>
    <cellStyle name="Total 66" xfId="184"/>
    <cellStyle name="Total 67" xfId="188"/>
    <cellStyle name="Total 68" xfId="192"/>
    <cellStyle name="Total 69" xfId="196"/>
    <cellStyle name="Total 7" xfId="42"/>
    <cellStyle name="Total 70" xfId="200"/>
    <cellStyle name="Total 71" xfId="204"/>
    <cellStyle name="Total 72" xfId="208"/>
    <cellStyle name="Total 73" xfId="212"/>
    <cellStyle name="Total 74" xfId="216"/>
    <cellStyle name="Total 75" xfId="220"/>
    <cellStyle name="Total 76" xfId="223"/>
    <cellStyle name="Total 77" xfId="227"/>
    <cellStyle name="Total 78" xfId="231"/>
    <cellStyle name="Total 79" xfId="235"/>
    <cellStyle name="Total 8" xfId="38"/>
    <cellStyle name="Total 80" xfId="239"/>
    <cellStyle name="Total 81" xfId="243"/>
    <cellStyle name="Total 82" xfId="246"/>
    <cellStyle name="Total 83" xfId="249"/>
    <cellStyle name="Total 84" xfId="251"/>
    <cellStyle name="Total 85" xfId="252"/>
    <cellStyle name="Total 86" xfId="267"/>
    <cellStyle name="Total 86 10" xfId="4156"/>
    <cellStyle name="Total 86 100" xfId="4157"/>
    <cellStyle name="Total 86 101" xfId="4158"/>
    <cellStyle name="Total 86 102" xfId="4159"/>
    <cellStyle name="Total 86 103" xfId="4160"/>
    <cellStyle name="Total 86 104" xfId="4161"/>
    <cellStyle name="Total 86 105" xfId="4162"/>
    <cellStyle name="Total 86 106" xfId="4163"/>
    <cellStyle name="Total 86 107" xfId="4164"/>
    <cellStyle name="Total 86 108" xfId="4165"/>
    <cellStyle name="Total 86 109" xfId="4166"/>
    <cellStyle name="Total 86 11" xfId="4167"/>
    <cellStyle name="Total 86 110" xfId="4168"/>
    <cellStyle name="Total 86 111" xfId="4169"/>
    <cellStyle name="Total 86 112" xfId="4170"/>
    <cellStyle name="Total 86 113" xfId="4171"/>
    <cellStyle name="Total 86 114" xfId="4172"/>
    <cellStyle name="Total 86 115" xfId="4173"/>
    <cellStyle name="Total 86 116" xfId="4174"/>
    <cellStyle name="Total 86 117" xfId="4175"/>
    <cellStyle name="Total 86 118" xfId="4176"/>
    <cellStyle name="Total 86 119" xfId="4177"/>
    <cellStyle name="Total 86 12" xfId="4178"/>
    <cellStyle name="Total 86 120" xfId="4179"/>
    <cellStyle name="Total 86 121" xfId="4180"/>
    <cellStyle name="Total 86 122" xfId="4181"/>
    <cellStyle name="Total 86 123" xfId="4182"/>
    <cellStyle name="Total 86 124" xfId="4183"/>
    <cellStyle name="Total 86 125" xfId="4184"/>
    <cellStyle name="Total 86 126" xfId="4185"/>
    <cellStyle name="Total 86 127" xfId="4186"/>
    <cellStyle name="Total 86 128" xfId="4187"/>
    <cellStyle name="Total 86 129" xfId="4188"/>
    <cellStyle name="Total 86 13" xfId="4189"/>
    <cellStyle name="Total 86 130" xfId="4190"/>
    <cellStyle name="Total 86 131" xfId="4191"/>
    <cellStyle name="Total 86 132" xfId="4192"/>
    <cellStyle name="Total 86 133" xfId="4193"/>
    <cellStyle name="Total 86 134" xfId="4194"/>
    <cellStyle name="Total 86 135" xfId="4195"/>
    <cellStyle name="Total 86 136" xfId="4196"/>
    <cellStyle name="Total 86 137" xfId="4197"/>
    <cellStyle name="Total 86 138" xfId="4198"/>
    <cellStyle name="Total 86 139" xfId="4199"/>
    <cellStyle name="Total 86 14" xfId="4200"/>
    <cellStyle name="Total 86 140" xfId="4201"/>
    <cellStyle name="Total 86 141" xfId="4202"/>
    <cellStyle name="Total 86 142" xfId="4203"/>
    <cellStyle name="Total 86 143" xfId="4204"/>
    <cellStyle name="Total 86 144" xfId="4205"/>
    <cellStyle name="Total 86 145" xfId="4206"/>
    <cellStyle name="Total 86 146" xfId="4207"/>
    <cellStyle name="Total 86 147" xfId="4208"/>
    <cellStyle name="Total 86 148" xfId="4209"/>
    <cellStyle name="Total 86 149" xfId="4210"/>
    <cellStyle name="Total 86 15" xfId="4211"/>
    <cellStyle name="Total 86 150" xfId="4212"/>
    <cellStyle name="Total 86 151" xfId="4213"/>
    <cellStyle name="Total 86 152" xfId="4214"/>
    <cellStyle name="Total 86 153" xfId="4215"/>
    <cellStyle name="Total 86 154" xfId="4216"/>
    <cellStyle name="Total 86 155" xfId="4217"/>
    <cellStyle name="Total 86 156" xfId="4218"/>
    <cellStyle name="Total 86 157" xfId="4219"/>
    <cellStyle name="Total 86 158" xfId="4220"/>
    <cellStyle name="Total 86 159" xfId="4221"/>
    <cellStyle name="Total 86 16" xfId="4222"/>
    <cellStyle name="Total 86 160" xfId="4223"/>
    <cellStyle name="Total 86 161" xfId="4224"/>
    <cellStyle name="Total 86 162" xfId="4225"/>
    <cellStyle name="Total 86 163" xfId="4226"/>
    <cellStyle name="Total 86 164" xfId="4227"/>
    <cellStyle name="Total 86 165" xfId="4228"/>
    <cellStyle name="Total 86 166" xfId="4229"/>
    <cellStyle name="Total 86 167" xfId="4230"/>
    <cellStyle name="Total 86 168" xfId="4231"/>
    <cellStyle name="Total 86 169" xfId="4232"/>
    <cellStyle name="Total 86 17" xfId="4233"/>
    <cellStyle name="Total 86 170" xfId="4234"/>
    <cellStyle name="Total 86 171" xfId="4235"/>
    <cellStyle name="Total 86 172" xfId="4236"/>
    <cellStyle name="Total 86 173" xfId="4237"/>
    <cellStyle name="Total 86 174" xfId="4238"/>
    <cellStyle name="Total 86 175" xfId="4239"/>
    <cellStyle name="Total 86 176" xfId="4240"/>
    <cellStyle name="Total 86 177" xfId="4241"/>
    <cellStyle name="Total 86 178" xfId="4242"/>
    <cellStyle name="Total 86 179" xfId="4243"/>
    <cellStyle name="Total 86 18" xfId="4244"/>
    <cellStyle name="Total 86 180" xfId="4245"/>
    <cellStyle name="Total 86 181" xfId="4246"/>
    <cellStyle name="Total 86 182" xfId="4247"/>
    <cellStyle name="Total 86 183" xfId="4248"/>
    <cellStyle name="Total 86 184" xfId="4249"/>
    <cellStyle name="Total 86 185" xfId="4250"/>
    <cellStyle name="Total 86 186" xfId="4251"/>
    <cellStyle name="Total 86 187" xfId="4252"/>
    <cellStyle name="Total 86 188" xfId="4253"/>
    <cellStyle name="Total 86 189" xfId="4254"/>
    <cellStyle name="Total 86 19" xfId="4255"/>
    <cellStyle name="Total 86 190" xfId="4256"/>
    <cellStyle name="Total 86 191" xfId="4257"/>
    <cellStyle name="Total 86 192" xfId="4258"/>
    <cellStyle name="Total 86 193" xfId="4259"/>
    <cellStyle name="Total 86 194" xfId="4260"/>
    <cellStyle name="Total 86 195" xfId="4261"/>
    <cellStyle name="Total 86 196" xfId="4262"/>
    <cellStyle name="Total 86 197" xfId="4263"/>
    <cellStyle name="Total 86 198" xfId="4264"/>
    <cellStyle name="Total 86 199" xfId="4265"/>
    <cellStyle name="Total 86 2" xfId="381"/>
    <cellStyle name="Total 86 20" xfId="4266"/>
    <cellStyle name="Total 86 200" xfId="4267"/>
    <cellStyle name="Total 86 201" xfId="4268"/>
    <cellStyle name="Total 86 202" xfId="4269"/>
    <cellStyle name="Total 86 203" xfId="4270"/>
    <cellStyle name="Total 86 204" xfId="4271"/>
    <cellStyle name="Total 86 205" xfId="4272"/>
    <cellStyle name="Total 86 206" xfId="4273"/>
    <cellStyle name="Total 86 207" xfId="4274"/>
    <cellStyle name="Total 86 208" xfId="4275"/>
    <cellStyle name="Total 86 209" xfId="4276"/>
    <cellStyle name="Total 86 21" xfId="4277"/>
    <cellStyle name="Total 86 210" xfId="4278"/>
    <cellStyle name="Total 86 211" xfId="4279"/>
    <cellStyle name="Total 86 212" xfId="4280"/>
    <cellStyle name="Total 86 213" xfId="4281"/>
    <cellStyle name="Total 86 214" xfId="4282"/>
    <cellStyle name="Total 86 215" xfId="4283"/>
    <cellStyle name="Total 86 216" xfId="4284"/>
    <cellStyle name="Total 86 217" xfId="4285"/>
    <cellStyle name="Total 86 218" xfId="4286"/>
    <cellStyle name="Total 86 219" xfId="4287"/>
    <cellStyle name="Total 86 22" xfId="4288"/>
    <cellStyle name="Total 86 220" xfId="4289"/>
    <cellStyle name="Total 86 221" xfId="4290"/>
    <cellStyle name="Total 86 222" xfId="4291"/>
    <cellStyle name="Total 86 223" xfId="4292"/>
    <cellStyle name="Total 86 224" xfId="4293"/>
    <cellStyle name="Total 86 225" xfId="4294"/>
    <cellStyle name="Total 86 226" xfId="4295"/>
    <cellStyle name="Total 86 227" xfId="4296"/>
    <cellStyle name="Total 86 228" xfId="4297"/>
    <cellStyle name="Total 86 229" xfId="4298"/>
    <cellStyle name="Total 86 23" xfId="4299"/>
    <cellStyle name="Total 86 230" xfId="4300"/>
    <cellStyle name="Total 86 231" xfId="4301"/>
    <cellStyle name="Total 86 232" xfId="4302"/>
    <cellStyle name="Total 86 233" xfId="4303"/>
    <cellStyle name="Total 86 234" xfId="4304"/>
    <cellStyle name="Total 86 235" xfId="4305"/>
    <cellStyle name="Total 86 236" xfId="4306"/>
    <cellStyle name="Total 86 237" xfId="4307"/>
    <cellStyle name="Total 86 238" xfId="4308"/>
    <cellStyle name="Total 86 239" xfId="4309"/>
    <cellStyle name="Total 86 24" xfId="4310"/>
    <cellStyle name="Total 86 240" xfId="4311"/>
    <cellStyle name="Total 86 241" xfId="4312"/>
    <cellStyle name="Total 86 242" xfId="4313"/>
    <cellStyle name="Total 86 243" xfId="4314"/>
    <cellStyle name="Total 86 244" xfId="4315"/>
    <cellStyle name="Total 86 245" xfId="4316"/>
    <cellStyle name="Total 86 246" xfId="4317"/>
    <cellStyle name="Total 86 247" xfId="4318"/>
    <cellStyle name="Total 86 248" xfId="4319"/>
    <cellStyle name="Total 86 249" xfId="4320"/>
    <cellStyle name="Total 86 25" xfId="4321"/>
    <cellStyle name="Total 86 250" xfId="4322"/>
    <cellStyle name="Total 86 251" xfId="4323"/>
    <cellStyle name="Total 86 252" xfId="4324"/>
    <cellStyle name="Total 86 253" xfId="4325"/>
    <cellStyle name="Total 86 254" xfId="4326"/>
    <cellStyle name="Total 86 255" xfId="4327"/>
    <cellStyle name="Total 86 26" xfId="4328"/>
    <cellStyle name="Total 86 27" xfId="4329"/>
    <cellStyle name="Total 86 28" xfId="4330"/>
    <cellStyle name="Total 86 29" xfId="4331"/>
    <cellStyle name="Total 86 3" xfId="401"/>
    <cellStyle name="Total 86 30" xfId="4332"/>
    <cellStyle name="Total 86 31" xfId="4333"/>
    <cellStyle name="Total 86 32" xfId="4334"/>
    <cellStyle name="Total 86 33" xfId="4335"/>
    <cellStyle name="Total 86 34" xfId="4336"/>
    <cellStyle name="Total 86 35" xfId="4337"/>
    <cellStyle name="Total 86 36" xfId="4338"/>
    <cellStyle name="Total 86 37" xfId="4339"/>
    <cellStyle name="Total 86 38" xfId="4340"/>
    <cellStyle name="Total 86 39" xfId="4341"/>
    <cellStyle name="Total 86 4" xfId="352"/>
    <cellStyle name="Total 86 40" xfId="4342"/>
    <cellStyle name="Total 86 41" xfId="4343"/>
    <cellStyle name="Total 86 42" xfId="4344"/>
    <cellStyle name="Total 86 43" xfId="4345"/>
    <cellStyle name="Total 86 44" xfId="4346"/>
    <cellStyle name="Total 86 45" xfId="4347"/>
    <cellStyle name="Total 86 46" xfId="4348"/>
    <cellStyle name="Total 86 47" xfId="4349"/>
    <cellStyle name="Total 86 48" xfId="4350"/>
    <cellStyle name="Total 86 49" xfId="4351"/>
    <cellStyle name="Total 86 5" xfId="351"/>
    <cellStyle name="Total 86 50" xfId="4352"/>
    <cellStyle name="Total 86 51" xfId="4353"/>
    <cellStyle name="Total 86 52" xfId="4354"/>
    <cellStyle name="Total 86 53" xfId="4355"/>
    <cellStyle name="Total 86 54" xfId="4356"/>
    <cellStyle name="Total 86 55" xfId="4357"/>
    <cellStyle name="Total 86 56" xfId="4358"/>
    <cellStyle name="Total 86 57" xfId="4359"/>
    <cellStyle name="Total 86 58" xfId="4360"/>
    <cellStyle name="Total 86 59" xfId="4361"/>
    <cellStyle name="Total 86 6" xfId="4362"/>
    <cellStyle name="Total 86 60" xfId="4363"/>
    <cellStyle name="Total 86 61" xfId="4364"/>
    <cellStyle name="Total 86 62" xfId="4365"/>
    <cellStyle name="Total 86 63" xfId="4366"/>
    <cellStyle name="Total 86 64" xfId="4367"/>
    <cellStyle name="Total 86 65" xfId="4368"/>
    <cellStyle name="Total 86 66" xfId="4369"/>
    <cellStyle name="Total 86 67" xfId="4370"/>
    <cellStyle name="Total 86 68" xfId="4371"/>
    <cellStyle name="Total 86 69" xfId="4372"/>
    <cellStyle name="Total 86 7" xfId="4373"/>
    <cellStyle name="Total 86 70" xfId="4374"/>
    <cellStyle name="Total 86 71" xfId="4375"/>
    <cellStyle name="Total 86 72" xfId="4376"/>
    <cellStyle name="Total 86 73" xfId="4377"/>
    <cellStyle name="Total 86 74" xfId="4378"/>
    <cellStyle name="Total 86 75" xfId="4379"/>
    <cellStyle name="Total 86 76" xfId="4380"/>
    <cellStyle name="Total 86 77" xfId="4381"/>
    <cellStyle name="Total 86 78" xfId="4382"/>
    <cellStyle name="Total 86 79" xfId="4383"/>
    <cellStyle name="Total 86 8" xfId="4384"/>
    <cellStyle name="Total 86 80" xfId="4385"/>
    <cellStyle name="Total 86 81" xfId="4386"/>
    <cellStyle name="Total 86 82" xfId="4387"/>
    <cellStyle name="Total 86 83" xfId="4388"/>
    <cellStyle name="Total 86 84" xfId="4389"/>
    <cellStyle name="Total 86 85" xfId="4390"/>
    <cellStyle name="Total 86 86" xfId="4391"/>
    <cellStyle name="Total 86 87" xfId="4392"/>
    <cellStyle name="Total 86 88" xfId="4393"/>
    <cellStyle name="Total 86 89" xfId="4394"/>
    <cellStyle name="Total 86 9" xfId="4395"/>
    <cellStyle name="Total 86 90" xfId="4396"/>
    <cellStyle name="Total 86 91" xfId="4397"/>
    <cellStyle name="Total 86 92" xfId="4398"/>
    <cellStyle name="Total 86 93" xfId="4399"/>
    <cellStyle name="Total 86 94" xfId="4400"/>
    <cellStyle name="Total 86 95" xfId="4401"/>
    <cellStyle name="Total 86 96" xfId="4402"/>
    <cellStyle name="Total 86 97" xfId="4403"/>
    <cellStyle name="Total 86 98" xfId="4404"/>
    <cellStyle name="Total 86 99" xfId="4405"/>
    <cellStyle name="Total 87" xfId="274"/>
    <cellStyle name="Total 88" xfId="278"/>
    <cellStyle name="Total 89" xfId="281"/>
    <cellStyle name="Total 9" xfId="44"/>
    <cellStyle name="Total 90" xfId="284"/>
    <cellStyle name="Total 91" xfId="288"/>
    <cellStyle name="Total 92" xfId="291"/>
    <cellStyle name="Total 93" xfId="294"/>
    <cellStyle name="Total 94" xfId="296"/>
    <cellStyle name="Total 95" xfId="298"/>
    <cellStyle name="Total 96" xfId="300"/>
    <cellStyle name="Total 97" xfId="302"/>
    <cellStyle name="Total 98" xfId="303"/>
    <cellStyle name="Total 99" xfId="309"/>
    <cellStyle name="Update" xfId="5476"/>
    <cellStyle name="Warning Text" xfId="5580" builtinId="11" customBuiltin="1"/>
    <cellStyle name="Warning Text 2" xfId="5477"/>
    <cellStyle name="Warning Text 2 2" xfId="5478"/>
    <cellStyle name="Warning Text 2 3" xfId="5479"/>
    <cellStyle name="Warning Text 2 4" xfId="5480"/>
    <cellStyle name="Warning Text 2 5" xfId="5481"/>
    <cellStyle name="Warning Text 2 6" xfId="5482"/>
    <cellStyle name="Warning Text 2 7" xfId="5483"/>
    <cellStyle name="Warning Text 3" xfId="5484"/>
    <cellStyle name="Warning Text 3 2" xfId="5485"/>
    <cellStyle name="Warning Text 3 3" xfId="5486"/>
    <cellStyle name="Warning Text 3 4" xfId="5487"/>
    <cellStyle name="Warning Text 3 5" xfId="5488"/>
    <cellStyle name="Warning Text 3 6" xfId="5489"/>
    <cellStyle name="Warning Text 3 7" xfId="5490"/>
    <cellStyle name="Warning Text 4" xfId="5491"/>
    <cellStyle name="Warning Text 4 2" xfId="5492"/>
    <cellStyle name="Warning Text 4 3" xfId="5493"/>
    <cellStyle name="Warning Text 4 4" xfId="5494"/>
    <cellStyle name="Warning Text 4 5" xfId="5495"/>
    <cellStyle name="Warning Text 4 6" xfId="5496"/>
    <cellStyle name="Warning Text 4 7" xfId="5497"/>
  </cellStyles>
  <dxfs count="1">
    <dxf>
      <font>
        <color theme="0"/>
      </font>
    </dxf>
  </dxfs>
  <tableStyles count="0" defaultTableStyle="TableStyleMedium9" defaultPivotStyle="PivotStyleLight16"/>
  <colors>
    <mruColors>
      <color rgb="FFF60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6</xdr:col>
      <xdr:colOff>90716</xdr:colOff>
      <xdr:row>1</xdr:row>
      <xdr:rowOff>32489</xdr:rowOff>
    </xdr:from>
    <xdr:to>
      <xdr:col>10</xdr:col>
      <xdr:colOff>404650</xdr:colOff>
      <xdr:row>11</xdr:row>
      <xdr:rowOff>47201</xdr:rowOff>
    </xdr:to>
    <xdr:pic>
      <xdr:nvPicPr>
        <xdr:cNvPr id="2" name="Picture 1" descr="Description: Description: Description: RWLogo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48316" y="216639"/>
          <a:ext cx="2752334" cy="1945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232716</xdr:colOff>
      <xdr:row>0</xdr:row>
      <xdr:rowOff>119092</xdr:rowOff>
    </xdr:from>
    <xdr:to>
      <xdr:col>1</xdr:col>
      <xdr:colOff>262024</xdr:colOff>
      <xdr:row>1</xdr:row>
      <xdr:rowOff>302265</xdr:rowOff>
    </xdr:to>
    <xdr:pic>
      <xdr:nvPicPr>
        <xdr:cNvPr id="2" name="Picture 1" descr="rw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716" y="119092"/>
          <a:ext cx="563514" cy="34444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178290</xdr:colOff>
      <xdr:row>0</xdr:row>
      <xdr:rowOff>114545</xdr:rowOff>
    </xdr:from>
    <xdr:ext cx="859386" cy="627184"/>
    <xdr:pic>
      <xdr:nvPicPr>
        <xdr:cNvPr id="2" name="Picture 1" descr="rw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290" y="114545"/>
          <a:ext cx="859386" cy="627184"/>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350290</xdr:colOff>
      <xdr:row>0</xdr:row>
      <xdr:rowOff>133350</xdr:rowOff>
    </xdr:from>
    <xdr:ext cx="512758" cy="479818"/>
    <xdr:pic>
      <xdr:nvPicPr>
        <xdr:cNvPr id="2" name="Picture 1" descr="rw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0290" y="133350"/>
          <a:ext cx="512758" cy="479818"/>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118487</xdr:colOff>
      <xdr:row>0</xdr:row>
      <xdr:rowOff>60049</xdr:rowOff>
    </xdr:from>
    <xdr:to>
      <xdr:col>1</xdr:col>
      <xdr:colOff>463523</xdr:colOff>
      <xdr:row>3</xdr:row>
      <xdr:rowOff>68430</xdr:rowOff>
    </xdr:to>
    <xdr:pic>
      <xdr:nvPicPr>
        <xdr:cNvPr id="2" name="Picture 1" descr="rw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487" y="60049"/>
          <a:ext cx="878804" cy="615772"/>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119573</xdr:colOff>
      <xdr:row>1</xdr:row>
      <xdr:rowOff>0</xdr:rowOff>
    </xdr:from>
    <xdr:to>
      <xdr:col>1</xdr:col>
      <xdr:colOff>389467</xdr:colOff>
      <xdr:row>3</xdr:row>
      <xdr:rowOff>69497</xdr:rowOff>
    </xdr:to>
    <xdr:pic>
      <xdr:nvPicPr>
        <xdr:cNvPr id="6" name="Picture 5" descr="rwlogo">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573" y="0"/>
          <a:ext cx="784244" cy="402167"/>
        </a:xfrm>
        <a:prstGeom prst="rect">
          <a:avLst/>
        </a:prstGeom>
        <a:noFill/>
        <a:ln>
          <a:noFill/>
        </a:ln>
      </xdr:spPr>
    </xdr:pic>
    <xdr:clientData/>
  </xdr:twoCellAnchor>
  <xdr:twoCellAnchor editAs="oneCell">
    <xdr:from>
      <xdr:col>0</xdr:col>
      <xdr:colOff>31025</xdr:colOff>
      <xdr:row>762</xdr:row>
      <xdr:rowOff>81139</xdr:rowOff>
    </xdr:from>
    <xdr:to>
      <xdr:col>1</xdr:col>
      <xdr:colOff>417335</xdr:colOff>
      <xdr:row>765</xdr:row>
      <xdr:rowOff>30990</xdr:rowOff>
    </xdr:to>
    <xdr:pic>
      <xdr:nvPicPr>
        <xdr:cNvPr id="7" name="Picture 6" descr="rwlogo">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025" y="126155097"/>
          <a:ext cx="915477" cy="42610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308666</xdr:colOff>
      <xdr:row>1</xdr:row>
      <xdr:rowOff>16987</xdr:rowOff>
    </xdr:from>
    <xdr:to>
      <xdr:col>1</xdr:col>
      <xdr:colOff>214897</xdr:colOff>
      <xdr:row>2</xdr:row>
      <xdr:rowOff>99813</xdr:rowOff>
    </xdr:to>
    <xdr:pic>
      <xdr:nvPicPr>
        <xdr:cNvPr id="2" name="Picture 1" descr="rw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66" y="181617"/>
          <a:ext cx="527575" cy="36504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26440</xdr:colOff>
      <xdr:row>0</xdr:row>
      <xdr:rowOff>58616</xdr:rowOff>
    </xdr:from>
    <xdr:to>
      <xdr:col>1</xdr:col>
      <xdr:colOff>554015</xdr:colOff>
      <xdr:row>2</xdr:row>
      <xdr:rowOff>89124</xdr:rowOff>
    </xdr:to>
    <xdr:pic>
      <xdr:nvPicPr>
        <xdr:cNvPr id="2" name="Picture 1" descr="rw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40" y="58616"/>
          <a:ext cx="512758" cy="355993"/>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63266</xdr:colOff>
      <xdr:row>3</xdr:row>
      <xdr:rowOff>115967</xdr:rowOff>
    </xdr:to>
    <xdr:pic>
      <xdr:nvPicPr>
        <xdr:cNvPr id="2" name="Picture 1" descr="rw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74113"/>
          <a:ext cx="698266" cy="464193"/>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70553</xdr:colOff>
      <xdr:row>1</xdr:row>
      <xdr:rowOff>0</xdr:rowOff>
    </xdr:from>
    <xdr:to>
      <xdr:col>1</xdr:col>
      <xdr:colOff>738619</xdr:colOff>
      <xdr:row>3</xdr:row>
      <xdr:rowOff>61179</xdr:rowOff>
    </xdr:to>
    <xdr:pic>
      <xdr:nvPicPr>
        <xdr:cNvPr id="2" name="Picture 1" descr="rwlogo">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553" y="161270"/>
          <a:ext cx="668066" cy="474433"/>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203332</xdr:colOff>
      <xdr:row>0</xdr:row>
      <xdr:rowOff>99438</xdr:rowOff>
    </xdr:from>
    <xdr:to>
      <xdr:col>0</xdr:col>
      <xdr:colOff>891048</xdr:colOff>
      <xdr:row>3</xdr:row>
      <xdr:rowOff>0</xdr:rowOff>
    </xdr:to>
    <xdr:pic>
      <xdr:nvPicPr>
        <xdr:cNvPr id="2" name="Picture 1" descr="rw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332" y="99438"/>
          <a:ext cx="687716" cy="53556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ata\Documents%20and%20Settings\Hendrich%20Kilpert\My%20Documents\SUPERWAY%20Pty(Ltd)\CURRENT%20Contracts\F2%20F3\F2-F3%2025-11-04%20Cert%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TASVR\Water\Clint\Temp\Res%20Cost%20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ata\Projects\24042\Design\Excel\PH2%20PipeQuan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rinda\marinda%20-%20c\MSOffice\Excel\work\9535wk-segooa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rinda\c\My%20Documents\Excel\work\9815lepogoconstrual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
      <sheetName val="5.A1"/>
      <sheetName val="5.A2"/>
      <sheetName val="5.A3"/>
      <sheetName val="Financial control and cash flow"/>
      <sheetName val="Payment certificate"/>
      <sheetName val="GroupF2-F3"/>
      <sheetName val="CPA-GroupF2-F3"/>
      <sheetName val="CPA-Contractor"/>
      <sheetName val="F2"/>
      <sheetName val="F3"/>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SUMMARY OF CONTRACT PRICE ADJUSTMENTS</v>
          </cell>
        </row>
        <row r="3">
          <cell r="A3" t="str">
            <v>PROJECT :</v>
          </cell>
          <cell r="C3" t="str">
            <v>East London Area : Group F2-F3</v>
          </cell>
        </row>
        <row r="4">
          <cell r="A4" t="str">
            <v>BASE MONTH :</v>
          </cell>
          <cell r="C4">
            <v>37288</v>
          </cell>
          <cell r="D4" t="str">
            <v>Labour Indices 2000=100 Pretoria Area</v>
          </cell>
        </row>
        <row r="5">
          <cell r="D5" t="str">
            <v>x=</v>
          </cell>
          <cell r="E5">
            <v>0.15</v>
          </cell>
        </row>
        <row r="6">
          <cell r="D6" t="str">
            <v>a=</v>
          </cell>
          <cell r="E6">
            <v>0.25</v>
          </cell>
          <cell r="F6" t="str">
            <v>Lwt=</v>
          </cell>
          <cell r="G6">
            <v>110.7</v>
          </cell>
        </row>
        <row r="7">
          <cell r="D7" t="str">
            <v>b=</v>
          </cell>
          <cell r="E7">
            <v>0.25</v>
          </cell>
          <cell r="F7" t="str">
            <v>Po=</v>
          </cell>
          <cell r="G7">
            <v>135.80000000000001</v>
          </cell>
          <cell r="H7" t="str">
            <v>ESCALATION FORMULA</v>
          </cell>
        </row>
        <row r="8">
          <cell r="A8" t="str">
            <v>CONTRACT CONSTANTS :</v>
          </cell>
          <cell r="D8" t="str">
            <v>c=</v>
          </cell>
          <cell r="E8">
            <v>0.25</v>
          </cell>
          <cell r="F8" t="str">
            <v>Mo=</v>
          </cell>
          <cell r="G8">
            <v>113.4</v>
          </cell>
          <cell r="H8" t="str">
            <v>f=(0.85)(axLct/Lco + axLwt/Lwo + bxPt/Po + cxMt/Mo + dxFt/Fuo -1)</v>
          </cell>
        </row>
        <row r="9">
          <cell r="D9" t="str">
            <v>d=</v>
          </cell>
          <cell r="E9">
            <v>0.25</v>
          </cell>
          <cell r="F9" t="str">
            <v>Fo=</v>
          </cell>
          <cell r="G9">
            <v>124.4</v>
          </cell>
        </row>
        <row r="10">
          <cell r="A10" t="str">
            <v>CERTIFICATE</v>
          </cell>
          <cell r="C10" t="str">
            <v xml:space="preserve">ESCALATION </v>
          </cell>
          <cell r="D10" t="str">
            <v>CORRECT INDICES</v>
          </cell>
          <cell r="H10" t="str">
            <v>FACTOR</v>
          </cell>
          <cell r="I10" t="str">
            <v>ADJUSTMENT</v>
          </cell>
          <cell r="J10" t="str">
            <v>CUMULATIVE</v>
          </cell>
        </row>
        <row r="11">
          <cell r="A11" t="str">
            <v>NO.</v>
          </cell>
          <cell r="B11" t="str">
            <v>MONTH</v>
          </cell>
          <cell r="C11" t="str">
            <v>VALUE</v>
          </cell>
          <cell r="D11" t="str">
            <v>Lt</v>
          </cell>
          <cell r="E11" t="str">
            <v>Pt</v>
          </cell>
          <cell r="F11" t="str">
            <v>Mt</v>
          </cell>
          <cell r="G11" t="str">
            <v>Ft</v>
          </cell>
        </row>
        <row r="12">
          <cell r="A12">
            <v>1</v>
          </cell>
          <cell r="B12">
            <v>37561</v>
          </cell>
          <cell r="C12">
            <v>0</v>
          </cell>
          <cell r="D12">
            <v>119.5</v>
          </cell>
          <cell r="E12">
            <v>146.80000000000001</v>
          </cell>
          <cell r="F12">
            <v>125.6</v>
          </cell>
          <cell r="G12">
            <v>144.30000000000001</v>
          </cell>
          <cell r="H12">
            <v>9.0959999999999999E-2</v>
          </cell>
          <cell r="I12">
            <v>0</v>
          </cell>
          <cell r="J12">
            <v>0</v>
          </cell>
        </row>
        <row r="13">
          <cell r="A13">
            <v>2</v>
          </cell>
          <cell r="B13">
            <v>37591</v>
          </cell>
          <cell r="C13">
            <v>30000</v>
          </cell>
          <cell r="D13">
            <v>119.2</v>
          </cell>
          <cell r="E13">
            <v>146.5</v>
          </cell>
          <cell r="F13">
            <v>125.5</v>
          </cell>
          <cell r="G13">
            <v>136.1</v>
          </cell>
          <cell r="H13">
            <v>7.5719999999999996E-2</v>
          </cell>
          <cell r="I13">
            <v>2271.6</v>
          </cell>
          <cell r="J13">
            <v>2271.6</v>
          </cell>
        </row>
        <row r="14">
          <cell r="A14">
            <v>3</v>
          </cell>
          <cell r="B14">
            <v>37622</v>
          </cell>
          <cell r="C14">
            <v>528968.60000000009</v>
          </cell>
          <cell r="D14">
            <v>120.1</v>
          </cell>
          <cell r="E14">
            <v>146.19999999999999</v>
          </cell>
          <cell r="F14">
            <v>128.30000000000001</v>
          </cell>
          <cell r="G14">
            <v>121.2</v>
          </cell>
          <cell r="H14">
            <v>5.6772999999999997E-2</v>
          </cell>
          <cell r="I14">
            <v>30031.13</v>
          </cell>
          <cell r="J14">
            <v>32302.73</v>
          </cell>
        </row>
        <row r="15">
          <cell r="A15">
            <v>4</v>
          </cell>
          <cell r="B15">
            <v>37653</v>
          </cell>
          <cell r="C15">
            <v>631972.30000000005</v>
          </cell>
          <cell r="D15">
            <v>120</v>
          </cell>
          <cell r="E15">
            <v>147.19999999999999</v>
          </cell>
          <cell r="F15">
            <v>129.6</v>
          </cell>
          <cell r="G15">
            <v>124.3</v>
          </cell>
          <cell r="H15">
            <v>6.5877000000000005E-2</v>
          </cell>
          <cell r="I15">
            <v>41632.44</v>
          </cell>
          <cell r="J15">
            <v>73935.17</v>
          </cell>
        </row>
        <row r="16">
          <cell r="A16">
            <v>5</v>
          </cell>
          <cell r="B16">
            <v>37681</v>
          </cell>
          <cell r="C16">
            <v>1129009.2</v>
          </cell>
          <cell r="D16">
            <v>121.5</v>
          </cell>
          <cell r="E16">
            <v>146.9</v>
          </cell>
          <cell r="F16">
            <v>129.4</v>
          </cell>
          <cell r="G16">
            <v>133</v>
          </cell>
          <cell r="H16">
            <v>8.2774E-2</v>
          </cell>
          <cell r="I16">
            <v>93452.61</v>
          </cell>
          <cell r="J16">
            <v>167387.78</v>
          </cell>
        </row>
        <row r="17">
          <cell r="A17">
            <v>6</v>
          </cell>
          <cell r="B17">
            <v>37712</v>
          </cell>
          <cell r="C17">
            <v>154708.5</v>
          </cell>
          <cell r="D17">
            <v>121.8</v>
          </cell>
          <cell r="E17">
            <v>146.9</v>
          </cell>
          <cell r="F17">
            <v>129.80000000000001</v>
          </cell>
          <cell r="G17">
            <v>138.5</v>
          </cell>
          <cell r="H17">
            <v>9.3493999999999994E-2</v>
          </cell>
          <cell r="I17">
            <v>14464.32</v>
          </cell>
          <cell r="J17">
            <v>181852.1</v>
          </cell>
        </row>
        <row r="18">
          <cell r="A18">
            <v>7</v>
          </cell>
          <cell r="B18">
            <v>37742</v>
          </cell>
          <cell r="C18">
            <v>30000</v>
          </cell>
          <cell r="D18">
            <v>121.2</v>
          </cell>
          <cell r="E18">
            <v>141.4</v>
          </cell>
          <cell r="F18">
            <v>129.69999999999999</v>
          </cell>
          <cell r="G18">
            <v>105.8</v>
          </cell>
          <cell r="H18">
            <v>2.7691E-2</v>
          </cell>
          <cell r="I18">
            <v>830.73</v>
          </cell>
          <cell r="J18">
            <v>182682.83000000002</v>
          </cell>
        </row>
        <row r="19">
          <cell r="A19">
            <v>8</v>
          </cell>
          <cell r="B19">
            <v>37773</v>
          </cell>
          <cell r="C19">
            <v>30000</v>
          </cell>
          <cell r="D19">
            <v>120.3</v>
          </cell>
          <cell r="E19">
            <v>141.4</v>
          </cell>
          <cell r="F19">
            <v>130.5</v>
          </cell>
          <cell r="G19">
            <v>97.5</v>
          </cell>
          <cell r="H19">
            <v>1.3284000000000001E-2</v>
          </cell>
          <cell r="I19">
            <v>398.52</v>
          </cell>
          <cell r="J19">
            <v>183081.35</v>
          </cell>
        </row>
        <row r="20">
          <cell r="A20">
            <v>9</v>
          </cell>
          <cell r="B20">
            <v>37803</v>
          </cell>
          <cell r="C20">
            <v>30000</v>
          </cell>
          <cell r="D20">
            <v>120.7</v>
          </cell>
          <cell r="E20">
            <v>140.80000000000001</v>
          </cell>
          <cell r="F20">
            <v>131.69999999999999</v>
          </cell>
          <cell r="G20">
            <v>108</v>
          </cell>
          <cell r="H20">
            <v>3.3298000000000001E-2</v>
          </cell>
          <cell r="I20">
            <v>998.94</v>
          </cell>
          <cell r="J20">
            <v>184080.29</v>
          </cell>
        </row>
        <row r="21">
          <cell r="A21">
            <v>10</v>
          </cell>
          <cell r="B21">
            <v>37834</v>
          </cell>
          <cell r="C21">
            <v>30000</v>
          </cell>
          <cell r="D21">
            <v>121.1</v>
          </cell>
          <cell r="E21">
            <v>138.80000000000001</v>
          </cell>
          <cell r="F21">
            <v>132.69999999999999</v>
          </cell>
          <cell r="G21">
            <v>103.9</v>
          </cell>
          <cell r="H21">
            <v>2.5805999999999999E-2</v>
          </cell>
          <cell r="I21">
            <v>774.18</v>
          </cell>
          <cell r="J21">
            <v>184854.47</v>
          </cell>
        </row>
        <row r="22">
          <cell r="A22">
            <v>11</v>
          </cell>
          <cell r="B22">
            <v>37865</v>
          </cell>
          <cell r="C22">
            <v>30000</v>
          </cell>
          <cell r="D22">
            <v>120.8</v>
          </cell>
          <cell r="E22">
            <v>138.5</v>
          </cell>
          <cell r="F22">
            <v>132.69999999999999</v>
          </cell>
          <cell r="G22">
            <v>106.4</v>
          </cell>
          <cell r="H22">
            <v>2.9031999999999999E-2</v>
          </cell>
          <cell r="I22">
            <v>870.96</v>
          </cell>
          <cell r="J22">
            <v>185725.43</v>
          </cell>
        </row>
        <row r="23">
          <cell r="A23">
            <v>12</v>
          </cell>
          <cell r="B23">
            <v>37895</v>
          </cell>
          <cell r="C23">
            <v>40000</v>
          </cell>
          <cell r="D23">
            <v>120</v>
          </cell>
          <cell r="E23">
            <v>138.5</v>
          </cell>
          <cell r="F23">
            <v>132.9</v>
          </cell>
          <cell r="G23">
            <v>103.7</v>
          </cell>
          <cell r="H23">
            <v>2.3258999999999998E-2</v>
          </cell>
          <cell r="I23">
            <v>930.36</v>
          </cell>
          <cell r="J23">
            <v>186655.78999999998</v>
          </cell>
        </row>
        <row r="24">
          <cell r="A24">
            <v>13</v>
          </cell>
          <cell r="B24">
            <v>37926</v>
          </cell>
          <cell r="C24">
            <v>40000</v>
          </cell>
          <cell r="D24">
            <v>119.3</v>
          </cell>
          <cell r="E24">
            <v>135.69999999999999</v>
          </cell>
          <cell r="F24">
            <v>134.69999999999999</v>
          </cell>
          <cell r="G24">
            <v>108.4</v>
          </cell>
          <cell r="H24">
            <v>2.8934999999999999E-2</v>
          </cell>
          <cell r="I24">
            <v>1157.4000000000001</v>
          </cell>
          <cell r="J24">
            <v>187813.18999999997</v>
          </cell>
        </row>
        <row r="25">
          <cell r="A25">
            <v>14</v>
          </cell>
          <cell r="B25">
            <v>37956</v>
          </cell>
          <cell r="C25">
            <v>40000</v>
          </cell>
          <cell r="D25">
            <v>119.7</v>
          </cell>
          <cell r="E25">
            <v>135.69999999999999</v>
          </cell>
          <cell r="F25">
            <v>134.4</v>
          </cell>
          <cell r="G25">
            <v>106.6</v>
          </cell>
          <cell r="H25">
            <v>2.6065999999999999E-2</v>
          </cell>
          <cell r="I25">
            <v>1042.6400000000001</v>
          </cell>
          <cell r="J25">
            <v>188855.83</v>
          </cell>
        </row>
        <row r="26">
          <cell r="A26">
            <v>15</v>
          </cell>
          <cell r="B26">
            <v>37987</v>
          </cell>
          <cell r="C26">
            <v>35140</v>
          </cell>
          <cell r="D26">
            <v>121</v>
          </cell>
          <cell r="E26">
            <v>135.69999999999999</v>
          </cell>
          <cell r="F26">
            <v>137.30000000000001</v>
          </cell>
          <cell r="G26">
            <v>103.4</v>
          </cell>
          <cell r="H26">
            <v>2.8528999999999999E-2</v>
          </cell>
          <cell r="I26">
            <v>1002.51</v>
          </cell>
          <cell r="J26">
            <v>189858.34</v>
          </cell>
        </row>
        <row r="27">
          <cell r="A27">
            <v>16</v>
          </cell>
          <cell r="B27">
            <v>38018</v>
          </cell>
          <cell r="C27">
            <v>50000</v>
          </cell>
          <cell r="D27">
            <v>121.8</v>
          </cell>
          <cell r="E27">
            <v>133.80000000000001</v>
          </cell>
          <cell r="F27">
            <v>137.6</v>
          </cell>
          <cell r="G27">
            <v>117.6</v>
          </cell>
          <cell r="H27">
            <v>5.1910999999999999E-2</v>
          </cell>
          <cell r="I27">
            <v>2595.5500000000002</v>
          </cell>
          <cell r="J27">
            <v>192453.88999999998</v>
          </cell>
        </row>
        <row r="28">
          <cell r="A28">
            <v>17</v>
          </cell>
          <cell r="B28">
            <v>38047</v>
          </cell>
          <cell r="C28">
            <v>40000</v>
          </cell>
          <cell r="D28">
            <v>122.6</v>
          </cell>
          <cell r="E28">
            <v>133.80000000000001</v>
          </cell>
          <cell r="F28">
            <v>137.6</v>
          </cell>
          <cell r="G28">
            <v>112.1</v>
          </cell>
          <cell r="H28">
            <v>4.4051E-2</v>
          </cell>
          <cell r="I28">
            <v>1762.04</v>
          </cell>
          <cell r="J28">
            <v>194215.93</v>
          </cell>
        </row>
        <row r="29">
          <cell r="A29">
            <v>18</v>
          </cell>
          <cell r="B29">
            <v>38078</v>
          </cell>
          <cell r="C29">
            <v>40000</v>
          </cell>
          <cell r="D29">
            <v>122.8</v>
          </cell>
          <cell r="E29">
            <v>133.9</v>
          </cell>
          <cell r="F29">
            <v>142.19999999999999</v>
          </cell>
          <cell r="G29">
            <v>115.9</v>
          </cell>
          <cell r="H29">
            <v>5.9702999999999999E-2</v>
          </cell>
          <cell r="I29">
            <v>2388.12</v>
          </cell>
          <cell r="J29">
            <v>196604.05</v>
          </cell>
        </row>
        <row r="30">
          <cell r="A30">
            <v>19</v>
          </cell>
          <cell r="B30">
            <v>38108</v>
          </cell>
          <cell r="C30">
            <v>42250.799999999814</v>
          </cell>
          <cell r="D30">
            <v>122.8</v>
          </cell>
          <cell r="E30">
            <v>132.4</v>
          </cell>
          <cell r="F30">
            <v>147</v>
          </cell>
          <cell r="G30">
            <v>117.2</v>
          </cell>
          <cell r="H30">
            <v>6.8570999999999993E-2</v>
          </cell>
          <cell r="I30">
            <v>2897.18</v>
          </cell>
          <cell r="J30">
            <v>199501.22999999998</v>
          </cell>
        </row>
        <row r="31">
          <cell r="A31">
            <v>20</v>
          </cell>
          <cell r="B31">
            <v>38139</v>
          </cell>
          <cell r="C31">
            <v>60000</v>
          </cell>
          <cell r="D31">
            <v>123.3</v>
          </cell>
          <cell r="E31">
            <v>132.1</v>
          </cell>
          <cell r="F31">
            <v>145.1</v>
          </cell>
          <cell r="G31">
            <v>130.1</v>
          </cell>
          <cell r="H31">
            <v>8.7537000000000004E-2</v>
          </cell>
          <cell r="I31">
            <v>5252.22</v>
          </cell>
          <cell r="J31">
            <v>204753.44999999998</v>
          </cell>
        </row>
        <row r="32">
          <cell r="A32">
            <v>21</v>
          </cell>
          <cell r="B32">
            <v>38169</v>
          </cell>
          <cell r="C32">
            <v>40000</v>
          </cell>
          <cell r="D32">
            <v>124.1</v>
          </cell>
          <cell r="E32">
            <v>132.1</v>
          </cell>
          <cell r="F32">
            <v>146.30000000000001</v>
          </cell>
          <cell r="G32">
            <v>122</v>
          </cell>
          <cell r="H32">
            <v>7.7483999999999997E-2</v>
          </cell>
          <cell r="I32">
            <v>3099.36</v>
          </cell>
          <cell r="J32">
            <v>207852.80999999997</v>
          </cell>
        </row>
        <row r="33">
          <cell r="A33">
            <v>22</v>
          </cell>
          <cell r="B33">
            <v>38200</v>
          </cell>
          <cell r="C33">
            <v>40000</v>
          </cell>
          <cell r="D33">
            <v>123.8</v>
          </cell>
          <cell r="E33">
            <v>133.1</v>
          </cell>
          <cell r="F33">
            <v>147.6</v>
          </cell>
          <cell r="G33">
            <v>126.6</v>
          </cell>
          <cell r="H33">
            <v>8.8766999999999999E-2</v>
          </cell>
          <cell r="I33">
            <v>3550.68</v>
          </cell>
          <cell r="J33">
            <v>211403.48999999996</v>
          </cell>
        </row>
        <row r="34">
          <cell r="A34">
            <v>23</v>
          </cell>
          <cell r="B34">
            <v>38231</v>
          </cell>
          <cell r="C34">
            <v>40000</v>
          </cell>
          <cell r="D34">
            <v>123.7</v>
          </cell>
          <cell r="E34">
            <v>133.4</v>
          </cell>
          <cell r="F34">
            <v>147.6</v>
          </cell>
          <cell r="G34">
            <v>139.19999999999999</v>
          </cell>
          <cell r="H34">
            <v>0.110568</v>
          </cell>
          <cell r="I34">
            <v>4422.72</v>
          </cell>
          <cell r="J34">
            <v>215826.20999999996</v>
          </cell>
        </row>
        <row r="35">
          <cell r="A35">
            <v>24</v>
          </cell>
          <cell r="B35">
            <v>38261</v>
          </cell>
          <cell r="C35">
            <v>40000</v>
          </cell>
          <cell r="D35">
            <v>123.9</v>
          </cell>
          <cell r="E35">
            <v>133.1</v>
          </cell>
          <cell r="F35">
            <v>150.80000000000001</v>
          </cell>
          <cell r="G35">
            <v>148</v>
          </cell>
          <cell r="H35">
            <v>0.13151099999999999</v>
          </cell>
          <cell r="I35">
            <v>5260.44</v>
          </cell>
          <cell r="J35">
            <v>221086.64999999997</v>
          </cell>
        </row>
        <row r="36">
          <cell r="A36">
            <v>25</v>
          </cell>
          <cell r="B36">
            <v>38292</v>
          </cell>
          <cell r="C36">
            <v>40000</v>
          </cell>
          <cell r="D36">
            <v>124.4</v>
          </cell>
          <cell r="E36">
            <v>133.4</v>
          </cell>
          <cell r="F36">
            <v>147.9</v>
          </cell>
          <cell r="G36">
            <v>126.9</v>
          </cell>
          <cell r="H36">
            <v>9.1463000000000003E-2</v>
          </cell>
          <cell r="I36">
            <v>3658.52</v>
          </cell>
          <cell r="J36">
            <v>224745.16999999995</v>
          </cell>
        </row>
        <row r="37">
          <cell r="A37">
            <v>26</v>
          </cell>
          <cell r="B37">
            <v>38322</v>
          </cell>
          <cell r="C37">
            <v>40000</v>
          </cell>
          <cell r="D37">
            <v>124.6</v>
          </cell>
          <cell r="E37">
            <v>133.5</v>
          </cell>
          <cell r="F37">
            <v>148</v>
          </cell>
          <cell r="G37">
            <v>127</v>
          </cell>
          <cell r="H37">
            <v>9.2362E-2</v>
          </cell>
          <cell r="I37">
            <v>3694.48</v>
          </cell>
          <cell r="J37">
            <v>228439.64999999997</v>
          </cell>
        </row>
        <row r="38">
          <cell r="A38">
            <v>27</v>
          </cell>
          <cell r="B38">
            <v>38353</v>
          </cell>
          <cell r="C38">
            <v>40000</v>
          </cell>
          <cell r="D38">
            <v>124.8</v>
          </cell>
          <cell r="E38">
            <v>133.6</v>
          </cell>
          <cell r="F38">
            <v>148.1</v>
          </cell>
          <cell r="G38">
            <v>127.1</v>
          </cell>
          <cell r="H38">
            <v>9.3259999999999996E-2</v>
          </cell>
          <cell r="I38">
            <v>3730.4</v>
          </cell>
          <cell r="J38">
            <v>232170.04999999996</v>
          </cell>
        </row>
        <row r="39">
          <cell r="A39">
            <v>28</v>
          </cell>
          <cell r="B39">
            <v>38384</v>
          </cell>
          <cell r="C39">
            <v>40000</v>
          </cell>
          <cell r="D39">
            <v>125</v>
          </cell>
          <cell r="E39">
            <v>133.69999999999999</v>
          </cell>
          <cell r="F39">
            <v>148.19999999999999</v>
          </cell>
          <cell r="G39">
            <v>127.2</v>
          </cell>
          <cell r="H39">
            <v>9.4159000000000007E-2</v>
          </cell>
          <cell r="I39">
            <v>3766.36</v>
          </cell>
          <cell r="J39">
            <v>235936.40999999995</v>
          </cell>
        </row>
        <row r="40">
          <cell r="A40">
            <v>29</v>
          </cell>
          <cell r="B40">
            <v>38412</v>
          </cell>
          <cell r="C40">
            <v>40000</v>
          </cell>
          <cell r="D40">
            <v>125.2</v>
          </cell>
          <cell r="E40">
            <v>133.80000000000001</v>
          </cell>
          <cell r="F40">
            <v>148.30000000000001</v>
          </cell>
          <cell r="G40">
            <v>127.3</v>
          </cell>
          <cell r="H40">
            <v>9.5057000000000003E-2</v>
          </cell>
          <cell r="I40">
            <v>3802.28</v>
          </cell>
          <cell r="J40">
            <v>239738.68999999994</v>
          </cell>
        </row>
        <row r="41">
          <cell r="A41">
            <v>30</v>
          </cell>
          <cell r="B41">
            <v>38443</v>
          </cell>
          <cell r="C41">
            <v>40000</v>
          </cell>
          <cell r="D41">
            <v>125.4</v>
          </cell>
          <cell r="E41">
            <v>133.9</v>
          </cell>
          <cell r="F41">
            <v>148.4</v>
          </cell>
          <cell r="G41">
            <v>127.4</v>
          </cell>
          <cell r="H41">
            <v>9.5956E-2</v>
          </cell>
          <cell r="I41">
            <v>3838.24</v>
          </cell>
          <cell r="J41">
            <v>243576.92999999993</v>
          </cell>
        </row>
        <row r="42">
          <cell r="A42">
            <v>31</v>
          </cell>
          <cell r="B42">
            <v>38473</v>
          </cell>
          <cell r="C42">
            <v>40000</v>
          </cell>
          <cell r="D42">
            <v>125.6</v>
          </cell>
          <cell r="E42">
            <v>134</v>
          </cell>
          <cell r="F42">
            <v>148.5</v>
          </cell>
          <cell r="G42">
            <v>127.5</v>
          </cell>
          <cell r="H42">
            <v>9.6854999999999997E-2</v>
          </cell>
          <cell r="I42">
            <v>3874.2</v>
          </cell>
          <cell r="J42">
            <v>247451.12999999995</v>
          </cell>
        </row>
        <row r="43">
          <cell r="A43">
            <v>32</v>
          </cell>
          <cell r="B43">
            <v>38504</v>
          </cell>
          <cell r="C43">
            <v>40000</v>
          </cell>
          <cell r="D43">
            <v>125.8</v>
          </cell>
          <cell r="E43">
            <v>134.1</v>
          </cell>
          <cell r="F43">
            <v>148.6</v>
          </cell>
          <cell r="G43">
            <v>127.6</v>
          </cell>
          <cell r="H43">
            <v>9.7753000000000007E-2</v>
          </cell>
          <cell r="I43">
            <v>3910.12</v>
          </cell>
          <cell r="J43">
            <v>251361.24999999994</v>
          </cell>
        </row>
        <row r="44">
          <cell r="A44">
            <v>33</v>
          </cell>
          <cell r="B44">
            <v>38534</v>
          </cell>
          <cell r="C44">
            <v>40000</v>
          </cell>
          <cell r="D44">
            <v>126</v>
          </cell>
          <cell r="E44">
            <v>134.19999999999999</v>
          </cell>
          <cell r="F44">
            <v>148.69999999999999</v>
          </cell>
          <cell r="G44">
            <v>127.7</v>
          </cell>
          <cell r="H44">
            <v>9.8652000000000004E-2</v>
          </cell>
          <cell r="I44">
            <v>3946.08</v>
          </cell>
          <cell r="J44">
            <v>255307.32999999993</v>
          </cell>
        </row>
        <row r="45">
          <cell r="A45">
            <v>34</v>
          </cell>
          <cell r="B45">
            <v>38565</v>
          </cell>
          <cell r="C45">
            <v>40000</v>
          </cell>
          <cell r="D45">
            <v>126.2</v>
          </cell>
          <cell r="E45">
            <v>134.30000000000001</v>
          </cell>
          <cell r="F45">
            <v>148.80000000000001</v>
          </cell>
          <cell r="G45">
            <v>127.8</v>
          </cell>
          <cell r="H45">
            <v>9.955E-2</v>
          </cell>
          <cell r="I45">
            <v>3982</v>
          </cell>
          <cell r="J45">
            <v>259289.32999999993</v>
          </cell>
        </row>
        <row r="46">
          <cell r="A46">
            <v>35</v>
          </cell>
          <cell r="B46">
            <v>38596</v>
          </cell>
          <cell r="C46">
            <v>40000</v>
          </cell>
          <cell r="D46">
            <v>126.4</v>
          </cell>
          <cell r="E46">
            <v>134.4</v>
          </cell>
          <cell r="F46">
            <v>148.9</v>
          </cell>
          <cell r="G46">
            <v>127.9</v>
          </cell>
          <cell r="H46">
            <v>0.100449</v>
          </cell>
          <cell r="I46">
            <v>4017.96</v>
          </cell>
          <cell r="J46">
            <v>263307.28999999992</v>
          </cell>
        </row>
        <row r="47">
          <cell r="A47">
            <v>36</v>
          </cell>
          <cell r="B47">
            <v>38626</v>
          </cell>
          <cell r="C47">
            <v>40000</v>
          </cell>
          <cell r="D47">
            <v>126.6</v>
          </cell>
          <cell r="E47">
            <v>134.5</v>
          </cell>
          <cell r="F47">
            <v>149</v>
          </cell>
          <cell r="G47">
            <v>128</v>
          </cell>
          <cell r="H47">
            <v>0.10134799999999999</v>
          </cell>
          <cell r="I47">
            <v>4053.92</v>
          </cell>
          <cell r="J47">
            <v>267361.2099999999</v>
          </cell>
        </row>
        <row r="48">
          <cell r="A48">
            <v>37</v>
          </cell>
          <cell r="B48">
            <v>38657</v>
          </cell>
          <cell r="C48">
            <v>40000</v>
          </cell>
          <cell r="D48">
            <v>126.8</v>
          </cell>
          <cell r="E48">
            <v>134.6</v>
          </cell>
          <cell r="F48">
            <v>149.1</v>
          </cell>
          <cell r="G48">
            <v>128.1</v>
          </cell>
          <cell r="H48">
            <v>0.102246</v>
          </cell>
          <cell r="I48">
            <v>4089.84</v>
          </cell>
          <cell r="J48">
            <v>271451.04999999993</v>
          </cell>
        </row>
        <row r="49">
          <cell r="A49">
            <v>38</v>
          </cell>
          <cell r="B49">
            <v>38749</v>
          </cell>
          <cell r="C49">
            <v>0</v>
          </cell>
          <cell r="D49">
            <v>126.8</v>
          </cell>
          <cell r="E49">
            <v>134.6</v>
          </cell>
          <cell r="F49">
            <v>149.1</v>
          </cell>
          <cell r="G49">
            <v>128.1</v>
          </cell>
          <cell r="H49">
            <v>0.102246</v>
          </cell>
          <cell r="I49">
            <v>0</v>
          </cell>
          <cell r="J49">
            <v>271451.04999999993</v>
          </cell>
        </row>
        <row r="51">
          <cell r="B51" t="str">
            <v>Bedrag</v>
          </cell>
          <cell r="C51">
            <v>3692049.4</v>
          </cell>
        </row>
        <row r="52">
          <cell r="B52" t="str">
            <v xml:space="preserve">Retention </v>
          </cell>
        </row>
        <row r="53">
          <cell r="B53" t="str">
            <v>Repair 10%</v>
          </cell>
          <cell r="C53">
            <v>-1685.43</v>
          </cell>
        </row>
        <row r="54">
          <cell r="B54" t="str">
            <v>Maintenance 10%</v>
          </cell>
          <cell r="C54">
            <v>-12100</v>
          </cell>
        </row>
        <row r="55">
          <cell r="B55" t="str">
            <v>Retention CPA</v>
          </cell>
          <cell r="H55" t="str">
            <v xml:space="preserve"> </v>
          </cell>
        </row>
        <row r="56">
          <cell r="B56" t="str">
            <v>Repair 10%</v>
          </cell>
          <cell r="C56">
            <v>-157.58000000000001</v>
          </cell>
          <cell r="H56" t="str">
            <v xml:space="preserve"> </v>
          </cell>
        </row>
        <row r="57">
          <cell r="B57" t="str">
            <v>Maintenance 10%</v>
          </cell>
          <cell r="C57">
            <v>-1131.28</v>
          </cell>
          <cell r="H57" t="str">
            <v xml:space="preserve"> </v>
          </cell>
        </row>
        <row r="58">
          <cell r="B58" t="str">
            <v xml:space="preserve">Total Retention </v>
          </cell>
          <cell r="C58">
            <v>-15074.29</v>
          </cell>
          <cell r="H58" t="str">
            <v xml:space="preserve"> </v>
          </cell>
        </row>
        <row r="59">
          <cell r="H59" t="str">
            <v xml:space="preserve"> </v>
          </cell>
          <cell r="I59" t="str">
            <v>Totaal</v>
          </cell>
          <cell r="J59">
            <v>271451.04999999993</v>
          </cell>
        </row>
      </sheetData>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y size"/>
      <sheetName val="Any_size"/>
      <sheetName val="Reticulation_Ph2"/>
      <sheetName val="Any_size1"/>
      <sheetName val="Any_size2"/>
    </sheetNames>
    <sheetDataSet>
      <sheetData sheetId="0" refreshError="1">
        <row r="5">
          <cell r="C5" t="str">
            <v xml:space="preserve">Transport materials to unspecified sites </v>
          </cell>
          <cell r="D5" t="str">
            <v>t.km</v>
          </cell>
          <cell r="E5">
            <v>3.4333333333333336</v>
          </cell>
          <cell r="F5">
            <v>2.2999999999999998</v>
          </cell>
          <cell r="G5">
            <v>3</v>
          </cell>
          <cell r="H5">
            <v>5</v>
          </cell>
          <cell r="L5">
            <v>30</v>
          </cell>
          <cell r="M5">
            <v>103</v>
          </cell>
        </row>
        <row r="6">
          <cell r="C6" t="str">
            <v>Remove topsoil to 150mm &amp; stockpile</v>
          </cell>
          <cell r="D6" t="str">
            <v>m²</v>
          </cell>
          <cell r="E6">
            <v>5.6333333333333329</v>
          </cell>
          <cell r="F6">
            <v>3.7</v>
          </cell>
          <cell r="G6">
            <v>3.2</v>
          </cell>
          <cell r="H6">
            <v>10</v>
          </cell>
          <cell r="L6">
            <v>56.462920227426856</v>
          </cell>
          <cell r="M6">
            <v>318.0744506145046</v>
          </cell>
          <cell r="O6" t="str">
            <v>Height (m)</v>
          </cell>
          <cell r="P6">
            <v>3</v>
          </cell>
        </row>
        <row r="7">
          <cell r="C7" t="str">
            <v>EARTHWORKS</v>
          </cell>
          <cell r="M7">
            <v>0</v>
          </cell>
          <cell r="O7" t="str">
            <v>Diameter ø (m)</v>
          </cell>
          <cell r="P7">
            <v>7.9788456080286538</v>
          </cell>
        </row>
        <row r="8">
          <cell r="C8" t="str">
            <v>Bulk Excavation</v>
          </cell>
          <cell r="M8">
            <v>0</v>
          </cell>
        </row>
        <row r="9">
          <cell r="C9" t="str">
            <v xml:space="preserve">Exc. in all materials, use for backfill </v>
          </cell>
          <cell r="D9" t="str">
            <v>m³</v>
          </cell>
          <cell r="E9">
            <v>29.233333333333334</v>
          </cell>
          <cell r="F9">
            <v>28.7</v>
          </cell>
          <cell r="G9">
            <v>27</v>
          </cell>
          <cell r="H9">
            <v>32</v>
          </cell>
          <cell r="L9">
            <v>28.231460113713428</v>
          </cell>
          <cell r="M9">
            <v>825.29968399088921</v>
          </cell>
        </row>
        <row r="10">
          <cell r="C10" t="str">
            <v>E.O.</v>
          </cell>
          <cell r="M10">
            <v>0</v>
          </cell>
          <cell r="O10" t="str">
            <v>Area (m²)</v>
          </cell>
          <cell r="P10">
            <v>50</v>
          </cell>
        </row>
        <row r="11">
          <cell r="C11" t="str">
            <v>Intermediate excavation</v>
          </cell>
          <cell r="D11" t="str">
            <v>m³</v>
          </cell>
          <cell r="E11">
            <v>25.666666666666668</v>
          </cell>
          <cell r="F11">
            <v>35</v>
          </cell>
          <cell r="G11">
            <v>12</v>
          </cell>
          <cell r="H11">
            <v>30</v>
          </cell>
          <cell r="L11">
            <v>2.8231460113713429</v>
          </cell>
          <cell r="M11">
            <v>72.460747625197811</v>
          </cell>
          <cell r="O11" t="str">
            <v>Capacity (kl)</v>
          </cell>
          <cell r="P11">
            <v>150</v>
          </cell>
        </row>
        <row r="12">
          <cell r="C12" t="str">
            <v>Hard rock excavation</v>
          </cell>
          <cell r="D12" t="str">
            <v>m³</v>
          </cell>
          <cell r="E12">
            <v>129.93333333333334</v>
          </cell>
          <cell r="F12">
            <v>149.80000000000001</v>
          </cell>
          <cell r="G12">
            <v>140</v>
          </cell>
          <cell r="H12">
            <v>100</v>
          </cell>
          <cell r="L12">
            <v>1.4115730056856715</v>
          </cell>
          <cell r="M12">
            <v>183.41038587209158</v>
          </cell>
        </row>
        <row r="13">
          <cell r="C13" t="str">
            <v>Restricted excavation</v>
          </cell>
          <cell r="M13">
            <v>0</v>
          </cell>
          <cell r="N13">
            <v>8.4788456080286529</v>
          </cell>
          <cell r="O13" t="str">
            <v>m</v>
          </cell>
          <cell r="P13" t="str">
            <v>Outside diameter of reservoir</v>
          </cell>
        </row>
        <row r="14">
          <cell r="C14" t="str">
            <v xml:space="preserve">Exc. for restricted foundations, footings, chambers &amp; trenches in all materials </v>
          </cell>
          <cell r="D14" t="str">
            <v>m³</v>
          </cell>
          <cell r="E14">
            <v>39.666666666666664</v>
          </cell>
          <cell r="F14">
            <v>48</v>
          </cell>
          <cell r="G14">
            <v>41</v>
          </cell>
          <cell r="H14">
            <v>30</v>
          </cell>
          <cell r="L14">
            <v>5.25</v>
          </cell>
          <cell r="M14">
            <v>208.25</v>
          </cell>
          <cell r="N14">
            <v>7.9788456080286538</v>
          </cell>
          <cell r="O14" t="str">
            <v>m</v>
          </cell>
          <cell r="P14" t="str">
            <v>Inside diameter of reservoir</v>
          </cell>
        </row>
        <row r="15">
          <cell r="C15" t="str">
            <v>E.O.</v>
          </cell>
          <cell r="M15">
            <v>0</v>
          </cell>
          <cell r="N15">
            <v>0.25</v>
          </cell>
          <cell r="O15" t="str">
            <v>m</v>
          </cell>
          <cell r="P15" t="str">
            <v>Wall thickness</v>
          </cell>
        </row>
        <row r="16">
          <cell r="C16" t="str">
            <v>Intermediate excavation</v>
          </cell>
          <cell r="D16" t="str">
            <v>m³</v>
          </cell>
          <cell r="E16">
            <v>38.333333333333336</v>
          </cell>
          <cell r="F16">
            <v>50</v>
          </cell>
          <cell r="G16">
            <v>15</v>
          </cell>
          <cell r="H16">
            <v>50</v>
          </cell>
          <cell r="L16">
            <v>1</v>
          </cell>
          <cell r="M16">
            <v>38.333333333333336</v>
          </cell>
          <cell r="N16">
            <v>0.25</v>
          </cell>
          <cell r="O16" t="str">
            <v>m</v>
          </cell>
          <cell r="P16" t="str">
            <v>Deck slab thickness</v>
          </cell>
        </row>
        <row r="17">
          <cell r="C17" t="str">
            <v>Hard rock excavation</v>
          </cell>
          <cell r="D17" t="str">
            <v>m³</v>
          </cell>
          <cell r="E17">
            <v>147.93333333333334</v>
          </cell>
          <cell r="F17">
            <v>149.80000000000001</v>
          </cell>
          <cell r="G17">
            <v>174</v>
          </cell>
          <cell r="H17">
            <v>120</v>
          </cell>
          <cell r="L17">
            <v>1.5</v>
          </cell>
          <cell r="M17">
            <v>221.9</v>
          </cell>
          <cell r="N17">
            <v>0.25</v>
          </cell>
          <cell r="O17" t="str">
            <v>m</v>
          </cell>
          <cell r="P17" t="str">
            <v>Floor slab thickness</v>
          </cell>
        </row>
        <row r="18">
          <cell r="C18" t="str">
            <v xml:space="preserve">Extra exc.for working space </v>
          </cell>
          <cell r="D18" t="str">
            <v>m²</v>
          </cell>
          <cell r="E18">
            <v>22.566666666666666</v>
          </cell>
          <cell r="F18">
            <v>28.7</v>
          </cell>
          <cell r="G18">
            <v>19</v>
          </cell>
          <cell r="H18">
            <v>20</v>
          </cell>
          <cell r="L18">
            <v>6.659269768276225</v>
          </cell>
          <cell r="M18">
            <v>150.27752110410015</v>
          </cell>
          <cell r="N18">
            <v>3</v>
          </cell>
          <cell r="O18" t="str">
            <v>m</v>
          </cell>
          <cell r="P18" t="str">
            <v>Height of walls (excl. slabs)</v>
          </cell>
        </row>
        <row r="19">
          <cell r="C19" t="str">
            <v>Importing of materials</v>
          </cell>
          <cell r="D19" t="str">
            <v>m³</v>
          </cell>
          <cell r="E19">
            <v>42.333333333333336</v>
          </cell>
          <cell r="F19">
            <v>35</v>
          </cell>
          <cell r="G19">
            <v>22</v>
          </cell>
          <cell r="H19">
            <v>70</v>
          </cell>
          <cell r="L19">
            <v>5.6462920227426858</v>
          </cell>
          <cell r="M19">
            <v>239.02636229610704</v>
          </cell>
          <cell r="N19">
            <v>0.5</v>
          </cell>
          <cell r="O19" t="str">
            <v>m</v>
          </cell>
          <cell r="P19" t="str">
            <v>Depth of structure below ground</v>
          </cell>
        </row>
        <row r="20">
          <cell r="C20" t="str">
            <v>CONCRETE (STRUCTURAL)</v>
          </cell>
          <cell r="M20">
            <v>0</v>
          </cell>
          <cell r="N20">
            <v>0.4</v>
          </cell>
          <cell r="O20" t="str">
            <v>m</v>
          </cell>
          <cell r="P20" t="str">
            <v>Column Diameter</v>
          </cell>
        </row>
        <row r="21">
          <cell r="C21" t="str">
            <v>FORMWORK</v>
          </cell>
          <cell r="M21">
            <v>0</v>
          </cell>
          <cell r="N21">
            <v>3</v>
          </cell>
          <cell r="O21" t="str">
            <v>m</v>
          </cell>
          <cell r="P21" t="str">
            <v>Column height</v>
          </cell>
        </row>
        <row r="22">
          <cell r="C22" t="str">
            <v>Rough vertical plane</v>
          </cell>
          <cell r="M22">
            <v>0</v>
          </cell>
        </row>
        <row r="23">
          <cell r="C23" t="str">
            <v>for walls and slabs below ground level</v>
          </cell>
          <cell r="D23" t="str">
            <v>m²</v>
          </cell>
          <cell r="E23">
            <v>109.10000000000001</v>
          </cell>
          <cell r="F23">
            <v>98.3</v>
          </cell>
          <cell r="G23">
            <v>124</v>
          </cell>
          <cell r="H23">
            <v>105</v>
          </cell>
          <cell r="L23">
            <v>13.31853953655245</v>
          </cell>
          <cell r="M23">
            <v>1453.0526634378723</v>
          </cell>
        </row>
        <row r="24">
          <cell r="C24" t="str">
            <v>Smooth vertical plane</v>
          </cell>
          <cell r="M24">
            <v>0</v>
          </cell>
        </row>
        <row r="25">
          <cell r="C25" t="str">
            <v>for walls above ground</v>
          </cell>
          <cell r="D25" t="str">
            <v>m²</v>
          </cell>
          <cell r="E25">
            <v>156.66666666666666</v>
          </cell>
          <cell r="F25">
            <v>170</v>
          </cell>
          <cell r="G25">
            <v>150</v>
          </cell>
          <cell r="H25">
            <v>150</v>
          </cell>
          <cell r="L25">
            <v>141.79154592169226</v>
          </cell>
          <cell r="M25">
            <v>22214.008861065118</v>
          </cell>
        </row>
        <row r="26">
          <cell r="C26" t="str">
            <v>Smooth horizontal plane</v>
          </cell>
          <cell r="M26">
            <v>0</v>
          </cell>
        </row>
        <row r="27">
          <cell r="C27" t="str">
            <v>Slabs above ground level</v>
          </cell>
          <cell r="D27" t="str">
            <v>m²</v>
          </cell>
          <cell r="E27">
            <v>153.33333333333334</v>
          </cell>
          <cell r="F27">
            <v>120</v>
          </cell>
          <cell r="G27">
            <v>150</v>
          </cell>
          <cell r="H27">
            <v>190</v>
          </cell>
          <cell r="L27">
            <v>50</v>
          </cell>
          <cell r="M27">
            <v>7666.666666666667</v>
          </cell>
        </row>
        <row r="28">
          <cell r="C28" t="str">
            <v>Smooth narrow width (0-300m) curved</v>
          </cell>
          <cell r="D28" t="str">
            <v xml:space="preserve"> m</v>
          </cell>
          <cell r="E28">
            <v>26.099999999999998</v>
          </cell>
          <cell r="F28">
            <v>24.3</v>
          </cell>
          <cell r="G28">
            <v>34</v>
          </cell>
          <cell r="H28">
            <v>20</v>
          </cell>
          <cell r="L28">
            <v>26.6370790731049</v>
          </cell>
          <cell r="M28">
            <v>695.22776380803782</v>
          </cell>
        </row>
        <row r="29">
          <cell r="C29" t="str">
            <v>Box out holes for specials</v>
          </cell>
          <cell r="D29" t="str">
            <v>No.</v>
          </cell>
          <cell r="E29">
            <v>67.100000000000009</v>
          </cell>
          <cell r="F29">
            <v>71.3</v>
          </cell>
          <cell r="G29">
            <v>80</v>
          </cell>
          <cell r="H29">
            <v>50</v>
          </cell>
          <cell r="L29">
            <v>7</v>
          </cell>
          <cell r="M29">
            <v>469.70000000000005</v>
          </cell>
        </row>
        <row r="30">
          <cell r="C30" t="str">
            <v>Box out holes for manhole covers</v>
          </cell>
          <cell r="D30" t="str">
            <v>No.</v>
          </cell>
          <cell r="E30">
            <v>104.60000000000001</v>
          </cell>
          <cell r="F30">
            <v>118.8</v>
          </cell>
          <cell r="G30">
            <v>80</v>
          </cell>
          <cell r="H30">
            <v>115</v>
          </cell>
          <cell r="L30">
            <v>4</v>
          </cell>
          <cell r="M30">
            <v>418.40000000000003</v>
          </cell>
        </row>
        <row r="31">
          <cell r="C31" t="str">
            <v>REINFORCEMENT</v>
          </cell>
          <cell r="M31">
            <v>0</v>
          </cell>
        </row>
        <row r="32">
          <cell r="C32" t="str">
            <v>Mild steel bars</v>
          </cell>
          <cell r="D32" t="str">
            <v>t</v>
          </cell>
          <cell r="E32">
            <v>5500</v>
          </cell>
          <cell r="F32">
            <v>5000</v>
          </cell>
          <cell r="G32">
            <v>5500</v>
          </cell>
          <cell r="H32">
            <v>6000</v>
          </cell>
          <cell r="L32">
            <v>0.10139442382884958</v>
          </cell>
          <cell r="M32">
            <v>557.6693310586727</v>
          </cell>
        </row>
        <row r="33">
          <cell r="C33" t="str">
            <v>High-tensile steel bars</v>
          </cell>
          <cell r="D33" t="str">
            <v>t</v>
          </cell>
          <cell r="E33">
            <v>5500</v>
          </cell>
          <cell r="F33">
            <v>5000</v>
          </cell>
          <cell r="G33">
            <v>5500</v>
          </cell>
          <cell r="H33">
            <v>6000</v>
          </cell>
          <cell r="L33">
            <v>5.0697211914424791</v>
          </cell>
          <cell r="M33">
            <v>27883.466552933634</v>
          </cell>
        </row>
        <row r="34">
          <cell r="C34" t="str">
            <v>High tensile welded mesh</v>
          </cell>
          <cell r="D34" t="str">
            <v xml:space="preserve"> t</v>
          </cell>
          <cell r="E34">
            <v>5666.666666666667</v>
          </cell>
          <cell r="F34">
            <v>5000</v>
          </cell>
          <cell r="G34">
            <v>5500</v>
          </cell>
          <cell r="H34">
            <v>6500</v>
          </cell>
          <cell r="L34">
            <v>0.25348605957212395</v>
          </cell>
          <cell r="M34">
            <v>1436.4210042420357</v>
          </cell>
        </row>
        <row r="35">
          <cell r="C35" t="str">
            <v>CONCRETE</v>
          </cell>
          <cell r="M35">
            <v>0</v>
          </cell>
        </row>
        <row r="36">
          <cell r="C36" t="str">
            <v>50mm blinding layer to res. &amp; chambers</v>
          </cell>
          <cell r="D36" t="str">
            <v>m³</v>
          </cell>
          <cell r="E36">
            <v>816.66666666666663</v>
          </cell>
          <cell r="F36">
            <v>650</v>
          </cell>
          <cell r="G36">
            <v>1000</v>
          </cell>
          <cell r="H36">
            <v>800</v>
          </cell>
          <cell r="L36">
            <v>3.201146011371343</v>
          </cell>
          <cell r="M36">
            <v>2614.2692426199301</v>
          </cell>
        </row>
        <row r="37">
          <cell r="C37" t="str">
            <v>Strength concrete : 30MPa/20mm</v>
          </cell>
          <cell r="M37">
            <v>0</v>
          </cell>
        </row>
        <row r="38">
          <cell r="C38" t="str">
            <v>kl Reservoir incl. chambers</v>
          </cell>
          <cell r="D38" t="str">
            <v>m³</v>
          </cell>
          <cell r="E38">
            <v>866.66666666666663</v>
          </cell>
          <cell r="F38">
            <v>850</v>
          </cell>
          <cell r="G38">
            <v>1000</v>
          </cell>
          <cell r="H38">
            <v>750</v>
          </cell>
          <cell r="L38">
            <v>50.697211914424791</v>
          </cell>
          <cell r="M38">
            <v>43937.583659168151</v>
          </cell>
          <cell r="N38" t="str">
            <v>CAPACITY :</v>
          </cell>
          <cell r="O38">
            <v>150</v>
          </cell>
        </row>
        <row r="39">
          <cell r="C39" t="str">
            <v>UNFORMED SURFACE FINISHES</v>
          </cell>
          <cell r="M39">
            <v>0</v>
          </cell>
          <cell r="N39" t="str">
            <v>Vol. of concrete F/Slab</v>
          </cell>
          <cell r="O39">
            <v>14.115730056856714</v>
          </cell>
        </row>
        <row r="40">
          <cell r="C40" t="str">
            <v>a) Wood floated finish to blinding layer, chamber floor slabs, horizontal joints</v>
          </cell>
          <cell r="D40" t="str">
            <v>m²</v>
          </cell>
          <cell r="E40">
            <v>3.2166666666666668</v>
          </cell>
          <cell r="F40">
            <v>3</v>
          </cell>
          <cell r="G40">
            <v>3.15</v>
          </cell>
          <cell r="H40">
            <v>3.5</v>
          </cell>
          <cell r="L40">
            <v>64.022920227426852</v>
          </cell>
          <cell r="M40">
            <v>205.94039339822305</v>
          </cell>
          <cell r="N40" t="str">
            <v>Vol. of concrete R/Slab</v>
          </cell>
          <cell r="O40">
            <v>15.015730056856714</v>
          </cell>
        </row>
        <row r="41">
          <cell r="C41" t="str">
            <v>b) Steel floated finish to reservoir roof and floor slabs and chamber roof slabs</v>
          </cell>
          <cell r="D41" t="str">
            <v>m²</v>
          </cell>
          <cell r="E41">
            <v>4.75</v>
          </cell>
          <cell r="F41">
            <v>4.5</v>
          </cell>
          <cell r="G41">
            <v>4.3499999999999996</v>
          </cell>
          <cell r="H41">
            <v>5.4</v>
          </cell>
          <cell r="L41">
            <v>121.97864045485372</v>
          </cell>
          <cell r="M41">
            <v>579.39854216055517</v>
          </cell>
          <cell r="N41" t="str">
            <v>Vol. of concrete Column</v>
          </cell>
          <cell r="O41">
            <v>0.37699111843077521</v>
          </cell>
        </row>
        <row r="42">
          <cell r="C42" t="str">
            <v>JOINTS</v>
          </cell>
          <cell r="M42">
            <v>0</v>
          </cell>
          <cell r="N42" t="str">
            <v xml:space="preserve"> Walls</v>
          </cell>
          <cell r="O42">
            <v>19.388760682280587</v>
          </cell>
        </row>
        <row r="43">
          <cell r="C43" t="str">
            <v xml:space="preserve">Horizontal joint at base with water stop </v>
          </cell>
          <cell r="D43" t="str">
            <v>m</v>
          </cell>
          <cell r="E43">
            <v>61.433333333333337</v>
          </cell>
          <cell r="F43">
            <v>30</v>
          </cell>
          <cell r="G43">
            <v>54.3</v>
          </cell>
          <cell r="H43">
            <v>100</v>
          </cell>
          <cell r="L43">
            <v>25.851680909707451</v>
          </cell>
          <cell r="M43">
            <v>1588.1549305530277</v>
          </cell>
          <cell r="N43" t="str">
            <v>Chamber slabs</v>
          </cell>
          <cell r="O43">
            <v>1.7999999999999998</v>
          </cell>
        </row>
        <row r="44">
          <cell r="C44" t="str">
            <v>Horizontal at construction joint at intermediate level of reservoir wall</v>
          </cell>
          <cell r="D44" t="str">
            <v>m</v>
          </cell>
          <cell r="E44">
            <v>30</v>
          </cell>
          <cell r="F44">
            <v>25</v>
          </cell>
          <cell r="G44">
            <v>30</v>
          </cell>
          <cell r="H44">
            <v>35</v>
          </cell>
          <cell r="L44">
            <v>25.851680909707451</v>
          </cell>
          <cell r="M44">
            <v>775.55042729122351</v>
          </cell>
        </row>
        <row r="45">
          <cell r="C45" t="str">
            <v>MISCELLANEOUS</v>
          </cell>
          <cell r="M45">
            <v>0</v>
          </cell>
          <cell r="N45" t="str">
            <v>Total Vol. : Concrete</v>
          </cell>
          <cell r="O45">
            <v>50.697211914424791</v>
          </cell>
          <cell r="P45" t="str">
            <v>(m³)</v>
          </cell>
        </row>
        <row r="46">
          <cell r="C46" t="str">
            <v xml:space="preserve">Build in pipes </v>
          </cell>
          <cell r="D46" t="str">
            <v>No.</v>
          </cell>
          <cell r="E46">
            <v>83.333333333333329</v>
          </cell>
          <cell r="F46">
            <v>150</v>
          </cell>
          <cell r="G46">
            <v>45</v>
          </cell>
          <cell r="H46">
            <v>55</v>
          </cell>
          <cell r="L46">
            <v>7</v>
          </cell>
          <cell r="M46">
            <v>583.33333333333326</v>
          </cell>
        </row>
        <row r="47">
          <cell r="C47" t="str">
            <v xml:space="preserve">Install valves in chambers </v>
          </cell>
          <cell r="D47" t="str">
            <v>No.</v>
          </cell>
          <cell r="E47">
            <v>1033.3333333333333</v>
          </cell>
          <cell r="F47">
            <v>1800</v>
          </cell>
          <cell r="G47">
            <v>500</v>
          </cell>
          <cell r="H47">
            <v>800</v>
          </cell>
          <cell r="L47">
            <v>3</v>
          </cell>
          <cell r="M47">
            <v>3100</v>
          </cell>
        </row>
        <row r="48">
          <cell r="C48" t="str">
            <v>Water level indicator</v>
          </cell>
          <cell r="D48" t="str">
            <v>No.</v>
          </cell>
          <cell r="E48">
            <v>5533.333333333333</v>
          </cell>
          <cell r="F48">
            <v>5300</v>
          </cell>
          <cell r="G48">
            <v>5300</v>
          </cell>
          <cell r="H48">
            <v>6000</v>
          </cell>
          <cell r="L48">
            <v>1</v>
          </cell>
          <cell r="M48">
            <v>5533.333333333333</v>
          </cell>
        </row>
        <row r="49">
          <cell r="C49" t="str">
            <v>Supply of Valves</v>
          </cell>
          <cell r="D49" t="str">
            <v>No.</v>
          </cell>
          <cell r="E49">
            <v>2866.6666666666665</v>
          </cell>
          <cell r="F49">
            <v>2800</v>
          </cell>
          <cell r="G49">
            <v>2800</v>
          </cell>
          <cell r="H49">
            <v>3000</v>
          </cell>
          <cell r="L49">
            <v>3</v>
          </cell>
          <cell r="M49">
            <v>8600</v>
          </cell>
        </row>
        <row r="50">
          <cell r="C50" t="str">
            <v>Flow Meter</v>
          </cell>
          <cell r="D50" t="str">
            <v>No.</v>
          </cell>
          <cell r="E50">
            <v>3266.6666666666665</v>
          </cell>
          <cell r="F50">
            <v>4500</v>
          </cell>
          <cell r="G50">
            <v>1800</v>
          </cell>
          <cell r="H50">
            <v>3500</v>
          </cell>
          <cell r="L50">
            <v>1</v>
          </cell>
          <cell r="M50">
            <v>3266.6666666666665</v>
          </cell>
        </row>
        <row r="51">
          <cell r="C51" t="str">
            <v>Strainer</v>
          </cell>
          <cell r="D51" t="str">
            <v>No.</v>
          </cell>
          <cell r="E51">
            <v>1016.6666666666666</v>
          </cell>
          <cell r="F51">
            <v>1500</v>
          </cell>
          <cell r="G51">
            <v>650</v>
          </cell>
          <cell r="H51">
            <v>900</v>
          </cell>
          <cell r="L51">
            <v>1</v>
          </cell>
          <cell r="M51">
            <v>1016.6666666666666</v>
          </cell>
        </row>
        <row r="52">
          <cell r="C52" t="str">
            <v>LevelDex float valve</v>
          </cell>
          <cell r="D52" t="str">
            <v>No.</v>
          </cell>
          <cell r="E52">
            <v>6166.666666666667</v>
          </cell>
          <cell r="F52">
            <v>7000</v>
          </cell>
          <cell r="G52">
            <v>5500</v>
          </cell>
          <cell r="H52">
            <v>6000</v>
          </cell>
          <cell r="L52">
            <v>1</v>
          </cell>
          <cell r="M52">
            <v>6166.666666666667</v>
          </cell>
        </row>
        <row r="53">
          <cell r="C53" t="str">
            <v>50 Micron PVC sheeting , in two layers on top of walls as a bond breaker to roof slabs</v>
          </cell>
          <cell r="D53" t="str">
            <v>m</v>
          </cell>
          <cell r="E53">
            <v>4.42</v>
          </cell>
          <cell r="F53">
            <v>3</v>
          </cell>
          <cell r="G53">
            <v>6</v>
          </cell>
          <cell r="H53">
            <v>4.26</v>
          </cell>
          <cell r="L53">
            <v>51.703361819414901</v>
          </cell>
          <cell r="M53">
            <v>228.52885924181385</v>
          </cell>
        </row>
        <row r="54">
          <cell r="C54" t="str">
            <v>75 Micron PVC sheeting placed as bond breaker between base and blinding</v>
          </cell>
          <cell r="D54" t="str">
            <v>m²</v>
          </cell>
          <cell r="E54">
            <v>6.0666666666666664</v>
          </cell>
          <cell r="F54">
            <v>5</v>
          </cell>
          <cell r="G54">
            <v>8</v>
          </cell>
          <cell r="H54">
            <v>5.2</v>
          </cell>
          <cell r="L54">
            <v>56.462920227426856</v>
          </cell>
          <cell r="M54">
            <v>342.54171604638958</v>
          </cell>
        </row>
        <row r="55">
          <cell r="C55" t="str">
            <v>Manhole covers for :</v>
          </cell>
          <cell r="M55">
            <v>0</v>
          </cell>
        </row>
        <row r="56">
          <cell r="C56" t="str">
            <v xml:space="preserve">          a) Reservoirs</v>
          </cell>
          <cell r="D56" t="str">
            <v>No.</v>
          </cell>
          <cell r="E56">
            <v>603.33333333333337</v>
          </cell>
          <cell r="F56">
            <v>600</v>
          </cell>
          <cell r="G56">
            <v>600</v>
          </cell>
          <cell r="H56">
            <v>610</v>
          </cell>
          <cell r="L56">
            <v>1</v>
          </cell>
          <cell r="M56">
            <v>603.33333333333337</v>
          </cell>
        </row>
        <row r="57">
          <cell r="C57" t="str">
            <v xml:space="preserve">          b) Chambers</v>
          </cell>
          <cell r="D57" t="str">
            <v>No.</v>
          </cell>
          <cell r="E57">
            <v>603.33333333333337</v>
          </cell>
          <cell r="F57">
            <v>600</v>
          </cell>
          <cell r="G57">
            <v>600</v>
          </cell>
          <cell r="H57">
            <v>610</v>
          </cell>
          <cell r="L57">
            <v>3</v>
          </cell>
          <cell r="M57">
            <v>1810</v>
          </cell>
        </row>
        <row r="58">
          <cell r="C58" t="str">
            <v>Ladders : supply and install</v>
          </cell>
          <cell r="D58" t="str">
            <v>No.</v>
          </cell>
          <cell r="E58">
            <v>3100</v>
          </cell>
          <cell r="F58">
            <v>1800</v>
          </cell>
          <cell r="G58">
            <v>3000</v>
          </cell>
          <cell r="H58">
            <v>4500</v>
          </cell>
          <cell r="L58">
            <v>1</v>
          </cell>
          <cell r="M58">
            <v>3100</v>
          </cell>
        </row>
        <row r="59">
          <cell r="C59" t="str">
            <v>MEDIUM PRESSURE PIPELINES</v>
          </cell>
          <cell r="M59">
            <v>0</v>
          </cell>
        </row>
        <row r="60">
          <cell r="C60" t="str">
            <v>Supply &amp; place pipes and specials for :</v>
          </cell>
          <cell r="M60">
            <v>0</v>
          </cell>
        </row>
        <row r="61">
          <cell r="C61" t="str">
            <v xml:space="preserve">Inlet pipe </v>
          </cell>
          <cell r="D61" t="str">
            <v>No.</v>
          </cell>
          <cell r="E61">
            <v>1400</v>
          </cell>
          <cell r="F61">
            <v>1900</v>
          </cell>
          <cell r="G61">
            <v>1500</v>
          </cell>
          <cell r="H61">
            <v>800</v>
          </cell>
          <cell r="L61">
            <v>1</v>
          </cell>
          <cell r="M61">
            <v>1400</v>
          </cell>
        </row>
        <row r="62">
          <cell r="C62" t="str">
            <v xml:space="preserve">Outlet pipe </v>
          </cell>
          <cell r="D62" t="str">
            <v>No.</v>
          </cell>
          <cell r="E62">
            <v>1333.3333333333333</v>
          </cell>
          <cell r="F62">
            <v>1500</v>
          </cell>
          <cell r="G62">
            <v>1000</v>
          </cell>
          <cell r="H62">
            <v>1500</v>
          </cell>
          <cell r="L62">
            <v>1</v>
          </cell>
          <cell r="M62">
            <v>1333.3333333333333</v>
          </cell>
        </row>
        <row r="63">
          <cell r="C63" t="str">
            <v xml:space="preserve">Scour pipe </v>
          </cell>
          <cell r="D63" t="str">
            <v>No.</v>
          </cell>
          <cell r="E63">
            <v>833.33333333333337</v>
          </cell>
          <cell r="F63">
            <v>700</v>
          </cell>
          <cell r="G63">
            <v>1000</v>
          </cell>
          <cell r="H63">
            <v>800</v>
          </cell>
          <cell r="L63">
            <v>1</v>
          </cell>
          <cell r="M63">
            <v>833.33333333333337</v>
          </cell>
        </row>
        <row r="64">
          <cell r="C64" t="str">
            <v>Ventilation pipe</v>
          </cell>
          <cell r="D64" t="str">
            <v>No.</v>
          </cell>
          <cell r="E64">
            <v>766.66666666666663</v>
          </cell>
          <cell r="F64">
            <v>600</v>
          </cell>
          <cell r="G64">
            <v>800</v>
          </cell>
          <cell r="H64">
            <v>900</v>
          </cell>
          <cell r="L64">
            <v>4</v>
          </cell>
          <cell r="M64">
            <v>3066.6666666666665</v>
          </cell>
        </row>
        <row r="65">
          <cell r="C65" t="str">
            <v>Overflow pipe</v>
          </cell>
          <cell r="D65" t="str">
            <v>No.</v>
          </cell>
          <cell r="E65">
            <v>500</v>
          </cell>
          <cell r="F65">
            <v>500</v>
          </cell>
          <cell r="G65">
            <v>500</v>
          </cell>
          <cell r="H65">
            <v>500</v>
          </cell>
          <cell r="L65">
            <v>2</v>
          </cell>
          <cell r="M65">
            <v>1000</v>
          </cell>
        </row>
        <row r="66">
          <cell r="C66" t="str">
            <v>BEDDING (PIPES)</v>
          </cell>
          <cell r="M66">
            <v>0</v>
          </cell>
        </row>
        <row r="67">
          <cell r="C67" t="str">
            <v>Provision of bedding</v>
          </cell>
          <cell r="D67" t="str">
            <v>m³</v>
          </cell>
          <cell r="E67">
            <v>26.666666666666668</v>
          </cell>
          <cell r="F67">
            <v>30</v>
          </cell>
          <cell r="G67">
            <v>25</v>
          </cell>
          <cell r="H67">
            <v>25</v>
          </cell>
          <cell r="L67">
            <v>10</v>
          </cell>
          <cell r="M67">
            <v>266.66666666666669</v>
          </cell>
        </row>
        <row r="68">
          <cell r="C68" t="str">
            <v>BRICKWORK</v>
          </cell>
          <cell r="M68">
            <v>0</v>
          </cell>
        </row>
        <row r="69">
          <cell r="C69" t="str">
            <v>Brickwork to all chambers</v>
          </cell>
          <cell r="D69" t="str">
            <v>m²</v>
          </cell>
          <cell r="E69">
            <v>203.33333333333334</v>
          </cell>
          <cell r="F69">
            <v>180</v>
          </cell>
          <cell r="G69">
            <v>180</v>
          </cell>
          <cell r="H69">
            <v>250</v>
          </cell>
          <cell r="L69">
            <v>12.66</v>
          </cell>
          <cell r="M69">
            <v>2574.2000000000003</v>
          </cell>
        </row>
        <row r="70">
          <cell r="C70" t="str">
            <v>STERILEATION AND HYDROTESTING</v>
          </cell>
          <cell r="D70" t="str">
            <v>No.</v>
          </cell>
          <cell r="E70">
            <v>1166.6666666666667</v>
          </cell>
          <cell r="F70">
            <v>1000</v>
          </cell>
          <cell r="G70">
            <v>1500</v>
          </cell>
          <cell r="H70">
            <v>1000</v>
          </cell>
          <cell r="L70">
            <v>1</v>
          </cell>
          <cell r="M70">
            <v>1166.6666666666667</v>
          </cell>
        </row>
        <row r="72">
          <cell r="L72" t="str">
            <v xml:space="preserve"> Capacity (kl) :</v>
          </cell>
          <cell r="M72">
            <v>150</v>
          </cell>
        </row>
        <row r="73">
          <cell r="L73" t="str">
            <v>Cost :</v>
          </cell>
          <cell r="M73">
            <v>160975.65860402482</v>
          </cell>
        </row>
        <row r="74">
          <cell r="E74">
            <v>0.15</v>
          </cell>
          <cell r="L74" t="str">
            <v>P&amp;G's :</v>
          </cell>
          <cell r="M74">
            <v>24146.348790603723</v>
          </cell>
        </row>
        <row r="75">
          <cell r="L75" t="str">
            <v>Total Est. Cost :</v>
          </cell>
          <cell r="M75">
            <v>185122.00739462854</v>
          </cell>
        </row>
        <row r="76">
          <cell r="L76" t="str">
            <v>Cost / kl :</v>
          </cell>
          <cell r="M76">
            <v>1234.1467159641902</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ing Mains Ph2"/>
      <sheetName val="Reticulation Ph2"/>
    </sheetNames>
    <sheetDataSet>
      <sheetData sheetId="0" refreshError="1"/>
      <sheetData sheetId="1" refreshError="1">
        <row r="1">
          <cell r="A1" t="str">
            <v>E</v>
          </cell>
          <cell r="C1" t="str">
            <v>WILLOWVALE PHASE II : RETICULATION</v>
          </cell>
          <cell r="D1" t="str">
            <v>Unit</v>
          </cell>
          <cell r="E1" t="str">
            <v>Quantity</v>
          </cell>
          <cell r="F1" t="str">
            <v>Rate</v>
          </cell>
          <cell r="G1" t="str">
            <v>Amnt</v>
          </cell>
          <cell r="H1">
            <v>14440</v>
          </cell>
          <cell r="I1" t="str">
            <v>Total length of trenches (Less Shared Trench)</v>
          </cell>
        </row>
        <row r="2">
          <cell r="A2" t="str">
            <v>E1</v>
          </cell>
          <cell r="C2" t="str">
            <v>SITE CLEARANCE</v>
          </cell>
          <cell r="H2">
            <v>0.6</v>
          </cell>
          <cell r="I2" t="str">
            <v xml:space="preserve">Width of cleared area </v>
          </cell>
        </row>
        <row r="3">
          <cell r="B3" t="str">
            <v>8.2.1</v>
          </cell>
          <cell r="C3" t="str">
            <v>Clear and grub</v>
          </cell>
          <cell r="D3" t="str">
            <v>ha</v>
          </cell>
          <cell r="E3">
            <v>0.86639999999999995</v>
          </cell>
          <cell r="F3">
            <v>5000</v>
          </cell>
          <cell r="G3">
            <v>4332</v>
          </cell>
          <cell r="H3">
            <v>0.85</v>
          </cell>
          <cell r="I3" t="str">
            <v>Total depth of excavation</v>
          </cell>
        </row>
        <row r="4">
          <cell r="B4" t="str">
            <v>8.2.10</v>
          </cell>
          <cell r="C4" t="str">
            <v>Remove topsoil to nominal depth of 150mm and stockpile</v>
          </cell>
          <cell r="D4" t="str">
            <v>m³</v>
          </cell>
          <cell r="E4">
            <v>1299.5999999999999</v>
          </cell>
          <cell r="F4">
            <v>15</v>
          </cell>
          <cell r="G4">
            <v>19494</v>
          </cell>
          <cell r="H4">
            <v>6.3E-2</v>
          </cell>
          <cell r="I4" t="str">
            <v>Diameter of average pipe</v>
          </cell>
        </row>
        <row r="5">
          <cell r="A5" t="str">
            <v>E2</v>
          </cell>
          <cell r="C5" t="str">
            <v>EARTHWORKS (PIPE TRENCHES)</v>
          </cell>
          <cell r="G5">
            <v>0</v>
          </cell>
          <cell r="H5">
            <v>0.55000000000000004</v>
          </cell>
          <cell r="I5" t="str">
            <v>Width of excavated trench</v>
          </cell>
        </row>
        <row r="6">
          <cell r="B6" t="str">
            <v>PSD1.1(a)</v>
          </cell>
          <cell r="C6" t="str">
            <v>Excavation for trenches, backfill and compaction.</v>
          </cell>
          <cell r="G6">
            <v>0</v>
          </cell>
        </row>
        <row r="7">
          <cell r="C7" t="str">
            <v>Exceeding 0 m but not exceeding 0.75 m</v>
          </cell>
          <cell r="D7" t="str">
            <v xml:space="preserve"> m</v>
          </cell>
          <cell r="E7">
            <v>8806</v>
          </cell>
          <cell r="F7">
            <v>15</v>
          </cell>
          <cell r="G7">
            <v>132090</v>
          </cell>
        </row>
        <row r="8">
          <cell r="C8" t="str">
            <v>Exceeding 0.75 m but not exceeding 1.0 m</v>
          </cell>
          <cell r="D8" t="str">
            <v xml:space="preserve"> m</v>
          </cell>
          <cell r="E8">
            <v>5584</v>
          </cell>
          <cell r="F8">
            <v>19</v>
          </cell>
          <cell r="G8">
            <v>106096</v>
          </cell>
          <cell r="H8">
            <v>3</v>
          </cell>
          <cell r="I8" t="str">
            <v xml:space="preserve">No. of road crossings </v>
          </cell>
        </row>
        <row r="9">
          <cell r="C9" t="str">
            <v>Exceeding 1.0 m but not exceeding 2.0 m</v>
          </cell>
          <cell r="D9" t="str">
            <v>m</v>
          </cell>
          <cell r="E9">
            <v>50</v>
          </cell>
          <cell r="F9">
            <v>25</v>
          </cell>
          <cell r="G9">
            <v>1250</v>
          </cell>
          <cell r="H9">
            <v>8</v>
          </cell>
          <cell r="I9" t="str">
            <v>Width of road crossing</v>
          </cell>
        </row>
        <row r="10">
          <cell r="B10" t="str">
            <v>(b)</v>
          </cell>
          <cell r="G10">
            <v>0</v>
          </cell>
          <cell r="H10">
            <v>7215.5050000000001</v>
          </cell>
          <cell r="I10" t="str">
            <v>Total excavation  (m³)</v>
          </cell>
        </row>
        <row r="11">
          <cell r="C11" t="str">
            <v>Extra-over items C2.1 and C2.2 above for</v>
          </cell>
        </row>
        <row r="12">
          <cell r="C12" t="str">
            <v>Intermediate excavation</v>
          </cell>
          <cell r="D12" t="str">
            <v>m³</v>
          </cell>
          <cell r="E12">
            <v>721.55050000000006</v>
          </cell>
          <cell r="G12">
            <v>0</v>
          </cell>
          <cell r="H12">
            <v>0.1</v>
          </cell>
        </row>
        <row r="13">
          <cell r="C13" t="str">
            <v>Hard rock excavation</v>
          </cell>
          <cell r="D13" t="str">
            <v>m³</v>
          </cell>
          <cell r="E13">
            <v>360.77525000000003</v>
          </cell>
          <cell r="G13">
            <v>0</v>
          </cell>
          <cell r="H13">
            <v>0.05</v>
          </cell>
        </row>
        <row r="14">
          <cell r="B14" t="str">
            <v>8.3.2(c)</v>
          </cell>
          <cell r="C14" t="str">
            <v xml:space="preserve">Excavate and dispose of unsuitable material </v>
          </cell>
          <cell r="D14" t="str">
            <v>m³</v>
          </cell>
          <cell r="E14">
            <v>144.31010000000001</v>
          </cell>
          <cell r="G14">
            <v>0</v>
          </cell>
          <cell r="H14">
            <v>0.02</v>
          </cell>
        </row>
        <row r="15">
          <cell r="B15" t="str">
            <v>8.3.3</v>
          </cell>
          <cell r="C15" t="str">
            <v>Excavation Ancillaries</v>
          </cell>
          <cell r="G15">
            <v>0</v>
          </cell>
        </row>
        <row r="16">
          <cell r="B16" t="str">
            <v>8.3.3.1</v>
          </cell>
          <cell r="C16" t="str">
            <v>Make up deficiency in back-fill material (Provisional)</v>
          </cell>
          <cell r="D16" t="str">
            <v>m³</v>
          </cell>
          <cell r="E16">
            <v>165.956615</v>
          </cell>
          <cell r="G16">
            <v>0</v>
          </cell>
          <cell r="H16">
            <v>1.1499999999999999</v>
          </cell>
        </row>
        <row r="17">
          <cell r="B17" t="str">
            <v>8.3.3.2</v>
          </cell>
          <cell r="C17" t="str">
            <v>Opening up and closing down of designated borrow pit</v>
          </cell>
          <cell r="D17" t="str">
            <v>Sum</v>
          </cell>
          <cell r="E17">
            <v>0</v>
          </cell>
          <cell r="G17">
            <v>0</v>
          </cell>
          <cell r="J17" t="str">
            <v>Length of shared trench - excavation excluded from Reticulation section (measured under bulk mains)</v>
          </cell>
        </row>
        <row r="18">
          <cell r="B18" t="str">
            <v>8.3.3.3</v>
          </cell>
          <cell r="C18" t="str">
            <v>Compaction in road reserves</v>
          </cell>
          <cell r="D18" t="str">
            <v>m³</v>
          </cell>
          <cell r="E18">
            <v>11.22</v>
          </cell>
          <cell r="G18">
            <v>0</v>
          </cell>
        </row>
        <row r="19">
          <cell r="B19" t="str">
            <v>8.3.6</v>
          </cell>
          <cell r="C19" t="str">
            <v>Finishing</v>
          </cell>
          <cell r="G19">
            <v>0</v>
          </cell>
          <cell r="J19">
            <v>4269</v>
          </cell>
          <cell r="K19">
            <v>1350</v>
          </cell>
          <cell r="L19">
            <v>2875</v>
          </cell>
          <cell r="N19">
            <v>8494</v>
          </cell>
        </row>
        <row r="20">
          <cell r="B20" t="str">
            <v>8.3.6.1</v>
          </cell>
          <cell r="C20" t="str">
            <v>Reinstate gravel road surfaces</v>
          </cell>
          <cell r="D20" t="str">
            <v>m²</v>
          </cell>
          <cell r="E20">
            <v>12</v>
          </cell>
          <cell r="G20">
            <v>0</v>
          </cell>
        </row>
        <row r="21">
          <cell r="A21" t="str">
            <v>E3</v>
          </cell>
          <cell r="C21" t="str">
            <v>MEDIUM PRESSURE PIPELINES</v>
          </cell>
          <cell r="G21">
            <v>0</v>
          </cell>
          <cell r="J21" t="str">
            <v>Reticulation</v>
          </cell>
        </row>
        <row r="22">
          <cell r="B22" t="str">
            <v>8.2.1</v>
          </cell>
          <cell r="C22" t="str">
            <v>Supply, lay and bed pipes complete with couplings for :</v>
          </cell>
          <cell r="G22">
            <v>0</v>
          </cell>
          <cell r="J22" t="str">
            <v>DADAMBA</v>
          </cell>
          <cell r="K22" t="str">
            <v>LUBOMVINI</v>
          </cell>
          <cell r="L22" t="str">
            <v>NTLABANE</v>
          </cell>
          <cell r="N22" t="str">
            <v>TOTAL</v>
          </cell>
        </row>
        <row r="23">
          <cell r="A23" t="str">
            <v>HDPE</v>
          </cell>
          <cell r="C23" t="str">
            <v>32 mm NB class 10</v>
          </cell>
          <cell r="D23" t="str">
            <v>m</v>
          </cell>
          <cell r="E23">
            <v>8000</v>
          </cell>
          <cell r="G23">
            <v>0</v>
          </cell>
          <cell r="I23">
            <v>32</v>
          </cell>
          <cell r="J23">
            <v>3178</v>
          </cell>
          <cell r="K23">
            <v>2143</v>
          </cell>
          <cell r="L23">
            <v>2675</v>
          </cell>
          <cell r="N23">
            <v>7996</v>
          </cell>
        </row>
        <row r="24">
          <cell r="C24" t="str">
            <v>50 mm NB class 10</v>
          </cell>
          <cell r="D24" t="str">
            <v>m</v>
          </cell>
          <cell r="E24">
            <v>2600</v>
          </cell>
          <cell r="G24">
            <v>0</v>
          </cell>
          <cell r="H24" t="str">
            <v>HDPE</v>
          </cell>
          <cell r="I24">
            <v>50</v>
          </cell>
          <cell r="J24">
            <v>1088</v>
          </cell>
          <cell r="K24">
            <v>542</v>
          </cell>
          <cell r="L24">
            <v>888</v>
          </cell>
          <cell r="N24">
            <v>2518</v>
          </cell>
        </row>
        <row r="25">
          <cell r="C25" t="str">
            <v>63 mm NB class 10</v>
          </cell>
          <cell r="D25" t="str">
            <v>m</v>
          </cell>
          <cell r="E25">
            <v>6400</v>
          </cell>
          <cell r="G25">
            <v>0</v>
          </cell>
          <cell r="H25">
            <v>17300</v>
          </cell>
          <cell r="I25" t="str">
            <v>63/9</v>
          </cell>
          <cell r="J25">
            <v>5154</v>
          </cell>
          <cell r="K25">
            <v>398</v>
          </cell>
          <cell r="L25">
            <v>825</v>
          </cell>
          <cell r="N25">
            <v>6377</v>
          </cell>
        </row>
        <row r="26">
          <cell r="C26" t="str">
            <v>63 mm NB class 12</v>
          </cell>
          <cell r="D26" t="str">
            <v>m</v>
          </cell>
          <cell r="E26">
            <v>300</v>
          </cell>
          <cell r="I26" t="str">
            <v>63/12</v>
          </cell>
          <cell r="J26">
            <v>270</v>
          </cell>
          <cell r="N26">
            <v>270</v>
          </cell>
        </row>
        <row r="27">
          <cell r="A27" t="str">
            <v>mPVC</v>
          </cell>
          <cell r="C27" t="str">
            <v>75 mm NB class 9</v>
          </cell>
          <cell r="D27" t="str">
            <v>m</v>
          </cell>
          <cell r="E27">
            <v>4148</v>
          </cell>
          <cell r="G27">
            <v>0</v>
          </cell>
          <cell r="I27">
            <v>75</v>
          </cell>
          <cell r="J27">
            <v>535</v>
          </cell>
          <cell r="K27">
            <v>2013</v>
          </cell>
          <cell r="L27">
            <v>1600</v>
          </cell>
          <cell r="N27">
            <v>4148</v>
          </cell>
        </row>
        <row r="28">
          <cell r="C28" t="str">
            <v>90 mm NB class 9</v>
          </cell>
          <cell r="D28" t="str">
            <v>m</v>
          </cell>
          <cell r="E28">
            <v>1486</v>
          </cell>
          <cell r="G28">
            <v>0</v>
          </cell>
          <cell r="I28">
            <v>90</v>
          </cell>
          <cell r="L28">
            <v>1486</v>
          </cell>
          <cell r="N28">
            <v>1486</v>
          </cell>
        </row>
        <row r="29">
          <cell r="C29" t="str">
            <v>110 mm NB class 9</v>
          </cell>
          <cell r="D29" t="str">
            <v>m</v>
          </cell>
          <cell r="E29">
            <v>0</v>
          </cell>
          <cell r="G29">
            <v>0</v>
          </cell>
          <cell r="I29">
            <v>110</v>
          </cell>
          <cell r="N29">
            <v>0</v>
          </cell>
        </row>
        <row r="30">
          <cell r="D30" t="str">
            <v>m</v>
          </cell>
          <cell r="G30">
            <v>0</v>
          </cell>
          <cell r="H30" t="str">
            <v>PVC</v>
          </cell>
          <cell r="I30" t="str">
            <v>Standpipes</v>
          </cell>
          <cell r="J30">
            <v>29</v>
          </cell>
          <cell r="K30">
            <v>13</v>
          </cell>
          <cell r="L30">
            <v>23</v>
          </cell>
          <cell r="N30">
            <v>65</v>
          </cell>
        </row>
        <row r="31">
          <cell r="D31" t="str">
            <v>m</v>
          </cell>
          <cell r="G31">
            <v>0</v>
          </cell>
          <cell r="I31" t="str">
            <v>Chambers</v>
          </cell>
          <cell r="J31">
            <v>1</v>
          </cell>
          <cell r="K31">
            <v>1</v>
          </cell>
          <cell r="L31">
            <v>0</v>
          </cell>
          <cell r="N31">
            <v>2</v>
          </cell>
        </row>
        <row r="32">
          <cell r="D32" t="str">
            <v>m</v>
          </cell>
          <cell r="G32">
            <v>0</v>
          </cell>
          <cell r="H32">
            <v>5634</v>
          </cell>
          <cell r="I32" t="str">
            <v>BPT</v>
          </cell>
          <cell r="J32">
            <v>0</v>
          </cell>
          <cell r="K32">
            <v>0</v>
          </cell>
          <cell r="L32">
            <v>0</v>
          </cell>
          <cell r="N32">
            <v>0</v>
          </cell>
        </row>
        <row r="33">
          <cell r="I33" t="str">
            <v>Valves</v>
          </cell>
          <cell r="J33">
            <v>2</v>
          </cell>
          <cell r="K33">
            <v>1</v>
          </cell>
          <cell r="L33">
            <v>2</v>
          </cell>
          <cell r="N33">
            <v>5</v>
          </cell>
        </row>
        <row r="34">
          <cell r="C34" t="str">
            <v>Total length of pipe sleeves to be used for road X-ing's</v>
          </cell>
          <cell r="D34" t="str">
            <v>m</v>
          </cell>
          <cell r="E34">
            <v>36</v>
          </cell>
          <cell r="G34">
            <v>0</v>
          </cell>
          <cell r="J34">
            <v>10225</v>
          </cell>
          <cell r="K34">
            <v>5096</v>
          </cell>
          <cell r="L34">
            <v>7474</v>
          </cell>
        </row>
        <row r="35">
          <cell r="B35" t="str">
            <v>8.2.13</v>
          </cell>
          <cell r="C35" t="str">
            <v xml:space="preserve">Valve and hydrant chambers </v>
          </cell>
          <cell r="D35" t="str">
            <v>No.</v>
          </cell>
          <cell r="E35">
            <v>2</v>
          </cell>
          <cell r="G35">
            <v>0</v>
          </cell>
        </row>
        <row r="36">
          <cell r="B36" t="str">
            <v>8.2.15</v>
          </cell>
          <cell r="C36" t="str">
            <v>Special wrapping in corrosive soils</v>
          </cell>
          <cell r="D36" t="str">
            <v>m</v>
          </cell>
          <cell r="E36">
            <v>0</v>
          </cell>
          <cell r="G36">
            <v>0</v>
          </cell>
          <cell r="L36" t="str">
            <v xml:space="preserve">Total length of reticulation piping (m)  </v>
          </cell>
          <cell r="N36">
            <v>22795</v>
          </cell>
        </row>
        <row r="37">
          <cell r="C37" t="str">
            <v>Supply and install PI and route markers</v>
          </cell>
          <cell r="D37" t="str">
            <v>No.</v>
          </cell>
          <cell r="E37">
            <v>9.39</v>
          </cell>
          <cell r="G37">
            <v>0</v>
          </cell>
        </row>
        <row r="38">
          <cell r="A38" t="str">
            <v>E4</v>
          </cell>
          <cell r="C38" t="str">
            <v>BEDDING (PIPES)</v>
          </cell>
          <cell r="G38">
            <v>0</v>
          </cell>
          <cell r="J38" t="str">
            <v xml:space="preserve">Selected Fill </v>
          </cell>
          <cell r="K38" t="str">
            <v>Diameter</v>
          </cell>
          <cell r="L38" t="str">
            <v>Area m²</v>
          </cell>
          <cell r="N38" t="str">
            <v>m³</v>
          </cell>
        </row>
        <row r="39">
          <cell r="B39" t="str">
            <v>PSLB.2.1</v>
          </cell>
          <cell r="C39" t="str">
            <v>Bedding for PVC pipes</v>
          </cell>
          <cell r="D39" t="str">
            <v>m³</v>
          </cell>
          <cell r="E39">
            <v>338.03999999999996</v>
          </cell>
          <cell r="G39">
            <v>0</v>
          </cell>
          <cell r="J39" t="str">
            <v>PVC</v>
          </cell>
          <cell r="K39" t="str">
            <v>ø110 mm</v>
          </cell>
          <cell r="L39">
            <v>0.24860000000000002</v>
          </cell>
          <cell r="N39">
            <v>0</v>
          </cell>
        </row>
        <row r="40">
          <cell r="C40" t="str">
            <v>Selected fill material</v>
          </cell>
          <cell r="D40" t="str">
            <v>m³</v>
          </cell>
          <cell r="E40">
            <v>3648.0046400000001</v>
          </cell>
          <cell r="G40">
            <v>0</v>
          </cell>
          <cell r="J40" t="str">
            <v>PVC</v>
          </cell>
          <cell r="K40" t="str">
            <v>ø90 mm</v>
          </cell>
          <cell r="L40">
            <v>0.23860000000000001</v>
          </cell>
          <cell r="N40">
            <v>354.55959999999999</v>
          </cell>
        </row>
        <row r="41">
          <cell r="C41" t="str">
            <v>STANDPIPES</v>
          </cell>
          <cell r="D41" t="str">
            <v>No.</v>
          </cell>
          <cell r="E41">
            <v>65</v>
          </cell>
          <cell r="G41">
            <v>0</v>
          </cell>
          <cell r="J41" t="str">
            <v>PVC</v>
          </cell>
          <cell r="K41" t="str">
            <v>ø75 mm</v>
          </cell>
          <cell r="L41">
            <v>0.23357999999999998</v>
          </cell>
          <cell r="N41">
            <v>968.88983999999994</v>
          </cell>
        </row>
        <row r="42">
          <cell r="C42" t="str">
            <v>10,000 L Polyethelene tanks</v>
          </cell>
          <cell r="D42" t="str">
            <v>No.</v>
          </cell>
          <cell r="E42">
            <v>0</v>
          </cell>
          <cell r="G42">
            <v>0</v>
          </cell>
          <cell r="J42" t="str">
            <v>HDPE</v>
          </cell>
          <cell r="K42" t="str">
            <v>ø63 mm</v>
          </cell>
          <cell r="L42">
            <v>0.14188299999999998</v>
          </cell>
          <cell r="N42">
            <v>908.05119999999988</v>
          </cell>
        </row>
        <row r="43">
          <cell r="G43">
            <v>0</v>
          </cell>
          <cell r="J43" t="str">
            <v>HDPE</v>
          </cell>
          <cell r="K43" t="str">
            <v>ø50 mm</v>
          </cell>
          <cell r="L43">
            <v>0.13804000000000002</v>
          </cell>
          <cell r="N43">
            <v>358.90400000000005</v>
          </cell>
        </row>
        <row r="44">
          <cell r="G44">
            <v>0</v>
          </cell>
          <cell r="J44" t="str">
            <v>HDPE</v>
          </cell>
          <cell r="K44" t="str">
            <v>ø32 mm</v>
          </cell>
          <cell r="L44">
            <v>0.13220000000000001</v>
          </cell>
          <cell r="N44">
            <v>1057.6000000000001</v>
          </cell>
        </row>
        <row r="45">
          <cell r="G45">
            <v>0</v>
          </cell>
        </row>
        <row r="46">
          <cell r="G46">
            <v>0</v>
          </cell>
          <cell r="K46" t="str">
            <v>Total selected fill (m³)</v>
          </cell>
          <cell r="N46">
            <v>3648.0046400000001</v>
          </cell>
        </row>
        <row r="47">
          <cell r="G47">
            <v>0</v>
          </cell>
        </row>
        <row r="48">
          <cell r="G48">
            <v>0</v>
          </cell>
          <cell r="J48" t="str">
            <v>Bedding</v>
          </cell>
          <cell r="K48" t="str">
            <v>PVC</v>
          </cell>
          <cell r="L48">
            <v>0.06</v>
          </cell>
          <cell r="N48">
            <v>338.03999999999996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OVER"/>
      <sheetName val="SUMMARY1"/>
      <sheetName val="TASKS"/>
      <sheetName val="MOS"/>
      <sheetName val="CONTIN"/>
      <sheetName val="VO's"/>
      <sheetName val="DEDUCT"/>
      <sheetName val="C"/>
      <sheetName val="DB"/>
      <sheetName val="LB"/>
      <sheetName val="DM"/>
      <sheetName val="LD"/>
      <sheetName val="LE"/>
      <sheetName val="ME"/>
      <sheetName val="PMFS"/>
      <sheetName val="MH"/>
      <sheetName val="MJ"/>
      <sheetName val="MK"/>
      <sheetName val="MM"/>
      <sheetName val="Summary"/>
      <sheetName val="SUM"/>
      <sheetName val="ESCAL"/>
      <sheetName val="R&amp;F"/>
      <sheetName val="D"/>
      <sheetName val="DK"/>
      <sheetName val="L "/>
      <sheetName val="LE "/>
      <sheetName val="LF"/>
    </sheetNames>
    <sheetDataSet>
      <sheetData sheetId="0" refreshError="1">
        <row r="1">
          <cell r="C1" t="str">
            <v>UNIT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431A"/>
      <sheetName val="9431C"/>
      <sheetName val="9431D"/>
      <sheetName val="9431G"/>
      <sheetName val="9431L"/>
      <sheetName val="9431P"/>
      <sheetName val="ALTERNATIVE"/>
      <sheetName val="Summary"/>
    </sheetNames>
    <sheetDataSet>
      <sheetData sheetId="0" refreshError="1">
        <row r="1">
          <cell r="C1" t="str">
            <v>SHORT DESCRIPTION</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tabSelected="1" zoomScale="68" zoomScaleNormal="68" workbookViewId="0">
      <selection activeCell="J27" sqref="J27"/>
    </sheetView>
  </sheetViews>
  <sheetFormatPr defaultRowHeight="12.75" x14ac:dyDescent="0.2"/>
  <sheetData>
    <row r="1" spans="1:17" x14ac:dyDescent="0.2">
      <c r="C1" s="702"/>
      <c r="D1" s="703"/>
      <c r="E1" s="703"/>
      <c r="F1" s="703"/>
      <c r="G1" s="703"/>
      <c r="H1" s="703"/>
      <c r="I1" s="703"/>
    </row>
    <row r="2" spans="1:17" x14ac:dyDescent="0.2">
      <c r="C2" s="702"/>
      <c r="D2" s="703"/>
      <c r="E2" s="703"/>
      <c r="F2" s="703"/>
      <c r="G2" s="703"/>
      <c r="H2" s="703"/>
      <c r="I2" s="703"/>
    </row>
    <row r="3" spans="1:17" x14ac:dyDescent="0.2">
      <c r="C3" s="702"/>
      <c r="D3" s="703"/>
      <c r="E3" s="703"/>
      <c r="F3" s="703"/>
      <c r="G3" s="703"/>
      <c r="H3" s="703"/>
      <c r="I3" s="703"/>
    </row>
    <row r="4" spans="1:17" x14ac:dyDescent="0.2">
      <c r="C4" s="702"/>
      <c r="D4" s="703"/>
      <c r="E4" s="703"/>
      <c r="F4" s="703"/>
      <c r="G4" s="703"/>
      <c r="H4" s="703"/>
      <c r="I4" s="703"/>
    </row>
    <row r="5" spans="1:17" x14ac:dyDescent="0.2">
      <c r="C5" s="702"/>
      <c r="D5" s="703"/>
      <c r="E5" s="703"/>
      <c r="F5" s="703"/>
      <c r="G5" s="703"/>
      <c r="H5" s="703"/>
      <c r="I5" s="703"/>
    </row>
    <row r="6" spans="1:17" x14ac:dyDescent="0.2">
      <c r="C6" s="702"/>
      <c r="D6" s="703"/>
      <c r="E6" s="703"/>
      <c r="F6" s="703"/>
      <c r="G6" s="703"/>
      <c r="H6" s="703"/>
      <c r="I6" s="703"/>
    </row>
    <row r="7" spans="1:17" x14ac:dyDescent="0.2">
      <c r="C7" s="702"/>
      <c r="D7" s="703"/>
      <c r="E7" s="703"/>
      <c r="F7" s="703"/>
      <c r="G7" s="703"/>
      <c r="H7" s="703"/>
      <c r="I7" s="703"/>
    </row>
    <row r="8" spans="1:17" x14ac:dyDescent="0.2">
      <c r="C8" s="702"/>
      <c r="D8" s="703"/>
      <c r="E8" s="703"/>
      <c r="F8" s="703"/>
      <c r="G8" s="703"/>
      <c r="H8" s="703"/>
      <c r="I8" s="703"/>
    </row>
    <row r="9" spans="1:17" x14ac:dyDescent="0.2">
      <c r="C9" s="702"/>
      <c r="D9" s="703"/>
      <c r="E9" s="703"/>
      <c r="F9" s="703"/>
      <c r="G9" s="703"/>
      <c r="H9" s="703"/>
      <c r="I9" s="703"/>
    </row>
    <row r="10" spans="1:17" ht="18" x14ac:dyDescent="0.2">
      <c r="A10" s="704"/>
      <c r="F10" s="705"/>
      <c r="G10" s="705"/>
      <c r="H10" s="705"/>
      <c r="I10" s="705"/>
    </row>
    <row r="11" spans="1:17" ht="18" x14ac:dyDescent="0.2">
      <c r="A11" s="704"/>
      <c r="F11" s="705"/>
      <c r="G11" s="705"/>
      <c r="H11" s="705"/>
      <c r="I11" s="705"/>
    </row>
    <row r="12" spans="1:17" x14ac:dyDescent="0.2">
      <c r="F12" s="703"/>
      <c r="G12" s="703"/>
      <c r="H12" s="703"/>
      <c r="I12" s="703"/>
    </row>
    <row r="13" spans="1:17" ht="18" x14ac:dyDescent="0.2">
      <c r="A13" s="707" t="s">
        <v>978</v>
      </c>
      <c r="B13" s="707"/>
      <c r="C13" s="707"/>
      <c r="D13" s="707"/>
      <c r="E13" s="707"/>
      <c r="F13" s="707"/>
      <c r="G13" s="707"/>
      <c r="H13" s="707"/>
      <c r="I13" s="707"/>
      <c r="J13" s="707"/>
      <c r="K13" s="707"/>
      <c r="L13" s="707"/>
      <c r="M13" s="707"/>
      <c r="N13" s="707"/>
      <c r="O13" s="707"/>
      <c r="P13" s="707"/>
      <c r="Q13" s="707"/>
    </row>
    <row r="14" spans="1:17" ht="18" x14ac:dyDescent="0.2">
      <c r="C14" s="704"/>
      <c r="D14" s="708"/>
      <c r="E14" s="708"/>
      <c r="F14" s="708"/>
      <c r="G14" s="703"/>
      <c r="H14" s="703"/>
      <c r="I14" s="703"/>
    </row>
    <row r="15" spans="1:17" ht="18" x14ac:dyDescent="0.2">
      <c r="D15" s="706"/>
      <c r="E15" s="703"/>
      <c r="F15" s="703"/>
      <c r="G15" s="705"/>
      <c r="H15" s="705"/>
      <c r="I15" s="705"/>
    </row>
    <row r="16" spans="1:17" x14ac:dyDescent="0.2">
      <c r="A16" s="709" t="s">
        <v>1070</v>
      </c>
      <c r="B16" s="709"/>
      <c r="C16" s="709"/>
      <c r="D16" s="709"/>
      <c r="E16" s="709"/>
      <c r="F16" s="709"/>
      <c r="G16" s="709"/>
      <c r="H16" s="709"/>
      <c r="I16" s="709"/>
      <c r="J16" s="709"/>
      <c r="K16" s="709"/>
      <c r="L16" s="709"/>
      <c r="M16" s="709"/>
      <c r="N16" s="709"/>
      <c r="O16" s="709"/>
      <c r="P16" s="709"/>
      <c r="Q16" s="709"/>
    </row>
    <row r="17" spans="1:17" x14ac:dyDescent="0.2">
      <c r="A17" s="709"/>
      <c r="B17" s="709"/>
      <c r="C17" s="709"/>
      <c r="D17" s="709"/>
      <c r="E17" s="709"/>
      <c r="F17" s="709"/>
      <c r="G17" s="709"/>
      <c r="H17" s="709"/>
      <c r="I17" s="709"/>
      <c r="J17" s="709"/>
      <c r="K17" s="709"/>
      <c r="L17" s="709"/>
      <c r="M17" s="709"/>
      <c r="N17" s="709"/>
      <c r="O17" s="709"/>
      <c r="P17" s="709"/>
      <c r="Q17" s="709"/>
    </row>
    <row r="18" spans="1:17" x14ac:dyDescent="0.2">
      <c r="A18" s="709"/>
      <c r="B18" s="709"/>
      <c r="C18" s="709"/>
      <c r="D18" s="709"/>
      <c r="E18" s="709"/>
      <c r="F18" s="709"/>
      <c r="G18" s="709"/>
      <c r="H18" s="709"/>
      <c r="I18" s="709"/>
      <c r="J18" s="709"/>
      <c r="K18" s="709"/>
      <c r="L18" s="709"/>
      <c r="M18" s="709"/>
      <c r="N18" s="709"/>
      <c r="O18" s="709"/>
      <c r="P18" s="709"/>
      <c r="Q18" s="709"/>
    </row>
    <row r="19" spans="1:17" x14ac:dyDescent="0.2">
      <c r="A19" s="709"/>
      <c r="B19" s="709"/>
      <c r="C19" s="709"/>
      <c r="D19" s="709"/>
      <c r="E19" s="709"/>
      <c r="F19" s="709"/>
      <c r="G19" s="709"/>
      <c r="H19" s="709"/>
      <c r="I19" s="709"/>
      <c r="J19" s="709"/>
      <c r="K19" s="709"/>
      <c r="L19" s="709"/>
      <c r="M19" s="709"/>
      <c r="N19" s="709"/>
      <c r="O19" s="709"/>
      <c r="P19" s="709"/>
      <c r="Q19" s="709"/>
    </row>
    <row r="22" spans="1:17" x14ac:dyDescent="0.2">
      <c r="A22" s="709" t="s">
        <v>1069</v>
      </c>
      <c r="B22" s="709"/>
      <c r="C22" s="709"/>
      <c r="D22" s="709"/>
      <c r="E22" s="709"/>
      <c r="F22" s="709"/>
      <c r="G22" s="709"/>
      <c r="H22" s="709"/>
      <c r="I22" s="709"/>
      <c r="J22" s="709"/>
      <c r="K22" s="709"/>
      <c r="L22" s="709"/>
      <c r="M22" s="709"/>
      <c r="N22" s="709"/>
      <c r="O22" s="709"/>
      <c r="P22" s="709"/>
      <c r="Q22" s="709"/>
    </row>
    <row r="23" spans="1:17" x14ac:dyDescent="0.2">
      <c r="A23" s="709"/>
      <c r="B23" s="709"/>
      <c r="C23" s="709"/>
      <c r="D23" s="709"/>
      <c r="E23" s="709"/>
      <c r="F23" s="709"/>
      <c r="G23" s="709"/>
      <c r="H23" s="709"/>
      <c r="I23" s="709"/>
      <c r="J23" s="709"/>
      <c r="K23" s="709"/>
      <c r="L23" s="709"/>
      <c r="M23" s="709"/>
      <c r="N23" s="709"/>
      <c r="O23" s="709"/>
      <c r="P23" s="709"/>
      <c r="Q23" s="709"/>
    </row>
  </sheetData>
  <mergeCells count="4">
    <mergeCell ref="A13:Q13"/>
    <mergeCell ref="D14:F14"/>
    <mergeCell ref="A16:Q19"/>
    <mergeCell ref="A22:Q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151"/>
  <sheetViews>
    <sheetView showZeros="0" view="pageBreakPreview" topLeftCell="A148" zoomScale="63" zoomScaleNormal="90" zoomScaleSheetLayoutView="63" workbookViewId="0">
      <selection activeCell="H8" sqref="H8:I149"/>
    </sheetView>
  </sheetViews>
  <sheetFormatPr defaultRowHeight="12.75" x14ac:dyDescent="0.2"/>
  <cols>
    <col min="1" max="1" width="7.5703125" style="306" customWidth="1"/>
    <col min="2" max="2" width="9.5703125" style="19" customWidth="1"/>
    <col min="3" max="3" width="43.5703125" style="19" customWidth="1"/>
    <col min="4" max="4" width="8.42578125" style="19" customWidth="1"/>
    <col min="5" max="7" width="9.5703125" style="35" customWidth="1"/>
    <col min="8" max="8" width="11.5703125" style="19" customWidth="1"/>
    <col min="9" max="9" width="19.140625" style="19" bestFit="1" customWidth="1"/>
    <col min="10" max="10" width="9.140625" style="13"/>
    <col min="11" max="258" width="9.140625" style="14"/>
    <col min="259" max="259" width="7.5703125" style="14" customWidth="1"/>
    <col min="260" max="260" width="9.5703125" style="14" customWidth="1"/>
    <col min="261" max="261" width="43.5703125" style="14" customWidth="1"/>
    <col min="262" max="262" width="8.42578125" style="14" customWidth="1"/>
    <col min="263" max="263" width="9.5703125" style="14" customWidth="1"/>
    <col min="264" max="264" width="11.5703125" style="14" customWidth="1"/>
    <col min="265" max="265" width="15.5703125" style="14" customWidth="1"/>
    <col min="266" max="514" width="9.140625" style="14"/>
    <col min="515" max="515" width="7.5703125" style="14" customWidth="1"/>
    <col min="516" max="516" width="9.5703125" style="14" customWidth="1"/>
    <col min="517" max="517" width="43.5703125" style="14" customWidth="1"/>
    <col min="518" max="518" width="8.42578125" style="14" customWidth="1"/>
    <col min="519" max="519" width="9.5703125" style="14" customWidth="1"/>
    <col min="520" max="520" width="11.5703125" style="14" customWidth="1"/>
    <col min="521" max="521" width="15.5703125" style="14" customWidth="1"/>
    <col min="522" max="770" width="9.140625" style="14"/>
    <col min="771" max="771" width="7.5703125" style="14" customWidth="1"/>
    <col min="772" max="772" width="9.5703125" style="14" customWidth="1"/>
    <col min="773" max="773" width="43.5703125" style="14" customWidth="1"/>
    <col min="774" max="774" width="8.42578125" style="14" customWidth="1"/>
    <col min="775" max="775" width="9.5703125" style="14" customWidth="1"/>
    <col min="776" max="776" width="11.5703125" style="14" customWidth="1"/>
    <col min="777" max="777" width="15.5703125" style="14" customWidth="1"/>
    <col min="778" max="1026" width="9.140625" style="14"/>
    <col min="1027" max="1027" width="7.5703125" style="14" customWidth="1"/>
    <col min="1028" max="1028" width="9.5703125" style="14" customWidth="1"/>
    <col min="1029" max="1029" width="43.5703125" style="14" customWidth="1"/>
    <col min="1030" max="1030" width="8.42578125" style="14" customWidth="1"/>
    <col min="1031" max="1031" width="9.5703125" style="14" customWidth="1"/>
    <col min="1032" max="1032" width="11.5703125" style="14" customWidth="1"/>
    <col min="1033" max="1033" width="15.5703125" style="14" customWidth="1"/>
    <col min="1034" max="1282" width="9.140625" style="14"/>
    <col min="1283" max="1283" width="7.5703125" style="14" customWidth="1"/>
    <col min="1284" max="1284" width="9.5703125" style="14" customWidth="1"/>
    <col min="1285" max="1285" width="43.5703125" style="14" customWidth="1"/>
    <col min="1286" max="1286" width="8.42578125" style="14" customWidth="1"/>
    <col min="1287" max="1287" width="9.5703125" style="14" customWidth="1"/>
    <col min="1288" max="1288" width="11.5703125" style="14" customWidth="1"/>
    <col min="1289" max="1289" width="15.5703125" style="14" customWidth="1"/>
    <col min="1290" max="1538" width="9.140625" style="14"/>
    <col min="1539" max="1539" width="7.5703125" style="14" customWidth="1"/>
    <col min="1540" max="1540" width="9.5703125" style="14" customWidth="1"/>
    <col min="1541" max="1541" width="43.5703125" style="14" customWidth="1"/>
    <col min="1542" max="1542" width="8.42578125" style="14" customWidth="1"/>
    <col min="1543" max="1543" width="9.5703125" style="14" customWidth="1"/>
    <col min="1544" max="1544" width="11.5703125" style="14" customWidth="1"/>
    <col min="1545" max="1545" width="15.5703125" style="14" customWidth="1"/>
    <col min="1546" max="1794" width="9.140625" style="14"/>
    <col min="1795" max="1795" width="7.5703125" style="14" customWidth="1"/>
    <col min="1796" max="1796" width="9.5703125" style="14" customWidth="1"/>
    <col min="1797" max="1797" width="43.5703125" style="14" customWidth="1"/>
    <col min="1798" max="1798" width="8.42578125" style="14" customWidth="1"/>
    <col min="1799" max="1799" width="9.5703125" style="14" customWidth="1"/>
    <col min="1800" max="1800" width="11.5703125" style="14" customWidth="1"/>
    <col min="1801" max="1801" width="15.5703125" style="14" customWidth="1"/>
    <col min="1802" max="2050" width="9.140625" style="14"/>
    <col min="2051" max="2051" width="7.5703125" style="14" customWidth="1"/>
    <col min="2052" max="2052" width="9.5703125" style="14" customWidth="1"/>
    <col min="2053" max="2053" width="43.5703125" style="14" customWidth="1"/>
    <col min="2054" max="2054" width="8.42578125" style="14" customWidth="1"/>
    <col min="2055" max="2055" width="9.5703125" style="14" customWidth="1"/>
    <col min="2056" max="2056" width="11.5703125" style="14" customWidth="1"/>
    <col min="2057" max="2057" width="15.5703125" style="14" customWidth="1"/>
    <col min="2058" max="2306" width="9.140625" style="14"/>
    <col min="2307" max="2307" width="7.5703125" style="14" customWidth="1"/>
    <col min="2308" max="2308" width="9.5703125" style="14" customWidth="1"/>
    <col min="2309" max="2309" width="43.5703125" style="14" customWidth="1"/>
    <col min="2310" max="2310" width="8.42578125" style="14" customWidth="1"/>
    <col min="2311" max="2311" width="9.5703125" style="14" customWidth="1"/>
    <col min="2312" max="2312" width="11.5703125" style="14" customWidth="1"/>
    <col min="2313" max="2313" width="15.5703125" style="14" customWidth="1"/>
    <col min="2314" max="2562" width="9.140625" style="14"/>
    <col min="2563" max="2563" width="7.5703125" style="14" customWidth="1"/>
    <col min="2564" max="2564" width="9.5703125" style="14" customWidth="1"/>
    <col min="2565" max="2565" width="43.5703125" style="14" customWidth="1"/>
    <col min="2566" max="2566" width="8.42578125" style="14" customWidth="1"/>
    <col min="2567" max="2567" width="9.5703125" style="14" customWidth="1"/>
    <col min="2568" max="2568" width="11.5703125" style="14" customWidth="1"/>
    <col min="2569" max="2569" width="15.5703125" style="14" customWidth="1"/>
    <col min="2570" max="2818" width="9.140625" style="14"/>
    <col min="2819" max="2819" width="7.5703125" style="14" customWidth="1"/>
    <col min="2820" max="2820" width="9.5703125" style="14" customWidth="1"/>
    <col min="2821" max="2821" width="43.5703125" style="14" customWidth="1"/>
    <col min="2822" max="2822" width="8.42578125" style="14" customWidth="1"/>
    <col min="2823" max="2823" width="9.5703125" style="14" customWidth="1"/>
    <col min="2824" max="2824" width="11.5703125" style="14" customWidth="1"/>
    <col min="2825" max="2825" width="15.5703125" style="14" customWidth="1"/>
    <col min="2826" max="3074" width="9.140625" style="14"/>
    <col min="3075" max="3075" width="7.5703125" style="14" customWidth="1"/>
    <col min="3076" max="3076" width="9.5703125" style="14" customWidth="1"/>
    <col min="3077" max="3077" width="43.5703125" style="14" customWidth="1"/>
    <col min="3078" max="3078" width="8.42578125" style="14" customWidth="1"/>
    <col min="3079" max="3079" width="9.5703125" style="14" customWidth="1"/>
    <col min="3080" max="3080" width="11.5703125" style="14" customWidth="1"/>
    <col min="3081" max="3081" width="15.5703125" style="14" customWidth="1"/>
    <col min="3082" max="3330" width="9.140625" style="14"/>
    <col min="3331" max="3331" width="7.5703125" style="14" customWidth="1"/>
    <col min="3332" max="3332" width="9.5703125" style="14" customWidth="1"/>
    <col min="3333" max="3333" width="43.5703125" style="14" customWidth="1"/>
    <col min="3334" max="3334" width="8.42578125" style="14" customWidth="1"/>
    <col min="3335" max="3335" width="9.5703125" style="14" customWidth="1"/>
    <col min="3336" max="3336" width="11.5703125" style="14" customWidth="1"/>
    <col min="3337" max="3337" width="15.5703125" style="14" customWidth="1"/>
    <col min="3338" max="3586" width="9.140625" style="14"/>
    <col min="3587" max="3587" width="7.5703125" style="14" customWidth="1"/>
    <col min="3588" max="3588" width="9.5703125" style="14" customWidth="1"/>
    <col min="3589" max="3589" width="43.5703125" style="14" customWidth="1"/>
    <col min="3590" max="3590" width="8.42578125" style="14" customWidth="1"/>
    <col min="3591" max="3591" width="9.5703125" style="14" customWidth="1"/>
    <col min="3592" max="3592" width="11.5703125" style="14" customWidth="1"/>
    <col min="3593" max="3593" width="15.5703125" style="14" customWidth="1"/>
    <col min="3594" max="3842" width="9.140625" style="14"/>
    <col min="3843" max="3843" width="7.5703125" style="14" customWidth="1"/>
    <col min="3844" max="3844" width="9.5703125" style="14" customWidth="1"/>
    <col min="3845" max="3845" width="43.5703125" style="14" customWidth="1"/>
    <col min="3846" max="3846" width="8.42578125" style="14" customWidth="1"/>
    <col min="3847" max="3847" width="9.5703125" style="14" customWidth="1"/>
    <col min="3848" max="3848" width="11.5703125" style="14" customWidth="1"/>
    <col min="3849" max="3849" width="15.5703125" style="14" customWidth="1"/>
    <col min="3850" max="4098" width="9.140625" style="14"/>
    <col min="4099" max="4099" width="7.5703125" style="14" customWidth="1"/>
    <col min="4100" max="4100" width="9.5703125" style="14" customWidth="1"/>
    <col min="4101" max="4101" width="43.5703125" style="14" customWidth="1"/>
    <col min="4102" max="4102" width="8.42578125" style="14" customWidth="1"/>
    <col min="4103" max="4103" width="9.5703125" style="14" customWidth="1"/>
    <col min="4104" max="4104" width="11.5703125" style="14" customWidth="1"/>
    <col min="4105" max="4105" width="15.5703125" style="14" customWidth="1"/>
    <col min="4106" max="4354" width="9.140625" style="14"/>
    <col min="4355" max="4355" width="7.5703125" style="14" customWidth="1"/>
    <col min="4356" max="4356" width="9.5703125" style="14" customWidth="1"/>
    <col min="4357" max="4357" width="43.5703125" style="14" customWidth="1"/>
    <col min="4358" max="4358" width="8.42578125" style="14" customWidth="1"/>
    <col min="4359" max="4359" width="9.5703125" style="14" customWidth="1"/>
    <col min="4360" max="4360" width="11.5703125" style="14" customWidth="1"/>
    <col min="4361" max="4361" width="15.5703125" style="14" customWidth="1"/>
    <col min="4362" max="4610" width="9.140625" style="14"/>
    <col min="4611" max="4611" width="7.5703125" style="14" customWidth="1"/>
    <col min="4612" max="4612" width="9.5703125" style="14" customWidth="1"/>
    <col min="4613" max="4613" width="43.5703125" style="14" customWidth="1"/>
    <col min="4614" max="4614" width="8.42578125" style="14" customWidth="1"/>
    <col min="4615" max="4615" width="9.5703125" style="14" customWidth="1"/>
    <col min="4616" max="4616" width="11.5703125" style="14" customWidth="1"/>
    <col min="4617" max="4617" width="15.5703125" style="14" customWidth="1"/>
    <col min="4618" max="4866" width="9.140625" style="14"/>
    <col min="4867" max="4867" width="7.5703125" style="14" customWidth="1"/>
    <col min="4868" max="4868" width="9.5703125" style="14" customWidth="1"/>
    <col min="4869" max="4869" width="43.5703125" style="14" customWidth="1"/>
    <col min="4870" max="4870" width="8.42578125" style="14" customWidth="1"/>
    <col min="4871" max="4871" width="9.5703125" style="14" customWidth="1"/>
    <col min="4872" max="4872" width="11.5703125" style="14" customWidth="1"/>
    <col min="4873" max="4873" width="15.5703125" style="14" customWidth="1"/>
    <col min="4874" max="5122" width="9.140625" style="14"/>
    <col min="5123" max="5123" width="7.5703125" style="14" customWidth="1"/>
    <col min="5124" max="5124" width="9.5703125" style="14" customWidth="1"/>
    <col min="5125" max="5125" width="43.5703125" style="14" customWidth="1"/>
    <col min="5126" max="5126" width="8.42578125" style="14" customWidth="1"/>
    <col min="5127" max="5127" width="9.5703125" style="14" customWidth="1"/>
    <col min="5128" max="5128" width="11.5703125" style="14" customWidth="1"/>
    <col min="5129" max="5129" width="15.5703125" style="14" customWidth="1"/>
    <col min="5130" max="5378" width="9.140625" style="14"/>
    <col min="5379" max="5379" width="7.5703125" style="14" customWidth="1"/>
    <col min="5380" max="5380" width="9.5703125" style="14" customWidth="1"/>
    <col min="5381" max="5381" width="43.5703125" style="14" customWidth="1"/>
    <col min="5382" max="5382" width="8.42578125" style="14" customWidth="1"/>
    <col min="5383" max="5383" width="9.5703125" style="14" customWidth="1"/>
    <col min="5384" max="5384" width="11.5703125" style="14" customWidth="1"/>
    <col min="5385" max="5385" width="15.5703125" style="14" customWidth="1"/>
    <col min="5386" max="5634" width="9.140625" style="14"/>
    <col min="5635" max="5635" width="7.5703125" style="14" customWidth="1"/>
    <col min="5636" max="5636" width="9.5703125" style="14" customWidth="1"/>
    <col min="5637" max="5637" width="43.5703125" style="14" customWidth="1"/>
    <col min="5638" max="5638" width="8.42578125" style="14" customWidth="1"/>
    <col min="5639" max="5639" width="9.5703125" style="14" customWidth="1"/>
    <col min="5640" max="5640" width="11.5703125" style="14" customWidth="1"/>
    <col min="5641" max="5641" width="15.5703125" style="14" customWidth="1"/>
    <col min="5642" max="5890" width="9.140625" style="14"/>
    <col min="5891" max="5891" width="7.5703125" style="14" customWidth="1"/>
    <col min="5892" max="5892" width="9.5703125" style="14" customWidth="1"/>
    <col min="5893" max="5893" width="43.5703125" style="14" customWidth="1"/>
    <col min="5894" max="5894" width="8.42578125" style="14" customWidth="1"/>
    <col min="5895" max="5895" width="9.5703125" style="14" customWidth="1"/>
    <col min="5896" max="5896" width="11.5703125" style="14" customWidth="1"/>
    <col min="5897" max="5897" width="15.5703125" style="14" customWidth="1"/>
    <col min="5898" max="6146" width="9.140625" style="14"/>
    <col min="6147" max="6147" width="7.5703125" style="14" customWidth="1"/>
    <col min="6148" max="6148" width="9.5703125" style="14" customWidth="1"/>
    <col min="6149" max="6149" width="43.5703125" style="14" customWidth="1"/>
    <col min="6150" max="6150" width="8.42578125" style="14" customWidth="1"/>
    <col min="6151" max="6151" width="9.5703125" style="14" customWidth="1"/>
    <col min="6152" max="6152" width="11.5703125" style="14" customWidth="1"/>
    <col min="6153" max="6153" width="15.5703125" style="14" customWidth="1"/>
    <col min="6154" max="6402" width="9.140625" style="14"/>
    <col min="6403" max="6403" width="7.5703125" style="14" customWidth="1"/>
    <col min="6404" max="6404" width="9.5703125" style="14" customWidth="1"/>
    <col min="6405" max="6405" width="43.5703125" style="14" customWidth="1"/>
    <col min="6406" max="6406" width="8.42578125" style="14" customWidth="1"/>
    <col min="6407" max="6407" width="9.5703125" style="14" customWidth="1"/>
    <col min="6408" max="6408" width="11.5703125" style="14" customWidth="1"/>
    <col min="6409" max="6409" width="15.5703125" style="14" customWidth="1"/>
    <col min="6410" max="6658" width="9.140625" style="14"/>
    <col min="6659" max="6659" width="7.5703125" style="14" customWidth="1"/>
    <col min="6660" max="6660" width="9.5703125" style="14" customWidth="1"/>
    <col min="6661" max="6661" width="43.5703125" style="14" customWidth="1"/>
    <col min="6662" max="6662" width="8.42578125" style="14" customWidth="1"/>
    <col min="6663" max="6663" width="9.5703125" style="14" customWidth="1"/>
    <col min="6664" max="6664" width="11.5703125" style="14" customWidth="1"/>
    <col min="6665" max="6665" width="15.5703125" style="14" customWidth="1"/>
    <col min="6666" max="6914" width="9.140625" style="14"/>
    <col min="6915" max="6915" width="7.5703125" style="14" customWidth="1"/>
    <col min="6916" max="6916" width="9.5703125" style="14" customWidth="1"/>
    <col min="6917" max="6917" width="43.5703125" style="14" customWidth="1"/>
    <col min="6918" max="6918" width="8.42578125" style="14" customWidth="1"/>
    <col min="6919" max="6919" width="9.5703125" style="14" customWidth="1"/>
    <col min="6920" max="6920" width="11.5703125" style="14" customWidth="1"/>
    <col min="6921" max="6921" width="15.5703125" style="14" customWidth="1"/>
    <col min="6922" max="7170" width="9.140625" style="14"/>
    <col min="7171" max="7171" width="7.5703125" style="14" customWidth="1"/>
    <col min="7172" max="7172" width="9.5703125" style="14" customWidth="1"/>
    <col min="7173" max="7173" width="43.5703125" style="14" customWidth="1"/>
    <col min="7174" max="7174" width="8.42578125" style="14" customWidth="1"/>
    <col min="7175" max="7175" width="9.5703125" style="14" customWidth="1"/>
    <col min="7176" max="7176" width="11.5703125" style="14" customWidth="1"/>
    <col min="7177" max="7177" width="15.5703125" style="14" customWidth="1"/>
    <col min="7178" max="7426" width="9.140625" style="14"/>
    <col min="7427" max="7427" width="7.5703125" style="14" customWidth="1"/>
    <col min="7428" max="7428" width="9.5703125" style="14" customWidth="1"/>
    <col min="7429" max="7429" width="43.5703125" style="14" customWidth="1"/>
    <col min="7430" max="7430" width="8.42578125" style="14" customWidth="1"/>
    <col min="7431" max="7431" width="9.5703125" style="14" customWidth="1"/>
    <col min="7432" max="7432" width="11.5703125" style="14" customWidth="1"/>
    <col min="7433" max="7433" width="15.5703125" style="14" customWidth="1"/>
    <col min="7434" max="7682" width="9.140625" style="14"/>
    <col min="7683" max="7683" width="7.5703125" style="14" customWidth="1"/>
    <col min="7684" max="7684" width="9.5703125" style="14" customWidth="1"/>
    <col min="7685" max="7685" width="43.5703125" style="14" customWidth="1"/>
    <col min="7686" max="7686" width="8.42578125" style="14" customWidth="1"/>
    <col min="7687" max="7687" width="9.5703125" style="14" customWidth="1"/>
    <col min="7688" max="7688" width="11.5703125" style="14" customWidth="1"/>
    <col min="7689" max="7689" width="15.5703125" style="14" customWidth="1"/>
    <col min="7690" max="7938" width="9.140625" style="14"/>
    <col min="7939" max="7939" width="7.5703125" style="14" customWidth="1"/>
    <col min="7940" max="7940" width="9.5703125" style="14" customWidth="1"/>
    <col min="7941" max="7941" width="43.5703125" style="14" customWidth="1"/>
    <col min="7942" max="7942" width="8.42578125" style="14" customWidth="1"/>
    <col min="7943" max="7943" width="9.5703125" style="14" customWidth="1"/>
    <col min="7944" max="7944" width="11.5703125" style="14" customWidth="1"/>
    <col min="7945" max="7945" width="15.5703125" style="14" customWidth="1"/>
    <col min="7946" max="8194" width="9.140625" style="14"/>
    <col min="8195" max="8195" width="7.5703125" style="14" customWidth="1"/>
    <col min="8196" max="8196" width="9.5703125" style="14" customWidth="1"/>
    <col min="8197" max="8197" width="43.5703125" style="14" customWidth="1"/>
    <col min="8198" max="8198" width="8.42578125" style="14" customWidth="1"/>
    <col min="8199" max="8199" width="9.5703125" style="14" customWidth="1"/>
    <col min="8200" max="8200" width="11.5703125" style="14" customWidth="1"/>
    <col min="8201" max="8201" width="15.5703125" style="14" customWidth="1"/>
    <col min="8202" max="8450" width="9.140625" style="14"/>
    <col min="8451" max="8451" width="7.5703125" style="14" customWidth="1"/>
    <col min="8452" max="8452" width="9.5703125" style="14" customWidth="1"/>
    <col min="8453" max="8453" width="43.5703125" style="14" customWidth="1"/>
    <col min="8454" max="8454" width="8.42578125" style="14" customWidth="1"/>
    <col min="8455" max="8455" width="9.5703125" style="14" customWidth="1"/>
    <col min="8456" max="8456" width="11.5703125" style="14" customWidth="1"/>
    <col min="8457" max="8457" width="15.5703125" style="14" customWidth="1"/>
    <col min="8458" max="8706" width="9.140625" style="14"/>
    <col min="8707" max="8707" width="7.5703125" style="14" customWidth="1"/>
    <col min="8708" max="8708" width="9.5703125" style="14" customWidth="1"/>
    <col min="8709" max="8709" width="43.5703125" style="14" customWidth="1"/>
    <col min="8710" max="8710" width="8.42578125" style="14" customWidth="1"/>
    <col min="8711" max="8711" width="9.5703125" style="14" customWidth="1"/>
    <col min="8712" max="8712" width="11.5703125" style="14" customWidth="1"/>
    <col min="8713" max="8713" width="15.5703125" style="14" customWidth="1"/>
    <col min="8714" max="8962" width="9.140625" style="14"/>
    <col min="8963" max="8963" width="7.5703125" style="14" customWidth="1"/>
    <col min="8964" max="8964" width="9.5703125" style="14" customWidth="1"/>
    <col min="8965" max="8965" width="43.5703125" style="14" customWidth="1"/>
    <col min="8966" max="8966" width="8.42578125" style="14" customWidth="1"/>
    <col min="8967" max="8967" width="9.5703125" style="14" customWidth="1"/>
    <col min="8968" max="8968" width="11.5703125" style="14" customWidth="1"/>
    <col min="8969" max="8969" width="15.5703125" style="14" customWidth="1"/>
    <col min="8970" max="9218" width="9.140625" style="14"/>
    <col min="9219" max="9219" width="7.5703125" style="14" customWidth="1"/>
    <col min="9220" max="9220" width="9.5703125" style="14" customWidth="1"/>
    <col min="9221" max="9221" width="43.5703125" style="14" customWidth="1"/>
    <col min="9222" max="9222" width="8.42578125" style="14" customWidth="1"/>
    <col min="9223" max="9223" width="9.5703125" style="14" customWidth="1"/>
    <col min="9224" max="9224" width="11.5703125" style="14" customWidth="1"/>
    <col min="9225" max="9225" width="15.5703125" style="14" customWidth="1"/>
    <col min="9226" max="9474" width="9.140625" style="14"/>
    <col min="9475" max="9475" width="7.5703125" style="14" customWidth="1"/>
    <col min="9476" max="9476" width="9.5703125" style="14" customWidth="1"/>
    <col min="9477" max="9477" width="43.5703125" style="14" customWidth="1"/>
    <col min="9478" max="9478" width="8.42578125" style="14" customWidth="1"/>
    <col min="9479" max="9479" width="9.5703125" style="14" customWidth="1"/>
    <col min="9480" max="9480" width="11.5703125" style="14" customWidth="1"/>
    <col min="9481" max="9481" width="15.5703125" style="14" customWidth="1"/>
    <col min="9482" max="9730" width="9.140625" style="14"/>
    <col min="9731" max="9731" width="7.5703125" style="14" customWidth="1"/>
    <col min="9732" max="9732" width="9.5703125" style="14" customWidth="1"/>
    <col min="9733" max="9733" width="43.5703125" style="14" customWidth="1"/>
    <col min="9734" max="9734" width="8.42578125" style="14" customWidth="1"/>
    <col min="9735" max="9735" width="9.5703125" style="14" customWidth="1"/>
    <col min="9736" max="9736" width="11.5703125" style="14" customWidth="1"/>
    <col min="9737" max="9737" width="15.5703125" style="14" customWidth="1"/>
    <col min="9738" max="9986" width="9.140625" style="14"/>
    <col min="9987" max="9987" width="7.5703125" style="14" customWidth="1"/>
    <col min="9988" max="9988" width="9.5703125" style="14" customWidth="1"/>
    <col min="9989" max="9989" width="43.5703125" style="14" customWidth="1"/>
    <col min="9990" max="9990" width="8.42578125" style="14" customWidth="1"/>
    <col min="9991" max="9991" width="9.5703125" style="14" customWidth="1"/>
    <col min="9992" max="9992" width="11.5703125" style="14" customWidth="1"/>
    <col min="9993" max="9993" width="15.5703125" style="14" customWidth="1"/>
    <col min="9994" max="10242" width="9.140625" style="14"/>
    <col min="10243" max="10243" width="7.5703125" style="14" customWidth="1"/>
    <col min="10244" max="10244" width="9.5703125" style="14" customWidth="1"/>
    <col min="10245" max="10245" width="43.5703125" style="14" customWidth="1"/>
    <col min="10246" max="10246" width="8.42578125" style="14" customWidth="1"/>
    <col min="10247" max="10247" width="9.5703125" style="14" customWidth="1"/>
    <col min="10248" max="10248" width="11.5703125" style="14" customWidth="1"/>
    <col min="10249" max="10249" width="15.5703125" style="14" customWidth="1"/>
    <col min="10250" max="10498" width="9.140625" style="14"/>
    <col min="10499" max="10499" width="7.5703125" style="14" customWidth="1"/>
    <col min="10500" max="10500" width="9.5703125" style="14" customWidth="1"/>
    <col min="10501" max="10501" width="43.5703125" style="14" customWidth="1"/>
    <col min="10502" max="10502" width="8.42578125" style="14" customWidth="1"/>
    <col min="10503" max="10503" width="9.5703125" style="14" customWidth="1"/>
    <col min="10504" max="10504" width="11.5703125" style="14" customWidth="1"/>
    <col min="10505" max="10505" width="15.5703125" style="14" customWidth="1"/>
    <col min="10506" max="10754" width="9.140625" style="14"/>
    <col min="10755" max="10755" width="7.5703125" style="14" customWidth="1"/>
    <col min="10756" max="10756" width="9.5703125" style="14" customWidth="1"/>
    <col min="10757" max="10757" width="43.5703125" style="14" customWidth="1"/>
    <col min="10758" max="10758" width="8.42578125" style="14" customWidth="1"/>
    <col min="10759" max="10759" width="9.5703125" style="14" customWidth="1"/>
    <col min="10760" max="10760" width="11.5703125" style="14" customWidth="1"/>
    <col min="10761" max="10761" width="15.5703125" style="14" customWidth="1"/>
    <col min="10762" max="11010" width="9.140625" style="14"/>
    <col min="11011" max="11011" width="7.5703125" style="14" customWidth="1"/>
    <col min="11012" max="11012" width="9.5703125" style="14" customWidth="1"/>
    <col min="11013" max="11013" width="43.5703125" style="14" customWidth="1"/>
    <col min="11014" max="11014" width="8.42578125" style="14" customWidth="1"/>
    <col min="11015" max="11015" width="9.5703125" style="14" customWidth="1"/>
    <col min="11016" max="11016" width="11.5703125" style="14" customWidth="1"/>
    <col min="11017" max="11017" width="15.5703125" style="14" customWidth="1"/>
    <col min="11018" max="11266" width="9.140625" style="14"/>
    <col min="11267" max="11267" width="7.5703125" style="14" customWidth="1"/>
    <col min="11268" max="11268" width="9.5703125" style="14" customWidth="1"/>
    <col min="11269" max="11269" width="43.5703125" style="14" customWidth="1"/>
    <col min="11270" max="11270" width="8.42578125" style="14" customWidth="1"/>
    <col min="11271" max="11271" width="9.5703125" style="14" customWidth="1"/>
    <col min="11272" max="11272" width="11.5703125" style="14" customWidth="1"/>
    <col min="11273" max="11273" width="15.5703125" style="14" customWidth="1"/>
    <col min="11274" max="11522" width="9.140625" style="14"/>
    <col min="11523" max="11523" width="7.5703125" style="14" customWidth="1"/>
    <col min="11524" max="11524" width="9.5703125" style="14" customWidth="1"/>
    <col min="11525" max="11525" width="43.5703125" style="14" customWidth="1"/>
    <col min="11526" max="11526" width="8.42578125" style="14" customWidth="1"/>
    <col min="11527" max="11527" width="9.5703125" style="14" customWidth="1"/>
    <col min="11528" max="11528" width="11.5703125" style="14" customWidth="1"/>
    <col min="11529" max="11529" width="15.5703125" style="14" customWidth="1"/>
    <col min="11530" max="11778" width="9.140625" style="14"/>
    <col min="11779" max="11779" width="7.5703125" style="14" customWidth="1"/>
    <col min="11780" max="11780" width="9.5703125" style="14" customWidth="1"/>
    <col min="11781" max="11781" width="43.5703125" style="14" customWidth="1"/>
    <col min="11782" max="11782" width="8.42578125" style="14" customWidth="1"/>
    <col min="11783" max="11783" width="9.5703125" style="14" customWidth="1"/>
    <col min="11784" max="11784" width="11.5703125" style="14" customWidth="1"/>
    <col min="11785" max="11785" width="15.5703125" style="14" customWidth="1"/>
    <col min="11786" max="12034" width="9.140625" style="14"/>
    <col min="12035" max="12035" width="7.5703125" style="14" customWidth="1"/>
    <col min="12036" max="12036" width="9.5703125" style="14" customWidth="1"/>
    <col min="12037" max="12037" width="43.5703125" style="14" customWidth="1"/>
    <col min="12038" max="12038" width="8.42578125" style="14" customWidth="1"/>
    <col min="12039" max="12039" width="9.5703125" style="14" customWidth="1"/>
    <col min="12040" max="12040" width="11.5703125" style="14" customWidth="1"/>
    <col min="12041" max="12041" width="15.5703125" style="14" customWidth="1"/>
    <col min="12042" max="12290" width="9.140625" style="14"/>
    <col min="12291" max="12291" width="7.5703125" style="14" customWidth="1"/>
    <col min="12292" max="12292" width="9.5703125" style="14" customWidth="1"/>
    <col min="12293" max="12293" width="43.5703125" style="14" customWidth="1"/>
    <col min="12294" max="12294" width="8.42578125" style="14" customWidth="1"/>
    <col min="12295" max="12295" width="9.5703125" style="14" customWidth="1"/>
    <col min="12296" max="12296" width="11.5703125" style="14" customWidth="1"/>
    <col min="12297" max="12297" width="15.5703125" style="14" customWidth="1"/>
    <col min="12298" max="12546" width="9.140625" style="14"/>
    <col min="12547" max="12547" width="7.5703125" style="14" customWidth="1"/>
    <col min="12548" max="12548" width="9.5703125" style="14" customWidth="1"/>
    <col min="12549" max="12549" width="43.5703125" style="14" customWidth="1"/>
    <col min="12550" max="12550" width="8.42578125" style="14" customWidth="1"/>
    <col min="12551" max="12551" width="9.5703125" style="14" customWidth="1"/>
    <col min="12552" max="12552" width="11.5703125" style="14" customWidth="1"/>
    <col min="12553" max="12553" width="15.5703125" style="14" customWidth="1"/>
    <col min="12554" max="12802" width="9.140625" style="14"/>
    <col min="12803" max="12803" width="7.5703125" style="14" customWidth="1"/>
    <col min="12804" max="12804" width="9.5703125" style="14" customWidth="1"/>
    <col min="12805" max="12805" width="43.5703125" style="14" customWidth="1"/>
    <col min="12806" max="12806" width="8.42578125" style="14" customWidth="1"/>
    <col min="12807" max="12807" width="9.5703125" style="14" customWidth="1"/>
    <col min="12808" max="12808" width="11.5703125" style="14" customWidth="1"/>
    <col min="12809" max="12809" width="15.5703125" style="14" customWidth="1"/>
    <col min="12810" max="13058" width="9.140625" style="14"/>
    <col min="13059" max="13059" width="7.5703125" style="14" customWidth="1"/>
    <col min="13060" max="13060" width="9.5703125" style="14" customWidth="1"/>
    <col min="13061" max="13061" width="43.5703125" style="14" customWidth="1"/>
    <col min="13062" max="13062" width="8.42578125" style="14" customWidth="1"/>
    <col min="13063" max="13063" width="9.5703125" style="14" customWidth="1"/>
    <col min="13064" max="13064" width="11.5703125" style="14" customWidth="1"/>
    <col min="13065" max="13065" width="15.5703125" style="14" customWidth="1"/>
    <col min="13066" max="13314" width="9.140625" style="14"/>
    <col min="13315" max="13315" width="7.5703125" style="14" customWidth="1"/>
    <col min="13316" max="13316" width="9.5703125" style="14" customWidth="1"/>
    <col min="13317" max="13317" width="43.5703125" style="14" customWidth="1"/>
    <col min="13318" max="13318" width="8.42578125" style="14" customWidth="1"/>
    <col min="13319" max="13319" width="9.5703125" style="14" customWidth="1"/>
    <col min="13320" max="13320" width="11.5703125" style="14" customWidth="1"/>
    <col min="13321" max="13321" width="15.5703125" style="14" customWidth="1"/>
    <col min="13322" max="13570" width="9.140625" style="14"/>
    <col min="13571" max="13571" width="7.5703125" style="14" customWidth="1"/>
    <col min="13572" max="13572" width="9.5703125" style="14" customWidth="1"/>
    <col min="13573" max="13573" width="43.5703125" style="14" customWidth="1"/>
    <col min="13574" max="13574" width="8.42578125" style="14" customWidth="1"/>
    <col min="13575" max="13575" width="9.5703125" style="14" customWidth="1"/>
    <col min="13576" max="13576" width="11.5703125" style="14" customWidth="1"/>
    <col min="13577" max="13577" width="15.5703125" style="14" customWidth="1"/>
    <col min="13578" max="13826" width="9.140625" style="14"/>
    <col min="13827" max="13827" width="7.5703125" style="14" customWidth="1"/>
    <col min="13828" max="13828" width="9.5703125" style="14" customWidth="1"/>
    <col min="13829" max="13829" width="43.5703125" style="14" customWidth="1"/>
    <col min="13830" max="13830" width="8.42578125" style="14" customWidth="1"/>
    <col min="13831" max="13831" width="9.5703125" style="14" customWidth="1"/>
    <col min="13832" max="13832" width="11.5703125" style="14" customWidth="1"/>
    <col min="13833" max="13833" width="15.5703125" style="14" customWidth="1"/>
    <col min="13834" max="14082" width="9.140625" style="14"/>
    <col min="14083" max="14083" width="7.5703125" style="14" customWidth="1"/>
    <col min="14084" max="14084" width="9.5703125" style="14" customWidth="1"/>
    <col min="14085" max="14085" width="43.5703125" style="14" customWidth="1"/>
    <col min="14086" max="14086" width="8.42578125" style="14" customWidth="1"/>
    <col min="14087" max="14087" width="9.5703125" style="14" customWidth="1"/>
    <col min="14088" max="14088" width="11.5703125" style="14" customWidth="1"/>
    <col min="14089" max="14089" width="15.5703125" style="14" customWidth="1"/>
    <col min="14090" max="14338" width="9.140625" style="14"/>
    <col min="14339" max="14339" width="7.5703125" style="14" customWidth="1"/>
    <col min="14340" max="14340" width="9.5703125" style="14" customWidth="1"/>
    <col min="14341" max="14341" width="43.5703125" style="14" customWidth="1"/>
    <col min="14342" max="14342" width="8.42578125" style="14" customWidth="1"/>
    <col min="14343" max="14343" width="9.5703125" style="14" customWidth="1"/>
    <col min="14344" max="14344" width="11.5703125" style="14" customWidth="1"/>
    <col min="14345" max="14345" width="15.5703125" style="14" customWidth="1"/>
    <col min="14346" max="14594" width="9.140625" style="14"/>
    <col min="14595" max="14595" width="7.5703125" style="14" customWidth="1"/>
    <col min="14596" max="14596" width="9.5703125" style="14" customWidth="1"/>
    <col min="14597" max="14597" width="43.5703125" style="14" customWidth="1"/>
    <col min="14598" max="14598" width="8.42578125" style="14" customWidth="1"/>
    <col min="14599" max="14599" width="9.5703125" style="14" customWidth="1"/>
    <col min="14600" max="14600" width="11.5703125" style="14" customWidth="1"/>
    <col min="14601" max="14601" width="15.5703125" style="14" customWidth="1"/>
    <col min="14602" max="14850" width="9.140625" style="14"/>
    <col min="14851" max="14851" width="7.5703125" style="14" customWidth="1"/>
    <col min="14852" max="14852" width="9.5703125" style="14" customWidth="1"/>
    <col min="14853" max="14853" width="43.5703125" style="14" customWidth="1"/>
    <col min="14854" max="14854" width="8.42578125" style="14" customWidth="1"/>
    <col min="14855" max="14855" width="9.5703125" style="14" customWidth="1"/>
    <col min="14856" max="14856" width="11.5703125" style="14" customWidth="1"/>
    <col min="14857" max="14857" width="15.5703125" style="14" customWidth="1"/>
    <col min="14858" max="15106" width="9.140625" style="14"/>
    <col min="15107" max="15107" width="7.5703125" style="14" customWidth="1"/>
    <col min="15108" max="15108" width="9.5703125" style="14" customWidth="1"/>
    <col min="15109" max="15109" width="43.5703125" style="14" customWidth="1"/>
    <col min="15110" max="15110" width="8.42578125" style="14" customWidth="1"/>
    <col min="15111" max="15111" width="9.5703125" style="14" customWidth="1"/>
    <col min="15112" max="15112" width="11.5703125" style="14" customWidth="1"/>
    <col min="15113" max="15113" width="15.5703125" style="14" customWidth="1"/>
    <col min="15114" max="15362" width="9.140625" style="14"/>
    <col min="15363" max="15363" width="7.5703125" style="14" customWidth="1"/>
    <col min="15364" max="15364" width="9.5703125" style="14" customWidth="1"/>
    <col min="15365" max="15365" width="43.5703125" style="14" customWidth="1"/>
    <col min="15366" max="15366" width="8.42578125" style="14" customWidth="1"/>
    <col min="15367" max="15367" width="9.5703125" style="14" customWidth="1"/>
    <col min="15368" max="15368" width="11.5703125" style="14" customWidth="1"/>
    <col min="15369" max="15369" width="15.5703125" style="14" customWidth="1"/>
    <col min="15370" max="15618" width="9.140625" style="14"/>
    <col min="15619" max="15619" width="7.5703125" style="14" customWidth="1"/>
    <col min="15620" max="15620" width="9.5703125" style="14" customWidth="1"/>
    <col min="15621" max="15621" width="43.5703125" style="14" customWidth="1"/>
    <col min="15622" max="15622" width="8.42578125" style="14" customWidth="1"/>
    <col min="15623" max="15623" width="9.5703125" style="14" customWidth="1"/>
    <col min="15624" max="15624" width="11.5703125" style="14" customWidth="1"/>
    <col min="15625" max="15625" width="15.5703125" style="14" customWidth="1"/>
    <col min="15626" max="15874" width="9.140625" style="14"/>
    <col min="15875" max="15875" width="7.5703125" style="14" customWidth="1"/>
    <col min="15876" max="15876" width="9.5703125" style="14" customWidth="1"/>
    <col min="15877" max="15877" width="43.5703125" style="14" customWidth="1"/>
    <col min="15878" max="15878" width="8.42578125" style="14" customWidth="1"/>
    <col min="15879" max="15879" width="9.5703125" style="14" customWidth="1"/>
    <col min="15880" max="15880" width="11.5703125" style="14" customWidth="1"/>
    <col min="15881" max="15881" width="15.5703125" style="14" customWidth="1"/>
    <col min="15882" max="16130" width="9.140625" style="14"/>
    <col min="16131" max="16131" width="7.5703125" style="14" customWidth="1"/>
    <col min="16132" max="16132" width="9.5703125" style="14" customWidth="1"/>
    <col min="16133" max="16133" width="43.5703125" style="14" customWidth="1"/>
    <col min="16134" max="16134" width="8.42578125" style="14" customWidth="1"/>
    <col min="16135" max="16135" width="9.5703125" style="14" customWidth="1"/>
    <col min="16136" max="16136" width="11.5703125" style="14" customWidth="1"/>
    <col min="16137" max="16137" width="15.5703125" style="14" customWidth="1"/>
    <col min="16138" max="16384" width="9.140625" style="14"/>
  </cols>
  <sheetData>
    <row r="1" spans="1:17" x14ac:dyDescent="0.2">
      <c r="A1" s="8"/>
      <c r="B1" s="8"/>
      <c r="C1" s="10"/>
      <c r="D1" s="11"/>
      <c r="E1" s="12"/>
      <c r="F1" s="12"/>
      <c r="G1" s="12"/>
      <c r="I1" s="309" t="s">
        <v>978</v>
      </c>
      <c r="K1" s="13"/>
      <c r="L1" s="13"/>
      <c r="M1" s="13"/>
      <c r="N1" s="13"/>
      <c r="O1" s="13"/>
      <c r="P1" s="13"/>
      <c r="Q1" s="13"/>
    </row>
    <row r="2" spans="1:17" ht="35.25" customHeight="1" x14ac:dyDescent="0.2">
      <c r="A2" s="15"/>
      <c r="C2" s="715" t="s">
        <v>977</v>
      </c>
      <c r="D2" s="715"/>
      <c r="E2" s="715"/>
      <c r="F2" s="715"/>
      <c r="G2" s="715"/>
      <c r="H2" s="715"/>
      <c r="I2" s="308"/>
      <c r="K2" s="13"/>
      <c r="L2" s="713"/>
      <c r="M2" s="713"/>
      <c r="N2" s="713"/>
      <c r="O2" s="49"/>
      <c r="P2" s="13"/>
      <c r="Q2" s="13"/>
    </row>
    <row r="3" spans="1:17" x14ac:dyDescent="0.2">
      <c r="A3" s="15"/>
      <c r="B3" s="307"/>
      <c r="C3" s="308"/>
      <c r="D3" s="308"/>
      <c r="E3" s="308"/>
      <c r="F3" s="308"/>
      <c r="G3" s="308"/>
      <c r="H3" s="308"/>
      <c r="I3" s="307"/>
      <c r="K3" s="13"/>
      <c r="L3" s="147"/>
      <c r="M3" s="147"/>
      <c r="N3" s="147"/>
      <c r="O3" s="49"/>
      <c r="P3" s="13"/>
      <c r="Q3" s="13"/>
    </row>
    <row r="4" spans="1:17" x14ac:dyDescent="0.2">
      <c r="A4" s="15"/>
      <c r="B4" s="8"/>
      <c r="C4" s="308"/>
      <c r="D4" s="308"/>
      <c r="E4" s="308"/>
      <c r="F4" s="308"/>
      <c r="G4" s="308"/>
      <c r="H4" s="308"/>
      <c r="I4" s="16" t="s">
        <v>19</v>
      </c>
      <c r="K4" s="13"/>
      <c r="L4" s="713"/>
      <c r="M4" s="713"/>
      <c r="N4" s="713"/>
      <c r="O4" s="13"/>
      <c r="P4" s="13"/>
      <c r="Q4" s="13"/>
    </row>
    <row r="5" spans="1:17" x14ac:dyDescent="0.2">
      <c r="A5" s="17"/>
      <c r="B5" s="233"/>
      <c r="D5" s="20"/>
      <c r="E5" s="17"/>
      <c r="F5" s="17"/>
      <c r="G5" s="17"/>
      <c r="H5" s="21"/>
      <c r="I5" s="233"/>
      <c r="J5" s="14"/>
      <c r="K5" s="13"/>
      <c r="L5" s="13"/>
      <c r="M5" s="13"/>
      <c r="N5" s="13"/>
      <c r="O5" s="13"/>
      <c r="P5" s="13"/>
      <c r="Q5" s="13"/>
    </row>
    <row r="6" spans="1:17" x14ac:dyDescent="0.2">
      <c r="A6" s="22" t="s">
        <v>10</v>
      </c>
      <c r="B6" s="23" t="s">
        <v>11</v>
      </c>
      <c r="C6" s="24" t="s">
        <v>9</v>
      </c>
      <c r="D6" s="23" t="s">
        <v>5</v>
      </c>
      <c r="E6" s="25" t="s">
        <v>12</v>
      </c>
      <c r="F6" s="25"/>
      <c r="G6" s="25"/>
      <c r="H6" s="26" t="s">
        <v>6</v>
      </c>
      <c r="I6" s="26" t="s">
        <v>13</v>
      </c>
      <c r="K6" s="13"/>
      <c r="L6" s="13"/>
      <c r="M6" s="13"/>
      <c r="N6" s="13"/>
      <c r="O6" s="13"/>
      <c r="P6" s="13"/>
      <c r="Q6" s="13"/>
    </row>
    <row r="7" spans="1:17" x14ac:dyDescent="0.2">
      <c r="A7" s="27" t="s">
        <v>14</v>
      </c>
      <c r="B7" s="28" t="s">
        <v>15</v>
      </c>
      <c r="C7" s="29"/>
      <c r="D7" s="28"/>
      <c r="E7" s="30"/>
      <c r="F7" s="30"/>
      <c r="G7" s="30"/>
      <c r="H7" s="31"/>
      <c r="I7" s="31"/>
      <c r="K7" s="13"/>
      <c r="L7" s="13"/>
      <c r="M7" s="13"/>
      <c r="N7" s="13"/>
      <c r="O7" s="13"/>
      <c r="P7" s="13"/>
      <c r="Q7" s="13"/>
    </row>
    <row r="8" spans="1:17" x14ac:dyDescent="0.2">
      <c r="A8" s="153"/>
      <c r="B8" s="154"/>
      <c r="C8" s="155"/>
      <c r="D8" s="154"/>
      <c r="E8" s="154"/>
      <c r="F8" s="289"/>
      <c r="G8" s="289"/>
      <c r="H8" s="154"/>
      <c r="I8" s="154"/>
      <c r="J8" s="14"/>
    </row>
    <row r="9" spans="1:17" s="33" customFormat="1" x14ac:dyDescent="0.2">
      <c r="A9" s="290"/>
      <c r="B9" s="714" t="s">
        <v>16</v>
      </c>
      <c r="C9" s="291" t="s">
        <v>18</v>
      </c>
      <c r="D9" s="292"/>
      <c r="E9" s="292"/>
      <c r="F9" s="293"/>
      <c r="G9" s="293"/>
      <c r="H9" s="294"/>
      <c r="I9" s="294"/>
      <c r="J9" s="32"/>
    </row>
    <row r="10" spans="1:17" s="33" customFormat="1" x14ac:dyDescent="0.2">
      <c r="A10" s="290"/>
      <c r="B10" s="714"/>
      <c r="C10" s="291" t="s">
        <v>17</v>
      </c>
      <c r="D10" s="292"/>
      <c r="E10" s="292"/>
      <c r="F10" s="293"/>
      <c r="G10" s="293"/>
      <c r="H10" s="294"/>
      <c r="I10" s="294"/>
      <c r="J10" s="32"/>
    </row>
    <row r="11" spans="1:17" s="33" customFormat="1" x14ac:dyDescent="0.2">
      <c r="A11" s="292"/>
      <c r="B11" s="292"/>
      <c r="C11" s="295"/>
      <c r="D11" s="292"/>
      <c r="E11" s="292"/>
      <c r="F11" s="293"/>
      <c r="G11" s="293"/>
      <c r="H11" s="294"/>
      <c r="I11" s="294"/>
      <c r="J11" s="32"/>
    </row>
    <row r="12" spans="1:17" s="33" customFormat="1" x14ac:dyDescent="0.2">
      <c r="A12" s="296"/>
      <c r="B12" s="296"/>
      <c r="C12" s="297" t="s">
        <v>25</v>
      </c>
      <c r="D12" s="298"/>
      <c r="E12" s="298"/>
      <c r="F12" s="293"/>
      <c r="G12" s="293"/>
      <c r="H12" s="294"/>
      <c r="I12" s="294"/>
      <c r="J12" s="32"/>
    </row>
    <row r="13" spans="1:17" s="33" customFormat="1" x14ac:dyDescent="0.2">
      <c r="A13" s="296"/>
      <c r="B13" s="296"/>
      <c r="C13" s="299"/>
      <c r="D13" s="298"/>
      <c r="E13" s="298"/>
      <c r="F13" s="293"/>
      <c r="G13" s="293"/>
      <c r="H13" s="294"/>
      <c r="I13" s="294"/>
      <c r="J13" s="32"/>
    </row>
    <row r="14" spans="1:17" s="33" customFormat="1" x14ac:dyDescent="0.2">
      <c r="A14" s="296">
        <v>1</v>
      </c>
      <c r="B14" s="300" t="s">
        <v>177</v>
      </c>
      <c r="C14" s="299" t="s">
        <v>26</v>
      </c>
      <c r="D14" s="298" t="s">
        <v>27</v>
      </c>
      <c r="E14" s="298">
        <v>1</v>
      </c>
      <c r="F14" s="293"/>
      <c r="G14" s="293"/>
      <c r="H14" s="294"/>
      <c r="I14" s="294"/>
      <c r="J14" s="32"/>
    </row>
    <row r="15" spans="1:17" s="33" customFormat="1" x14ac:dyDescent="0.2">
      <c r="A15" s="296"/>
      <c r="B15" s="296"/>
      <c r="C15" s="299"/>
      <c r="D15" s="298"/>
      <c r="E15" s="298"/>
      <c r="F15" s="293"/>
      <c r="G15" s="293"/>
      <c r="H15" s="294"/>
      <c r="I15" s="294"/>
      <c r="J15" s="32"/>
    </row>
    <row r="16" spans="1:17" s="33" customFormat="1" x14ac:dyDescent="0.2">
      <c r="A16" s="296">
        <v>2</v>
      </c>
      <c r="B16" s="300" t="s">
        <v>177</v>
      </c>
      <c r="C16" s="299" t="s">
        <v>28</v>
      </c>
      <c r="D16" s="298" t="s">
        <v>27</v>
      </c>
      <c r="E16" s="298">
        <v>1</v>
      </c>
      <c r="F16" s="293"/>
      <c r="G16" s="293"/>
      <c r="H16" s="294"/>
      <c r="I16" s="294"/>
      <c r="J16" s="32"/>
    </row>
    <row r="17" spans="1:15" s="32" customFormat="1" ht="9.9499999999999993" customHeight="1" x14ac:dyDescent="0.2">
      <c r="A17" s="296"/>
      <c r="B17" s="296"/>
      <c r="C17" s="299"/>
      <c r="D17" s="298"/>
      <c r="E17" s="298"/>
      <c r="F17" s="293"/>
      <c r="G17" s="293"/>
      <c r="H17" s="294"/>
      <c r="I17" s="294"/>
    </row>
    <row r="18" spans="1:15" s="32" customFormat="1" x14ac:dyDescent="0.2">
      <c r="A18" s="296">
        <v>3</v>
      </c>
      <c r="B18" s="300" t="s">
        <v>177</v>
      </c>
      <c r="C18" s="299" t="s">
        <v>29</v>
      </c>
      <c r="D18" s="298" t="s">
        <v>27</v>
      </c>
      <c r="E18" s="298">
        <v>1</v>
      </c>
      <c r="F18" s="293"/>
      <c r="G18" s="293"/>
      <c r="H18" s="294"/>
      <c r="I18" s="294"/>
    </row>
    <row r="19" spans="1:15" s="32" customFormat="1" x14ac:dyDescent="0.2">
      <c r="A19" s="296"/>
      <c r="B19" s="296"/>
      <c r="C19" s="299"/>
      <c r="D19" s="298"/>
      <c r="E19" s="298"/>
      <c r="F19" s="293"/>
      <c r="G19" s="293"/>
      <c r="H19" s="294"/>
      <c r="I19" s="294"/>
    </row>
    <row r="20" spans="1:15" s="32" customFormat="1" x14ac:dyDescent="0.2">
      <c r="A20" s="296">
        <v>4</v>
      </c>
      <c r="B20" s="300" t="s">
        <v>177</v>
      </c>
      <c r="C20" s="299" t="s">
        <v>30</v>
      </c>
      <c r="D20" s="298" t="s">
        <v>27</v>
      </c>
      <c r="E20" s="298">
        <v>1</v>
      </c>
      <c r="F20" s="293"/>
      <c r="G20" s="293"/>
      <c r="H20" s="294"/>
      <c r="I20" s="294"/>
    </row>
    <row r="21" spans="1:15" s="32" customFormat="1" x14ac:dyDescent="0.2">
      <c r="A21" s="296"/>
      <c r="B21" s="296"/>
      <c r="C21" s="299"/>
      <c r="D21" s="298"/>
      <c r="E21" s="298"/>
      <c r="F21" s="293"/>
      <c r="G21" s="293"/>
      <c r="H21" s="294"/>
      <c r="I21" s="294"/>
    </row>
    <row r="22" spans="1:15" s="32" customFormat="1" x14ac:dyDescent="0.2">
      <c r="A22" s="296">
        <v>5</v>
      </c>
      <c r="B22" s="300" t="s">
        <v>177</v>
      </c>
      <c r="C22" s="299" t="s">
        <v>31</v>
      </c>
      <c r="D22" s="298" t="s">
        <v>27</v>
      </c>
      <c r="E22" s="298">
        <v>1</v>
      </c>
      <c r="F22" s="293"/>
      <c r="G22" s="293"/>
      <c r="H22" s="294"/>
      <c r="I22" s="294"/>
      <c r="O22" s="39"/>
    </row>
    <row r="23" spans="1:15" s="32" customFormat="1" x14ac:dyDescent="0.2">
      <c r="A23" s="296"/>
      <c r="B23" s="300"/>
      <c r="C23" s="299"/>
      <c r="D23" s="298"/>
      <c r="E23" s="298"/>
      <c r="F23" s="293"/>
      <c r="G23" s="293"/>
      <c r="H23" s="294"/>
      <c r="I23" s="294"/>
    </row>
    <row r="24" spans="1:15" s="32" customFormat="1" ht="38.25" x14ac:dyDescent="0.2">
      <c r="A24" s="296">
        <v>6</v>
      </c>
      <c r="B24" s="300" t="s">
        <v>177</v>
      </c>
      <c r="C24" s="299" t="s">
        <v>32</v>
      </c>
      <c r="D24" s="298" t="s">
        <v>27</v>
      </c>
      <c r="E24" s="298">
        <v>1</v>
      </c>
      <c r="F24" s="293"/>
      <c r="G24" s="293"/>
      <c r="H24" s="294"/>
      <c r="I24" s="294"/>
    </row>
    <row r="25" spans="1:15" s="32" customFormat="1" x14ac:dyDescent="0.2">
      <c r="A25" s="296"/>
      <c r="B25" s="296"/>
      <c r="C25" s="299"/>
      <c r="D25" s="298"/>
      <c r="E25" s="298"/>
      <c r="F25" s="293"/>
      <c r="G25" s="293"/>
      <c r="H25" s="294"/>
      <c r="I25" s="294"/>
    </row>
    <row r="26" spans="1:15" s="32" customFormat="1" ht="38.25" x14ac:dyDescent="0.2">
      <c r="A26" s="296"/>
      <c r="B26" s="296"/>
      <c r="C26" s="297" t="s">
        <v>33</v>
      </c>
      <c r="D26" s="298"/>
      <c r="E26" s="298"/>
      <c r="F26" s="293"/>
      <c r="G26" s="293"/>
      <c r="H26" s="294"/>
      <c r="I26" s="294"/>
    </row>
    <row r="27" spans="1:15" s="32" customFormat="1" x14ac:dyDescent="0.2">
      <c r="A27" s="296"/>
      <c r="B27" s="296"/>
      <c r="C27" s="299"/>
      <c r="D27" s="298"/>
      <c r="E27" s="298"/>
      <c r="F27" s="293"/>
      <c r="G27" s="293"/>
      <c r="H27" s="294"/>
      <c r="I27" s="294"/>
    </row>
    <row r="28" spans="1:15" s="32" customFormat="1" x14ac:dyDescent="0.2">
      <c r="A28" s="296">
        <v>7</v>
      </c>
      <c r="B28" s="300" t="s">
        <v>178</v>
      </c>
      <c r="C28" s="299" t="s">
        <v>34</v>
      </c>
      <c r="D28" s="298" t="s">
        <v>27</v>
      </c>
      <c r="E28" s="298">
        <v>1</v>
      </c>
      <c r="F28" s="293"/>
      <c r="G28" s="293"/>
      <c r="H28" s="294"/>
      <c r="I28" s="294"/>
    </row>
    <row r="29" spans="1:15" s="32" customFormat="1" ht="9.9499999999999993" customHeight="1" x14ac:dyDescent="0.2">
      <c r="A29" s="296"/>
      <c r="B29" s="296"/>
      <c r="C29" s="299"/>
      <c r="D29" s="298"/>
      <c r="E29" s="298"/>
      <c r="F29" s="293"/>
      <c r="G29" s="293"/>
      <c r="H29" s="294"/>
      <c r="I29" s="294"/>
    </row>
    <row r="30" spans="1:15" s="32" customFormat="1" x14ac:dyDescent="0.2">
      <c r="A30" s="296">
        <v>8</v>
      </c>
      <c r="B30" s="300" t="s">
        <v>179</v>
      </c>
      <c r="C30" s="299" t="s">
        <v>35</v>
      </c>
      <c r="D30" s="298" t="s">
        <v>27</v>
      </c>
      <c r="E30" s="298">
        <v>1</v>
      </c>
      <c r="F30" s="293"/>
      <c r="G30" s="293"/>
      <c r="H30" s="294"/>
      <c r="I30" s="294"/>
    </row>
    <row r="31" spans="1:15" s="32" customFormat="1" x14ac:dyDescent="0.2">
      <c r="A31" s="296"/>
      <c r="B31" s="296"/>
      <c r="C31" s="299"/>
      <c r="D31" s="298"/>
      <c r="E31" s="298"/>
      <c r="F31" s="293"/>
      <c r="G31" s="293"/>
      <c r="H31" s="294"/>
      <c r="I31" s="294"/>
    </row>
    <row r="32" spans="1:15" s="32" customFormat="1" x14ac:dyDescent="0.2">
      <c r="A32" s="296"/>
      <c r="B32" s="296"/>
      <c r="C32" s="297" t="s">
        <v>36</v>
      </c>
      <c r="D32" s="298"/>
      <c r="E32" s="298"/>
      <c r="F32" s="293"/>
      <c r="G32" s="293"/>
      <c r="H32" s="294"/>
      <c r="I32" s="294"/>
    </row>
    <row r="33" spans="1:9" s="32" customFormat="1" x14ac:dyDescent="0.2">
      <c r="A33" s="296"/>
      <c r="B33" s="296"/>
      <c r="C33" s="299"/>
      <c r="D33" s="298"/>
      <c r="E33" s="298"/>
      <c r="F33" s="293"/>
      <c r="G33" s="293"/>
      <c r="H33" s="294"/>
      <c r="I33" s="294"/>
    </row>
    <row r="34" spans="1:9" s="32" customFormat="1" ht="25.5" x14ac:dyDescent="0.2">
      <c r="A34" s="296">
        <v>9</v>
      </c>
      <c r="B34" s="300" t="s">
        <v>181</v>
      </c>
      <c r="C34" s="299" t="s">
        <v>37</v>
      </c>
      <c r="D34" s="298" t="s">
        <v>27</v>
      </c>
      <c r="E34" s="298">
        <v>1</v>
      </c>
      <c r="F34" s="293"/>
      <c r="G34" s="293"/>
      <c r="H34" s="294"/>
      <c r="I34" s="294"/>
    </row>
    <row r="35" spans="1:9" s="32" customFormat="1" x14ac:dyDescent="0.2">
      <c r="A35" s="296"/>
      <c r="B35" s="296"/>
      <c r="C35" s="299"/>
      <c r="D35" s="298"/>
      <c r="E35" s="298"/>
      <c r="F35" s="293"/>
      <c r="G35" s="293"/>
      <c r="H35" s="294"/>
      <c r="I35" s="294"/>
    </row>
    <row r="36" spans="1:9" s="32" customFormat="1" ht="12.75" customHeight="1" x14ac:dyDescent="0.2">
      <c r="A36" s="296">
        <v>10</v>
      </c>
      <c r="B36" s="296"/>
      <c r="C36" s="299" t="s">
        <v>38</v>
      </c>
      <c r="D36" s="298" t="s">
        <v>27</v>
      </c>
      <c r="E36" s="298">
        <v>1</v>
      </c>
      <c r="F36" s="293"/>
      <c r="G36" s="293"/>
      <c r="H36" s="294"/>
      <c r="I36" s="294"/>
    </row>
    <row r="37" spans="1:9" s="32" customFormat="1" x14ac:dyDescent="0.2">
      <c r="A37" s="296"/>
      <c r="B37" s="296"/>
      <c r="C37" s="299"/>
      <c r="D37" s="298"/>
      <c r="E37" s="298"/>
      <c r="F37" s="293"/>
      <c r="G37" s="293"/>
      <c r="H37" s="294"/>
      <c r="I37" s="294"/>
    </row>
    <row r="38" spans="1:9" s="32" customFormat="1" x14ac:dyDescent="0.2">
      <c r="A38" s="296">
        <v>11</v>
      </c>
      <c r="B38" s="300" t="s">
        <v>180</v>
      </c>
      <c r="C38" s="299" t="s">
        <v>39</v>
      </c>
      <c r="D38" s="298" t="s">
        <v>23</v>
      </c>
      <c r="E38" s="298">
        <v>1</v>
      </c>
      <c r="F38" s="293"/>
      <c r="G38" s="293"/>
      <c r="H38" s="294"/>
      <c r="I38" s="294"/>
    </row>
    <row r="39" spans="1:9" s="32" customFormat="1" x14ac:dyDescent="0.2">
      <c r="A39" s="296"/>
      <c r="B39" s="296"/>
      <c r="C39" s="299"/>
      <c r="D39" s="298"/>
      <c r="E39" s="298"/>
      <c r="F39" s="293"/>
      <c r="G39" s="293"/>
      <c r="H39" s="294"/>
      <c r="I39" s="294"/>
    </row>
    <row r="40" spans="1:9" s="32" customFormat="1" ht="27.75" customHeight="1" x14ac:dyDescent="0.2">
      <c r="A40" s="296">
        <v>12</v>
      </c>
      <c r="B40" s="296"/>
      <c r="C40" s="299" t="s">
        <v>40</v>
      </c>
      <c r="D40" s="298" t="s">
        <v>27</v>
      </c>
      <c r="E40" s="298">
        <v>1</v>
      </c>
      <c r="F40" s="293"/>
      <c r="G40" s="293"/>
      <c r="H40" s="294"/>
      <c r="I40" s="294"/>
    </row>
    <row r="41" spans="1:9" s="32" customFormat="1" x14ac:dyDescent="0.2">
      <c r="A41" s="296"/>
      <c r="B41" s="296"/>
      <c r="C41" s="299"/>
      <c r="D41" s="298"/>
      <c r="E41" s="298"/>
      <c r="F41" s="293"/>
      <c r="G41" s="293"/>
      <c r="H41" s="294"/>
      <c r="I41" s="294"/>
    </row>
    <row r="42" spans="1:9" s="32" customFormat="1" x14ac:dyDescent="0.2">
      <c r="A42" s="296"/>
      <c r="B42" s="296"/>
      <c r="C42" s="297" t="s">
        <v>41</v>
      </c>
      <c r="D42" s="298"/>
      <c r="E42" s="298"/>
      <c r="F42" s="293"/>
      <c r="G42" s="293"/>
      <c r="H42" s="294"/>
      <c r="I42" s="294"/>
    </row>
    <row r="43" spans="1:9" s="32" customFormat="1" x14ac:dyDescent="0.2">
      <c r="A43" s="296"/>
      <c r="B43" s="296"/>
      <c r="C43" s="299"/>
      <c r="D43" s="298"/>
      <c r="E43" s="298"/>
      <c r="F43" s="293"/>
      <c r="G43" s="293"/>
      <c r="H43" s="294"/>
      <c r="I43" s="294"/>
    </row>
    <row r="44" spans="1:9" s="32" customFormat="1" x14ac:dyDescent="0.2">
      <c r="A44" s="296">
        <v>13</v>
      </c>
      <c r="B44" s="300" t="s">
        <v>182</v>
      </c>
      <c r="C44" s="299" t="s">
        <v>42</v>
      </c>
      <c r="D44" s="298" t="s">
        <v>27</v>
      </c>
      <c r="E44" s="298">
        <v>1</v>
      </c>
      <c r="F44" s="293"/>
      <c r="G44" s="293"/>
      <c r="H44" s="301"/>
      <c r="I44" s="301"/>
    </row>
    <row r="45" spans="1:9" s="32" customFormat="1" ht="9.9499999999999993" customHeight="1" x14ac:dyDescent="0.2">
      <c r="A45" s="296"/>
      <c r="B45" s="296"/>
      <c r="C45" s="299"/>
      <c r="D45" s="298"/>
      <c r="E45" s="298"/>
      <c r="F45" s="293"/>
      <c r="G45" s="293"/>
      <c r="H45" s="301"/>
      <c r="I45" s="301"/>
    </row>
    <row r="46" spans="1:9" s="32" customFormat="1" x14ac:dyDescent="0.2">
      <c r="A46" s="296">
        <v>14</v>
      </c>
      <c r="B46" s="300" t="s">
        <v>183</v>
      </c>
      <c r="C46" s="299" t="s">
        <v>43</v>
      </c>
      <c r="D46" s="298" t="s">
        <v>27</v>
      </c>
      <c r="E46" s="298">
        <v>1</v>
      </c>
      <c r="F46" s="293"/>
      <c r="G46" s="293"/>
      <c r="H46" s="301"/>
      <c r="I46" s="301"/>
    </row>
    <row r="47" spans="1:9" s="32" customFormat="1" x14ac:dyDescent="0.2">
      <c r="A47" s="296"/>
      <c r="B47" s="296"/>
      <c r="C47" s="299"/>
      <c r="D47" s="298"/>
      <c r="E47" s="298"/>
      <c r="F47" s="293"/>
      <c r="G47" s="293"/>
      <c r="H47" s="301"/>
      <c r="I47" s="301"/>
    </row>
    <row r="48" spans="1:9" s="32" customFormat="1" x14ac:dyDescent="0.2">
      <c r="A48" s="296">
        <v>15</v>
      </c>
      <c r="B48" s="300" t="s">
        <v>184</v>
      </c>
      <c r="C48" s="299" t="s">
        <v>44</v>
      </c>
      <c r="D48" s="298" t="s">
        <v>27</v>
      </c>
      <c r="E48" s="298">
        <v>1</v>
      </c>
      <c r="F48" s="293"/>
      <c r="G48" s="293"/>
      <c r="H48" s="301"/>
      <c r="I48" s="301"/>
    </row>
    <row r="49" spans="1:19" s="32" customFormat="1" x14ac:dyDescent="0.2">
      <c r="A49" s="296"/>
      <c r="B49" s="296"/>
      <c r="C49" s="299"/>
      <c r="D49" s="298"/>
      <c r="E49" s="298"/>
      <c r="F49" s="302"/>
      <c r="G49" s="302"/>
      <c r="H49" s="301"/>
      <c r="I49" s="301"/>
      <c r="R49" s="32">
        <f>208000*0.1</f>
        <v>20800</v>
      </c>
      <c r="S49" s="32">
        <f>R49/10</f>
        <v>2080</v>
      </c>
    </row>
    <row r="50" spans="1:19" s="32" customFormat="1" x14ac:dyDescent="0.2">
      <c r="A50" s="296">
        <v>16</v>
      </c>
      <c r="B50" s="300" t="s">
        <v>185</v>
      </c>
      <c r="C50" s="299" t="s">
        <v>45</v>
      </c>
      <c r="D50" s="298" t="s">
        <v>27</v>
      </c>
      <c r="E50" s="298">
        <v>1</v>
      </c>
      <c r="F50" s="302"/>
      <c r="G50" s="302"/>
      <c r="H50" s="301"/>
      <c r="I50" s="301"/>
    </row>
    <row r="51" spans="1:19" x14ac:dyDescent="0.2">
      <c r="A51" s="296"/>
      <c r="B51" s="296"/>
      <c r="C51" s="299"/>
      <c r="D51" s="298"/>
      <c r="E51" s="298"/>
      <c r="F51" s="302"/>
      <c r="G51" s="302"/>
      <c r="H51" s="301"/>
      <c r="I51" s="301"/>
    </row>
    <row r="52" spans="1:19" x14ac:dyDescent="0.2">
      <c r="A52" s="296">
        <v>17</v>
      </c>
      <c r="B52" s="300" t="s">
        <v>186</v>
      </c>
      <c r="C52" s="299" t="s">
        <v>46</v>
      </c>
      <c r="D52" s="298" t="s">
        <v>27</v>
      </c>
      <c r="E52" s="298">
        <v>1</v>
      </c>
      <c r="F52" s="302"/>
      <c r="G52" s="302"/>
      <c r="H52" s="301"/>
      <c r="I52" s="301"/>
    </row>
    <row r="53" spans="1:19" x14ac:dyDescent="0.2">
      <c r="A53" s="296"/>
      <c r="B53" s="296"/>
      <c r="C53" s="299"/>
      <c r="D53" s="298"/>
      <c r="E53" s="298"/>
      <c r="F53" s="302"/>
      <c r="G53" s="302"/>
      <c r="H53" s="301"/>
      <c r="I53" s="301"/>
    </row>
    <row r="54" spans="1:19" ht="25.5" x14ac:dyDescent="0.2">
      <c r="A54" s="296">
        <v>18</v>
      </c>
      <c r="B54" s="300" t="s">
        <v>187</v>
      </c>
      <c r="C54" s="299" t="s">
        <v>47</v>
      </c>
      <c r="D54" s="298" t="s">
        <v>27</v>
      </c>
      <c r="E54" s="298">
        <v>1</v>
      </c>
      <c r="F54" s="302"/>
      <c r="G54" s="302"/>
      <c r="H54" s="301"/>
      <c r="I54" s="301"/>
    </row>
    <row r="55" spans="1:19" x14ac:dyDescent="0.2">
      <c r="A55" s="296"/>
      <c r="B55" s="296"/>
      <c r="C55" s="299"/>
      <c r="D55" s="298"/>
      <c r="E55" s="298"/>
      <c r="F55" s="302"/>
      <c r="G55" s="302"/>
      <c r="H55" s="301"/>
      <c r="I55" s="301"/>
    </row>
    <row r="56" spans="1:19" x14ac:dyDescent="0.2">
      <c r="A56" s="296">
        <v>19</v>
      </c>
      <c r="B56" s="300" t="s">
        <v>188</v>
      </c>
      <c r="C56" s="299" t="s">
        <v>48</v>
      </c>
      <c r="D56" s="298" t="s">
        <v>27</v>
      </c>
      <c r="E56" s="298">
        <v>1</v>
      </c>
      <c r="F56" s="302"/>
      <c r="G56" s="302"/>
      <c r="H56" s="301"/>
      <c r="I56" s="301"/>
    </row>
    <row r="57" spans="1:19" x14ac:dyDescent="0.2">
      <c r="A57" s="296"/>
      <c r="B57" s="300"/>
      <c r="C57" s="299"/>
      <c r="D57" s="298"/>
      <c r="E57" s="298"/>
      <c r="F57" s="302"/>
      <c r="G57" s="302"/>
      <c r="H57" s="301"/>
      <c r="I57" s="301"/>
    </row>
    <row r="58" spans="1:19" ht="25.5" x14ac:dyDescent="0.2">
      <c r="A58" s="296">
        <v>20</v>
      </c>
      <c r="B58" s="300" t="s">
        <v>189</v>
      </c>
      <c r="C58" s="299" t="s">
        <v>49</v>
      </c>
      <c r="D58" s="298" t="s">
        <v>27</v>
      </c>
      <c r="E58" s="298">
        <v>1</v>
      </c>
      <c r="F58" s="302"/>
      <c r="G58" s="302"/>
      <c r="H58" s="301"/>
      <c r="I58" s="301"/>
    </row>
    <row r="59" spans="1:19" x14ac:dyDescent="0.2">
      <c r="A59" s="296"/>
      <c r="B59" s="296"/>
      <c r="C59" s="299"/>
      <c r="D59" s="298"/>
      <c r="E59" s="298"/>
      <c r="F59" s="302"/>
      <c r="G59" s="302"/>
      <c r="H59" s="301"/>
      <c r="I59" s="301"/>
    </row>
    <row r="60" spans="1:19" x14ac:dyDescent="0.2">
      <c r="A60" s="296"/>
      <c r="B60" s="296"/>
      <c r="C60" s="297" t="s">
        <v>50</v>
      </c>
      <c r="D60" s="298"/>
      <c r="E60" s="298"/>
      <c r="F60" s="302"/>
      <c r="G60" s="302"/>
      <c r="H60" s="301"/>
      <c r="I60" s="301"/>
    </row>
    <row r="61" spans="1:19" x14ac:dyDescent="0.2">
      <c r="A61" s="296"/>
      <c r="B61" s="296"/>
      <c r="C61" s="299"/>
      <c r="D61" s="298"/>
      <c r="E61" s="298"/>
      <c r="F61" s="302"/>
      <c r="G61" s="302"/>
      <c r="H61" s="301"/>
      <c r="I61" s="301"/>
    </row>
    <row r="62" spans="1:19" x14ac:dyDescent="0.2">
      <c r="A62" s="296">
        <v>21</v>
      </c>
      <c r="B62" s="296"/>
      <c r="C62" s="299" t="s">
        <v>51</v>
      </c>
      <c r="D62" s="298" t="s">
        <v>27</v>
      </c>
      <c r="E62" s="298">
        <v>1</v>
      </c>
      <c r="F62" s="302"/>
      <c r="G62" s="302"/>
      <c r="H62" s="301"/>
      <c r="I62" s="301"/>
    </row>
    <row r="63" spans="1:19" x14ac:dyDescent="0.2">
      <c r="A63" s="296"/>
      <c r="B63" s="296"/>
      <c r="C63" s="299"/>
      <c r="D63" s="298"/>
      <c r="E63" s="298"/>
      <c r="F63" s="302"/>
      <c r="G63" s="302"/>
      <c r="H63" s="301"/>
      <c r="I63" s="301"/>
    </row>
    <row r="64" spans="1:19" x14ac:dyDescent="0.2">
      <c r="A64" s="296">
        <v>22</v>
      </c>
      <c r="B64" s="296"/>
      <c r="C64" s="299" t="s">
        <v>52</v>
      </c>
      <c r="D64" s="298" t="s">
        <v>27</v>
      </c>
      <c r="E64" s="298">
        <v>1</v>
      </c>
      <c r="F64" s="302"/>
      <c r="G64" s="302"/>
      <c r="H64" s="301"/>
      <c r="I64" s="301"/>
    </row>
    <row r="65" spans="1:9" x14ac:dyDescent="0.2">
      <c r="A65" s="296"/>
      <c r="B65" s="296"/>
      <c r="C65" s="299"/>
      <c r="D65" s="298"/>
      <c r="E65" s="298"/>
      <c r="F65" s="302"/>
      <c r="G65" s="302"/>
      <c r="H65" s="301"/>
      <c r="I65" s="301"/>
    </row>
    <row r="66" spans="1:9" x14ac:dyDescent="0.2">
      <c r="A66" s="296">
        <v>23</v>
      </c>
      <c r="B66" s="296"/>
      <c r="C66" s="299" t="s">
        <v>53</v>
      </c>
      <c r="D66" s="298" t="s">
        <v>27</v>
      </c>
      <c r="E66" s="298">
        <v>1</v>
      </c>
      <c r="F66" s="302"/>
      <c r="G66" s="302"/>
      <c r="H66" s="301"/>
      <c r="I66" s="301"/>
    </row>
    <row r="67" spans="1:9" x14ac:dyDescent="0.2">
      <c r="A67" s="296"/>
      <c r="B67" s="296"/>
      <c r="C67" s="299"/>
      <c r="D67" s="298"/>
      <c r="E67" s="298"/>
      <c r="F67" s="302"/>
      <c r="G67" s="302"/>
      <c r="H67" s="301"/>
      <c r="I67" s="301"/>
    </row>
    <row r="68" spans="1:9" ht="25.5" x14ac:dyDescent="0.2">
      <c r="A68" s="296">
        <v>24</v>
      </c>
      <c r="B68" s="296"/>
      <c r="C68" s="299" t="s">
        <v>54</v>
      </c>
      <c r="D68" s="298" t="s">
        <v>27</v>
      </c>
      <c r="E68" s="298">
        <v>1</v>
      </c>
      <c r="F68" s="302"/>
      <c r="G68" s="302"/>
      <c r="H68" s="301"/>
      <c r="I68" s="301"/>
    </row>
    <row r="69" spans="1:9" x14ac:dyDescent="0.2">
      <c r="A69" s="296"/>
      <c r="B69" s="296"/>
      <c r="C69" s="299"/>
      <c r="D69" s="298"/>
      <c r="E69" s="298"/>
      <c r="F69" s="302"/>
      <c r="G69" s="302"/>
      <c r="H69" s="301"/>
      <c r="I69" s="301"/>
    </row>
    <row r="70" spans="1:9" x14ac:dyDescent="0.2">
      <c r="A70" s="296">
        <v>25</v>
      </c>
      <c r="B70" s="296"/>
      <c r="C70" s="299" t="s">
        <v>55</v>
      </c>
      <c r="D70" s="298" t="s">
        <v>27</v>
      </c>
      <c r="E70" s="298">
        <v>1</v>
      </c>
      <c r="F70" s="302"/>
      <c r="G70" s="302"/>
      <c r="H70" s="301"/>
      <c r="I70" s="301"/>
    </row>
    <row r="71" spans="1:9" x14ac:dyDescent="0.2">
      <c r="A71" s="296"/>
      <c r="B71" s="296"/>
      <c r="C71" s="299"/>
      <c r="D71" s="298"/>
      <c r="E71" s="298"/>
      <c r="F71" s="302"/>
      <c r="G71" s="302"/>
      <c r="H71" s="301"/>
      <c r="I71" s="301"/>
    </row>
    <row r="72" spans="1:9" x14ac:dyDescent="0.2">
      <c r="A72" s="296">
        <v>26</v>
      </c>
      <c r="B72" s="296"/>
      <c r="C72" s="299" t="s">
        <v>56</v>
      </c>
      <c r="D72" s="298" t="s">
        <v>27</v>
      </c>
      <c r="E72" s="298">
        <v>1</v>
      </c>
      <c r="F72" s="302"/>
      <c r="G72" s="302"/>
      <c r="H72" s="301"/>
      <c r="I72" s="301"/>
    </row>
    <row r="73" spans="1:9" x14ac:dyDescent="0.2">
      <c r="A73" s="296"/>
      <c r="B73" s="296"/>
      <c r="C73" s="299"/>
      <c r="D73" s="298"/>
      <c r="E73" s="298"/>
      <c r="F73" s="302"/>
      <c r="G73" s="302"/>
      <c r="H73" s="301"/>
      <c r="I73" s="301"/>
    </row>
    <row r="74" spans="1:9" x14ac:dyDescent="0.2">
      <c r="A74" s="296"/>
      <c r="B74" s="296"/>
      <c r="C74" s="297" t="s">
        <v>57</v>
      </c>
      <c r="D74" s="298"/>
      <c r="E74" s="298"/>
      <c r="F74" s="302"/>
      <c r="G74" s="302"/>
      <c r="H74" s="301"/>
      <c r="I74" s="301"/>
    </row>
    <row r="75" spans="1:9" x14ac:dyDescent="0.2">
      <c r="A75" s="296"/>
      <c r="B75" s="296"/>
      <c r="C75" s="299"/>
      <c r="D75" s="298"/>
      <c r="E75" s="298"/>
      <c r="F75" s="302"/>
      <c r="G75" s="302"/>
      <c r="H75" s="301"/>
      <c r="I75" s="301"/>
    </row>
    <row r="76" spans="1:9" x14ac:dyDescent="0.2">
      <c r="A76" s="296">
        <v>27</v>
      </c>
      <c r="B76" s="300" t="s">
        <v>190</v>
      </c>
      <c r="C76" s="299" t="s">
        <v>26</v>
      </c>
      <c r="D76" s="298" t="s">
        <v>27</v>
      </c>
      <c r="E76" s="298">
        <v>1</v>
      </c>
      <c r="F76" s="302"/>
      <c r="G76" s="302"/>
      <c r="H76" s="301"/>
      <c r="I76" s="301"/>
    </row>
    <row r="77" spans="1:9" x14ac:dyDescent="0.2">
      <c r="A77" s="296"/>
      <c r="B77" s="296"/>
      <c r="C77" s="299"/>
      <c r="D77" s="298"/>
      <c r="E77" s="298"/>
      <c r="F77" s="302"/>
      <c r="G77" s="302"/>
      <c r="H77" s="301"/>
      <c r="I77" s="301"/>
    </row>
    <row r="78" spans="1:9" x14ac:dyDescent="0.2">
      <c r="A78" s="296">
        <v>28</v>
      </c>
      <c r="B78" s="300" t="s">
        <v>190</v>
      </c>
      <c r="C78" s="299" t="s">
        <v>28</v>
      </c>
      <c r="D78" s="298" t="s">
        <v>27</v>
      </c>
      <c r="E78" s="298">
        <v>1</v>
      </c>
      <c r="F78" s="302"/>
      <c r="G78" s="302"/>
      <c r="H78" s="301"/>
      <c r="I78" s="301"/>
    </row>
    <row r="79" spans="1:9" x14ac:dyDescent="0.2">
      <c r="A79" s="296"/>
      <c r="B79" s="300"/>
      <c r="C79" s="299"/>
      <c r="D79" s="298"/>
      <c r="E79" s="298"/>
      <c r="F79" s="302"/>
      <c r="G79" s="302"/>
      <c r="H79" s="301"/>
      <c r="I79" s="301"/>
    </row>
    <row r="80" spans="1:9" x14ac:dyDescent="0.2">
      <c r="A80" s="296">
        <v>29</v>
      </c>
      <c r="B80" s="300" t="s">
        <v>190</v>
      </c>
      <c r="C80" s="299" t="s">
        <v>30</v>
      </c>
      <c r="D80" s="298" t="s">
        <v>27</v>
      </c>
      <c r="E80" s="298">
        <v>1</v>
      </c>
      <c r="F80" s="302"/>
      <c r="G80" s="302"/>
      <c r="H80" s="301"/>
      <c r="I80" s="301"/>
    </row>
    <row r="81" spans="1:9" x14ac:dyDescent="0.2">
      <c r="A81" s="296"/>
      <c r="B81" s="300"/>
      <c r="C81" s="299"/>
      <c r="D81" s="298"/>
      <c r="E81" s="298"/>
      <c r="F81" s="302"/>
      <c r="G81" s="302"/>
      <c r="H81" s="301"/>
      <c r="I81" s="301"/>
    </row>
    <row r="82" spans="1:9" x14ac:dyDescent="0.2">
      <c r="A82" s="296">
        <v>30</v>
      </c>
      <c r="B82" s="300" t="s">
        <v>190</v>
      </c>
      <c r="C82" s="299" t="s">
        <v>31</v>
      </c>
      <c r="D82" s="298" t="s">
        <v>27</v>
      </c>
      <c r="E82" s="298">
        <v>1</v>
      </c>
      <c r="F82" s="302"/>
      <c r="G82" s="302"/>
      <c r="H82" s="301"/>
      <c r="I82" s="301"/>
    </row>
    <row r="83" spans="1:9" x14ac:dyDescent="0.2">
      <c r="A83" s="296"/>
      <c r="B83" s="300"/>
      <c r="C83" s="299"/>
      <c r="D83" s="298"/>
      <c r="E83" s="298"/>
      <c r="F83" s="302"/>
      <c r="G83" s="302"/>
      <c r="H83" s="301"/>
      <c r="I83" s="301"/>
    </row>
    <row r="84" spans="1:9" ht="38.25" x14ac:dyDescent="0.2">
      <c r="A84" s="296">
        <v>31</v>
      </c>
      <c r="B84" s="300" t="s">
        <v>190</v>
      </c>
      <c r="C84" s="299" t="s">
        <v>32</v>
      </c>
      <c r="D84" s="298" t="s">
        <v>27</v>
      </c>
      <c r="E84" s="298">
        <v>1</v>
      </c>
      <c r="F84" s="302"/>
      <c r="G84" s="302"/>
      <c r="H84" s="301"/>
      <c r="I84" s="301"/>
    </row>
    <row r="85" spans="1:9" x14ac:dyDescent="0.2">
      <c r="A85" s="296"/>
      <c r="B85" s="296"/>
      <c r="C85" s="299"/>
      <c r="D85" s="298"/>
      <c r="E85" s="298"/>
      <c r="F85" s="302"/>
      <c r="G85" s="302"/>
      <c r="H85" s="301"/>
      <c r="I85" s="301"/>
    </row>
    <row r="86" spans="1:9" ht="38.25" x14ac:dyDescent="0.2">
      <c r="A86" s="296"/>
      <c r="B86" s="296"/>
      <c r="C86" s="297" t="s">
        <v>58</v>
      </c>
      <c r="D86" s="298"/>
      <c r="E86" s="298"/>
      <c r="F86" s="302"/>
      <c r="G86" s="302"/>
      <c r="H86" s="301"/>
      <c r="I86" s="301"/>
    </row>
    <row r="87" spans="1:9" x14ac:dyDescent="0.2">
      <c r="A87" s="296"/>
      <c r="B87" s="296"/>
      <c r="C87" s="299"/>
      <c r="D87" s="298"/>
      <c r="E87" s="298"/>
      <c r="F87" s="302"/>
      <c r="G87" s="302"/>
      <c r="H87" s="301"/>
      <c r="I87" s="301"/>
    </row>
    <row r="88" spans="1:9" x14ac:dyDescent="0.2">
      <c r="A88" s="296">
        <v>32</v>
      </c>
      <c r="B88" s="300" t="s">
        <v>191</v>
      </c>
      <c r="C88" s="299" t="s">
        <v>34</v>
      </c>
      <c r="D88" s="298" t="s">
        <v>27</v>
      </c>
      <c r="E88" s="298">
        <v>1</v>
      </c>
      <c r="F88" s="302"/>
      <c r="G88" s="302"/>
      <c r="H88" s="301"/>
      <c r="I88" s="301"/>
    </row>
    <row r="89" spans="1:9" x14ac:dyDescent="0.2">
      <c r="A89" s="296"/>
      <c r="B89" s="296"/>
      <c r="C89" s="299"/>
      <c r="D89" s="298"/>
      <c r="E89" s="298"/>
      <c r="F89" s="302"/>
      <c r="G89" s="302"/>
      <c r="H89" s="301"/>
      <c r="I89" s="301"/>
    </row>
    <row r="90" spans="1:9" x14ac:dyDescent="0.2">
      <c r="A90" s="296">
        <v>33</v>
      </c>
      <c r="B90" s="300" t="s">
        <v>179</v>
      </c>
      <c r="C90" s="299" t="s">
        <v>35</v>
      </c>
      <c r="D90" s="298" t="s">
        <v>27</v>
      </c>
      <c r="E90" s="298">
        <v>1</v>
      </c>
      <c r="F90" s="302"/>
      <c r="G90" s="302"/>
      <c r="H90" s="301"/>
      <c r="I90" s="301"/>
    </row>
    <row r="91" spans="1:9" x14ac:dyDescent="0.2">
      <c r="A91" s="296"/>
      <c r="B91" s="296"/>
      <c r="C91" s="299"/>
      <c r="D91" s="298"/>
      <c r="E91" s="298"/>
      <c r="F91" s="302"/>
      <c r="G91" s="302"/>
      <c r="H91" s="301"/>
      <c r="I91" s="301"/>
    </row>
    <row r="92" spans="1:9" x14ac:dyDescent="0.2">
      <c r="A92" s="296"/>
      <c r="B92" s="296"/>
      <c r="C92" s="297" t="s">
        <v>36</v>
      </c>
      <c r="D92" s="298"/>
      <c r="E92" s="298"/>
      <c r="F92" s="302"/>
      <c r="G92" s="302"/>
      <c r="H92" s="301"/>
      <c r="I92" s="301"/>
    </row>
    <row r="93" spans="1:9" x14ac:dyDescent="0.2">
      <c r="A93" s="296"/>
      <c r="B93" s="296"/>
      <c r="C93" s="299"/>
      <c r="D93" s="298"/>
      <c r="E93" s="298"/>
      <c r="F93" s="302"/>
      <c r="G93" s="302"/>
      <c r="H93" s="301"/>
      <c r="I93" s="301"/>
    </row>
    <row r="94" spans="1:9" ht="25.5" x14ac:dyDescent="0.2">
      <c r="A94" s="296">
        <v>34</v>
      </c>
      <c r="B94" s="300" t="s">
        <v>191</v>
      </c>
      <c r="C94" s="299" t="s">
        <v>59</v>
      </c>
      <c r="D94" s="298" t="s">
        <v>27</v>
      </c>
      <c r="E94" s="298">
        <v>1</v>
      </c>
      <c r="F94" s="302"/>
      <c r="G94" s="302"/>
      <c r="H94" s="301"/>
      <c r="I94" s="301"/>
    </row>
    <row r="95" spans="1:9" x14ac:dyDescent="0.2">
      <c r="A95" s="296"/>
      <c r="B95" s="296"/>
      <c r="C95" s="299"/>
      <c r="D95" s="298"/>
      <c r="E95" s="298"/>
      <c r="F95" s="302"/>
      <c r="G95" s="302"/>
      <c r="H95" s="301"/>
      <c r="I95" s="301"/>
    </row>
    <row r="96" spans="1:9" x14ac:dyDescent="0.2">
      <c r="A96" s="296">
        <v>35</v>
      </c>
      <c r="B96" s="300" t="s">
        <v>179</v>
      </c>
      <c r="C96" s="299" t="s">
        <v>60</v>
      </c>
      <c r="D96" s="298" t="s">
        <v>27</v>
      </c>
      <c r="E96" s="298">
        <v>1</v>
      </c>
      <c r="F96" s="302"/>
      <c r="G96" s="302"/>
      <c r="H96" s="301"/>
      <c r="I96" s="301"/>
    </row>
    <row r="97" spans="1:9" x14ac:dyDescent="0.2">
      <c r="A97" s="296"/>
      <c r="B97" s="296"/>
      <c r="C97" s="299"/>
      <c r="D97" s="298"/>
      <c r="E97" s="298"/>
      <c r="F97" s="302"/>
      <c r="G97" s="302"/>
      <c r="H97" s="301"/>
      <c r="I97" s="301"/>
    </row>
    <row r="98" spans="1:9" ht="25.5" x14ac:dyDescent="0.2">
      <c r="A98" s="296">
        <v>36</v>
      </c>
      <c r="B98" s="296"/>
      <c r="C98" s="299" t="s">
        <v>61</v>
      </c>
      <c r="D98" s="298" t="s">
        <v>27</v>
      </c>
      <c r="E98" s="298">
        <v>1</v>
      </c>
      <c r="F98" s="302"/>
      <c r="G98" s="302"/>
      <c r="H98" s="301"/>
      <c r="I98" s="301"/>
    </row>
    <row r="99" spans="1:9" x14ac:dyDescent="0.2">
      <c r="A99" s="296"/>
      <c r="B99" s="296"/>
      <c r="C99" s="299"/>
      <c r="D99" s="298"/>
      <c r="E99" s="298"/>
      <c r="F99" s="302"/>
      <c r="G99" s="302"/>
      <c r="H99" s="301"/>
      <c r="I99" s="301"/>
    </row>
    <row r="100" spans="1:9" x14ac:dyDescent="0.2">
      <c r="A100" s="296">
        <v>37</v>
      </c>
      <c r="B100" s="300" t="s">
        <v>192</v>
      </c>
      <c r="C100" s="299" t="s">
        <v>62</v>
      </c>
      <c r="D100" s="298" t="s">
        <v>27</v>
      </c>
      <c r="E100" s="298">
        <v>1</v>
      </c>
      <c r="F100" s="302"/>
      <c r="G100" s="302"/>
      <c r="H100" s="301"/>
      <c r="I100" s="301"/>
    </row>
    <row r="101" spans="1:9" x14ac:dyDescent="0.2">
      <c r="A101" s="296"/>
      <c r="B101" s="296"/>
      <c r="C101" s="299"/>
      <c r="D101" s="298"/>
      <c r="E101" s="298"/>
      <c r="F101" s="302"/>
      <c r="G101" s="302"/>
      <c r="H101" s="301"/>
      <c r="I101" s="301"/>
    </row>
    <row r="102" spans="1:9" ht="25.5" x14ac:dyDescent="0.2">
      <c r="A102" s="296"/>
      <c r="B102" s="296"/>
      <c r="C102" s="297" t="s">
        <v>63</v>
      </c>
      <c r="D102" s="298"/>
      <c r="E102" s="298"/>
      <c r="F102" s="302"/>
      <c r="G102" s="302"/>
      <c r="H102" s="301"/>
      <c r="I102" s="301"/>
    </row>
    <row r="103" spans="1:9" x14ac:dyDescent="0.2">
      <c r="A103" s="296"/>
      <c r="B103" s="296"/>
      <c r="C103" s="299"/>
      <c r="D103" s="298"/>
      <c r="E103" s="298"/>
      <c r="F103" s="302"/>
      <c r="G103" s="302"/>
      <c r="H103" s="301"/>
      <c r="I103" s="301"/>
    </row>
    <row r="104" spans="1:9" x14ac:dyDescent="0.2">
      <c r="A104" s="296">
        <v>38</v>
      </c>
      <c r="B104" s="300" t="s">
        <v>193</v>
      </c>
      <c r="C104" s="299" t="s">
        <v>42</v>
      </c>
      <c r="D104" s="298" t="s">
        <v>27</v>
      </c>
      <c r="E104" s="298">
        <v>1</v>
      </c>
      <c r="F104" s="302"/>
      <c r="G104" s="302"/>
      <c r="H104" s="301"/>
      <c r="I104" s="301"/>
    </row>
    <row r="105" spans="1:9" x14ac:dyDescent="0.2">
      <c r="A105" s="296"/>
      <c r="B105" s="300"/>
      <c r="C105" s="299"/>
      <c r="D105" s="298"/>
      <c r="E105" s="298"/>
      <c r="F105" s="302"/>
      <c r="G105" s="302"/>
      <c r="H105" s="301"/>
      <c r="I105" s="301"/>
    </row>
    <row r="106" spans="1:9" x14ac:dyDescent="0.2">
      <c r="A106" s="296">
        <v>39</v>
      </c>
      <c r="B106" s="300" t="s">
        <v>194</v>
      </c>
      <c r="C106" s="299" t="s">
        <v>43</v>
      </c>
      <c r="D106" s="298" t="s">
        <v>27</v>
      </c>
      <c r="E106" s="298">
        <v>1</v>
      </c>
      <c r="F106" s="302"/>
      <c r="G106" s="302"/>
      <c r="H106" s="301"/>
      <c r="I106" s="301"/>
    </row>
    <row r="107" spans="1:9" x14ac:dyDescent="0.2">
      <c r="A107" s="296"/>
      <c r="B107" s="300"/>
      <c r="C107" s="299"/>
      <c r="D107" s="298"/>
      <c r="E107" s="298"/>
      <c r="F107" s="302"/>
      <c r="G107" s="302"/>
      <c r="H107" s="301"/>
      <c r="I107" s="301"/>
    </row>
    <row r="108" spans="1:9" x14ac:dyDescent="0.2">
      <c r="A108" s="296">
        <v>40</v>
      </c>
      <c r="B108" s="300" t="s">
        <v>195</v>
      </c>
      <c r="C108" s="299" t="s">
        <v>44</v>
      </c>
      <c r="D108" s="298" t="s">
        <v>27</v>
      </c>
      <c r="E108" s="298">
        <v>1</v>
      </c>
      <c r="F108" s="302"/>
      <c r="G108" s="302"/>
      <c r="H108" s="301"/>
      <c r="I108" s="301"/>
    </row>
    <row r="109" spans="1:9" x14ac:dyDescent="0.2">
      <c r="A109" s="296"/>
      <c r="B109" s="300"/>
      <c r="C109" s="299"/>
      <c r="D109" s="298"/>
      <c r="E109" s="298"/>
      <c r="F109" s="302"/>
      <c r="G109" s="302"/>
      <c r="H109" s="301"/>
      <c r="I109" s="301"/>
    </row>
    <row r="110" spans="1:9" x14ac:dyDescent="0.2">
      <c r="A110" s="296">
        <v>41</v>
      </c>
      <c r="B110" s="300" t="s">
        <v>196</v>
      </c>
      <c r="C110" s="299" t="s">
        <v>45</v>
      </c>
      <c r="D110" s="298" t="s">
        <v>27</v>
      </c>
      <c r="E110" s="298">
        <v>1</v>
      </c>
      <c r="F110" s="302"/>
      <c r="G110" s="302"/>
      <c r="H110" s="301"/>
      <c r="I110" s="301"/>
    </row>
    <row r="111" spans="1:9" x14ac:dyDescent="0.2">
      <c r="A111" s="296"/>
      <c r="B111" s="300"/>
      <c r="C111" s="299"/>
      <c r="D111" s="298"/>
      <c r="E111" s="298"/>
      <c r="F111" s="302"/>
      <c r="G111" s="302"/>
      <c r="H111" s="301"/>
      <c r="I111" s="301"/>
    </row>
    <row r="112" spans="1:9" x14ac:dyDescent="0.2">
      <c r="A112" s="296">
        <v>42</v>
      </c>
      <c r="B112" s="300" t="s">
        <v>197</v>
      </c>
      <c r="C112" s="299" t="s">
        <v>46</v>
      </c>
      <c r="D112" s="298" t="s">
        <v>27</v>
      </c>
      <c r="E112" s="298">
        <v>1</v>
      </c>
      <c r="F112" s="302"/>
      <c r="G112" s="302"/>
      <c r="H112" s="301"/>
      <c r="I112" s="301"/>
    </row>
    <row r="113" spans="1:9" x14ac:dyDescent="0.2">
      <c r="A113" s="296"/>
      <c r="B113" s="300"/>
      <c r="C113" s="299"/>
      <c r="D113" s="298"/>
      <c r="E113" s="298"/>
      <c r="F113" s="302"/>
      <c r="G113" s="302"/>
      <c r="H113" s="301"/>
      <c r="I113" s="301"/>
    </row>
    <row r="114" spans="1:9" ht="25.5" x14ac:dyDescent="0.2">
      <c r="A114" s="296">
        <v>43</v>
      </c>
      <c r="B114" s="300" t="s">
        <v>198</v>
      </c>
      <c r="C114" s="299" t="s">
        <v>47</v>
      </c>
      <c r="D114" s="298" t="s">
        <v>27</v>
      </c>
      <c r="E114" s="298">
        <v>1</v>
      </c>
      <c r="F114" s="302"/>
      <c r="G114" s="302"/>
      <c r="H114" s="301"/>
      <c r="I114" s="301"/>
    </row>
    <row r="115" spans="1:9" x14ac:dyDescent="0.2">
      <c r="A115" s="296"/>
      <c r="B115" s="300"/>
      <c r="C115" s="299"/>
      <c r="D115" s="298"/>
      <c r="E115" s="298"/>
      <c r="F115" s="302"/>
      <c r="G115" s="302"/>
      <c r="H115" s="301"/>
      <c r="I115" s="301"/>
    </row>
    <row r="116" spans="1:9" x14ac:dyDescent="0.2">
      <c r="A116" s="296">
        <v>44</v>
      </c>
      <c r="B116" s="300" t="s">
        <v>199</v>
      </c>
      <c r="C116" s="299" t="s">
        <v>64</v>
      </c>
      <c r="D116" s="298" t="s">
        <v>27</v>
      </c>
      <c r="E116" s="298">
        <v>1</v>
      </c>
      <c r="F116" s="302"/>
      <c r="G116" s="302"/>
      <c r="H116" s="301"/>
      <c r="I116" s="301"/>
    </row>
    <row r="117" spans="1:9" x14ac:dyDescent="0.2">
      <c r="A117" s="296"/>
      <c r="B117" s="300"/>
      <c r="C117" s="299"/>
      <c r="D117" s="298"/>
      <c r="E117" s="298"/>
      <c r="F117" s="302"/>
      <c r="G117" s="302"/>
      <c r="H117" s="301"/>
      <c r="I117" s="301"/>
    </row>
    <row r="118" spans="1:9" x14ac:dyDescent="0.2">
      <c r="A118" s="296">
        <v>45</v>
      </c>
      <c r="B118" s="300" t="s">
        <v>200</v>
      </c>
      <c r="C118" s="299" t="s">
        <v>65</v>
      </c>
      <c r="D118" s="298" t="s">
        <v>27</v>
      </c>
      <c r="E118" s="298">
        <v>1</v>
      </c>
      <c r="F118" s="302"/>
      <c r="G118" s="302"/>
      <c r="H118" s="301"/>
      <c r="I118" s="301"/>
    </row>
    <row r="119" spans="1:9" x14ac:dyDescent="0.2">
      <c r="A119" s="296"/>
      <c r="B119" s="300"/>
      <c r="C119" s="299"/>
      <c r="D119" s="298"/>
      <c r="E119" s="298"/>
      <c r="F119" s="302"/>
      <c r="G119" s="302"/>
      <c r="H119" s="301"/>
      <c r="I119" s="301"/>
    </row>
    <row r="120" spans="1:9" x14ac:dyDescent="0.2">
      <c r="A120" s="296">
        <v>46</v>
      </c>
      <c r="B120" s="300" t="s">
        <v>201</v>
      </c>
      <c r="C120" s="299" t="s">
        <v>66</v>
      </c>
      <c r="D120" s="298" t="s">
        <v>27</v>
      </c>
      <c r="E120" s="298">
        <v>1</v>
      </c>
      <c r="F120" s="302"/>
      <c r="G120" s="302"/>
      <c r="H120" s="301"/>
      <c r="I120" s="301"/>
    </row>
    <row r="121" spans="1:9" x14ac:dyDescent="0.2">
      <c r="A121" s="296"/>
      <c r="B121" s="296"/>
      <c r="C121" s="299"/>
      <c r="D121" s="298"/>
      <c r="E121" s="298"/>
      <c r="F121" s="302"/>
      <c r="G121" s="302"/>
      <c r="H121" s="301"/>
      <c r="I121" s="301"/>
    </row>
    <row r="122" spans="1:9" x14ac:dyDescent="0.2">
      <c r="A122" s="296"/>
      <c r="B122" s="296"/>
      <c r="C122" s="297" t="s">
        <v>67</v>
      </c>
      <c r="D122" s="298"/>
      <c r="E122" s="298"/>
      <c r="F122" s="302"/>
      <c r="G122" s="302"/>
      <c r="H122" s="301"/>
      <c r="I122" s="301"/>
    </row>
    <row r="123" spans="1:9" x14ac:dyDescent="0.2">
      <c r="A123" s="296"/>
      <c r="B123" s="296"/>
      <c r="C123" s="299"/>
      <c r="D123" s="298"/>
      <c r="E123" s="298"/>
      <c r="F123" s="302"/>
      <c r="G123" s="302"/>
      <c r="H123" s="301"/>
      <c r="I123" s="301"/>
    </row>
    <row r="124" spans="1:9" x14ac:dyDescent="0.2">
      <c r="A124" s="296"/>
      <c r="B124" s="296"/>
      <c r="C124" s="297" t="s">
        <v>68</v>
      </c>
      <c r="D124" s="298"/>
      <c r="E124" s="298"/>
      <c r="F124" s="302"/>
      <c r="G124" s="302"/>
      <c r="H124" s="301"/>
      <c r="I124" s="301"/>
    </row>
    <row r="125" spans="1:9" x14ac:dyDescent="0.2">
      <c r="A125" s="296"/>
      <c r="B125" s="296"/>
      <c r="C125" s="299"/>
      <c r="D125" s="298"/>
      <c r="E125" s="298"/>
      <c r="F125" s="302"/>
      <c r="G125" s="302"/>
      <c r="H125" s="301"/>
      <c r="I125" s="301"/>
    </row>
    <row r="126" spans="1:9" ht="25.5" x14ac:dyDescent="0.2">
      <c r="A126" s="296">
        <v>47</v>
      </c>
      <c r="B126" s="300" t="s">
        <v>202</v>
      </c>
      <c r="C126" s="299" t="s">
        <v>69</v>
      </c>
      <c r="D126" s="298" t="s">
        <v>70</v>
      </c>
      <c r="E126" s="298">
        <v>100</v>
      </c>
      <c r="F126" s="302"/>
      <c r="G126" s="302"/>
      <c r="H126" s="301"/>
      <c r="I126" s="301"/>
    </row>
    <row r="127" spans="1:9" x14ac:dyDescent="0.2">
      <c r="A127" s="296"/>
      <c r="B127" s="300"/>
      <c r="C127" s="299"/>
      <c r="D127" s="298"/>
      <c r="E127" s="298"/>
      <c r="F127" s="302"/>
      <c r="G127" s="302"/>
      <c r="H127" s="301"/>
      <c r="I127" s="301"/>
    </row>
    <row r="128" spans="1:9" x14ac:dyDescent="0.2">
      <c r="A128" s="296">
        <v>48</v>
      </c>
      <c r="B128" s="300" t="s">
        <v>202</v>
      </c>
      <c r="C128" s="299" t="s">
        <v>71</v>
      </c>
      <c r="D128" s="298" t="s">
        <v>27</v>
      </c>
      <c r="E128" s="298">
        <v>1</v>
      </c>
      <c r="F128" s="302"/>
      <c r="G128" s="302"/>
      <c r="H128" s="301"/>
      <c r="I128" s="301"/>
    </row>
    <row r="129" spans="1:9" x14ac:dyDescent="0.2">
      <c r="A129" s="296"/>
      <c r="B129" s="296"/>
      <c r="C129" s="299"/>
      <c r="D129" s="298"/>
      <c r="E129" s="298"/>
      <c r="F129" s="302"/>
      <c r="G129" s="302"/>
      <c r="H129" s="301"/>
      <c r="I129" s="301"/>
    </row>
    <row r="130" spans="1:9" x14ac:dyDescent="0.2">
      <c r="A130" s="296"/>
      <c r="B130" s="296"/>
      <c r="C130" s="297" t="s">
        <v>72</v>
      </c>
      <c r="D130" s="298"/>
      <c r="E130" s="298"/>
      <c r="F130" s="302"/>
      <c r="G130" s="302"/>
      <c r="H130" s="301"/>
      <c r="I130" s="301"/>
    </row>
    <row r="131" spans="1:9" x14ac:dyDescent="0.2">
      <c r="A131" s="296"/>
      <c r="B131" s="296"/>
      <c r="C131" s="299"/>
      <c r="D131" s="298"/>
      <c r="E131" s="298"/>
      <c r="F131" s="302"/>
      <c r="G131" s="302"/>
      <c r="H131" s="301"/>
      <c r="I131" s="301"/>
    </row>
    <row r="132" spans="1:9" ht="25.5" x14ac:dyDescent="0.2">
      <c r="A132" s="296">
        <v>49</v>
      </c>
      <c r="B132" s="300" t="s">
        <v>203</v>
      </c>
      <c r="C132" s="299" t="s">
        <v>73</v>
      </c>
      <c r="D132" s="298" t="s">
        <v>27</v>
      </c>
      <c r="E132" s="298">
        <v>1</v>
      </c>
      <c r="F132" s="302"/>
      <c r="G132" s="302"/>
      <c r="H132" s="301"/>
      <c r="I132" s="301"/>
    </row>
    <row r="133" spans="1:9" x14ac:dyDescent="0.2">
      <c r="A133" s="296"/>
      <c r="B133" s="296"/>
      <c r="C133" s="299"/>
      <c r="D133" s="298"/>
      <c r="E133" s="298"/>
      <c r="F133" s="302"/>
      <c r="G133" s="302"/>
      <c r="H133" s="301"/>
      <c r="I133" s="301"/>
    </row>
    <row r="134" spans="1:9" x14ac:dyDescent="0.2">
      <c r="A134" s="296"/>
      <c r="B134" s="296"/>
      <c r="C134" s="297" t="s">
        <v>74</v>
      </c>
      <c r="D134" s="298"/>
      <c r="E134" s="298"/>
      <c r="F134" s="302"/>
      <c r="G134" s="302"/>
      <c r="H134" s="301"/>
      <c r="I134" s="301"/>
    </row>
    <row r="135" spans="1:9" x14ac:dyDescent="0.2">
      <c r="A135" s="296"/>
      <c r="B135" s="296"/>
      <c r="C135" s="299"/>
      <c r="D135" s="298"/>
      <c r="E135" s="298"/>
      <c r="F135" s="302"/>
      <c r="G135" s="302"/>
      <c r="H135" s="301"/>
      <c r="I135" s="301"/>
    </row>
    <row r="136" spans="1:9" ht="25.5" x14ac:dyDescent="0.2">
      <c r="A136" s="296">
        <v>50</v>
      </c>
      <c r="B136" s="296"/>
      <c r="C136" s="299" t="s">
        <v>75</v>
      </c>
      <c r="D136" s="298" t="s">
        <v>10</v>
      </c>
      <c r="E136" s="298" t="s">
        <v>76</v>
      </c>
      <c r="F136" s="302"/>
      <c r="G136" s="302"/>
      <c r="H136" s="301"/>
      <c r="I136" s="301"/>
    </row>
    <row r="137" spans="1:9" x14ac:dyDescent="0.2">
      <c r="A137" s="296"/>
      <c r="B137" s="296"/>
      <c r="C137" s="299"/>
      <c r="D137" s="298"/>
      <c r="E137" s="298"/>
      <c r="F137" s="302"/>
      <c r="G137" s="302"/>
      <c r="H137" s="301"/>
      <c r="I137" s="301"/>
    </row>
    <row r="138" spans="1:9" x14ac:dyDescent="0.2">
      <c r="A138" s="296">
        <v>51</v>
      </c>
      <c r="B138" s="296"/>
      <c r="C138" s="299" t="s">
        <v>77</v>
      </c>
      <c r="D138" s="298" t="s">
        <v>78</v>
      </c>
      <c r="E138" s="298" t="s">
        <v>79</v>
      </c>
      <c r="F138" s="302"/>
      <c r="G138" s="302"/>
      <c r="H138" s="301"/>
      <c r="I138" s="301"/>
    </row>
    <row r="139" spans="1:9" x14ac:dyDescent="0.2">
      <c r="A139" s="296"/>
      <c r="B139" s="296"/>
      <c r="C139" s="299"/>
      <c r="D139" s="298"/>
      <c r="E139" s="298"/>
      <c r="F139" s="302"/>
      <c r="G139" s="302"/>
      <c r="H139" s="301"/>
      <c r="I139" s="301"/>
    </row>
    <row r="140" spans="1:9" x14ac:dyDescent="0.2">
      <c r="A140" s="296"/>
      <c r="B140" s="296"/>
      <c r="C140" s="297" t="s">
        <v>80</v>
      </c>
      <c r="D140" s="298"/>
      <c r="E140" s="298"/>
      <c r="F140" s="302"/>
      <c r="G140" s="302"/>
      <c r="H140" s="301"/>
      <c r="I140" s="301"/>
    </row>
    <row r="141" spans="1:9" x14ac:dyDescent="0.2">
      <c r="A141" s="296"/>
      <c r="B141" s="296"/>
      <c r="C141" s="299"/>
      <c r="D141" s="298"/>
      <c r="E141" s="298"/>
      <c r="F141" s="302"/>
      <c r="G141" s="302"/>
      <c r="H141" s="301"/>
      <c r="I141" s="301"/>
    </row>
    <row r="142" spans="1:9" ht="76.5" x14ac:dyDescent="0.2">
      <c r="A142" s="296">
        <v>52</v>
      </c>
      <c r="B142" s="296"/>
      <c r="C142" s="299" t="s">
        <v>81</v>
      </c>
      <c r="D142" s="298" t="s">
        <v>10</v>
      </c>
      <c r="E142" s="298" t="s">
        <v>76</v>
      </c>
      <c r="F142" s="302"/>
      <c r="G142" s="302"/>
      <c r="H142" s="301"/>
      <c r="I142" s="301"/>
    </row>
    <row r="143" spans="1:9" x14ac:dyDescent="0.2">
      <c r="A143" s="296"/>
      <c r="B143" s="296"/>
      <c r="C143" s="299"/>
      <c r="D143" s="298"/>
      <c r="E143" s="298"/>
      <c r="F143" s="302"/>
      <c r="G143" s="302"/>
      <c r="H143" s="301"/>
      <c r="I143" s="301"/>
    </row>
    <row r="144" spans="1:9" x14ac:dyDescent="0.2">
      <c r="A144" s="296">
        <v>53</v>
      </c>
      <c r="B144" s="296"/>
      <c r="C144" s="299" t="s">
        <v>82</v>
      </c>
      <c r="D144" s="298" t="s">
        <v>27</v>
      </c>
      <c r="E144" s="298">
        <v>1</v>
      </c>
      <c r="F144" s="302"/>
      <c r="G144" s="302"/>
      <c r="H144" s="301"/>
      <c r="I144" s="301"/>
    </row>
    <row r="145" spans="1:9" x14ac:dyDescent="0.2">
      <c r="A145" s="296"/>
      <c r="B145" s="296"/>
      <c r="C145" s="299"/>
      <c r="D145" s="298"/>
      <c r="E145" s="298"/>
      <c r="F145" s="302"/>
      <c r="G145" s="302"/>
      <c r="H145" s="301"/>
      <c r="I145" s="301"/>
    </row>
    <row r="146" spans="1:9" x14ac:dyDescent="0.2">
      <c r="A146" s="296">
        <v>54</v>
      </c>
      <c r="B146" s="296"/>
      <c r="C146" s="299" t="s">
        <v>83</v>
      </c>
      <c r="D146" s="298" t="s">
        <v>27</v>
      </c>
      <c r="E146" s="298">
        <v>1</v>
      </c>
      <c r="F146" s="302"/>
      <c r="G146" s="302"/>
      <c r="H146" s="301"/>
      <c r="I146" s="301"/>
    </row>
    <row r="147" spans="1:9" x14ac:dyDescent="0.2">
      <c r="A147" s="296"/>
      <c r="B147" s="296"/>
      <c r="C147" s="299"/>
      <c r="D147" s="298"/>
      <c r="E147" s="298"/>
      <c r="F147" s="302"/>
      <c r="G147" s="302"/>
      <c r="H147" s="301"/>
      <c r="I147" s="301"/>
    </row>
    <row r="148" spans="1:9" x14ac:dyDescent="0.2">
      <c r="A148" s="296"/>
      <c r="B148" s="296"/>
      <c r="C148" s="299"/>
      <c r="D148" s="298"/>
      <c r="E148" s="298"/>
      <c r="F148" s="302"/>
      <c r="G148" s="302"/>
      <c r="H148" s="301"/>
      <c r="I148" s="301"/>
    </row>
    <row r="149" spans="1:9" x14ac:dyDescent="0.2">
      <c r="A149" s="296"/>
      <c r="B149" s="296"/>
      <c r="C149" s="299"/>
      <c r="D149" s="298"/>
      <c r="E149" s="298"/>
      <c r="F149" s="302"/>
      <c r="G149" s="302"/>
      <c r="H149" s="301"/>
      <c r="I149" s="301"/>
    </row>
    <row r="150" spans="1:9" x14ac:dyDescent="0.2">
      <c r="A150" s="303"/>
      <c r="B150" s="303"/>
      <c r="C150" s="710" t="s">
        <v>24</v>
      </c>
      <c r="D150" s="711"/>
      <c r="E150" s="711"/>
      <c r="F150" s="711"/>
      <c r="G150" s="711"/>
      <c r="H150" s="712"/>
      <c r="I150" s="304"/>
    </row>
    <row r="151" spans="1:9" x14ac:dyDescent="0.2">
      <c r="A151" s="296"/>
      <c r="B151" s="296"/>
      <c r="C151" s="299"/>
      <c r="D151" s="298"/>
      <c r="E151" s="298"/>
      <c r="F151" s="157"/>
      <c r="G151" s="157"/>
      <c r="H151" s="305"/>
      <c r="I151" s="305"/>
    </row>
  </sheetData>
  <mergeCells count="5">
    <mergeCell ref="C150:H150"/>
    <mergeCell ref="L2:N2"/>
    <mergeCell ref="L4:N4"/>
    <mergeCell ref="B9:B10"/>
    <mergeCell ref="C2:H2"/>
  </mergeCells>
  <printOptions horizontalCentered="1"/>
  <pageMargins left="0.43307086614173229" right="0.39370078740157483" top="0.59055118110236227" bottom="0.62992125984251968" header="0.39370078740157483" footer="0.19685039370078741"/>
  <pageSetup paperSize="9" scale="73" fitToHeight="40" orientation="landscape" useFirstPageNumber="1" r:id="rId1"/>
  <headerFooter alignWithMargins="0">
    <oddFooter xml:space="preserve">&amp;CA 4.8.&amp;P&amp;R
</oddFooter>
  </headerFooter>
  <rowBreaks count="3" manualBreakCount="3">
    <brk id="41" max="8" man="1"/>
    <brk id="84" max="8" man="1"/>
    <brk id="121"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105"/>
  <sheetViews>
    <sheetView view="pageBreakPreview" topLeftCell="A91" zoomScale="74" zoomScaleNormal="90" zoomScaleSheetLayoutView="74" workbookViewId="0">
      <selection activeCell="G75" sqref="G75"/>
    </sheetView>
  </sheetViews>
  <sheetFormatPr defaultRowHeight="12.75" x14ac:dyDescent="0.2"/>
  <cols>
    <col min="1" max="1" width="7.5703125" style="306" customWidth="1"/>
    <col min="2" max="2" width="11.5703125" style="306" customWidth="1"/>
    <col min="3" max="3" width="53.85546875" style="233" customWidth="1"/>
    <col min="4" max="4" width="10.5703125" style="306" customWidth="1"/>
    <col min="5" max="5" width="9.5703125" style="204" customWidth="1"/>
    <col min="6" max="6" width="20.42578125" style="19" customWidth="1"/>
    <col min="7" max="7" width="27.42578125" style="19" bestFit="1" customWidth="1"/>
    <col min="8" max="8" width="9.140625" style="13"/>
    <col min="9" max="9" width="13.5703125" style="14" customWidth="1"/>
    <col min="10" max="256" width="9.140625" style="14"/>
    <col min="257" max="257" width="7.5703125" style="14" customWidth="1"/>
    <col min="258" max="258" width="9.5703125" style="14" customWidth="1"/>
    <col min="259" max="259" width="43.5703125" style="14" customWidth="1"/>
    <col min="260" max="260" width="8.42578125" style="14" customWidth="1"/>
    <col min="261" max="261" width="9.5703125" style="14" customWidth="1"/>
    <col min="262" max="262" width="11.5703125" style="14" customWidth="1"/>
    <col min="263" max="263" width="15.5703125" style="14" customWidth="1"/>
    <col min="264" max="512" width="9.140625" style="14"/>
    <col min="513" max="513" width="7.5703125" style="14" customWidth="1"/>
    <col min="514" max="514" width="9.5703125" style="14" customWidth="1"/>
    <col min="515" max="515" width="43.5703125" style="14" customWidth="1"/>
    <col min="516" max="516" width="8.42578125" style="14" customWidth="1"/>
    <col min="517" max="517" width="9.5703125" style="14" customWidth="1"/>
    <col min="518" max="518" width="11.5703125" style="14" customWidth="1"/>
    <col min="519" max="519" width="15.5703125" style="14" customWidth="1"/>
    <col min="520" max="768" width="9.140625" style="14"/>
    <col min="769" max="769" width="7.5703125" style="14" customWidth="1"/>
    <col min="770" max="770" width="9.5703125" style="14" customWidth="1"/>
    <col min="771" max="771" width="43.5703125" style="14" customWidth="1"/>
    <col min="772" max="772" width="8.42578125" style="14" customWidth="1"/>
    <col min="773" max="773" width="9.5703125" style="14" customWidth="1"/>
    <col min="774" max="774" width="11.5703125" style="14" customWidth="1"/>
    <col min="775" max="775" width="15.5703125" style="14" customWidth="1"/>
    <col min="776" max="1024" width="9.140625" style="14"/>
    <col min="1025" max="1025" width="7.5703125" style="14" customWidth="1"/>
    <col min="1026" max="1026" width="9.5703125" style="14" customWidth="1"/>
    <col min="1027" max="1027" width="43.5703125" style="14" customWidth="1"/>
    <col min="1028" max="1028" width="8.42578125" style="14" customWidth="1"/>
    <col min="1029" max="1029" width="9.5703125" style="14" customWidth="1"/>
    <col min="1030" max="1030" width="11.5703125" style="14" customWidth="1"/>
    <col min="1031" max="1031" width="15.5703125" style="14" customWidth="1"/>
    <col min="1032" max="1280" width="9.140625" style="14"/>
    <col min="1281" max="1281" width="7.5703125" style="14" customWidth="1"/>
    <col min="1282" max="1282" width="9.5703125" style="14" customWidth="1"/>
    <col min="1283" max="1283" width="43.5703125" style="14" customWidth="1"/>
    <col min="1284" max="1284" width="8.42578125" style="14" customWidth="1"/>
    <col min="1285" max="1285" width="9.5703125" style="14" customWidth="1"/>
    <col min="1286" max="1286" width="11.5703125" style="14" customWidth="1"/>
    <col min="1287" max="1287" width="15.5703125" style="14" customWidth="1"/>
    <col min="1288" max="1536" width="9.140625" style="14"/>
    <col min="1537" max="1537" width="7.5703125" style="14" customWidth="1"/>
    <col min="1538" max="1538" width="9.5703125" style="14" customWidth="1"/>
    <col min="1539" max="1539" width="43.5703125" style="14" customWidth="1"/>
    <col min="1540" max="1540" width="8.42578125" style="14" customWidth="1"/>
    <col min="1541" max="1541" width="9.5703125" style="14" customWidth="1"/>
    <col min="1542" max="1542" width="11.5703125" style="14" customWidth="1"/>
    <col min="1543" max="1543" width="15.5703125" style="14" customWidth="1"/>
    <col min="1544" max="1792" width="9.140625" style="14"/>
    <col min="1793" max="1793" width="7.5703125" style="14" customWidth="1"/>
    <col min="1794" max="1794" width="9.5703125" style="14" customWidth="1"/>
    <col min="1795" max="1795" width="43.5703125" style="14" customWidth="1"/>
    <col min="1796" max="1796" width="8.42578125" style="14" customWidth="1"/>
    <col min="1797" max="1797" width="9.5703125" style="14" customWidth="1"/>
    <col min="1798" max="1798" width="11.5703125" style="14" customWidth="1"/>
    <col min="1799" max="1799" width="15.5703125" style="14" customWidth="1"/>
    <col min="1800" max="2048" width="9.140625" style="14"/>
    <col min="2049" max="2049" width="7.5703125" style="14" customWidth="1"/>
    <col min="2050" max="2050" width="9.5703125" style="14" customWidth="1"/>
    <col min="2051" max="2051" width="43.5703125" style="14" customWidth="1"/>
    <col min="2052" max="2052" width="8.42578125" style="14" customWidth="1"/>
    <col min="2053" max="2053" width="9.5703125" style="14" customWidth="1"/>
    <col min="2054" max="2054" width="11.5703125" style="14" customWidth="1"/>
    <col min="2055" max="2055" width="15.5703125" style="14" customWidth="1"/>
    <col min="2056" max="2304" width="9.140625" style="14"/>
    <col min="2305" max="2305" width="7.5703125" style="14" customWidth="1"/>
    <col min="2306" max="2306" width="9.5703125" style="14" customWidth="1"/>
    <col min="2307" max="2307" width="43.5703125" style="14" customWidth="1"/>
    <col min="2308" max="2308" width="8.42578125" style="14" customWidth="1"/>
    <col min="2309" max="2309" width="9.5703125" style="14" customWidth="1"/>
    <col min="2310" max="2310" width="11.5703125" style="14" customWidth="1"/>
    <col min="2311" max="2311" width="15.5703125" style="14" customWidth="1"/>
    <col min="2312" max="2560" width="9.140625" style="14"/>
    <col min="2561" max="2561" width="7.5703125" style="14" customWidth="1"/>
    <col min="2562" max="2562" width="9.5703125" style="14" customWidth="1"/>
    <col min="2563" max="2563" width="43.5703125" style="14" customWidth="1"/>
    <col min="2564" max="2564" width="8.42578125" style="14" customWidth="1"/>
    <col min="2565" max="2565" width="9.5703125" style="14" customWidth="1"/>
    <col min="2566" max="2566" width="11.5703125" style="14" customWidth="1"/>
    <col min="2567" max="2567" width="15.5703125" style="14" customWidth="1"/>
    <col min="2568" max="2816" width="9.140625" style="14"/>
    <col min="2817" max="2817" width="7.5703125" style="14" customWidth="1"/>
    <col min="2818" max="2818" width="9.5703125" style="14" customWidth="1"/>
    <col min="2819" max="2819" width="43.5703125" style="14" customWidth="1"/>
    <col min="2820" max="2820" width="8.42578125" style="14" customWidth="1"/>
    <col min="2821" max="2821" width="9.5703125" style="14" customWidth="1"/>
    <col min="2822" max="2822" width="11.5703125" style="14" customWidth="1"/>
    <col min="2823" max="2823" width="15.5703125" style="14" customWidth="1"/>
    <col min="2824" max="3072" width="9.140625" style="14"/>
    <col min="3073" max="3073" width="7.5703125" style="14" customWidth="1"/>
    <col min="3074" max="3074" width="9.5703125" style="14" customWidth="1"/>
    <col min="3075" max="3075" width="43.5703125" style="14" customWidth="1"/>
    <col min="3076" max="3076" width="8.42578125" style="14" customWidth="1"/>
    <col min="3077" max="3077" width="9.5703125" style="14" customWidth="1"/>
    <col min="3078" max="3078" width="11.5703125" style="14" customWidth="1"/>
    <col min="3079" max="3079" width="15.5703125" style="14" customWidth="1"/>
    <col min="3080" max="3328" width="9.140625" style="14"/>
    <col min="3329" max="3329" width="7.5703125" style="14" customWidth="1"/>
    <col min="3330" max="3330" width="9.5703125" style="14" customWidth="1"/>
    <col min="3331" max="3331" width="43.5703125" style="14" customWidth="1"/>
    <col min="3332" max="3332" width="8.42578125" style="14" customWidth="1"/>
    <col min="3333" max="3333" width="9.5703125" style="14" customWidth="1"/>
    <col min="3334" max="3334" width="11.5703125" style="14" customWidth="1"/>
    <col min="3335" max="3335" width="15.5703125" style="14" customWidth="1"/>
    <col min="3336" max="3584" width="9.140625" style="14"/>
    <col min="3585" max="3585" width="7.5703125" style="14" customWidth="1"/>
    <col min="3586" max="3586" width="9.5703125" style="14" customWidth="1"/>
    <col min="3587" max="3587" width="43.5703125" style="14" customWidth="1"/>
    <col min="3588" max="3588" width="8.42578125" style="14" customWidth="1"/>
    <col min="3589" max="3589" width="9.5703125" style="14" customWidth="1"/>
    <col min="3590" max="3590" width="11.5703125" style="14" customWidth="1"/>
    <col min="3591" max="3591" width="15.5703125" style="14" customWidth="1"/>
    <col min="3592" max="3840" width="9.140625" style="14"/>
    <col min="3841" max="3841" width="7.5703125" style="14" customWidth="1"/>
    <col min="3842" max="3842" width="9.5703125" style="14" customWidth="1"/>
    <col min="3843" max="3843" width="43.5703125" style="14" customWidth="1"/>
    <col min="3844" max="3844" width="8.42578125" style="14" customWidth="1"/>
    <col min="3845" max="3845" width="9.5703125" style="14" customWidth="1"/>
    <col min="3846" max="3846" width="11.5703125" style="14" customWidth="1"/>
    <col min="3847" max="3847" width="15.5703125" style="14" customWidth="1"/>
    <col min="3848" max="4096" width="9.140625" style="14"/>
    <col min="4097" max="4097" width="7.5703125" style="14" customWidth="1"/>
    <col min="4098" max="4098" width="9.5703125" style="14" customWidth="1"/>
    <col min="4099" max="4099" width="43.5703125" style="14" customWidth="1"/>
    <col min="4100" max="4100" width="8.42578125" style="14" customWidth="1"/>
    <col min="4101" max="4101" width="9.5703125" style="14" customWidth="1"/>
    <col min="4102" max="4102" width="11.5703125" style="14" customWidth="1"/>
    <col min="4103" max="4103" width="15.5703125" style="14" customWidth="1"/>
    <col min="4104" max="4352" width="9.140625" style="14"/>
    <col min="4353" max="4353" width="7.5703125" style="14" customWidth="1"/>
    <col min="4354" max="4354" width="9.5703125" style="14" customWidth="1"/>
    <col min="4355" max="4355" width="43.5703125" style="14" customWidth="1"/>
    <col min="4356" max="4356" width="8.42578125" style="14" customWidth="1"/>
    <col min="4357" max="4357" width="9.5703125" style="14" customWidth="1"/>
    <col min="4358" max="4358" width="11.5703125" style="14" customWidth="1"/>
    <col min="4359" max="4359" width="15.5703125" style="14" customWidth="1"/>
    <col min="4360" max="4608" width="9.140625" style="14"/>
    <col min="4609" max="4609" width="7.5703125" style="14" customWidth="1"/>
    <col min="4610" max="4610" width="9.5703125" style="14" customWidth="1"/>
    <col min="4611" max="4611" width="43.5703125" style="14" customWidth="1"/>
    <col min="4612" max="4612" width="8.42578125" style="14" customWidth="1"/>
    <col min="4613" max="4613" width="9.5703125" style="14" customWidth="1"/>
    <col min="4614" max="4614" width="11.5703125" style="14" customWidth="1"/>
    <col min="4615" max="4615" width="15.5703125" style="14" customWidth="1"/>
    <col min="4616" max="4864" width="9.140625" style="14"/>
    <col min="4865" max="4865" width="7.5703125" style="14" customWidth="1"/>
    <col min="4866" max="4866" width="9.5703125" style="14" customWidth="1"/>
    <col min="4867" max="4867" width="43.5703125" style="14" customWidth="1"/>
    <col min="4868" max="4868" width="8.42578125" style="14" customWidth="1"/>
    <col min="4869" max="4869" width="9.5703125" style="14" customWidth="1"/>
    <col min="4870" max="4870" width="11.5703125" style="14" customWidth="1"/>
    <col min="4871" max="4871" width="15.5703125" style="14" customWidth="1"/>
    <col min="4872" max="5120" width="9.140625" style="14"/>
    <col min="5121" max="5121" width="7.5703125" style="14" customWidth="1"/>
    <col min="5122" max="5122" width="9.5703125" style="14" customWidth="1"/>
    <col min="5123" max="5123" width="43.5703125" style="14" customWidth="1"/>
    <col min="5124" max="5124" width="8.42578125" style="14" customWidth="1"/>
    <col min="5125" max="5125" width="9.5703125" style="14" customWidth="1"/>
    <col min="5126" max="5126" width="11.5703125" style="14" customWidth="1"/>
    <col min="5127" max="5127" width="15.5703125" style="14" customWidth="1"/>
    <col min="5128" max="5376" width="9.140625" style="14"/>
    <col min="5377" max="5377" width="7.5703125" style="14" customWidth="1"/>
    <col min="5378" max="5378" width="9.5703125" style="14" customWidth="1"/>
    <col min="5379" max="5379" width="43.5703125" style="14" customWidth="1"/>
    <col min="5380" max="5380" width="8.42578125" style="14" customWidth="1"/>
    <col min="5381" max="5381" width="9.5703125" style="14" customWidth="1"/>
    <col min="5382" max="5382" width="11.5703125" style="14" customWidth="1"/>
    <col min="5383" max="5383" width="15.5703125" style="14" customWidth="1"/>
    <col min="5384" max="5632" width="9.140625" style="14"/>
    <col min="5633" max="5633" width="7.5703125" style="14" customWidth="1"/>
    <col min="5634" max="5634" width="9.5703125" style="14" customWidth="1"/>
    <col min="5635" max="5635" width="43.5703125" style="14" customWidth="1"/>
    <col min="5636" max="5636" width="8.42578125" style="14" customWidth="1"/>
    <col min="5637" max="5637" width="9.5703125" style="14" customWidth="1"/>
    <col min="5638" max="5638" width="11.5703125" style="14" customWidth="1"/>
    <col min="5639" max="5639" width="15.5703125" style="14" customWidth="1"/>
    <col min="5640" max="5888" width="9.140625" style="14"/>
    <col min="5889" max="5889" width="7.5703125" style="14" customWidth="1"/>
    <col min="5890" max="5890" width="9.5703125" style="14" customWidth="1"/>
    <col min="5891" max="5891" width="43.5703125" style="14" customWidth="1"/>
    <col min="5892" max="5892" width="8.42578125" style="14" customWidth="1"/>
    <col min="5893" max="5893" width="9.5703125" style="14" customWidth="1"/>
    <col min="5894" max="5894" width="11.5703125" style="14" customWidth="1"/>
    <col min="5895" max="5895" width="15.5703125" style="14" customWidth="1"/>
    <col min="5896" max="6144" width="9.140625" style="14"/>
    <col min="6145" max="6145" width="7.5703125" style="14" customWidth="1"/>
    <col min="6146" max="6146" width="9.5703125" style="14" customWidth="1"/>
    <col min="6147" max="6147" width="43.5703125" style="14" customWidth="1"/>
    <col min="6148" max="6148" width="8.42578125" style="14" customWidth="1"/>
    <col min="6149" max="6149" width="9.5703125" style="14" customWidth="1"/>
    <col min="6150" max="6150" width="11.5703125" style="14" customWidth="1"/>
    <col min="6151" max="6151" width="15.5703125" style="14" customWidth="1"/>
    <col min="6152" max="6400" width="9.140625" style="14"/>
    <col min="6401" max="6401" width="7.5703125" style="14" customWidth="1"/>
    <col min="6402" max="6402" width="9.5703125" style="14" customWidth="1"/>
    <col min="6403" max="6403" width="43.5703125" style="14" customWidth="1"/>
    <col min="6404" max="6404" width="8.42578125" style="14" customWidth="1"/>
    <col min="6405" max="6405" width="9.5703125" style="14" customWidth="1"/>
    <col min="6406" max="6406" width="11.5703125" style="14" customWidth="1"/>
    <col min="6407" max="6407" width="15.5703125" style="14" customWidth="1"/>
    <col min="6408" max="6656" width="9.140625" style="14"/>
    <col min="6657" max="6657" width="7.5703125" style="14" customWidth="1"/>
    <col min="6658" max="6658" width="9.5703125" style="14" customWidth="1"/>
    <col min="6659" max="6659" width="43.5703125" style="14" customWidth="1"/>
    <col min="6660" max="6660" width="8.42578125" style="14" customWidth="1"/>
    <col min="6661" max="6661" width="9.5703125" style="14" customWidth="1"/>
    <col min="6662" max="6662" width="11.5703125" style="14" customWidth="1"/>
    <col min="6663" max="6663" width="15.5703125" style="14" customWidth="1"/>
    <col min="6664" max="6912" width="9.140625" style="14"/>
    <col min="6913" max="6913" width="7.5703125" style="14" customWidth="1"/>
    <col min="6914" max="6914" width="9.5703125" style="14" customWidth="1"/>
    <col min="6915" max="6915" width="43.5703125" style="14" customWidth="1"/>
    <col min="6916" max="6916" width="8.42578125" style="14" customWidth="1"/>
    <col min="6917" max="6917" width="9.5703125" style="14" customWidth="1"/>
    <col min="6918" max="6918" width="11.5703125" style="14" customWidth="1"/>
    <col min="6919" max="6919" width="15.5703125" style="14" customWidth="1"/>
    <col min="6920" max="7168" width="9.140625" style="14"/>
    <col min="7169" max="7169" width="7.5703125" style="14" customWidth="1"/>
    <col min="7170" max="7170" width="9.5703125" style="14" customWidth="1"/>
    <col min="7171" max="7171" width="43.5703125" style="14" customWidth="1"/>
    <col min="7172" max="7172" width="8.42578125" style="14" customWidth="1"/>
    <col min="7173" max="7173" width="9.5703125" style="14" customWidth="1"/>
    <col min="7174" max="7174" width="11.5703125" style="14" customWidth="1"/>
    <col min="7175" max="7175" width="15.5703125" style="14" customWidth="1"/>
    <col min="7176" max="7424" width="9.140625" style="14"/>
    <col min="7425" max="7425" width="7.5703125" style="14" customWidth="1"/>
    <col min="7426" max="7426" width="9.5703125" style="14" customWidth="1"/>
    <col min="7427" max="7427" width="43.5703125" style="14" customWidth="1"/>
    <col min="7428" max="7428" width="8.42578125" style="14" customWidth="1"/>
    <col min="7429" max="7429" width="9.5703125" style="14" customWidth="1"/>
    <col min="7430" max="7430" width="11.5703125" style="14" customWidth="1"/>
    <col min="7431" max="7431" width="15.5703125" style="14" customWidth="1"/>
    <col min="7432" max="7680" width="9.140625" style="14"/>
    <col min="7681" max="7681" width="7.5703125" style="14" customWidth="1"/>
    <col min="7682" max="7682" width="9.5703125" style="14" customWidth="1"/>
    <col min="7683" max="7683" width="43.5703125" style="14" customWidth="1"/>
    <col min="7684" max="7684" width="8.42578125" style="14" customWidth="1"/>
    <col min="7685" max="7685" width="9.5703125" style="14" customWidth="1"/>
    <col min="7686" max="7686" width="11.5703125" style="14" customWidth="1"/>
    <col min="7687" max="7687" width="15.5703125" style="14" customWidth="1"/>
    <col min="7688" max="7936" width="9.140625" style="14"/>
    <col min="7937" max="7937" width="7.5703125" style="14" customWidth="1"/>
    <col min="7938" max="7938" width="9.5703125" style="14" customWidth="1"/>
    <col min="7939" max="7939" width="43.5703125" style="14" customWidth="1"/>
    <col min="7940" max="7940" width="8.42578125" style="14" customWidth="1"/>
    <col min="7941" max="7941" width="9.5703125" style="14" customWidth="1"/>
    <col min="7942" max="7942" width="11.5703125" style="14" customWidth="1"/>
    <col min="7943" max="7943" width="15.5703125" style="14" customWidth="1"/>
    <col min="7944" max="8192" width="9.140625" style="14"/>
    <col min="8193" max="8193" width="7.5703125" style="14" customWidth="1"/>
    <col min="8194" max="8194" width="9.5703125" style="14" customWidth="1"/>
    <col min="8195" max="8195" width="43.5703125" style="14" customWidth="1"/>
    <col min="8196" max="8196" width="8.42578125" style="14" customWidth="1"/>
    <col min="8197" max="8197" width="9.5703125" style="14" customWidth="1"/>
    <col min="8198" max="8198" width="11.5703125" style="14" customWidth="1"/>
    <col min="8199" max="8199" width="15.5703125" style="14" customWidth="1"/>
    <col min="8200" max="8448" width="9.140625" style="14"/>
    <col min="8449" max="8449" width="7.5703125" style="14" customWidth="1"/>
    <col min="8450" max="8450" width="9.5703125" style="14" customWidth="1"/>
    <col min="8451" max="8451" width="43.5703125" style="14" customWidth="1"/>
    <col min="8452" max="8452" width="8.42578125" style="14" customWidth="1"/>
    <col min="8453" max="8453" width="9.5703125" style="14" customWidth="1"/>
    <col min="8454" max="8454" width="11.5703125" style="14" customWidth="1"/>
    <col min="8455" max="8455" width="15.5703125" style="14" customWidth="1"/>
    <col min="8456" max="8704" width="9.140625" style="14"/>
    <col min="8705" max="8705" width="7.5703125" style="14" customWidth="1"/>
    <col min="8706" max="8706" width="9.5703125" style="14" customWidth="1"/>
    <col min="8707" max="8707" width="43.5703125" style="14" customWidth="1"/>
    <col min="8708" max="8708" width="8.42578125" style="14" customWidth="1"/>
    <col min="8709" max="8709" width="9.5703125" style="14" customWidth="1"/>
    <col min="8710" max="8710" width="11.5703125" style="14" customWidth="1"/>
    <col min="8711" max="8711" width="15.5703125" style="14" customWidth="1"/>
    <col min="8712" max="8960" width="9.140625" style="14"/>
    <col min="8961" max="8961" width="7.5703125" style="14" customWidth="1"/>
    <col min="8962" max="8962" width="9.5703125" style="14" customWidth="1"/>
    <col min="8963" max="8963" width="43.5703125" style="14" customWidth="1"/>
    <col min="8964" max="8964" width="8.42578125" style="14" customWidth="1"/>
    <col min="8965" max="8965" width="9.5703125" style="14" customWidth="1"/>
    <col min="8966" max="8966" width="11.5703125" style="14" customWidth="1"/>
    <col min="8967" max="8967" width="15.5703125" style="14" customWidth="1"/>
    <col min="8968" max="9216" width="9.140625" style="14"/>
    <col min="9217" max="9217" width="7.5703125" style="14" customWidth="1"/>
    <col min="9218" max="9218" width="9.5703125" style="14" customWidth="1"/>
    <col min="9219" max="9219" width="43.5703125" style="14" customWidth="1"/>
    <col min="9220" max="9220" width="8.42578125" style="14" customWidth="1"/>
    <col min="9221" max="9221" width="9.5703125" style="14" customWidth="1"/>
    <col min="9222" max="9222" width="11.5703125" style="14" customWidth="1"/>
    <col min="9223" max="9223" width="15.5703125" style="14" customWidth="1"/>
    <col min="9224" max="9472" width="9.140625" style="14"/>
    <col min="9473" max="9473" width="7.5703125" style="14" customWidth="1"/>
    <col min="9474" max="9474" width="9.5703125" style="14" customWidth="1"/>
    <col min="9475" max="9475" width="43.5703125" style="14" customWidth="1"/>
    <col min="9476" max="9476" width="8.42578125" style="14" customWidth="1"/>
    <col min="9477" max="9477" width="9.5703125" style="14" customWidth="1"/>
    <col min="9478" max="9478" width="11.5703125" style="14" customWidth="1"/>
    <col min="9479" max="9479" width="15.5703125" style="14" customWidth="1"/>
    <col min="9480" max="9728" width="9.140625" style="14"/>
    <col min="9729" max="9729" width="7.5703125" style="14" customWidth="1"/>
    <col min="9730" max="9730" width="9.5703125" style="14" customWidth="1"/>
    <col min="9731" max="9731" width="43.5703125" style="14" customWidth="1"/>
    <col min="9732" max="9732" width="8.42578125" style="14" customWidth="1"/>
    <col min="9733" max="9733" width="9.5703125" style="14" customWidth="1"/>
    <col min="9734" max="9734" width="11.5703125" style="14" customWidth="1"/>
    <col min="9735" max="9735" width="15.5703125" style="14" customWidth="1"/>
    <col min="9736" max="9984" width="9.140625" style="14"/>
    <col min="9985" max="9985" width="7.5703125" style="14" customWidth="1"/>
    <col min="9986" max="9986" width="9.5703125" style="14" customWidth="1"/>
    <col min="9987" max="9987" width="43.5703125" style="14" customWidth="1"/>
    <col min="9988" max="9988" width="8.42578125" style="14" customWidth="1"/>
    <col min="9989" max="9989" width="9.5703125" style="14" customWidth="1"/>
    <col min="9990" max="9990" width="11.5703125" style="14" customWidth="1"/>
    <col min="9991" max="9991" width="15.5703125" style="14" customWidth="1"/>
    <col min="9992" max="10240" width="9.140625" style="14"/>
    <col min="10241" max="10241" width="7.5703125" style="14" customWidth="1"/>
    <col min="10242" max="10242" width="9.5703125" style="14" customWidth="1"/>
    <col min="10243" max="10243" width="43.5703125" style="14" customWidth="1"/>
    <col min="10244" max="10244" width="8.42578125" style="14" customWidth="1"/>
    <col min="10245" max="10245" width="9.5703125" style="14" customWidth="1"/>
    <col min="10246" max="10246" width="11.5703125" style="14" customWidth="1"/>
    <col min="10247" max="10247" width="15.5703125" style="14" customWidth="1"/>
    <col min="10248" max="10496" width="9.140625" style="14"/>
    <col min="10497" max="10497" width="7.5703125" style="14" customWidth="1"/>
    <col min="10498" max="10498" width="9.5703125" style="14" customWidth="1"/>
    <col min="10499" max="10499" width="43.5703125" style="14" customWidth="1"/>
    <col min="10500" max="10500" width="8.42578125" style="14" customWidth="1"/>
    <col min="10501" max="10501" width="9.5703125" style="14" customWidth="1"/>
    <col min="10502" max="10502" width="11.5703125" style="14" customWidth="1"/>
    <col min="10503" max="10503" width="15.5703125" style="14" customWidth="1"/>
    <col min="10504" max="10752" width="9.140625" style="14"/>
    <col min="10753" max="10753" width="7.5703125" style="14" customWidth="1"/>
    <col min="10754" max="10754" width="9.5703125" style="14" customWidth="1"/>
    <col min="10755" max="10755" width="43.5703125" style="14" customWidth="1"/>
    <col min="10756" max="10756" width="8.42578125" style="14" customWidth="1"/>
    <col min="10757" max="10757" width="9.5703125" style="14" customWidth="1"/>
    <col min="10758" max="10758" width="11.5703125" style="14" customWidth="1"/>
    <col min="10759" max="10759" width="15.5703125" style="14" customWidth="1"/>
    <col min="10760" max="11008" width="9.140625" style="14"/>
    <col min="11009" max="11009" width="7.5703125" style="14" customWidth="1"/>
    <col min="11010" max="11010" width="9.5703125" style="14" customWidth="1"/>
    <col min="11011" max="11011" width="43.5703125" style="14" customWidth="1"/>
    <col min="11012" max="11012" width="8.42578125" style="14" customWidth="1"/>
    <col min="11013" max="11013" width="9.5703125" style="14" customWidth="1"/>
    <col min="11014" max="11014" width="11.5703125" style="14" customWidth="1"/>
    <col min="11015" max="11015" width="15.5703125" style="14" customWidth="1"/>
    <col min="11016" max="11264" width="9.140625" style="14"/>
    <col min="11265" max="11265" width="7.5703125" style="14" customWidth="1"/>
    <col min="11266" max="11266" width="9.5703125" style="14" customWidth="1"/>
    <col min="11267" max="11267" width="43.5703125" style="14" customWidth="1"/>
    <col min="11268" max="11268" width="8.42578125" style="14" customWidth="1"/>
    <col min="11269" max="11269" width="9.5703125" style="14" customWidth="1"/>
    <col min="11270" max="11270" width="11.5703125" style="14" customWidth="1"/>
    <col min="11271" max="11271" width="15.5703125" style="14" customWidth="1"/>
    <col min="11272" max="11520" width="9.140625" style="14"/>
    <col min="11521" max="11521" width="7.5703125" style="14" customWidth="1"/>
    <col min="11522" max="11522" width="9.5703125" style="14" customWidth="1"/>
    <col min="11523" max="11523" width="43.5703125" style="14" customWidth="1"/>
    <col min="11524" max="11524" width="8.42578125" style="14" customWidth="1"/>
    <col min="11525" max="11525" width="9.5703125" style="14" customWidth="1"/>
    <col min="11526" max="11526" width="11.5703125" style="14" customWidth="1"/>
    <col min="11527" max="11527" width="15.5703125" style="14" customWidth="1"/>
    <col min="11528" max="11776" width="9.140625" style="14"/>
    <col min="11777" max="11777" width="7.5703125" style="14" customWidth="1"/>
    <col min="11778" max="11778" width="9.5703125" style="14" customWidth="1"/>
    <col min="11779" max="11779" width="43.5703125" style="14" customWidth="1"/>
    <col min="11780" max="11780" width="8.42578125" style="14" customWidth="1"/>
    <col min="11781" max="11781" width="9.5703125" style="14" customWidth="1"/>
    <col min="11782" max="11782" width="11.5703125" style="14" customWidth="1"/>
    <col min="11783" max="11783" width="15.5703125" style="14" customWidth="1"/>
    <col min="11784" max="12032" width="9.140625" style="14"/>
    <col min="12033" max="12033" width="7.5703125" style="14" customWidth="1"/>
    <col min="12034" max="12034" width="9.5703125" style="14" customWidth="1"/>
    <col min="12035" max="12035" width="43.5703125" style="14" customWidth="1"/>
    <col min="12036" max="12036" width="8.42578125" style="14" customWidth="1"/>
    <col min="12037" max="12037" width="9.5703125" style="14" customWidth="1"/>
    <col min="12038" max="12038" width="11.5703125" style="14" customWidth="1"/>
    <col min="12039" max="12039" width="15.5703125" style="14" customWidth="1"/>
    <col min="12040" max="12288" width="9.140625" style="14"/>
    <col min="12289" max="12289" width="7.5703125" style="14" customWidth="1"/>
    <col min="12290" max="12290" width="9.5703125" style="14" customWidth="1"/>
    <col min="12291" max="12291" width="43.5703125" style="14" customWidth="1"/>
    <col min="12292" max="12292" width="8.42578125" style="14" customWidth="1"/>
    <col min="12293" max="12293" width="9.5703125" style="14" customWidth="1"/>
    <col min="12294" max="12294" width="11.5703125" style="14" customWidth="1"/>
    <col min="12295" max="12295" width="15.5703125" style="14" customWidth="1"/>
    <col min="12296" max="12544" width="9.140625" style="14"/>
    <col min="12545" max="12545" width="7.5703125" style="14" customWidth="1"/>
    <col min="12546" max="12546" width="9.5703125" style="14" customWidth="1"/>
    <col min="12547" max="12547" width="43.5703125" style="14" customWidth="1"/>
    <col min="12548" max="12548" width="8.42578125" style="14" customWidth="1"/>
    <col min="12549" max="12549" width="9.5703125" style="14" customWidth="1"/>
    <col min="12550" max="12550" width="11.5703125" style="14" customWidth="1"/>
    <col min="12551" max="12551" width="15.5703125" style="14" customWidth="1"/>
    <col min="12552" max="12800" width="9.140625" style="14"/>
    <col min="12801" max="12801" width="7.5703125" style="14" customWidth="1"/>
    <col min="12802" max="12802" width="9.5703125" style="14" customWidth="1"/>
    <col min="12803" max="12803" width="43.5703125" style="14" customWidth="1"/>
    <col min="12804" max="12804" width="8.42578125" style="14" customWidth="1"/>
    <col min="12805" max="12805" width="9.5703125" style="14" customWidth="1"/>
    <col min="12806" max="12806" width="11.5703125" style="14" customWidth="1"/>
    <col min="12807" max="12807" width="15.5703125" style="14" customWidth="1"/>
    <col min="12808" max="13056" width="9.140625" style="14"/>
    <col min="13057" max="13057" width="7.5703125" style="14" customWidth="1"/>
    <col min="13058" max="13058" width="9.5703125" style="14" customWidth="1"/>
    <col min="13059" max="13059" width="43.5703125" style="14" customWidth="1"/>
    <col min="13060" max="13060" width="8.42578125" style="14" customWidth="1"/>
    <col min="13061" max="13061" width="9.5703125" style="14" customWidth="1"/>
    <col min="13062" max="13062" width="11.5703125" style="14" customWidth="1"/>
    <col min="13063" max="13063" width="15.5703125" style="14" customWidth="1"/>
    <col min="13064" max="13312" width="9.140625" style="14"/>
    <col min="13313" max="13313" width="7.5703125" style="14" customWidth="1"/>
    <col min="13314" max="13314" width="9.5703125" style="14" customWidth="1"/>
    <col min="13315" max="13315" width="43.5703125" style="14" customWidth="1"/>
    <col min="13316" max="13316" width="8.42578125" style="14" customWidth="1"/>
    <col min="13317" max="13317" width="9.5703125" style="14" customWidth="1"/>
    <col min="13318" max="13318" width="11.5703125" style="14" customWidth="1"/>
    <col min="13319" max="13319" width="15.5703125" style="14" customWidth="1"/>
    <col min="13320" max="13568" width="9.140625" style="14"/>
    <col min="13569" max="13569" width="7.5703125" style="14" customWidth="1"/>
    <col min="13570" max="13570" width="9.5703125" style="14" customWidth="1"/>
    <col min="13571" max="13571" width="43.5703125" style="14" customWidth="1"/>
    <col min="13572" max="13572" width="8.42578125" style="14" customWidth="1"/>
    <col min="13573" max="13573" width="9.5703125" style="14" customWidth="1"/>
    <col min="13574" max="13574" width="11.5703125" style="14" customWidth="1"/>
    <col min="13575" max="13575" width="15.5703125" style="14" customWidth="1"/>
    <col min="13576" max="13824" width="9.140625" style="14"/>
    <col min="13825" max="13825" width="7.5703125" style="14" customWidth="1"/>
    <col min="13826" max="13826" width="9.5703125" style="14" customWidth="1"/>
    <col min="13827" max="13827" width="43.5703125" style="14" customWidth="1"/>
    <col min="13828" max="13828" width="8.42578125" style="14" customWidth="1"/>
    <col min="13829" max="13829" width="9.5703125" style="14" customWidth="1"/>
    <col min="13830" max="13830" width="11.5703125" style="14" customWidth="1"/>
    <col min="13831" max="13831" width="15.5703125" style="14" customWidth="1"/>
    <col min="13832" max="14080" width="9.140625" style="14"/>
    <col min="14081" max="14081" width="7.5703125" style="14" customWidth="1"/>
    <col min="14082" max="14082" width="9.5703125" style="14" customWidth="1"/>
    <col min="14083" max="14083" width="43.5703125" style="14" customWidth="1"/>
    <col min="14084" max="14084" width="8.42578125" style="14" customWidth="1"/>
    <col min="14085" max="14085" width="9.5703125" style="14" customWidth="1"/>
    <col min="14086" max="14086" width="11.5703125" style="14" customWidth="1"/>
    <col min="14087" max="14087" width="15.5703125" style="14" customWidth="1"/>
    <col min="14088" max="14336" width="9.140625" style="14"/>
    <col min="14337" max="14337" width="7.5703125" style="14" customWidth="1"/>
    <col min="14338" max="14338" width="9.5703125" style="14" customWidth="1"/>
    <col min="14339" max="14339" width="43.5703125" style="14" customWidth="1"/>
    <col min="14340" max="14340" width="8.42578125" style="14" customWidth="1"/>
    <col min="14341" max="14341" width="9.5703125" style="14" customWidth="1"/>
    <col min="14342" max="14342" width="11.5703125" style="14" customWidth="1"/>
    <col min="14343" max="14343" width="15.5703125" style="14" customWidth="1"/>
    <col min="14344" max="14592" width="9.140625" style="14"/>
    <col min="14593" max="14593" width="7.5703125" style="14" customWidth="1"/>
    <col min="14594" max="14594" width="9.5703125" style="14" customWidth="1"/>
    <col min="14595" max="14595" width="43.5703125" style="14" customWidth="1"/>
    <col min="14596" max="14596" width="8.42578125" style="14" customWidth="1"/>
    <col min="14597" max="14597" width="9.5703125" style="14" customWidth="1"/>
    <col min="14598" max="14598" width="11.5703125" style="14" customWidth="1"/>
    <col min="14599" max="14599" width="15.5703125" style="14" customWidth="1"/>
    <col min="14600" max="14848" width="9.140625" style="14"/>
    <col min="14849" max="14849" width="7.5703125" style="14" customWidth="1"/>
    <col min="14850" max="14850" width="9.5703125" style="14" customWidth="1"/>
    <col min="14851" max="14851" width="43.5703125" style="14" customWidth="1"/>
    <col min="14852" max="14852" width="8.42578125" style="14" customWidth="1"/>
    <col min="14853" max="14853" width="9.5703125" style="14" customWidth="1"/>
    <col min="14854" max="14854" width="11.5703125" style="14" customWidth="1"/>
    <col min="14855" max="14855" width="15.5703125" style="14" customWidth="1"/>
    <col min="14856" max="15104" width="9.140625" style="14"/>
    <col min="15105" max="15105" width="7.5703125" style="14" customWidth="1"/>
    <col min="15106" max="15106" width="9.5703125" style="14" customWidth="1"/>
    <col min="15107" max="15107" width="43.5703125" style="14" customWidth="1"/>
    <col min="15108" max="15108" width="8.42578125" style="14" customWidth="1"/>
    <col min="15109" max="15109" width="9.5703125" style="14" customWidth="1"/>
    <col min="15110" max="15110" width="11.5703125" style="14" customWidth="1"/>
    <col min="15111" max="15111" width="15.5703125" style="14" customWidth="1"/>
    <col min="15112" max="15360" width="9.140625" style="14"/>
    <col min="15361" max="15361" width="7.5703125" style="14" customWidth="1"/>
    <col min="15362" max="15362" width="9.5703125" style="14" customWidth="1"/>
    <col min="15363" max="15363" width="43.5703125" style="14" customWidth="1"/>
    <col min="15364" max="15364" width="8.42578125" style="14" customWidth="1"/>
    <col min="15365" max="15365" width="9.5703125" style="14" customWidth="1"/>
    <col min="15366" max="15366" width="11.5703125" style="14" customWidth="1"/>
    <col min="15367" max="15367" width="15.5703125" style="14" customWidth="1"/>
    <col min="15368" max="15616" width="9.140625" style="14"/>
    <col min="15617" max="15617" width="7.5703125" style="14" customWidth="1"/>
    <col min="15618" max="15618" width="9.5703125" style="14" customWidth="1"/>
    <col min="15619" max="15619" width="43.5703125" style="14" customWidth="1"/>
    <col min="15620" max="15620" width="8.42578125" style="14" customWidth="1"/>
    <col min="15621" max="15621" width="9.5703125" style="14" customWidth="1"/>
    <col min="15622" max="15622" width="11.5703125" style="14" customWidth="1"/>
    <col min="15623" max="15623" width="15.5703125" style="14" customWidth="1"/>
    <col min="15624" max="15872" width="9.140625" style="14"/>
    <col min="15873" max="15873" width="7.5703125" style="14" customWidth="1"/>
    <col min="15874" max="15874" width="9.5703125" style="14" customWidth="1"/>
    <col min="15875" max="15875" width="43.5703125" style="14" customWidth="1"/>
    <col min="15876" max="15876" width="8.42578125" style="14" customWidth="1"/>
    <col min="15877" max="15877" width="9.5703125" style="14" customWidth="1"/>
    <col min="15878" max="15878" width="11.5703125" style="14" customWidth="1"/>
    <col min="15879" max="15879" width="15.5703125" style="14" customWidth="1"/>
    <col min="15880" max="16128" width="9.140625" style="14"/>
    <col min="16129" max="16129" width="7.5703125" style="14" customWidth="1"/>
    <col min="16130" max="16130" width="9.5703125" style="14" customWidth="1"/>
    <col min="16131" max="16131" width="43.5703125" style="14" customWidth="1"/>
    <col min="16132" max="16132" width="8.42578125" style="14" customWidth="1"/>
    <col min="16133" max="16133" width="9.5703125" style="14" customWidth="1"/>
    <col min="16134" max="16134" width="11.5703125" style="14" customWidth="1"/>
    <col min="16135" max="16135" width="15.5703125" style="14" customWidth="1"/>
    <col min="16136" max="16384" width="9.140625" style="14"/>
  </cols>
  <sheetData>
    <row r="1" spans="1:13" x14ac:dyDescent="0.2">
      <c r="A1" s="227"/>
      <c r="B1" s="225"/>
      <c r="C1" s="226"/>
      <c r="D1" s="225"/>
      <c r="E1" s="224"/>
      <c r="F1" s="223"/>
      <c r="G1" s="341" t="str">
        <f>'Schedule A - P&amp;G'!I1</f>
        <v>RW10395951/21 ( R )</v>
      </c>
    </row>
    <row r="2" spans="1:13" ht="22.5" customHeight="1" x14ac:dyDescent="0.2">
      <c r="A2" s="222"/>
      <c r="C2" s="723" t="str">
        <f>'Schedule A - P&amp;G'!C2:H2</f>
        <v xml:space="preserve">WORK PACKAGE TWO (2) - MODIFY MAINTENANCE T&amp;P STORE WORKS AREA 2 
AT ZUIKERBOSCH PUMPING STATION </v>
      </c>
      <c r="D2" s="723"/>
      <c r="E2" s="723"/>
      <c r="F2" s="723"/>
      <c r="G2" s="347"/>
      <c r="I2" s="13"/>
      <c r="J2" s="13"/>
      <c r="K2" s="13"/>
      <c r="L2" s="13"/>
      <c r="M2" s="13"/>
    </row>
    <row r="3" spans="1:13" x14ac:dyDescent="0.2">
      <c r="A3" s="219"/>
      <c r="B3" s="221"/>
      <c r="C3" s="723"/>
      <c r="D3" s="723"/>
      <c r="E3" s="723"/>
      <c r="F3" s="723"/>
      <c r="G3" s="220"/>
      <c r="I3" s="13"/>
      <c r="J3" s="713"/>
      <c r="K3" s="713"/>
      <c r="L3" s="713"/>
      <c r="M3" s="49"/>
    </row>
    <row r="4" spans="1:13" x14ac:dyDescent="0.2">
      <c r="A4" s="219"/>
      <c r="B4" s="221"/>
      <c r="C4" s="217"/>
      <c r="D4" s="218"/>
      <c r="E4" s="218"/>
      <c r="F4" s="217"/>
      <c r="G4" s="216" t="s">
        <v>863</v>
      </c>
      <c r="I4" s="13"/>
      <c r="J4" s="713"/>
      <c r="K4" s="713"/>
      <c r="L4" s="713"/>
      <c r="M4" s="13"/>
    </row>
    <row r="5" spans="1:13" ht="13.5" thickBot="1" x14ac:dyDescent="0.25">
      <c r="A5" s="215"/>
      <c r="B5" s="213"/>
      <c r="C5" s="214"/>
      <c r="D5" s="213"/>
      <c r="E5" s="212"/>
      <c r="F5" s="211"/>
      <c r="G5" s="310"/>
      <c r="H5" s="14"/>
      <c r="I5" s="13"/>
      <c r="J5" s="13"/>
      <c r="K5" s="13"/>
      <c r="L5" s="13"/>
      <c r="M5" s="13"/>
    </row>
    <row r="6" spans="1:13" x14ac:dyDescent="0.2">
      <c r="A6" s="717" t="s">
        <v>21</v>
      </c>
      <c r="B6" s="719" t="s">
        <v>22</v>
      </c>
      <c r="C6" s="278" t="s">
        <v>9</v>
      </c>
      <c r="D6" s="210" t="s">
        <v>5</v>
      </c>
      <c r="E6" s="209" t="s">
        <v>12</v>
      </c>
      <c r="F6" s="721" t="s">
        <v>6</v>
      </c>
      <c r="G6" s="208" t="s">
        <v>20</v>
      </c>
      <c r="I6" s="13"/>
      <c r="J6" s="13"/>
      <c r="K6" s="13"/>
      <c r="L6" s="13"/>
      <c r="M6" s="13"/>
    </row>
    <row r="7" spans="1:13" ht="13.5" thickBot="1" x14ac:dyDescent="0.25">
      <c r="A7" s="718"/>
      <c r="B7" s="720"/>
      <c r="C7" s="279"/>
      <c r="D7" s="311"/>
      <c r="E7" s="312"/>
      <c r="F7" s="722"/>
      <c r="G7" s="313"/>
    </row>
    <row r="8" spans="1:13" x14ac:dyDescent="0.2">
      <c r="A8" s="207"/>
      <c r="B8" s="205"/>
      <c r="C8" s="206"/>
      <c r="D8" s="205"/>
      <c r="E8" s="205"/>
      <c r="F8" s="205"/>
      <c r="G8" s="314"/>
      <c r="H8" s="14"/>
    </row>
    <row r="9" spans="1:13" s="33" customFormat="1" x14ac:dyDescent="0.2">
      <c r="A9" s="315"/>
      <c r="B9" s="316"/>
      <c r="C9" s="317"/>
      <c r="D9" s="318"/>
      <c r="E9" s="606"/>
      <c r="F9" s="319"/>
      <c r="G9" s="320"/>
      <c r="H9" s="32"/>
    </row>
    <row r="10" spans="1:13" s="33" customFormat="1" x14ac:dyDescent="0.2">
      <c r="A10" s="315"/>
      <c r="B10" s="316"/>
      <c r="C10" s="607"/>
      <c r="D10" s="318"/>
      <c r="E10" s="606"/>
      <c r="F10" s="319"/>
      <c r="G10" s="320"/>
      <c r="H10" s="32"/>
    </row>
    <row r="11" spans="1:13" s="33" customFormat="1" ht="25.5" x14ac:dyDescent="0.2">
      <c r="A11" s="273">
        <v>4.0999999999999996</v>
      </c>
      <c r="B11" s="273" t="s">
        <v>930</v>
      </c>
      <c r="C11" s="608" t="s">
        <v>931</v>
      </c>
      <c r="D11" s="273" t="s">
        <v>932</v>
      </c>
      <c r="E11" s="273">
        <v>1</v>
      </c>
      <c r="F11" s="319"/>
      <c r="G11" s="320"/>
      <c r="H11" s="32"/>
    </row>
    <row r="12" spans="1:13" s="33" customFormat="1" x14ac:dyDescent="0.2">
      <c r="A12" s="273"/>
      <c r="B12" s="273"/>
      <c r="C12" s="609"/>
      <c r="D12" s="273"/>
      <c r="E12" s="273"/>
      <c r="F12" s="319"/>
      <c r="G12" s="320"/>
      <c r="H12" s="32"/>
    </row>
    <row r="13" spans="1:13" ht="25.5" x14ac:dyDescent="0.2">
      <c r="A13" s="273">
        <v>4.2</v>
      </c>
      <c r="B13" s="273" t="s">
        <v>930</v>
      </c>
      <c r="C13" s="608" t="s">
        <v>933</v>
      </c>
      <c r="D13" s="273" t="s">
        <v>932</v>
      </c>
      <c r="E13" s="273">
        <v>1</v>
      </c>
      <c r="F13" s="319"/>
      <c r="G13" s="320"/>
    </row>
    <row r="14" spans="1:13" x14ac:dyDescent="0.2">
      <c r="A14" s="610"/>
      <c r="B14" s="611"/>
      <c r="C14" s="609"/>
      <c r="D14" s="273"/>
      <c r="E14" s="611"/>
      <c r="F14" s="319"/>
      <c r="G14" s="320"/>
    </row>
    <row r="15" spans="1:13" ht="25.5" x14ac:dyDescent="0.2">
      <c r="A15" s="273">
        <v>4.3</v>
      </c>
      <c r="B15" s="273" t="s">
        <v>930</v>
      </c>
      <c r="C15" s="608" t="s">
        <v>934</v>
      </c>
      <c r="D15" s="273" t="s">
        <v>932</v>
      </c>
      <c r="E15" s="273">
        <v>1</v>
      </c>
      <c r="F15" s="319"/>
      <c r="G15" s="320"/>
    </row>
    <row r="16" spans="1:13" x14ac:dyDescent="0.2">
      <c r="A16" s="273"/>
      <c r="B16" s="273"/>
      <c r="C16" s="612"/>
      <c r="D16" s="273"/>
      <c r="E16" s="273"/>
      <c r="F16" s="319"/>
      <c r="G16" s="320"/>
    </row>
    <row r="17" spans="1:7" ht="25.5" x14ac:dyDescent="0.2">
      <c r="A17" s="273">
        <v>4.4000000000000004</v>
      </c>
      <c r="B17" s="273" t="s">
        <v>930</v>
      </c>
      <c r="C17" s="612" t="s">
        <v>935</v>
      </c>
      <c r="D17" s="273" t="s">
        <v>932</v>
      </c>
      <c r="E17" s="273">
        <v>1</v>
      </c>
      <c r="F17" s="319"/>
      <c r="G17" s="320"/>
    </row>
    <row r="18" spans="1:7" x14ac:dyDescent="0.2">
      <c r="A18" s="613"/>
      <c r="B18" s="273"/>
      <c r="C18" s="612"/>
      <c r="D18" s="273"/>
      <c r="E18" s="273"/>
      <c r="F18" s="319"/>
      <c r="G18" s="320"/>
    </row>
    <row r="19" spans="1:7" ht="25.5" x14ac:dyDescent="0.2">
      <c r="A19" s="613">
        <v>4.5</v>
      </c>
      <c r="B19" s="273" t="s">
        <v>930</v>
      </c>
      <c r="C19" s="609" t="s">
        <v>936</v>
      </c>
      <c r="D19" s="273" t="s">
        <v>932</v>
      </c>
      <c r="E19" s="273">
        <v>1</v>
      </c>
      <c r="F19" s="319"/>
      <c r="G19" s="320"/>
    </row>
    <row r="20" spans="1:7" x14ac:dyDescent="0.2">
      <c r="A20" s="613"/>
      <c r="B20" s="273"/>
      <c r="C20" s="612"/>
      <c r="D20" s="273"/>
      <c r="E20" s="273"/>
      <c r="F20" s="319"/>
      <c r="G20" s="320"/>
    </row>
    <row r="21" spans="1:7" x14ac:dyDescent="0.2">
      <c r="A21" s="613">
        <v>4.5999999999999996</v>
      </c>
      <c r="B21" s="273" t="s">
        <v>930</v>
      </c>
      <c r="C21" s="609" t="s">
        <v>937</v>
      </c>
      <c r="D21" s="611"/>
      <c r="E21" s="611"/>
      <c r="F21" s="319"/>
      <c r="G21" s="320"/>
    </row>
    <row r="22" spans="1:7" ht="25.5" x14ac:dyDescent="0.2">
      <c r="A22" s="613"/>
      <c r="B22" s="273"/>
      <c r="C22" s="609"/>
      <c r="D22" s="273" t="s">
        <v>932</v>
      </c>
      <c r="E22" s="273">
        <v>1</v>
      </c>
      <c r="F22" s="319"/>
      <c r="G22" s="320"/>
    </row>
    <row r="23" spans="1:7" ht="26.25" thickBot="1" x14ac:dyDescent="0.25">
      <c r="A23" s="614"/>
      <c r="B23" s="615"/>
      <c r="C23" s="616" t="s">
        <v>938</v>
      </c>
      <c r="D23" s="617"/>
      <c r="E23" s="617"/>
      <c r="F23" s="647"/>
      <c r="G23" s="648"/>
    </row>
    <row r="24" spans="1:7" ht="13.5" thickTop="1" x14ac:dyDescent="0.2">
      <c r="A24" s="613"/>
      <c r="B24" s="273"/>
      <c r="C24" s="609"/>
      <c r="D24" s="611"/>
      <c r="E24" s="611"/>
      <c r="F24" s="319"/>
      <c r="G24" s="320"/>
    </row>
    <row r="25" spans="1:7" x14ac:dyDescent="0.2">
      <c r="A25" s="613"/>
      <c r="B25" s="273"/>
      <c r="C25" s="608"/>
      <c r="D25" s="273"/>
      <c r="E25" s="273"/>
      <c r="F25" s="319"/>
      <c r="G25" s="320"/>
    </row>
    <row r="26" spans="1:7" x14ac:dyDescent="0.2">
      <c r="A26" s="613"/>
      <c r="B26" s="273"/>
      <c r="C26" s="618" t="s">
        <v>939</v>
      </c>
      <c r="D26" s="273"/>
      <c r="E26" s="273"/>
      <c r="F26" s="319"/>
      <c r="G26" s="320"/>
    </row>
    <row r="27" spans="1:7" x14ac:dyDescent="0.2">
      <c r="A27" s="619"/>
      <c r="B27" s="620"/>
      <c r="C27" s="620"/>
      <c r="D27" s="621"/>
      <c r="E27" s="622"/>
      <c r="F27" s="319"/>
      <c r="G27" s="716"/>
    </row>
    <row r="28" spans="1:7" x14ac:dyDescent="0.2">
      <c r="A28" s="277">
        <v>4.0999999999999996</v>
      </c>
      <c r="B28" s="623"/>
      <c r="C28" s="624" t="s">
        <v>940</v>
      </c>
      <c r="D28" s="625"/>
      <c r="E28" s="276"/>
      <c r="F28" s="319"/>
      <c r="G28" s="716"/>
    </row>
    <row r="29" spans="1:7" ht="25.5" x14ac:dyDescent="0.2">
      <c r="A29" s="277"/>
      <c r="B29" s="623"/>
      <c r="C29" s="626" t="s">
        <v>941</v>
      </c>
      <c r="D29" s="625" t="s">
        <v>942</v>
      </c>
      <c r="E29" s="274">
        <v>1</v>
      </c>
      <c r="F29" s="319"/>
      <c r="G29" s="716"/>
    </row>
    <row r="30" spans="1:7" ht="24" customHeight="1" x14ac:dyDescent="0.2">
      <c r="A30" s="277"/>
      <c r="B30" s="623"/>
      <c r="C30" s="626"/>
      <c r="D30" s="625"/>
      <c r="E30" s="274"/>
      <c r="F30" s="319"/>
      <c r="G30" s="716"/>
    </row>
    <row r="31" spans="1:7" ht="409.6" customHeight="1" thickBot="1" x14ac:dyDescent="0.25">
      <c r="A31" s="625" t="s">
        <v>943</v>
      </c>
      <c r="B31" s="623"/>
      <c r="C31" s="649" t="s">
        <v>976</v>
      </c>
      <c r="D31" s="625" t="s">
        <v>942</v>
      </c>
      <c r="E31" s="274">
        <v>1</v>
      </c>
      <c r="F31" s="319"/>
      <c r="G31" s="716"/>
    </row>
    <row r="32" spans="1:7" x14ac:dyDescent="0.2">
      <c r="A32" s="619"/>
      <c r="B32" s="620"/>
      <c r="C32" s="650"/>
      <c r="D32" s="620"/>
      <c r="E32" s="620"/>
      <c r="F32" s="322"/>
      <c r="G32" s="323" t="s">
        <v>13</v>
      </c>
    </row>
    <row r="33" spans="1:13" ht="140.25" x14ac:dyDescent="0.2">
      <c r="A33" s="277" t="s">
        <v>944</v>
      </c>
      <c r="B33" s="623"/>
      <c r="C33" s="627" t="s">
        <v>945</v>
      </c>
      <c r="D33" s="625" t="s">
        <v>942</v>
      </c>
      <c r="E33" s="276">
        <v>1</v>
      </c>
      <c r="F33" s="319"/>
      <c r="G33" s="320"/>
    </row>
    <row r="34" spans="1:13" x14ac:dyDescent="0.2">
      <c r="A34" s="343"/>
      <c r="B34" s="621"/>
      <c r="C34" s="342"/>
      <c r="D34" s="620"/>
      <c r="E34" s="620"/>
      <c r="F34" s="319"/>
      <c r="G34" s="320"/>
    </row>
    <row r="35" spans="1:13" x14ac:dyDescent="0.2">
      <c r="A35" s="628"/>
      <c r="B35" s="623"/>
      <c r="C35" s="629"/>
      <c r="D35" s="625"/>
      <c r="E35" s="275"/>
      <c r="F35" s="319"/>
      <c r="G35" s="320"/>
    </row>
    <row r="36" spans="1:13" ht="25.5" x14ac:dyDescent="0.2">
      <c r="A36" s="277">
        <v>4.2</v>
      </c>
      <c r="B36" s="623"/>
      <c r="C36" s="624" t="s">
        <v>946</v>
      </c>
      <c r="D36" s="625"/>
      <c r="E36" s="276"/>
      <c r="F36" s="319"/>
      <c r="G36" s="320"/>
    </row>
    <row r="37" spans="1:13" s="13" customFormat="1" ht="14.45" customHeight="1" x14ac:dyDescent="0.2">
      <c r="A37" s="630"/>
      <c r="B37" s="623"/>
      <c r="C37" s="629" t="s">
        <v>947</v>
      </c>
      <c r="D37" s="625" t="s">
        <v>942</v>
      </c>
      <c r="E37" s="276">
        <v>1</v>
      </c>
      <c r="F37" s="653"/>
      <c r="G37" s="654"/>
      <c r="I37" s="14"/>
      <c r="J37" s="14"/>
      <c r="K37" s="14"/>
      <c r="L37" s="14"/>
      <c r="M37" s="14"/>
    </row>
    <row r="38" spans="1:13" s="13" customFormat="1" x14ac:dyDescent="0.2">
      <c r="A38" s="277"/>
      <c r="B38" s="625"/>
      <c r="C38" s="629"/>
      <c r="D38" s="623"/>
      <c r="E38" s="276"/>
      <c r="F38" s="657"/>
      <c r="G38" s="659"/>
      <c r="I38" s="14"/>
      <c r="J38" s="14"/>
      <c r="K38" s="14"/>
      <c r="L38" s="14"/>
      <c r="M38" s="14"/>
    </row>
    <row r="39" spans="1:13" s="13" customFormat="1" ht="38.25" x14ac:dyDescent="0.2">
      <c r="A39" s="277"/>
      <c r="B39" s="623"/>
      <c r="C39" s="629" t="s">
        <v>948</v>
      </c>
      <c r="D39" s="625" t="s">
        <v>942</v>
      </c>
      <c r="E39" s="276">
        <v>1</v>
      </c>
      <c r="F39" s="653"/>
      <c r="G39" s="658"/>
      <c r="I39" s="14"/>
      <c r="J39" s="14"/>
      <c r="K39" s="14"/>
      <c r="L39" s="14"/>
      <c r="M39" s="14"/>
    </row>
    <row r="40" spans="1:13" s="13" customFormat="1" ht="15" customHeight="1" x14ac:dyDescent="0.2">
      <c r="A40" s="277"/>
      <c r="B40" s="623"/>
      <c r="C40" s="629"/>
      <c r="D40" s="625"/>
      <c r="E40" s="276"/>
      <c r="F40" s="329"/>
      <c r="G40" s="320"/>
      <c r="I40" s="14"/>
      <c r="J40" s="14"/>
      <c r="K40" s="14"/>
      <c r="L40" s="14"/>
      <c r="M40" s="14"/>
    </row>
    <row r="41" spans="1:13" s="13" customFormat="1" ht="30" customHeight="1" x14ac:dyDescent="0.2">
      <c r="A41" s="277"/>
      <c r="B41" s="623"/>
      <c r="C41" s="629" t="s">
        <v>949</v>
      </c>
      <c r="D41" s="625" t="s">
        <v>942</v>
      </c>
      <c r="E41" s="276">
        <v>1</v>
      </c>
      <c r="F41" s="655"/>
      <c r="G41" s="320"/>
      <c r="I41" s="14"/>
      <c r="J41" s="14"/>
      <c r="K41" s="14"/>
      <c r="L41" s="14"/>
      <c r="M41" s="14"/>
    </row>
    <row r="42" spans="1:13" ht="15" customHeight="1" x14ac:dyDescent="0.2">
      <c r="A42" s="277"/>
      <c r="B42" s="623"/>
      <c r="C42" s="629"/>
      <c r="D42" s="625"/>
      <c r="E42" s="276"/>
      <c r="F42" s="656"/>
      <c r="G42" s="320"/>
    </row>
    <row r="43" spans="1:13" x14ac:dyDescent="0.2">
      <c r="A43" s="277"/>
      <c r="B43" s="623"/>
      <c r="C43" s="629" t="s">
        <v>950</v>
      </c>
      <c r="D43" s="625" t="s">
        <v>942</v>
      </c>
      <c r="E43" s="276">
        <v>1</v>
      </c>
      <c r="F43" s="319"/>
      <c r="G43" s="320"/>
    </row>
    <row r="44" spans="1:13" x14ac:dyDescent="0.2">
      <c r="A44" s="277"/>
      <c r="B44" s="623"/>
      <c r="C44" s="629"/>
      <c r="D44" s="625"/>
      <c r="E44" s="276"/>
      <c r="F44" s="605"/>
      <c r="G44" s="660"/>
    </row>
    <row r="45" spans="1:13" ht="25.5" x14ac:dyDescent="0.2">
      <c r="A45" s="277"/>
      <c r="B45" s="623"/>
      <c r="C45" s="629" t="s">
        <v>951</v>
      </c>
      <c r="D45" s="625" t="s">
        <v>942</v>
      </c>
      <c r="E45" s="276">
        <v>1</v>
      </c>
      <c r="F45" s="605"/>
      <c r="G45" s="605"/>
    </row>
    <row r="46" spans="1:13" x14ac:dyDescent="0.2">
      <c r="A46" s="277"/>
      <c r="B46" s="623"/>
      <c r="C46" s="629"/>
      <c r="D46" s="625"/>
      <c r="E46" s="276"/>
      <c r="F46" s="605"/>
      <c r="G46" s="605"/>
    </row>
    <row r="47" spans="1:13" ht="25.5" x14ac:dyDescent="0.2">
      <c r="A47" s="277"/>
      <c r="B47" s="623"/>
      <c r="C47" s="629" t="s">
        <v>952</v>
      </c>
      <c r="D47" s="625" t="s">
        <v>942</v>
      </c>
      <c r="E47" s="276">
        <v>1</v>
      </c>
      <c r="F47" s="605"/>
      <c r="G47" s="605"/>
    </row>
    <row r="48" spans="1:13" x14ac:dyDescent="0.2">
      <c r="A48" s="277"/>
      <c r="B48" s="623"/>
      <c r="C48" s="629"/>
      <c r="D48" s="625"/>
      <c r="E48" s="276"/>
      <c r="F48" s="605"/>
      <c r="G48" s="605"/>
    </row>
    <row r="49" spans="1:7" ht="25.5" x14ac:dyDescent="0.2">
      <c r="A49" s="277"/>
      <c r="B49" s="623"/>
      <c r="C49" s="629" t="s">
        <v>953</v>
      </c>
      <c r="D49" s="625" t="s">
        <v>251</v>
      </c>
      <c r="E49" s="276">
        <v>1</v>
      </c>
      <c r="F49" s="605"/>
      <c r="G49" s="605"/>
    </row>
    <row r="50" spans="1:7" x14ac:dyDescent="0.2">
      <c r="A50" s="277"/>
      <c r="B50" s="623"/>
      <c r="C50" s="629"/>
      <c r="D50" s="625"/>
      <c r="E50" s="625"/>
      <c r="F50" s="605"/>
      <c r="G50" s="605"/>
    </row>
    <row r="51" spans="1:7" ht="25.5" x14ac:dyDescent="0.2">
      <c r="A51" s="277"/>
      <c r="B51" s="623"/>
      <c r="C51" s="629" t="s">
        <v>954</v>
      </c>
      <c r="D51" s="625" t="s">
        <v>942</v>
      </c>
      <c r="E51" s="625">
        <v>1</v>
      </c>
      <c r="F51" s="605"/>
      <c r="G51" s="605"/>
    </row>
    <row r="52" spans="1:7" x14ac:dyDescent="0.2">
      <c r="A52" s="277"/>
      <c r="B52" s="623"/>
      <c r="C52" s="629"/>
      <c r="D52" s="625"/>
      <c r="E52" s="625"/>
      <c r="F52" s="605"/>
      <c r="G52" s="605"/>
    </row>
    <row r="53" spans="1:7" x14ac:dyDescent="0.2">
      <c r="A53" s="277"/>
      <c r="B53" s="623"/>
      <c r="C53" s="629" t="s">
        <v>955</v>
      </c>
      <c r="D53" s="625" t="s">
        <v>942</v>
      </c>
      <c r="E53" s="276">
        <v>1</v>
      </c>
      <c r="F53" s="605"/>
      <c r="G53" s="605"/>
    </row>
    <row r="54" spans="1:7" x14ac:dyDescent="0.2">
      <c r="A54" s="277"/>
      <c r="B54" s="623"/>
      <c r="C54" s="629"/>
      <c r="D54" s="625"/>
      <c r="E54" s="276"/>
      <c r="F54" s="605"/>
      <c r="G54" s="605"/>
    </row>
    <row r="55" spans="1:7" x14ac:dyDescent="0.2">
      <c r="A55" s="277"/>
      <c r="B55" s="623"/>
      <c r="C55" s="629" t="s">
        <v>956</v>
      </c>
      <c r="D55" s="625" t="s">
        <v>942</v>
      </c>
      <c r="E55" s="276">
        <v>1</v>
      </c>
      <c r="F55" s="605"/>
      <c r="G55" s="605"/>
    </row>
    <row r="56" spans="1:7" x14ac:dyDescent="0.2">
      <c r="A56" s="277"/>
      <c r="B56" s="623"/>
      <c r="C56" s="629"/>
      <c r="D56" s="625"/>
      <c r="E56" s="276"/>
      <c r="F56" s="605"/>
      <c r="G56" s="605"/>
    </row>
    <row r="57" spans="1:7" x14ac:dyDescent="0.2">
      <c r="A57" s="277"/>
      <c r="B57" s="623"/>
      <c r="C57" s="629" t="s">
        <v>957</v>
      </c>
      <c r="D57" s="625" t="s">
        <v>942</v>
      </c>
      <c r="E57" s="274">
        <v>1</v>
      </c>
      <c r="F57" s="605"/>
      <c r="G57" s="605"/>
    </row>
    <row r="58" spans="1:7" x14ac:dyDescent="0.2">
      <c r="A58" s="277"/>
      <c r="B58" s="623"/>
      <c r="C58" s="629"/>
      <c r="D58" s="625"/>
      <c r="E58" s="276"/>
      <c r="F58" s="605"/>
      <c r="G58" s="605"/>
    </row>
    <row r="59" spans="1:7" x14ac:dyDescent="0.2">
      <c r="A59" s="277"/>
      <c r="B59" s="623"/>
      <c r="C59" s="629" t="s">
        <v>958</v>
      </c>
      <c r="D59" s="625" t="s">
        <v>942</v>
      </c>
      <c r="E59" s="274">
        <v>1</v>
      </c>
      <c r="F59" s="605"/>
      <c r="G59" s="605"/>
    </row>
    <row r="60" spans="1:7" x14ac:dyDescent="0.2">
      <c r="A60" s="277"/>
      <c r="B60" s="623"/>
      <c r="C60" s="629"/>
      <c r="D60" s="625"/>
      <c r="E60" s="274"/>
      <c r="F60" s="605"/>
      <c r="G60" s="605"/>
    </row>
    <row r="61" spans="1:7" ht="39" thickBot="1" x14ac:dyDescent="0.25">
      <c r="A61" s="344" t="s">
        <v>959</v>
      </c>
      <c r="B61" s="631"/>
      <c r="C61" s="626" t="s">
        <v>979</v>
      </c>
      <c r="D61" s="625" t="s">
        <v>942</v>
      </c>
      <c r="E61" s="276">
        <v>1</v>
      </c>
      <c r="F61" s="605"/>
      <c r="G61" s="605"/>
    </row>
    <row r="62" spans="1:7" x14ac:dyDescent="0.2">
      <c r="A62" s="345"/>
      <c r="B62" s="632"/>
      <c r="C62" s="633"/>
      <c r="D62" s="634"/>
      <c r="E62" s="635"/>
      <c r="F62" s="322"/>
      <c r="G62" s="323" t="s">
        <v>13</v>
      </c>
    </row>
    <row r="63" spans="1:7" x14ac:dyDescent="0.2">
      <c r="A63" s="277"/>
      <c r="B63" s="623"/>
      <c r="C63" s="629"/>
      <c r="D63" s="625"/>
      <c r="E63" s="276"/>
      <c r="F63" s="605"/>
      <c r="G63" s="605"/>
    </row>
    <row r="64" spans="1:7" ht="25.5" x14ac:dyDescent="0.2">
      <c r="A64" s="277">
        <v>4.3</v>
      </c>
      <c r="B64" s="623"/>
      <c r="C64" s="636" t="s">
        <v>960</v>
      </c>
      <c r="D64" s="625"/>
      <c r="E64" s="276"/>
      <c r="F64" s="605"/>
      <c r="G64" s="605"/>
    </row>
    <row r="65" spans="1:7" x14ac:dyDescent="0.2">
      <c r="A65" s="277"/>
      <c r="B65" s="623"/>
      <c r="C65" s="636"/>
      <c r="D65" s="625"/>
      <c r="E65" s="276"/>
      <c r="F65" s="605"/>
      <c r="G65" s="605"/>
    </row>
    <row r="66" spans="1:7" x14ac:dyDescent="0.2">
      <c r="A66" s="277"/>
      <c r="B66" s="623"/>
      <c r="C66" s="636"/>
      <c r="D66" s="625"/>
      <c r="E66" s="276"/>
      <c r="F66" s="605"/>
      <c r="G66" s="605"/>
    </row>
    <row r="67" spans="1:7" x14ac:dyDescent="0.2">
      <c r="A67" s="277"/>
      <c r="B67" s="623"/>
      <c r="C67" s="629" t="s">
        <v>961</v>
      </c>
      <c r="D67" s="625" t="s">
        <v>942</v>
      </c>
      <c r="E67" s="276">
        <v>1</v>
      </c>
      <c r="F67" s="605"/>
      <c r="G67" s="605"/>
    </row>
    <row r="68" spans="1:7" x14ac:dyDescent="0.2">
      <c r="A68" s="277"/>
      <c r="B68" s="623"/>
      <c r="C68" s="629"/>
      <c r="D68" s="625"/>
      <c r="E68" s="276"/>
      <c r="F68" s="605"/>
      <c r="G68" s="605"/>
    </row>
    <row r="69" spans="1:7" x14ac:dyDescent="0.2">
      <c r="A69" s="277"/>
      <c r="B69" s="623"/>
      <c r="C69" s="629" t="s">
        <v>962</v>
      </c>
      <c r="D69" s="625" t="s">
        <v>942</v>
      </c>
      <c r="E69" s="276">
        <v>1</v>
      </c>
      <c r="F69" s="605"/>
      <c r="G69" s="605"/>
    </row>
    <row r="70" spans="1:7" x14ac:dyDescent="0.2">
      <c r="A70" s="277"/>
      <c r="B70" s="623"/>
      <c r="C70" s="629"/>
      <c r="D70" s="625"/>
      <c r="E70" s="276"/>
      <c r="F70" s="605"/>
      <c r="G70" s="660"/>
    </row>
    <row r="71" spans="1:7" x14ac:dyDescent="0.2">
      <c r="A71" s="277"/>
      <c r="B71" s="623"/>
      <c r="C71" s="629" t="s">
        <v>963</v>
      </c>
      <c r="D71" s="625" t="s">
        <v>942</v>
      </c>
      <c r="E71" s="276">
        <v>1</v>
      </c>
      <c r="F71" s="605"/>
      <c r="G71" s="660"/>
    </row>
    <row r="72" spans="1:7" x14ac:dyDescent="0.2">
      <c r="A72" s="343"/>
      <c r="B72" s="621"/>
      <c r="C72" s="342"/>
      <c r="D72" s="620"/>
      <c r="E72" s="620"/>
      <c r="F72" s="605"/>
      <c r="G72" s="660"/>
    </row>
    <row r="73" spans="1:7" ht="51" x14ac:dyDescent="0.2">
      <c r="A73" s="277">
        <v>4.4000000000000004</v>
      </c>
      <c r="B73" s="623"/>
      <c r="C73" s="626" t="s">
        <v>964</v>
      </c>
      <c r="D73" s="625" t="s">
        <v>942</v>
      </c>
      <c r="E73" s="274">
        <v>1</v>
      </c>
      <c r="F73" s="605"/>
      <c r="G73" s="605"/>
    </row>
    <row r="74" spans="1:7" x14ac:dyDescent="0.2">
      <c r="A74" s="277"/>
      <c r="B74" s="623"/>
      <c r="C74" s="626"/>
      <c r="D74" s="625"/>
      <c r="E74" s="274"/>
      <c r="F74" s="605"/>
      <c r="G74" s="605"/>
    </row>
    <row r="75" spans="1:7" ht="38.25" x14ac:dyDescent="0.2">
      <c r="A75" s="344" t="s">
        <v>965</v>
      </c>
      <c r="B75" s="631"/>
      <c r="C75" s="626" t="s">
        <v>980</v>
      </c>
      <c r="D75" s="625" t="s">
        <v>942</v>
      </c>
      <c r="E75" s="274">
        <v>1</v>
      </c>
      <c r="F75" s="605"/>
      <c r="G75" s="605"/>
    </row>
    <row r="76" spans="1:7" x14ac:dyDescent="0.2">
      <c r="A76" s="343"/>
      <c r="B76" s="621"/>
      <c r="C76" s="342"/>
      <c r="D76" s="620"/>
      <c r="E76" s="620"/>
      <c r="F76" s="605"/>
      <c r="G76" s="605"/>
    </row>
    <row r="77" spans="1:7" ht="63.75" x14ac:dyDescent="0.2">
      <c r="A77" s="344">
        <v>4.5</v>
      </c>
      <c r="B77" s="631"/>
      <c r="C77" s="626" t="s">
        <v>981</v>
      </c>
      <c r="D77" s="625" t="s">
        <v>942</v>
      </c>
      <c r="E77" s="274">
        <v>1</v>
      </c>
      <c r="F77" s="605"/>
      <c r="G77" s="605"/>
    </row>
    <row r="78" spans="1:7" x14ac:dyDescent="0.2">
      <c r="A78" s="343"/>
      <c r="B78" s="621"/>
      <c r="C78" s="342"/>
      <c r="D78" s="620"/>
      <c r="E78" s="620"/>
      <c r="F78" s="605"/>
      <c r="G78" s="605"/>
    </row>
    <row r="79" spans="1:7" x14ac:dyDescent="0.2">
      <c r="A79" s="343"/>
      <c r="B79" s="621"/>
      <c r="C79" s="342"/>
      <c r="D79" s="620"/>
      <c r="E79" s="620"/>
      <c r="F79" s="605"/>
      <c r="G79" s="605"/>
    </row>
    <row r="80" spans="1:7" x14ac:dyDescent="0.2">
      <c r="A80" s="277"/>
      <c r="B80" s="623"/>
      <c r="C80" s="629"/>
      <c r="D80" s="625"/>
      <c r="E80" s="276"/>
      <c r="F80" s="605"/>
      <c r="G80" s="605"/>
    </row>
    <row r="81" spans="1:7" x14ac:dyDescent="0.2">
      <c r="A81" s="277"/>
      <c r="B81" s="623"/>
      <c r="C81" s="629"/>
      <c r="D81" s="625"/>
      <c r="E81" s="276"/>
      <c r="F81" s="605"/>
      <c r="G81" s="605"/>
    </row>
    <row r="82" spans="1:7" x14ac:dyDescent="0.2">
      <c r="A82" s="277"/>
      <c r="B82" s="623"/>
      <c r="C82" s="636" t="s">
        <v>966</v>
      </c>
      <c r="D82" s="625"/>
      <c r="E82" s="276"/>
      <c r="F82" s="605"/>
      <c r="G82" s="605"/>
    </row>
    <row r="83" spans="1:7" x14ac:dyDescent="0.2">
      <c r="A83" s="277">
        <v>4.5999999999999996</v>
      </c>
      <c r="B83" s="623"/>
      <c r="C83" s="629"/>
      <c r="D83" s="625"/>
      <c r="E83" s="276"/>
      <c r="F83" s="605"/>
      <c r="G83" s="605"/>
    </row>
    <row r="84" spans="1:7" x14ac:dyDescent="0.2">
      <c r="A84" s="630"/>
      <c r="B84" s="623"/>
      <c r="C84" s="629" t="s">
        <v>967</v>
      </c>
      <c r="D84" s="625" t="s">
        <v>942</v>
      </c>
      <c r="E84" s="275"/>
      <c r="F84" s="605"/>
      <c r="G84" s="605"/>
    </row>
    <row r="85" spans="1:7" x14ac:dyDescent="0.2">
      <c r="A85" s="630"/>
      <c r="B85" s="623"/>
      <c r="C85" s="629" t="s">
        <v>968</v>
      </c>
      <c r="D85" s="625" t="s">
        <v>942</v>
      </c>
      <c r="E85" s="275">
        <v>1</v>
      </c>
      <c r="F85" s="605"/>
      <c r="G85" s="605"/>
    </row>
    <row r="86" spans="1:7" x14ac:dyDescent="0.2">
      <c r="A86" s="630"/>
      <c r="B86" s="623"/>
      <c r="C86" s="629" t="s">
        <v>969</v>
      </c>
      <c r="D86" s="625" t="s">
        <v>942</v>
      </c>
      <c r="E86" s="275">
        <v>1</v>
      </c>
      <c r="F86" s="605"/>
      <c r="G86" s="605"/>
    </row>
    <row r="87" spans="1:7" x14ac:dyDescent="0.2">
      <c r="A87" s="630"/>
      <c r="B87" s="623"/>
      <c r="C87" s="629" t="s">
        <v>970</v>
      </c>
      <c r="D87" s="625" t="s">
        <v>942</v>
      </c>
      <c r="E87" s="275">
        <v>1</v>
      </c>
      <c r="F87" s="605"/>
      <c r="G87" s="605"/>
    </row>
    <row r="88" spans="1:7" x14ac:dyDescent="0.2">
      <c r="A88" s="630"/>
      <c r="B88" s="623"/>
      <c r="C88" s="629" t="s">
        <v>971</v>
      </c>
      <c r="D88" s="625" t="s">
        <v>942</v>
      </c>
      <c r="E88" s="275">
        <v>1</v>
      </c>
      <c r="F88" s="605"/>
      <c r="G88" s="605"/>
    </row>
    <row r="89" spans="1:7" x14ac:dyDescent="0.2">
      <c r="A89" s="630"/>
      <c r="B89" s="623"/>
      <c r="C89" s="629" t="s">
        <v>972</v>
      </c>
      <c r="D89" s="625" t="s">
        <v>942</v>
      </c>
      <c r="E89" s="275">
        <v>1</v>
      </c>
      <c r="F89" s="605"/>
      <c r="G89" s="605"/>
    </row>
    <row r="90" spans="1:7" x14ac:dyDescent="0.2">
      <c r="A90" s="630"/>
      <c r="B90" s="623"/>
      <c r="C90" s="629" t="s">
        <v>973</v>
      </c>
      <c r="D90" s="625" t="s">
        <v>942</v>
      </c>
      <c r="E90" s="275">
        <v>1</v>
      </c>
      <c r="F90" s="605"/>
      <c r="G90" s="605"/>
    </row>
    <row r="91" spans="1:7" x14ac:dyDescent="0.2">
      <c r="A91" s="630"/>
      <c r="B91" s="623"/>
      <c r="C91" s="629" t="s">
        <v>974</v>
      </c>
      <c r="D91" s="625" t="s">
        <v>942</v>
      </c>
      <c r="E91" s="275">
        <v>1</v>
      </c>
      <c r="F91" s="605"/>
      <c r="G91" s="605"/>
    </row>
    <row r="92" spans="1:7" x14ac:dyDescent="0.2">
      <c r="A92" s="630"/>
      <c r="B92" s="623"/>
      <c r="C92" s="627" t="s">
        <v>975</v>
      </c>
      <c r="D92" s="625" t="s">
        <v>942</v>
      </c>
      <c r="E92" s="275">
        <v>1</v>
      </c>
      <c r="F92" s="605"/>
      <c r="G92" s="605"/>
    </row>
    <row r="93" spans="1:7" x14ac:dyDescent="0.2">
      <c r="A93" s="628"/>
      <c r="B93" s="623"/>
      <c r="C93" s="629" t="s">
        <v>956</v>
      </c>
      <c r="D93" s="625" t="s">
        <v>942</v>
      </c>
      <c r="E93" s="275">
        <v>1</v>
      </c>
      <c r="F93" s="605"/>
      <c r="G93" s="605"/>
    </row>
    <row r="94" spans="1:7" x14ac:dyDescent="0.2">
      <c r="A94" s="315"/>
      <c r="B94" s="316"/>
      <c r="C94" s="317"/>
      <c r="D94" s="318"/>
      <c r="E94" s="606"/>
      <c r="F94" s="605"/>
      <c r="G94" s="605"/>
    </row>
    <row r="95" spans="1:7" x14ac:dyDescent="0.2">
      <c r="A95" s="326"/>
      <c r="B95" s="327"/>
      <c r="C95" s="329"/>
      <c r="D95" s="328"/>
      <c r="E95" s="328"/>
      <c r="F95" s="605"/>
      <c r="G95" s="605"/>
    </row>
    <row r="96" spans="1:7" x14ac:dyDescent="0.2">
      <c r="A96" s="326"/>
      <c r="B96" s="327"/>
      <c r="C96" s="329"/>
      <c r="D96" s="328"/>
      <c r="E96" s="328"/>
      <c r="F96" s="605"/>
      <c r="G96" s="605"/>
    </row>
    <row r="97" spans="1:7" x14ac:dyDescent="0.2">
      <c r="A97" s="326"/>
      <c r="B97" s="327"/>
      <c r="C97" s="317"/>
      <c r="D97" s="328"/>
      <c r="E97" s="328"/>
      <c r="F97" s="605"/>
      <c r="G97" s="605"/>
    </row>
    <row r="98" spans="1:7" ht="13.5" thickBot="1" x14ac:dyDescent="0.25">
      <c r="A98" s="326"/>
      <c r="B98" s="327"/>
      <c r="C98" s="329"/>
      <c r="D98" s="328"/>
      <c r="E98" s="328"/>
      <c r="F98" s="605"/>
      <c r="G98" s="605"/>
    </row>
    <row r="99" spans="1:7" ht="51.75" thickBot="1" x14ac:dyDescent="0.25">
      <c r="A99" s="330" t="s">
        <v>862</v>
      </c>
      <c r="B99" s="321"/>
      <c r="C99" s="321"/>
      <c r="D99" s="321"/>
      <c r="E99" s="321"/>
      <c r="F99" s="642"/>
      <c r="G99" s="643"/>
    </row>
    <row r="100" spans="1:7" x14ac:dyDescent="0.2">
      <c r="A100" s="644" t="s">
        <v>23</v>
      </c>
      <c r="B100" s="645" t="s">
        <v>240</v>
      </c>
      <c r="C100" s="646" t="s">
        <v>9</v>
      </c>
      <c r="D100" s="646"/>
      <c r="E100" s="646"/>
      <c r="F100" s="651"/>
      <c r="G100" s="651"/>
    </row>
    <row r="101" spans="1:7" x14ac:dyDescent="0.2">
      <c r="A101" s="637"/>
      <c r="B101" s="332"/>
      <c r="C101" s="638"/>
      <c r="D101" s="638"/>
      <c r="E101" s="638"/>
      <c r="F101" s="652"/>
      <c r="G101" s="652"/>
    </row>
    <row r="102" spans="1:7" x14ac:dyDescent="0.2">
      <c r="A102" s="333">
        <v>1</v>
      </c>
      <c r="B102" s="334"/>
      <c r="C102" s="639" t="s">
        <v>767</v>
      </c>
      <c r="D102" s="639"/>
      <c r="E102" s="639"/>
      <c r="F102" s="639"/>
      <c r="G102" s="639"/>
    </row>
    <row r="103" spans="1:7" ht="13.5" thickBot="1" x14ac:dyDescent="0.25">
      <c r="A103" s="326"/>
      <c r="B103" s="327"/>
      <c r="C103" s="641"/>
      <c r="D103" s="641"/>
      <c r="E103" s="641"/>
      <c r="F103" s="605"/>
      <c r="G103" s="605"/>
    </row>
    <row r="104" spans="1:7" ht="26.25" thickBot="1" x14ac:dyDescent="0.25">
      <c r="A104" s="336"/>
      <c r="B104" s="337"/>
      <c r="C104" s="640" t="s">
        <v>24</v>
      </c>
      <c r="D104" s="640"/>
      <c r="E104" s="640"/>
      <c r="F104" s="642"/>
      <c r="G104" s="643"/>
    </row>
    <row r="105" spans="1:7" x14ac:dyDescent="0.2">
      <c r="A105" s="338"/>
      <c r="B105" s="338"/>
      <c r="C105" s="339"/>
      <c r="D105" s="340"/>
      <c r="E105" s="340"/>
      <c r="F105" s="651"/>
      <c r="G105" s="651"/>
    </row>
  </sheetData>
  <mergeCells count="7">
    <mergeCell ref="G27:G31"/>
    <mergeCell ref="J3:L3"/>
    <mergeCell ref="J4:L4"/>
    <mergeCell ref="A6:A7"/>
    <mergeCell ref="B6:B7"/>
    <mergeCell ref="F6:F7"/>
    <mergeCell ref="C2:F3"/>
  </mergeCells>
  <printOptions horizontalCentered="1"/>
  <pageMargins left="0.43307086614173229" right="0.39370078740157483" top="0.59055118110236227" bottom="0.62992125984251968" header="0.39370078740157483" footer="0.19685039370078741"/>
  <pageSetup paperSize="9" scale="68" fitToHeight="0" orientation="portrait" useFirstPageNumber="1" r:id="rId1"/>
  <headerFooter alignWithMargins="0">
    <oddFooter xml:space="preserve">&amp;CA 4.8.&amp;P&amp;R
</oddFooter>
  </headerFooter>
  <rowBreaks count="2" manualBreakCount="2">
    <brk id="32" max="6" man="1"/>
    <brk id="61"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21"/>
  <sheetViews>
    <sheetView topLeftCell="A99" zoomScale="70" zoomScaleNormal="70" workbookViewId="0">
      <selection activeCell="D57" sqref="D57"/>
    </sheetView>
  </sheetViews>
  <sheetFormatPr defaultRowHeight="12.75" x14ac:dyDescent="0.2"/>
  <cols>
    <col min="1" max="1" width="8.85546875" style="363"/>
    <col min="2" max="2" width="13.85546875" style="363" customWidth="1"/>
    <col min="3" max="3" width="44.42578125" style="363" customWidth="1"/>
    <col min="4" max="4" width="11.5703125" style="363" customWidth="1"/>
    <col min="5" max="5" width="13.140625" style="363" customWidth="1"/>
    <col min="6" max="6" width="12.140625" style="363" customWidth="1"/>
    <col min="7" max="7" width="19.140625" style="363" bestFit="1" customWidth="1"/>
  </cols>
  <sheetData>
    <row r="1" spans="1:13" s="14" customFormat="1" x14ac:dyDescent="0.2">
      <c r="A1" s="227"/>
      <c r="B1" s="225"/>
      <c r="C1" s="226"/>
      <c r="D1" s="225"/>
      <c r="E1" s="228"/>
      <c r="F1" s="223"/>
      <c r="G1" s="341" t="str">
        <f>'Schedule A - P&amp;G'!I1</f>
        <v>RW10395951/21 ( R )</v>
      </c>
      <c r="H1" s="13"/>
    </row>
    <row r="2" spans="1:13" s="14" customFormat="1" ht="22.5" customHeight="1" x14ac:dyDescent="0.2">
      <c r="A2" s="222"/>
      <c r="B2" s="19"/>
      <c r="C2" s="723" t="s">
        <v>869</v>
      </c>
      <c r="D2" s="723"/>
      <c r="E2" s="723"/>
      <c r="F2" s="723"/>
      <c r="G2" s="347"/>
      <c r="H2" s="13"/>
      <c r="I2" s="13"/>
      <c r="J2" s="13"/>
      <c r="K2" s="13"/>
      <c r="L2" s="13"/>
      <c r="M2" s="13"/>
    </row>
    <row r="3" spans="1:13" s="14" customFormat="1" x14ac:dyDescent="0.2">
      <c r="A3" s="219"/>
      <c r="B3" s="221"/>
      <c r="C3" s="723"/>
      <c r="D3" s="723"/>
      <c r="E3" s="723"/>
      <c r="F3" s="723"/>
      <c r="G3" s="220"/>
      <c r="H3" s="13"/>
      <c r="I3" s="13"/>
      <c r="J3" s="713"/>
      <c r="K3" s="713"/>
      <c r="L3" s="713"/>
      <c r="M3" s="49"/>
    </row>
    <row r="4" spans="1:13" s="14" customFormat="1" x14ac:dyDescent="0.2">
      <c r="A4" s="219"/>
      <c r="B4" s="221"/>
      <c r="C4" s="217"/>
      <c r="D4" s="218"/>
      <c r="E4" s="218"/>
      <c r="F4" s="217"/>
      <c r="G4" s="216" t="s">
        <v>908</v>
      </c>
      <c r="H4" s="13"/>
      <c r="I4" s="13"/>
      <c r="J4" s="713"/>
      <c r="K4" s="713"/>
      <c r="L4" s="713"/>
      <c r="M4" s="13"/>
    </row>
    <row r="5" spans="1:13" x14ac:dyDescent="0.2">
      <c r="A5" s="348"/>
      <c r="B5" s="349"/>
      <c r="C5" s="349"/>
      <c r="D5" s="349"/>
      <c r="E5" s="349"/>
      <c r="F5" s="349"/>
      <c r="G5" s="350"/>
    </row>
    <row r="6" spans="1:13" x14ac:dyDescent="0.2">
      <c r="A6" s="348"/>
      <c r="B6" s="349"/>
      <c r="C6" s="349"/>
      <c r="D6" s="349"/>
      <c r="E6" s="349"/>
      <c r="F6" s="349"/>
      <c r="G6" s="350"/>
    </row>
    <row r="7" spans="1:13" x14ac:dyDescent="0.2">
      <c r="A7" s="724" t="s">
        <v>21</v>
      </c>
      <c r="B7" s="726" t="s">
        <v>905</v>
      </c>
      <c r="C7" s="262" t="s">
        <v>9</v>
      </c>
      <c r="D7" s="140" t="s">
        <v>5</v>
      </c>
      <c r="E7" s="141" t="s">
        <v>12</v>
      </c>
      <c r="F7" s="141" t="s">
        <v>6</v>
      </c>
      <c r="G7" s="728" t="s">
        <v>20</v>
      </c>
    </row>
    <row r="8" spans="1:13" x14ac:dyDescent="0.2">
      <c r="A8" s="725"/>
      <c r="B8" s="727"/>
      <c r="C8" s="351"/>
      <c r="D8" s="352"/>
      <c r="E8" s="261"/>
      <c r="F8" s="261"/>
      <c r="G8" s="729"/>
    </row>
    <row r="9" spans="1:13" x14ac:dyDescent="0.2">
      <c r="A9" s="263"/>
      <c r="B9" s="260"/>
      <c r="C9" s="259" t="s">
        <v>904</v>
      </c>
      <c r="D9" s="258"/>
      <c r="E9" s="257"/>
      <c r="F9" s="353"/>
      <c r="G9" s="354"/>
    </row>
    <row r="10" spans="1:13" x14ac:dyDescent="0.2">
      <c r="A10" s="264"/>
      <c r="B10" s="256"/>
      <c r="C10" s="255"/>
      <c r="D10" s="254"/>
      <c r="E10" s="253"/>
      <c r="F10" s="355"/>
      <c r="G10" s="350"/>
    </row>
    <row r="11" spans="1:13" ht="25.5" x14ac:dyDescent="0.2">
      <c r="A11" s="265" t="s">
        <v>909</v>
      </c>
      <c r="B11" s="251" t="s">
        <v>903</v>
      </c>
      <c r="C11" s="247" t="s">
        <v>241</v>
      </c>
      <c r="D11" s="248" t="s">
        <v>242</v>
      </c>
      <c r="E11" s="242"/>
      <c r="F11" s="190"/>
      <c r="G11" s="350"/>
    </row>
    <row r="12" spans="1:13" x14ac:dyDescent="0.2">
      <c r="A12" s="265"/>
      <c r="B12" s="251"/>
      <c r="C12" s="247"/>
      <c r="D12" s="248"/>
      <c r="E12" s="242"/>
      <c r="F12" s="190"/>
      <c r="G12" s="350"/>
    </row>
    <row r="13" spans="1:13" ht="38.25" x14ac:dyDescent="0.2">
      <c r="A13" s="265" t="s">
        <v>910</v>
      </c>
      <c r="B13" s="251">
        <v>3.2</v>
      </c>
      <c r="C13" s="247" t="s">
        <v>243</v>
      </c>
      <c r="D13" s="248" t="s">
        <v>242</v>
      </c>
      <c r="E13" s="242"/>
      <c r="F13" s="190"/>
      <c r="G13" s="350"/>
    </row>
    <row r="14" spans="1:13" x14ac:dyDescent="0.2">
      <c r="A14" s="265"/>
      <c r="B14" s="251"/>
      <c r="C14" s="247"/>
      <c r="D14" s="248"/>
      <c r="E14" s="242"/>
      <c r="F14" s="190"/>
      <c r="G14" s="350"/>
    </row>
    <row r="15" spans="1:13" ht="38.25" x14ac:dyDescent="0.2">
      <c r="A15" s="265" t="s">
        <v>911</v>
      </c>
      <c r="B15" s="251">
        <v>4</v>
      </c>
      <c r="C15" s="247" t="s">
        <v>244</v>
      </c>
      <c r="D15" s="248" t="s">
        <v>245</v>
      </c>
      <c r="E15" s="242"/>
      <c r="F15" s="190"/>
      <c r="G15" s="350"/>
    </row>
    <row r="16" spans="1:13" x14ac:dyDescent="0.2">
      <c r="A16" s="265"/>
      <c r="B16" s="245"/>
      <c r="C16" s="247"/>
      <c r="D16" s="248"/>
      <c r="E16" s="242"/>
      <c r="F16" s="190"/>
      <c r="G16" s="350"/>
    </row>
    <row r="17" spans="1:7" x14ac:dyDescent="0.2">
      <c r="A17" s="265" t="s">
        <v>912</v>
      </c>
      <c r="B17" s="245" t="s">
        <v>902</v>
      </c>
      <c r="C17" s="247" t="s">
        <v>246</v>
      </c>
      <c r="D17" s="248" t="s">
        <v>245</v>
      </c>
      <c r="E17" s="242"/>
      <c r="F17" s="190"/>
      <c r="G17" s="350"/>
    </row>
    <row r="18" spans="1:7" x14ac:dyDescent="0.2">
      <c r="A18" s="265"/>
      <c r="B18" s="245"/>
      <c r="C18" s="247"/>
      <c r="D18" s="248"/>
      <c r="E18" s="242"/>
      <c r="F18" s="190"/>
      <c r="G18" s="350"/>
    </row>
    <row r="19" spans="1:7" ht="25.5" x14ac:dyDescent="0.2">
      <c r="A19" s="265" t="s">
        <v>913</v>
      </c>
      <c r="B19" s="245" t="s">
        <v>901</v>
      </c>
      <c r="C19" s="247" t="s">
        <v>247</v>
      </c>
      <c r="D19" s="248" t="s">
        <v>248</v>
      </c>
      <c r="E19" s="242"/>
      <c r="F19" s="190"/>
      <c r="G19" s="350"/>
    </row>
    <row r="20" spans="1:7" x14ac:dyDescent="0.2">
      <c r="A20" s="265"/>
      <c r="B20" s="245"/>
      <c r="C20" s="247"/>
      <c r="D20" s="251"/>
      <c r="E20" s="242"/>
      <c r="F20" s="190"/>
      <c r="G20" s="350"/>
    </row>
    <row r="21" spans="1:7" ht="25.5" x14ac:dyDescent="0.2">
      <c r="A21" s="265" t="s">
        <v>914</v>
      </c>
      <c r="B21" s="251">
        <v>15</v>
      </c>
      <c r="C21" s="247" t="s">
        <v>249</v>
      </c>
      <c r="D21" s="248"/>
      <c r="E21" s="248"/>
      <c r="F21" s="190"/>
      <c r="G21" s="350"/>
    </row>
    <row r="22" spans="1:7" x14ac:dyDescent="0.2">
      <c r="A22" s="265"/>
      <c r="B22" s="245"/>
      <c r="C22" s="247"/>
      <c r="D22" s="248"/>
      <c r="E22" s="248"/>
      <c r="F22" s="190"/>
      <c r="G22" s="350"/>
    </row>
    <row r="23" spans="1:7" x14ac:dyDescent="0.2">
      <c r="A23" s="265"/>
      <c r="B23" s="251">
        <v>15</v>
      </c>
      <c r="C23" s="247" t="s">
        <v>250</v>
      </c>
      <c r="D23" s="248" t="s">
        <v>251</v>
      </c>
      <c r="E23" s="245"/>
      <c r="F23" s="190"/>
      <c r="G23" s="350"/>
    </row>
    <row r="24" spans="1:7" x14ac:dyDescent="0.2">
      <c r="A24" s="356"/>
      <c r="B24" s="357"/>
      <c r="C24" s="358"/>
      <c r="D24" s="248"/>
      <c r="E24" s="242"/>
      <c r="F24" s="190"/>
      <c r="G24" s="350"/>
    </row>
    <row r="25" spans="1:7" x14ac:dyDescent="0.2">
      <c r="A25" s="265"/>
      <c r="B25" s="251">
        <v>15</v>
      </c>
      <c r="C25" s="247" t="s">
        <v>252</v>
      </c>
      <c r="D25" s="248" t="s">
        <v>251</v>
      </c>
      <c r="E25" s="245"/>
      <c r="F25" s="190"/>
      <c r="G25" s="350"/>
    </row>
    <row r="26" spans="1:7" x14ac:dyDescent="0.2">
      <c r="A26" s="265"/>
      <c r="B26" s="245"/>
      <c r="C26" s="247"/>
      <c r="D26" s="248"/>
      <c r="E26" s="245"/>
      <c r="F26" s="190"/>
      <c r="G26" s="350"/>
    </row>
    <row r="27" spans="1:7" x14ac:dyDescent="0.2">
      <c r="A27" s="265"/>
      <c r="B27" s="251">
        <v>15</v>
      </c>
      <c r="C27" s="252" t="s">
        <v>253</v>
      </c>
      <c r="D27" s="701" t="s">
        <v>251</v>
      </c>
      <c r="E27" s="242"/>
      <c r="F27" s="190"/>
      <c r="G27" s="350"/>
    </row>
    <row r="28" spans="1:7" x14ac:dyDescent="0.2">
      <c r="A28" s="265"/>
      <c r="B28" s="245"/>
      <c r="C28" s="247"/>
      <c r="D28" s="248"/>
      <c r="E28" s="242"/>
      <c r="F28" s="190"/>
      <c r="G28" s="350"/>
    </row>
    <row r="29" spans="1:7" x14ac:dyDescent="0.2">
      <c r="A29" s="265" t="s">
        <v>915</v>
      </c>
      <c r="B29" s="251">
        <v>9.3000000000000007</v>
      </c>
      <c r="C29" s="247" t="s">
        <v>254</v>
      </c>
      <c r="D29" s="248" t="s">
        <v>251</v>
      </c>
      <c r="E29" s="242"/>
      <c r="F29" s="190"/>
      <c r="G29" s="350"/>
    </row>
    <row r="30" spans="1:7" x14ac:dyDescent="0.2">
      <c r="A30" s="265"/>
      <c r="B30" s="251"/>
      <c r="C30" s="247"/>
      <c r="D30" s="248"/>
      <c r="E30" s="242"/>
      <c r="F30" s="190"/>
      <c r="G30" s="350"/>
    </row>
    <row r="31" spans="1:7" ht="38.25" x14ac:dyDescent="0.2">
      <c r="A31" s="265" t="s">
        <v>916</v>
      </c>
      <c r="B31" s="251">
        <v>16</v>
      </c>
      <c r="C31" s="247" t="s">
        <v>255</v>
      </c>
      <c r="D31" s="248" t="s">
        <v>251</v>
      </c>
      <c r="E31" s="242"/>
      <c r="F31" s="190"/>
      <c r="G31" s="350"/>
    </row>
    <row r="32" spans="1:7" x14ac:dyDescent="0.2">
      <c r="A32" s="265"/>
      <c r="B32" s="245"/>
      <c r="C32" s="247"/>
      <c r="D32" s="245"/>
      <c r="E32" s="242"/>
      <c r="F32" s="190"/>
      <c r="G32" s="350"/>
    </row>
    <row r="33" spans="1:7" x14ac:dyDescent="0.2">
      <c r="A33" s="265" t="s">
        <v>917</v>
      </c>
      <c r="B33" s="240" t="s">
        <v>900</v>
      </c>
      <c r="C33" s="247" t="s">
        <v>256</v>
      </c>
      <c r="D33" s="248" t="s">
        <v>251</v>
      </c>
      <c r="E33" s="242"/>
      <c r="F33" s="190"/>
      <c r="G33" s="350"/>
    </row>
    <row r="34" spans="1:7" x14ac:dyDescent="0.2">
      <c r="A34" s="265"/>
      <c r="B34" s="245"/>
      <c r="C34" s="247"/>
      <c r="D34" s="248"/>
      <c r="E34" s="242"/>
      <c r="F34" s="190"/>
      <c r="G34" s="350"/>
    </row>
    <row r="35" spans="1:7" x14ac:dyDescent="0.2">
      <c r="A35" s="265" t="s">
        <v>918</v>
      </c>
      <c r="B35" s="251">
        <v>11</v>
      </c>
      <c r="C35" s="247" t="s">
        <v>257</v>
      </c>
      <c r="D35" s="248" t="s">
        <v>251</v>
      </c>
      <c r="E35" s="242"/>
      <c r="F35" s="190"/>
      <c r="G35" s="350"/>
    </row>
    <row r="36" spans="1:7" x14ac:dyDescent="0.2">
      <c r="A36" s="265"/>
      <c r="B36" s="251"/>
      <c r="C36" s="247"/>
      <c r="D36" s="248"/>
      <c r="E36" s="242"/>
      <c r="F36" s="190"/>
      <c r="G36" s="350"/>
    </row>
    <row r="37" spans="1:7" x14ac:dyDescent="0.2">
      <c r="A37" s="265" t="s">
        <v>919</v>
      </c>
      <c r="B37" s="251">
        <v>14</v>
      </c>
      <c r="C37" s="250" t="s">
        <v>258</v>
      </c>
      <c r="D37" s="248" t="s">
        <v>251</v>
      </c>
      <c r="E37" s="242"/>
      <c r="F37" s="190"/>
      <c r="G37" s="350"/>
    </row>
    <row r="38" spans="1:7" x14ac:dyDescent="0.2">
      <c r="A38" s="265"/>
      <c r="B38" s="251"/>
      <c r="C38" s="250"/>
      <c r="D38" s="248"/>
      <c r="E38" s="242"/>
      <c r="F38" s="190"/>
      <c r="G38" s="350"/>
    </row>
    <row r="39" spans="1:7" x14ac:dyDescent="0.2">
      <c r="A39" s="265" t="s">
        <v>920</v>
      </c>
      <c r="B39" s="249">
        <v>10</v>
      </c>
      <c r="C39" s="247" t="s">
        <v>55</v>
      </c>
      <c r="D39" s="248" t="s">
        <v>251</v>
      </c>
      <c r="E39" s="248"/>
      <c r="F39" s="190"/>
      <c r="G39" s="350"/>
    </row>
    <row r="40" spans="1:7" x14ac:dyDescent="0.2">
      <c r="A40" s="265"/>
      <c r="B40" s="249"/>
      <c r="C40" s="247"/>
      <c r="D40" s="248"/>
      <c r="E40" s="248"/>
      <c r="F40" s="190"/>
      <c r="G40" s="350"/>
    </row>
    <row r="41" spans="1:7" ht="25.5" x14ac:dyDescent="0.2">
      <c r="A41" s="265" t="s">
        <v>921</v>
      </c>
      <c r="B41" s="251">
        <v>12</v>
      </c>
      <c r="C41" s="247" t="s">
        <v>259</v>
      </c>
      <c r="D41" s="245" t="s">
        <v>242</v>
      </c>
      <c r="E41" s="242"/>
      <c r="F41" s="190"/>
      <c r="G41" s="350"/>
    </row>
    <row r="42" spans="1:7" x14ac:dyDescent="0.2">
      <c r="A42" s="265"/>
      <c r="B42" s="245"/>
      <c r="C42" s="247"/>
      <c r="D42" s="245"/>
      <c r="E42" s="242"/>
      <c r="F42" s="190"/>
      <c r="G42" s="350"/>
    </row>
    <row r="43" spans="1:7" x14ac:dyDescent="0.2">
      <c r="A43" s="265" t="s">
        <v>922</v>
      </c>
      <c r="B43" s="240" t="s">
        <v>899</v>
      </c>
      <c r="C43" s="247" t="s">
        <v>260</v>
      </c>
      <c r="D43" s="248" t="s">
        <v>251</v>
      </c>
      <c r="E43" s="242"/>
      <c r="F43" s="190"/>
      <c r="G43" s="350"/>
    </row>
    <row r="44" spans="1:7" x14ac:dyDescent="0.2">
      <c r="A44" s="265"/>
      <c r="B44" s="245"/>
      <c r="C44" s="247"/>
      <c r="D44" s="248"/>
      <c r="E44" s="242"/>
      <c r="F44" s="190"/>
      <c r="G44" s="350"/>
    </row>
    <row r="45" spans="1:7" ht="25.5" x14ac:dyDescent="0.2">
      <c r="A45" s="265" t="s">
        <v>923</v>
      </c>
      <c r="B45" s="251">
        <v>7</v>
      </c>
      <c r="C45" s="247" t="s">
        <v>261</v>
      </c>
      <c r="D45" s="248" t="s">
        <v>251</v>
      </c>
      <c r="E45" s="242"/>
      <c r="F45" s="190"/>
      <c r="G45" s="350"/>
    </row>
    <row r="46" spans="1:7" x14ac:dyDescent="0.2">
      <c r="A46" s="265"/>
      <c r="B46" s="245"/>
      <c r="C46" s="247"/>
      <c r="D46" s="248"/>
      <c r="E46" s="242"/>
      <c r="F46" s="190"/>
      <c r="G46" s="350"/>
    </row>
    <row r="47" spans="1:7" x14ac:dyDescent="0.2">
      <c r="A47" s="359" t="s">
        <v>924</v>
      </c>
      <c r="B47" s="245" t="s">
        <v>898</v>
      </c>
      <c r="C47" s="244" t="s">
        <v>262</v>
      </c>
      <c r="D47" s="248" t="s">
        <v>251</v>
      </c>
      <c r="E47" s="246"/>
      <c r="F47" s="190"/>
      <c r="G47" s="350"/>
    </row>
    <row r="48" spans="1:7" x14ac:dyDescent="0.2">
      <c r="A48" s="359"/>
      <c r="B48" s="245"/>
      <c r="C48" s="244"/>
      <c r="D48" s="248"/>
      <c r="E48" s="246"/>
      <c r="F48" s="190"/>
      <c r="G48" s="350"/>
    </row>
    <row r="49" spans="1:7" x14ac:dyDescent="0.2">
      <c r="A49" s="265" t="s">
        <v>925</v>
      </c>
      <c r="B49" s="245" t="s">
        <v>897</v>
      </c>
      <c r="C49" s="244" t="s">
        <v>263</v>
      </c>
      <c r="D49" s="248" t="s">
        <v>251</v>
      </c>
      <c r="E49" s="246"/>
      <c r="F49" s="190"/>
      <c r="G49" s="350"/>
    </row>
    <row r="50" spans="1:7" x14ac:dyDescent="0.2">
      <c r="A50" s="265"/>
      <c r="B50" s="245"/>
      <c r="C50" s="244"/>
      <c r="D50" s="248"/>
      <c r="E50" s="246"/>
      <c r="F50" s="190"/>
      <c r="G50" s="350"/>
    </row>
    <row r="51" spans="1:7" x14ac:dyDescent="0.2">
      <c r="A51" s="265" t="s">
        <v>926</v>
      </c>
      <c r="B51" s="245">
        <v>8</v>
      </c>
      <c r="C51" s="247" t="s">
        <v>264</v>
      </c>
      <c r="D51" s="248" t="s">
        <v>251</v>
      </c>
      <c r="E51" s="246"/>
      <c r="F51" s="190"/>
      <c r="G51" s="350"/>
    </row>
    <row r="52" spans="1:7" x14ac:dyDescent="0.2">
      <c r="A52" s="569"/>
      <c r="B52" s="245"/>
      <c r="C52" s="247"/>
      <c r="D52" s="248"/>
      <c r="E52" s="246"/>
      <c r="F52" s="190"/>
      <c r="G52" s="350"/>
    </row>
    <row r="53" spans="1:7" x14ac:dyDescent="0.2">
      <c r="A53" s="240" t="s">
        <v>927</v>
      </c>
      <c r="B53" s="597" t="s">
        <v>896</v>
      </c>
      <c r="C53" s="598" t="s">
        <v>985</v>
      </c>
      <c r="D53" s="599"/>
      <c r="E53" s="243"/>
      <c r="F53" s="360"/>
      <c r="G53" s="600"/>
    </row>
    <row r="54" spans="1:7" x14ac:dyDescent="0.2">
      <c r="A54" s="240"/>
      <c r="B54" s="597"/>
      <c r="C54" s="240"/>
      <c r="D54" s="599"/>
      <c r="E54" s="243"/>
      <c r="F54" s="360"/>
      <c r="G54" s="600"/>
    </row>
    <row r="55" spans="1:7" ht="38.25" x14ac:dyDescent="0.2">
      <c r="A55" s="240" t="s">
        <v>986</v>
      </c>
      <c r="B55" s="597"/>
      <c r="C55" s="240" t="s">
        <v>987</v>
      </c>
      <c r="D55" s="599" t="s">
        <v>251</v>
      </c>
      <c r="E55" s="243"/>
      <c r="F55" s="360"/>
      <c r="G55" s="600"/>
    </row>
    <row r="56" spans="1:7" x14ac:dyDescent="0.2">
      <c r="A56" s="240"/>
      <c r="B56" s="597"/>
      <c r="C56" s="240"/>
      <c r="D56" s="599"/>
      <c r="E56" s="243"/>
      <c r="F56" s="360"/>
      <c r="G56" s="600"/>
    </row>
    <row r="57" spans="1:7" x14ac:dyDescent="0.2">
      <c r="A57" s="240" t="s">
        <v>988</v>
      </c>
      <c r="B57" s="597"/>
      <c r="C57" s="240" t="s">
        <v>989</v>
      </c>
      <c r="D57" s="599" t="s">
        <v>251</v>
      </c>
      <c r="E57" s="243"/>
      <c r="F57" s="360"/>
      <c r="G57" s="600"/>
    </row>
    <row r="58" spans="1:7" x14ac:dyDescent="0.2">
      <c r="A58" s="240"/>
      <c r="B58" s="597"/>
      <c r="C58" s="240"/>
      <c r="D58" s="599"/>
      <c r="E58" s="243"/>
      <c r="F58" s="360"/>
      <c r="G58" s="600"/>
    </row>
    <row r="59" spans="1:7" x14ac:dyDescent="0.2">
      <c r="A59" s="240" t="s">
        <v>990</v>
      </c>
      <c r="B59" s="597"/>
      <c r="C59" s="240" t="s">
        <v>991</v>
      </c>
      <c r="D59" s="599" t="s">
        <v>251</v>
      </c>
      <c r="E59" s="243"/>
      <c r="F59" s="360"/>
      <c r="G59" s="600"/>
    </row>
    <row r="60" spans="1:7" x14ac:dyDescent="0.2">
      <c r="A60" s="240"/>
      <c r="B60" s="597"/>
      <c r="C60" s="240"/>
      <c r="D60" s="599"/>
      <c r="E60" s="243"/>
      <c r="F60" s="360"/>
      <c r="G60" s="600"/>
    </row>
    <row r="61" spans="1:7" ht="63.75" x14ac:dyDescent="0.2">
      <c r="A61" s="240" t="s">
        <v>992</v>
      </c>
      <c r="B61" s="597"/>
      <c r="C61" s="240" t="s">
        <v>993</v>
      </c>
      <c r="D61" s="599" t="s">
        <v>251</v>
      </c>
      <c r="E61" s="243"/>
      <c r="F61" s="360"/>
      <c r="G61" s="600"/>
    </row>
    <row r="62" spans="1:7" x14ac:dyDescent="0.2">
      <c r="A62" s="240"/>
      <c r="B62" s="597"/>
      <c r="C62" s="240"/>
      <c r="D62" s="599"/>
      <c r="E62" s="243"/>
      <c r="F62" s="360"/>
      <c r="G62" s="600"/>
    </row>
    <row r="63" spans="1:7" ht="63.75" x14ac:dyDescent="0.2">
      <c r="A63" s="240" t="s">
        <v>994</v>
      </c>
      <c r="B63" s="597"/>
      <c r="C63" s="240" t="s">
        <v>995</v>
      </c>
      <c r="D63" s="599" t="s">
        <v>251</v>
      </c>
      <c r="E63" s="243"/>
      <c r="F63" s="360"/>
      <c r="G63" s="600"/>
    </row>
    <row r="64" spans="1:7" x14ac:dyDescent="0.2">
      <c r="A64" s="240"/>
      <c r="B64" s="597"/>
      <c r="C64" s="240"/>
      <c r="D64" s="599"/>
      <c r="E64" s="243"/>
      <c r="F64" s="360"/>
      <c r="G64" s="600"/>
    </row>
    <row r="65" spans="1:7" ht="25.5" x14ac:dyDescent="0.2">
      <c r="A65" s="240" t="s">
        <v>996</v>
      </c>
      <c r="B65" s="597"/>
      <c r="C65" s="240" t="s">
        <v>997</v>
      </c>
      <c r="D65" s="599" t="s">
        <v>251</v>
      </c>
      <c r="E65" s="243"/>
      <c r="F65" s="360"/>
      <c r="G65" s="600"/>
    </row>
    <row r="66" spans="1:7" x14ac:dyDescent="0.2">
      <c r="A66" s="240"/>
      <c r="B66" s="597"/>
      <c r="C66" s="240"/>
      <c r="D66" s="599"/>
      <c r="E66" s="243"/>
      <c r="F66" s="360"/>
      <c r="G66" s="600"/>
    </row>
    <row r="67" spans="1:7" x14ac:dyDescent="0.2">
      <c r="A67" s="240" t="s">
        <v>998</v>
      </c>
      <c r="B67" s="597"/>
      <c r="C67" s="240" t="s">
        <v>999</v>
      </c>
      <c r="D67" s="599" t="s">
        <v>251</v>
      </c>
      <c r="E67" s="243"/>
      <c r="F67" s="360"/>
      <c r="G67" s="600"/>
    </row>
    <row r="68" spans="1:7" x14ac:dyDescent="0.2">
      <c r="A68" s="240"/>
      <c r="B68" s="597"/>
      <c r="C68" s="240"/>
      <c r="D68" s="599"/>
      <c r="E68" s="243"/>
      <c r="F68" s="360"/>
      <c r="G68" s="600"/>
    </row>
    <row r="69" spans="1:7" x14ac:dyDescent="0.2">
      <c r="A69" s="240" t="s">
        <v>1000</v>
      </c>
      <c r="B69" s="597"/>
      <c r="C69" s="240" t="s">
        <v>1001</v>
      </c>
      <c r="D69" s="599" t="s">
        <v>251</v>
      </c>
      <c r="E69" s="243"/>
      <c r="F69" s="360"/>
      <c r="G69" s="600"/>
    </row>
    <row r="70" spans="1:7" x14ac:dyDescent="0.2">
      <c r="A70" s="240"/>
      <c r="B70" s="597"/>
      <c r="C70" s="240"/>
      <c r="D70" s="599"/>
      <c r="E70" s="243"/>
      <c r="F70" s="360"/>
      <c r="G70" s="600"/>
    </row>
    <row r="71" spans="1:7" x14ac:dyDescent="0.2">
      <c r="A71" s="240" t="s">
        <v>1002</v>
      </c>
      <c r="B71" s="597"/>
      <c r="C71" s="240" t="s">
        <v>1003</v>
      </c>
      <c r="D71" s="599" t="s">
        <v>251</v>
      </c>
      <c r="E71" s="243"/>
      <c r="F71" s="360"/>
      <c r="G71" s="600"/>
    </row>
    <row r="72" spans="1:7" x14ac:dyDescent="0.2">
      <c r="A72" s="240"/>
      <c r="B72" s="597"/>
      <c r="C72" s="240"/>
      <c r="D72" s="599"/>
      <c r="E72" s="243"/>
      <c r="F72" s="360"/>
      <c r="G72" s="600"/>
    </row>
    <row r="73" spans="1:7" ht="25.5" x14ac:dyDescent="0.2">
      <c r="A73" s="240" t="s">
        <v>1004</v>
      </c>
      <c r="B73" s="597"/>
      <c r="C73" s="240" t="s">
        <v>1005</v>
      </c>
      <c r="D73" s="599" t="s">
        <v>251</v>
      </c>
      <c r="E73" s="243"/>
      <c r="F73" s="360"/>
      <c r="G73" s="600"/>
    </row>
    <row r="74" spans="1:7" x14ac:dyDescent="0.2">
      <c r="A74" s="240"/>
      <c r="B74" s="597"/>
      <c r="C74" s="240"/>
      <c r="D74" s="599"/>
      <c r="E74" s="243"/>
      <c r="F74" s="360"/>
      <c r="G74" s="600"/>
    </row>
    <row r="75" spans="1:7" x14ac:dyDescent="0.2">
      <c r="A75" s="240" t="s">
        <v>1006</v>
      </c>
      <c r="B75" s="597"/>
      <c r="C75" s="240" t="s">
        <v>1007</v>
      </c>
      <c r="D75" s="599" t="s">
        <v>251</v>
      </c>
      <c r="E75" s="243"/>
      <c r="F75" s="360"/>
      <c r="G75" s="600"/>
    </row>
    <row r="76" spans="1:7" x14ac:dyDescent="0.2">
      <c r="A76" s="240"/>
      <c r="B76" s="597"/>
      <c r="C76" s="240"/>
      <c r="D76" s="599"/>
      <c r="E76" s="243"/>
      <c r="F76" s="360"/>
      <c r="G76" s="600"/>
    </row>
    <row r="77" spans="1:7" x14ac:dyDescent="0.2">
      <c r="A77" s="240" t="s">
        <v>1008</v>
      </c>
      <c r="B77" s="597"/>
      <c r="C77" s="240" t="s">
        <v>1009</v>
      </c>
      <c r="D77" s="599" t="s">
        <v>251</v>
      </c>
      <c r="E77" s="243"/>
      <c r="F77" s="360"/>
      <c r="G77" s="600"/>
    </row>
    <row r="78" spans="1:7" x14ac:dyDescent="0.2">
      <c r="A78" s="240"/>
      <c r="B78" s="597"/>
      <c r="C78" s="240"/>
      <c r="D78" s="599"/>
      <c r="E78" s="243"/>
      <c r="F78" s="360"/>
      <c r="G78" s="600"/>
    </row>
    <row r="79" spans="1:7" ht="25.5" x14ac:dyDescent="0.2">
      <c r="A79" s="240" t="s">
        <v>1010</v>
      </c>
      <c r="B79" s="597"/>
      <c r="C79" s="240" t="s">
        <v>1011</v>
      </c>
      <c r="D79" s="599" t="s">
        <v>251</v>
      </c>
      <c r="E79" s="243"/>
      <c r="F79" s="360"/>
      <c r="G79" s="600"/>
    </row>
    <row r="80" spans="1:7" x14ac:dyDescent="0.2">
      <c r="A80" s="240"/>
      <c r="B80" s="597"/>
      <c r="C80" s="240"/>
      <c r="D80" s="599"/>
      <c r="E80" s="243"/>
      <c r="F80" s="360"/>
      <c r="G80" s="600"/>
    </row>
    <row r="81" spans="1:7" x14ac:dyDescent="0.2">
      <c r="A81" s="240" t="s">
        <v>1012</v>
      </c>
      <c r="B81" s="597"/>
      <c r="C81" s="240" t="s">
        <v>1013</v>
      </c>
      <c r="D81" s="599" t="s">
        <v>942</v>
      </c>
      <c r="E81" s="243"/>
      <c r="F81" s="360"/>
      <c r="G81" s="600"/>
    </row>
    <row r="82" spans="1:7" x14ac:dyDescent="0.2">
      <c r="A82" s="240"/>
      <c r="B82" s="597"/>
      <c r="C82" s="240"/>
      <c r="D82" s="599"/>
      <c r="E82" s="243"/>
      <c r="F82" s="360"/>
      <c r="G82" s="600"/>
    </row>
    <row r="83" spans="1:7" x14ac:dyDescent="0.2">
      <c r="A83" s="240" t="s">
        <v>1014</v>
      </c>
      <c r="B83" s="597"/>
      <c r="C83" s="240" t="s">
        <v>1015</v>
      </c>
      <c r="D83" s="599" t="s">
        <v>1038</v>
      </c>
      <c r="E83" s="243"/>
      <c r="F83" s="360"/>
      <c r="G83" s="600"/>
    </row>
    <row r="84" spans="1:7" x14ac:dyDescent="0.2">
      <c r="A84" s="240"/>
      <c r="B84" s="597"/>
      <c r="C84" s="240"/>
      <c r="D84" s="599"/>
      <c r="E84" s="243"/>
      <c r="F84" s="360"/>
      <c r="G84" s="600"/>
    </row>
    <row r="85" spans="1:7" ht="25.5" x14ac:dyDescent="0.2">
      <c r="A85" s="240" t="s">
        <v>1016</v>
      </c>
      <c r="B85" s="597"/>
      <c r="C85" s="240" t="s">
        <v>1017</v>
      </c>
      <c r="D85" s="599" t="s">
        <v>1038</v>
      </c>
      <c r="E85" s="243"/>
      <c r="F85" s="360"/>
      <c r="G85" s="600"/>
    </row>
    <row r="86" spans="1:7" x14ac:dyDescent="0.2">
      <c r="A86" s="240"/>
      <c r="B86" s="597"/>
      <c r="C86" s="240"/>
      <c r="D86" s="599"/>
      <c r="E86" s="243"/>
      <c r="F86" s="360"/>
      <c r="G86" s="600"/>
    </row>
    <row r="87" spans="1:7" ht="25.5" x14ac:dyDescent="0.2">
      <c r="A87" s="240" t="s">
        <v>1018</v>
      </c>
      <c r="B87" s="597"/>
      <c r="C87" s="240" t="s">
        <v>1019</v>
      </c>
      <c r="D87" s="599" t="s">
        <v>1038</v>
      </c>
      <c r="E87" s="243"/>
      <c r="F87" s="360"/>
      <c r="G87" s="600"/>
    </row>
    <row r="88" spans="1:7" x14ac:dyDescent="0.2">
      <c r="A88" s="240"/>
      <c r="B88" s="597"/>
      <c r="C88" s="240"/>
      <c r="D88" s="599"/>
      <c r="E88" s="243"/>
      <c r="F88" s="360"/>
      <c r="G88" s="600"/>
    </row>
    <row r="89" spans="1:7" ht="25.5" x14ac:dyDescent="0.2">
      <c r="A89" s="240" t="s">
        <v>1020</v>
      </c>
      <c r="B89" s="597"/>
      <c r="C89" s="240" t="s">
        <v>1021</v>
      </c>
      <c r="D89" s="599" t="s">
        <v>1038</v>
      </c>
      <c r="E89" s="243"/>
      <c r="F89" s="360"/>
      <c r="G89" s="600"/>
    </row>
    <row r="90" spans="1:7" x14ac:dyDescent="0.2">
      <c r="A90" s="240"/>
      <c r="B90" s="597"/>
      <c r="C90" s="240"/>
      <c r="D90" s="599"/>
      <c r="E90" s="243"/>
      <c r="F90" s="360"/>
      <c r="G90" s="600"/>
    </row>
    <row r="91" spans="1:7" x14ac:dyDescent="0.2">
      <c r="A91" s="240" t="s">
        <v>1022</v>
      </c>
      <c r="B91" s="597"/>
      <c r="C91" s="240" t="s">
        <v>1023</v>
      </c>
      <c r="D91" s="599" t="s">
        <v>1038</v>
      </c>
      <c r="E91" s="243"/>
      <c r="F91" s="360"/>
      <c r="G91" s="600"/>
    </row>
    <row r="92" spans="1:7" x14ac:dyDescent="0.2">
      <c r="A92" s="240"/>
      <c r="B92" s="597"/>
      <c r="C92" s="240"/>
      <c r="D92" s="599"/>
      <c r="E92" s="243"/>
      <c r="F92" s="360"/>
      <c r="G92" s="600"/>
    </row>
    <row r="93" spans="1:7" ht="25.5" x14ac:dyDescent="0.2">
      <c r="A93" s="240" t="s">
        <v>1024</v>
      </c>
      <c r="B93" s="597"/>
      <c r="C93" s="240" t="s">
        <v>1025</v>
      </c>
      <c r="D93" s="599" t="s">
        <v>1038</v>
      </c>
      <c r="E93" s="243"/>
      <c r="F93" s="360"/>
      <c r="G93" s="600"/>
    </row>
    <row r="94" spans="1:7" x14ac:dyDescent="0.2">
      <c r="A94" s="240"/>
      <c r="B94" s="597"/>
      <c r="C94" s="240"/>
      <c r="D94" s="599"/>
      <c r="E94" s="243"/>
      <c r="F94" s="360"/>
      <c r="G94" s="600"/>
    </row>
    <row r="95" spans="1:7" ht="25.5" x14ac:dyDescent="0.2">
      <c r="A95" s="240" t="s">
        <v>1026</v>
      </c>
      <c r="B95" s="597"/>
      <c r="C95" s="240" t="s">
        <v>1027</v>
      </c>
      <c r="D95" s="599" t="s">
        <v>1039</v>
      </c>
      <c r="E95" s="243"/>
      <c r="F95" s="360"/>
      <c r="G95" s="600"/>
    </row>
    <row r="96" spans="1:7" x14ac:dyDescent="0.2">
      <c r="A96" s="240"/>
      <c r="B96" s="597"/>
      <c r="C96" s="240"/>
      <c r="D96" s="599"/>
      <c r="E96" s="243"/>
      <c r="F96" s="360"/>
      <c r="G96" s="600"/>
    </row>
    <row r="97" spans="1:7" x14ac:dyDescent="0.2">
      <c r="A97" s="240" t="s">
        <v>1028</v>
      </c>
      <c r="B97" s="597"/>
      <c r="C97" s="240" t="s">
        <v>1029</v>
      </c>
      <c r="D97" s="599" t="s">
        <v>1038</v>
      </c>
      <c r="E97" s="243"/>
      <c r="F97" s="360"/>
      <c r="G97" s="600"/>
    </row>
    <row r="98" spans="1:7" x14ac:dyDescent="0.2">
      <c r="A98" s="240"/>
      <c r="B98" s="597"/>
      <c r="C98" s="240"/>
      <c r="D98" s="599"/>
      <c r="E98" s="243"/>
      <c r="F98" s="360"/>
      <c r="G98" s="600"/>
    </row>
    <row r="99" spans="1:7" x14ac:dyDescent="0.2">
      <c r="A99" s="240" t="s">
        <v>1030</v>
      </c>
      <c r="B99" s="597"/>
      <c r="C99" s="240" t="s">
        <v>1031</v>
      </c>
      <c r="D99" s="599" t="s">
        <v>1038</v>
      </c>
      <c r="E99" s="243"/>
      <c r="F99" s="360"/>
      <c r="G99" s="600"/>
    </row>
    <row r="100" spans="1:7" x14ac:dyDescent="0.2">
      <c r="A100" s="240"/>
      <c r="B100" s="597"/>
      <c r="C100" s="240"/>
      <c r="D100" s="599"/>
      <c r="E100" s="243"/>
      <c r="F100" s="360"/>
      <c r="G100" s="600"/>
    </row>
    <row r="101" spans="1:7" x14ac:dyDescent="0.2">
      <c r="A101" s="240" t="s">
        <v>1032</v>
      </c>
      <c r="B101" s="597"/>
      <c r="C101" s="240" t="s">
        <v>1033</v>
      </c>
      <c r="D101" s="599" t="s">
        <v>1038</v>
      </c>
      <c r="E101" s="243"/>
      <c r="F101" s="360"/>
      <c r="G101" s="600"/>
    </row>
    <row r="102" spans="1:7" x14ac:dyDescent="0.2">
      <c r="A102" s="240"/>
      <c r="B102" s="597"/>
      <c r="C102" s="240"/>
      <c r="D102" s="599"/>
      <c r="E102" s="243"/>
      <c r="F102" s="360"/>
      <c r="G102" s="600"/>
    </row>
    <row r="103" spans="1:7" x14ac:dyDescent="0.2">
      <c r="A103" s="240" t="s">
        <v>1034</v>
      </c>
      <c r="B103" s="597"/>
      <c r="C103" s="240" t="s">
        <v>1035</v>
      </c>
      <c r="D103" s="599" t="s">
        <v>1038</v>
      </c>
      <c r="E103" s="243"/>
      <c r="F103" s="360"/>
      <c r="G103" s="600"/>
    </row>
    <row r="104" spans="1:7" x14ac:dyDescent="0.2">
      <c r="A104" s="240"/>
      <c r="B104" s="597"/>
      <c r="C104" s="240"/>
      <c r="D104" s="599"/>
      <c r="E104" s="243"/>
      <c r="F104" s="360"/>
      <c r="G104" s="600"/>
    </row>
    <row r="105" spans="1:7" x14ac:dyDescent="0.2">
      <c r="A105" s="240" t="s">
        <v>1036</v>
      </c>
      <c r="B105" s="597"/>
      <c r="C105" s="240" t="s">
        <v>1037</v>
      </c>
      <c r="D105" s="599" t="s">
        <v>1038</v>
      </c>
      <c r="E105" s="243"/>
      <c r="F105" s="360"/>
      <c r="G105" s="600"/>
    </row>
    <row r="106" spans="1:7" x14ac:dyDescent="0.2">
      <c r="A106" s="240"/>
      <c r="B106" s="597"/>
      <c r="C106" s="240"/>
      <c r="D106" s="599"/>
      <c r="E106" s="243"/>
      <c r="F106" s="360"/>
      <c r="G106" s="600"/>
    </row>
    <row r="107" spans="1:7" ht="25.5" x14ac:dyDescent="0.2">
      <c r="A107" s="240" t="s">
        <v>928</v>
      </c>
      <c r="B107" s="597" t="s">
        <v>895</v>
      </c>
      <c r="C107" s="240" t="s">
        <v>265</v>
      </c>
      <c r="D107" s="599" t="s">
        <v>251</v>
      </c>
      <c r="E107" s="243"/>
      <c r="F107" s="360"/>
      <c r="G107" s="600"/>
    </row>
    <row r="108" spans="1:7" x14ac:dyDescent="0.2">
      <c r="A108" s="240"/>
      <c r="B108" s="597"/>
      <c r="C108" s="240"/>
      <c r="D108" s="599"/>
      <c r="E108" s="243"/>
      <c r="F108" s="360"/>
      <c r="G108" s="600"/>
    </row>
    <row r="109" spans="1:7" ht="25.5" x14ac:dyDescent="0.2">
      <c r="A109" s="240" t="s">
        <v>929</v>
      </c>
      <c r="B109" s="597">
        <v>2.9</v>
      </c>
      <c r="C109" s="240" t="s">
        <v>266</v>
      </c>
      <c r="D109" s="599" t="s">
        <v>251</v>
      </c>
      <c r="E109" s="243"/>
      <c r="F109" s="360"/>
      <c r="G109" s="600"/>
    </row>
    <row r="110" spans="1:7" x14ac:dyDescent="0.2">
      <c r="A110" s="601"/>
      <c r="B110" s="602"/>
      <c r="C110" s="497"/>
      <c r="D110" s="603"/>
      <c r="E110" s="603"/>
      <c r="F110" s="305"/>
      <c r="G110" s="600"/>
    </row>
    <row r="111" spans="1:7" x14ac:dyDescent="0.2">
      <c r="A111" s="601"/>
      <c r="B111" s="602"/>
      <c r="C111" s="497"/>
      <c r="D111" s="603"/>
      <c r="E111" s="603"/>
      <c r="F111" s="305"/>
      <c r="G111" s="600"/>
    </row>
    <row r="112" spans="1:7" x14ac:dyDescent="0.2">
      <c r="A112" s="601"/>
      <c r="B112" s="602"/>
      <c r="C112" s="604"/>
      <c r="D112" s="603"/>
      <c r="E112" s="603"/>
      <c r="F112" s="305"/>
      <c r="G112" s="600"/>
    </row>
    <row r="113" spans="1:7" x14ac:dyDescent="0.2">
      <c r="A113" s="266"/>
      <c r="B113" s="240"/>
      <c r="C113" s="241"/>
      <c r="D113" s="239"/>
      <c r="E113" s="238"/>
      <c r="F113" s="360"/>
      <c r="G113" s="350"/>
    </row>
    <row r="114" spans="1:7" x14ac:dyDescent="0.2">
      <c r="A114" s="266"/>
      <c r="B114" s="240"/>
      <c r="C114" s="661" t="s">
        <v>906</v>
      </c>
      <c r="D114" s="239"/>
      <c r="E114" s="238"/>
      <c r="F114" s="360"/>
      <c r="G114" s="350"/>
    </row>
    <row r="115" spans="1:7" x14ac:dyDescent="0.2">
      <c r="A115" s="266"/>
      <c r="B115" s="240"/>
      <c r="C115" s="662"/>
      <c r="D115" s="663"/>
      <c r="E115" s="664"/>
      <c r="F115" s="665"/>
      <c r="G115" s="354"/>
    </row>
    <row r="116" spans="1:7" x14ac:dyDescent="0.2">
      <c r="A116" s="266"/>
      <c r="B116" s="240"/>
      <c r="C116" s="240"/>
      <c r="D116" s="239"/>
      <c r="E116" s="238"/>
      <c r="F116" s="360"/>
      <c r="G116" s="350"/>
    </row>
    <row r="117" spans="1:7" x14ac:dyDescent="0.2">
      <c r="A117" s="266"/>
      <c r="B117" s="240"/>
      <c r="C117" s="240"/>
      <c r="D117" s="239"/>
      <c r="E117" s="238"/>
      <c r="F117" s="360"/>
      <c r="G117" s="350"/>
    </row>
    <row r="118" spans="1:7" x14ac:dyDescent="0.2">
      <c r="A118" s="266"/>
      <c r="B118" s="240"/>
      <c r="C118" s="666" t="s">
        <v>907</v>
      </c>
      <c r="D118" s="667"/>
      <c r="E118" s="668"/>
      <c r="F118" s="669"/>
      <c r="G118" s="670"/>
    </row>
    <row r="119" spans="1:7" x14ac:dyDescent="0.2">
      <c r="A119" s="267"/>
      <c r="B119" s="237"/>
      <c r="C119" s="236"/>
      <c r="D119" s="235"/>
      <c r="E119" s="234"/>
      <c r="F119" s="360"/>
      <c r="G119" s="350"/>
    </row>
    <row r="120" spans="1:7" x14ac:dyDescent="0.2">
      <c r="A120" s="267"/>
      <c r="B120" s="237"/>
      <c r="C120" s="236"/>
      <c r="D120" s="235"/>
      <c r="E120" s="234"/>
      <c r="F120" s="360"/>
      <c r="G120" s="350"/>
    </row>
    <row r="121" spans="1:7" ht="13.5" thickBot="1" x14ac:dyDescent="0.25">
      <c r="A121" s="268"/>
      <c r="B121" s="269"/>
      <c r="C121" s="270"/>
      <c r="D121" s="271"/>
      <c r="E121" s="272"/>
      <c r="F121" s="361"/>
      <c r="G121" s="362"/>
    </row>
  </sheetData>
  <mergeCells count="6">
    <mergeCell ref="J3:L3"/>
    <mergeCell ref="J4:L4"/>
    <mergeCell ref="A7:A8"/>
    <mergeCell ref="B7:B8"/>
    <mergeCell ref="G7:G8"/>
    <mergeCell ref="C2:F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42"/>
  <sheetViews>
    <sheetView view="pageBreakPreview" topLeftCell="A19" zoomScale="69" zoomScaleNormal="90" zoomScaleSheetLayoutView="69" workbookViewId="0">
      <selection activeCell="C4" sqref="C4"/>
    </sheetView>
  </sheetViews>
  <sheetFormatPr defaultRowHeight="12.75" x14ac:dyDescent="0.2"/>
  <cols>
    <col min="1" max="1" width="7.5703125" style="306" customWidth="1"/>
    <col min="2" max="2" width="11.5703125" style="306" customWidth="1"/>
    <col min="3" max="3" width="43.5703125" style="233" customWidth="1"/>
    <col min="4" max="4" width="8.42578125" style="306" customWidth="1"/>
    <col min="5" max="5" width="18.140625" style="232" customWidth="1"/>
    <col min="6" max="6" width="20.42578125" style="19" customWidth="1"/>
    <col min="7" max="7" width="19.42578125" style="19" bestFit="1" customWidth="1"/>
    <col min="8" max="8" width="9.140625" style="13"/>
    <col min="9" max="9" width="13.5703125" style="14" customWidth="1"/>
    <col min="10" max="256" width="9.140625" style="14"/>
    <col min="257" max="257" width="7.5703125" style="14" customWidth="1"/>
    <col min="258" max="258" width="9.5703125" style="14" customWidth="1"/>
    <col min="259" max="259" width="43.5703125" style="14" customWidth="1"/>
    <col min="260" max="260" width="8.42578125" style="14" customWidth="1"/>
    <col min="261" max="261" width="9.5703125" style="14" customWidth="1"/>
    <col min="262" max="262" width="11.5703125" style="14" customWidth="1"/>
    <col min="263" max="263" width="15.5703125" style="14" customWidth="1"/>
    <col min="264" max="512" width="9.140625" style="14"/>
    <col min="513" max="513" width="7.5703125" style="14" customWidth="1"/>
    <col min="514" max="514" width="9.5703125" style="14" customWidth="1"/>
    <col min="515" max="515" width="43.5703125" style="14" customWidth="1"/>
    <col min="516" max="516" width="8.42578125" style="14" customWidth="1"/>
    <col min="517" max="517" width="9.5703125" style="14" customWidth="1"/>
    <col min="518" max="518" width="11.5703125" style="14" customWidth="1"/>
    <col min="519" max="519" width="15.5703125" style="14" customWidth="1"/>
    <col min="520" max="768" width="9.140625" style="14"/>
    <col min="769" max="769" width="7.5703125" style="14" customWidth="1"/>
    <col min="770" max="770" width="9.5703125" style="14" customWidth="1"/>
    <col min="771" max="771" width="43.5703125" style="14" customWidth="1"/>
    <col min="772" max="772" width="8.42578125" style="14" customWidth="1"/>
    <col min="773" max="773" width="9.5703125" style="14" customWidth="1"/>
    <col min="774" max="774" width="11.5703125" style="14" customWidth="1"/>
    <col min="775" max="775" width="15.5703125" style="14" customWidth="1"/>
    <col min="776" max="1024" width="9.140625" style="14"/>
    <col min="1025" max="1025" width="7.5703125" style="14" customWidth="1"/>
    <col min="1026" max="1026" width="9.5703125" style="14" customWidth="1"/>
    <col min="1027" max="1027" width="43.5703125" style="14" customWidth="1"/>
    <col min="1028" max="1028" width="8.42578125" style="14" customWidth="1"/>
    <col min="1029" max="1029" width="9.5703125" style="14" customWidth="1"/>
    <col min="1030" max="1030" width="11.5703125" style="14" customWidth="1"/>
    <col min="1031" max="1031" width="15.5703125" style="14" customWidth="1"/>
    <col min="1032" max="1280" width="9.140625" style="14"/>
    <col min="1281" max="1281" width="7.5703125" style="14" customWidth="1"/>
    <col min="1282" max="1282" width="9.5703125" style="14" customWidth="1"/>
    <col min="1283" max="1283" width="43.5703125" style="14" customWidth="1"/>
    <col min="1284" max="1284" width="8.42578125" style="14" customWidth="1"/>
    <col min="1285" max="1285" width="9.5703125" style="14" customWidth="1"/>
    <col min="1286" max="1286" width="11.5703125" style="14" customWidth="1"/>
    <col min="1287" max="1287" width="15.5703125" style="14" customWidth="1"/>
    <col min="1288" max="1536" width="9.140625" style="14"/>
    <col min="1537" max="1537" width="7.5703125" style="14" customWidth="1"/>
    <col min="1538" max="1538" width="9.5703125" style="14" customWidth="1"/>
    <col min="1539" max="1539" width="43.5703125" style="14" customWidth="1"/>
    <col min="1540" max="1540" width="8.42578125" style="14" customWidth="1"/>
    <col min="1541" max="1541" width="9.5703125" style="14" customWidth="1"/>
    <col min="1542" max="1542" width="11.5703125" style="14" customWidth="1"/>
    <col min="1543" max="1543" width="15.5703125" style="14" customWidth="1"/>
    <col min="1544" max="1792" width="9.140625" style="14"/>
    <col min="1793" max="1793" width="7.5703125" style="14" customWidth="1"/>
    <col min="1794" max="1794" width="9.5703125" style="14" customWidth="1"/>
    <col min="1795" max="1795" width="43.5703125" style="14" customWidth="1"/>
    <col min="1796" max="1796" width="8.42578125" style="14" customWidth="1"/>
    <col min="1797" max="1797" width="9.5703125" style="14" customWidth="1"/>
    <col min="1798" max="1798" width="11.5703125" style="14" customWidth="1"/>
    <col min="1799" max="1799" width="15.5703125" style="14" customWidth="1"/>
    <col min="1800" max="2048" width="9.140625" style="14"/>
    <col min="2049" max="2049" width="7.5703125" style="14" customWidth="1"/>
    <col min="2050" max="2050" width="9.5703125" style="14" customWidth="1"/>
    <col min="2051" max="2051" width="43.5703125" style="14" customWidth="1"/>
    <col min="2052" max="2052" width="8.42578125" style="14" customWidth="1"/>
    <col min="2053" max="2053" width="9.5703125" style="14" customWidth="1"/>
    <col min="2054" max="2054" width="11.5703125" style="14" customWidth="1"/>
    <col min="2055" max="2055" width="15.5703125" style="14" customWidth="1"/>
    <col min="2056" max="2304" width="9.140625" style="14"/>
    <col min="2305" max="2305" width="7.5703125" style="14" customWidth="1"/>
    <col min="2306" max="2306" width="9.5703125" style="14" customWidth="1"/>
    <col min="2307" max="2307" width="43.5703125" style="14" customWidth="1"/>
    <col min="2308" max="2308" width="8.42578125" style="14" customWidth="1"/>
    <col min="2309" max="2309" width="9.5703125" style="14" customWidth="1"/>
    <col min="2310" max="2310" width="11.5703125" style="14" customWidth="1"/>
    <col min="2311" max="2311" width="15.5703125" style="14" customWidth="1"/>
    <col min="2312" max="2560" width="9.140625" style="14"/>
    <col min="2561" max="2561" width="7.5703125" style="14" customWidth="1"/>
    <col min="2562" max="2562" width="9.5703125" style="14" customWidth="1"/>
    <col min="2563" max="2563" width="43.5703125" style="14" customWidth="1"/>
    <col min="2564" max="2564" width="8.42578125" style="14" customWidth="1"/>
    <col min="2565" max="2565" width="9.5703125" style="14" customWidth="1"/>
    <col min="2566" max="2566" width="11.5703125" style="14" customWidth="1"/>
    <col min="2567" max="2567" width="15.5703125" style="14" customWidth="1"/>
    <col min="2568" max="2816" width="9.140625" style="14"/>
    <col min="2817" max="2817" width="7.5703125" style="14" customWidth="1"/>
    <col min="2818" max="2818" width="9.5703125" style="14" customWidth="1"/>
    <col min="2819" max="2819" width="43.5703125" style="14" customWidth="1"/>
    <col min="2820" max="2820" width="8.42578125" style="14" customWidth="1"/>
    <col min="2821" max="2821" width="9.5703125" style="14" customWidth="1"/>
    <col min="2822" max="2822" width="11.5703125" style="14" customWidth="1"/>
    <col min="2823" max="2823" width="15.5703125" style="14" customWidth="1"/>
    <col min="2824" max="3072" width="9.140625" style="14"/>
    <col min="3073" max="3073" width="7.5703125" style="14" customWidth="1"/>
    <col min="3074" max="3074" width="9.5703125" style="14" customWidth="1"/>
    <col min="3075" max="3075" width="43.5703125" style="14" customWidth="1"/>
    <col min="3076" max="3076" width="8.42578125" style="14" customWidth="1"/>
    <col min="3077" max="3077" width="9.5703125" style="14" customWidth="1"/>
    <col min="3078" max="3078" width="11.5703125" style="14" customWidth="1"/>
    <col min="3079" max="3079" width="15.5703125" style="14" customWidth="1"/>
    <col min="3080" max="3328" width="9.140625" style="14"/>
    <col min="3329" max="3329" width="7.5703125" style="14" customWidth="1"/>
    <col min="3330" max="3330" width="9.5703125" style="14" customWidth="1"/>
    <col min="3331" max="3331" width="43.5703125" style="14" customWidth="1"/>
    <col min="3332" max="3332" width="8.42578125" style="14" customWidth="1"/>
    <col min="3333" max="3333" width="9.5703125" style="14" customWidth="1"/>
    <col min="3334" max="3334" width="11.5703125" style="14" customWidth="1"/>
    <col min="3335" max="3335" width="15.5703125" style="14" customWidth="1"/>
    <col min="3336" max="3584" width="9.140625" style="14"/>
    <col min="3585" max="3585" width="7.5703125" style="14" customWidth="1"/>
    <col min="3586" max="3586" width="9.5703125" style="14" customWidth="1"/>
    <col min="3587" max="3587" width="43.5703125" style="14" customWidth="1"/>
    <col min="3588" max="3588" width="8.42578125" style="14" customWidth="1"/>
    <col min="3589" max="3589" width="9.5703125" style="14" customWidth="1"/>
    <col min="3590" max="3590" width="11.5703125" style="14" customWidth="1"/>
    <col min="3591" max="3591" width="15.5703125" style="14" customWidth="1"/>
    <col min="3592" max="3840" width="9.140625" style="14"/>
    <col min="3841" max="3841" width="7.5703125" style="14" customWidth="1"/>
    <col min="3842" max="3842" width="9.5703125" style="14" customWidth="1"/>
    <col min="3843" max="3843" width="43.5703125" style="14" customWidth="1"/>
    <col min="3844" max="3844" width="8.42578125" style="14" customWidth="1"/>
    <col min="3845" max="3845" width="9.5703125" style="14" customWidth="1"/>
    <col min="3846" max="3846" width="11.5703125" style="14" customWidth="1"/>
    <col min="3847" max="3847" width="15.5703125" style="14" customWidth="1"/>
    <col min="3848" max="4096" width="9.140625" style="14"/>
    <col min="4097" max="4097" width="7.5703125" style="14" customWidth="1"/>
    <col min="4098" max="4098" width="9.5703125" style="14" customWidth="1"/>
    <col min="4099" max="4099" width="43.5703125" style="14" customWidth="1"/>
    <col min="4100" max="4100" width="8.42578125" style="14" customWidth="1"/>
    <col min="4101" max="4101" width="9.5703125" style="14" customWidth="1"/>
    <col min="4102" max="4102" width="11.5703125" style="14" customWidth="1"/>
    <col min="4103" max="4103" width="15.5703125" style="14" customWidth="1"/>
    <col min="4104" max="4352" width="9.140625" style="14"/>
    <col min="4353" max="4353" width="7.5703125" style="14" customWidth="1"/>
    <col min="4354" max="4354" width="9.5703125" style="14" customWidth="1"/>
    <col min="4355" max="4355" width="43.5703125" style="14" customWidth="1"/>
    <col min="4356" max="4356" width="8.42578125" style="14" customWidth="1"/>
    <col min="4357" max="4357" width="9.5703125" style="14" customWidth="1"/>
    <col min="4358" max="4358" width="11.5703125" style="14" customWidth="1"/>
    <col min="4359" max="4359" width="15.5703125" style="14" customWidth="1"/>
    <col min="4360" max="4608" width="9.140625" style="14"/>
    <col min="4609" max="4609" width="7.5703125" style="14" customWidth="1"/>
    <col min="4610" max="4610" width="9.5703125" style="14" customWidth="1"/>
    <col min="4611" max="4611" width="43.5703125" style="14" customWidth="1"/>
    <col min="4612" max="4612" width="8.42578125" style="14" customWidth="1"/>
    <col min="4613" max="4613" width="9.5703125" style="14" customWidth="1"/>
    <col min="4614" max="4614" width="11.5703125" style="14" customWidth="1"/>
    <col min="4615" max="4615" width="15.5703125" style="14" customWidth="1"/>
    <col min="4616" max="4864" width="9.140625" style="14"/>
    <col min="4865" max="4865" width="7.5703125" style="14" customWidth="1"/>
    <col min="4866" max="4866" width="9.5703125" style="14" customWidth="1"/>
    <col min="4867" max="4867" width="43.5703125" style="14" customWidth="1"/>
    <col min="4868" max="4868" width="8.42578125" style="14" customWidth="1"/>
    <col min="4869" max="4869" width="9.5703125" style="14" customWidth="1"/>
    <col min="4870" max="4870" width="11.5703125" style="14" customWidth="1"/>
    <col min="4871" max="4871" width="15.5703125" style="14" customWidth="1"/>
    <col min="4872" max="5120" width="9.140625" style="14"/>
    <col min="5121" max="5121" width="7.5703125" style="14" customWidth="1"/>
    <col min="5122" max="5122" width="9.5703125" style="14" customWidth="1"/>
    <col min="5123" max="5123" width="43.5703125" style="14" customWidth="1"/>
    <col min="5124" max="5124" width="8.42578125" style="14" customWidth="1"/>
    <col min="5125" max="5125" width="9.5703125" style="14" customWidth="1"/>
    <col min="5126" max="5126" width="11.5703125" style="14" customWidth="1"/>
    <col min="5127" max="5127" width="15.5703125" style="14" customWidth="1"/>
    <col min="5128" max="5376" width="9.140625" style="14"/>
    <col min="5377" max="5377" width="7.5703125" style="14" customWidth="1"/>
    <col min="5378" max="5378" width="9.5703125" style="14" customWidth="1"/>
    <col min="5379" max="5379" width="43.5703125" style="14" customWidth="1"/>
    <col min="5380" max="5380" width="8.42578125" style="14" customWidth="1"/>
    <col min="5381" max="5381" width="9.5703125" style="14" customWidth="1"/>
    <col min="5382" max="5382" width="11.5703125" style="14" customWidth="1"/>
    <col min="5383" max="5383" width="15.5703125" style="14" customWidth="1"/>
    <col min="5384" max="5632" width="9.140625" style="14"/>
    <col min="5633" max="5633" width="7.5703125" style="14" customWidth="1"/>
    <col min="5634" max="5634" width="9.5703125" style="14" customWidth="1"/>
    <col min="5635" max="5635" width="43.5703125" style="14" customWidth="1"/>
    <col min="5636" max="5636" width="8.42578125" style="14" customWidth="1"/>
    <col min="5637" max="5637" width="9.5703125" style="14" customWidth="1"/>
    <col min="5638" max="5638" width="11.5703125" style="14" customWidth="1"/>
    <col min="5639" max="5639" width="15.5703125" style="14" customWidth="1"/>
    <col min="5640" max="5888" width="9.140625" style="14"/>
    <col min="5889" max="5889" width="7.5703125" style="14" customWidth="1"/>
    <col min="5890" max="5890" width="9.5703125" style="14" customWidth="1"/>
    <col min="5891" max="5891" width="43.5703125" style="14" customWidth="1"/>
    <col min="5892" max="5892" width="8.42578125" style="14" customWidth="1"/>
    <col min="5893" max="5893" width="9.5703125" style="14" customWidth="1"/>
    <col min="5894" max="5894" width="11.5703125" style="14" customWidth="1"/>
    <col min="5895" max="5895" width="15.5703125" style="14" customWidth="1"/>
    <col min="5896" max="6144" width="9.140625" style="14"/>
    <col min="6145" max="6145" width="7.5703125" style="14" customWidth="1"/>
    <col min="6146" max="6146" width="9.5703125" style="14" customWidth="1"/>
    <col min="6147" max="6147" width="43.5703125" style="14" customWidth="1"/>
    <col min="6148" max="6148" width="8.42578125" style="14" customWidth="1"/>
    <col min="6149" max="6149" width="9.5703125" style="14" customWidth="1"/>
    <col min="6150" max="6150" width="11.5703125" style="14" customWidth="1"/>
    <col min="6151" max="6151" width="15.5703125" style="14" customWidth="1"/>
    <col min="6152" max="6400" width="9.140625" style="14"/>
    <col min="6401" max="6401" width="7.5703125" style="14" customWidth="1"/>
    <col min="6402" max="6402" width="9.5703125" style="14" customWidth="1"/>
    <col min="6403" max="6403" width="43.5703125" style="14" customWidth="1"/>
    <col min="6404" max="6404" width="8.42578125" style="14" customWidth="1"/>
    <col min="6405" max="6405" width="9.5703125" style="14" customWidth="1"/>
    <col min="6406" max="6406" width="11.5703125" style="14" customWidth="1"/>
    <col min="6407" max="6407" width="15.5703125" style="14" customWidth="1"/>
    <col min="6408" max="6656" width="9.140625" style="14"/>
    <col min="6657" max="6657" width="7.5703125" style="14" customWidth="1"/>
    <col min="6658" max="6658" width="9.5703125" style="14" customWidth="1"/>
    <col min="6659" max="6659" width="43.5703125" style="14" customWidth="1"/>
    <col min="6660" max="6660" width="8.42578125" style="14" customWidth="1"/>
    <col min="6661" max="6661" width="9.5703125" style="14" customWidth="1"/>
    <col min="6662" max="6662" width="11.5703125" style="14" customWidth="1"/>
    <col min="6663" max="6663" width="15.5703125" style="14" customWidth="1"/>
    <col min="6664" max="6912" width="9.140625" style="14"/>
    <col min="6913" max="6913" width="7.5703125" style="14" customWidth="1"/>
    <col min="6914" max="6914" width="9.5703125" style="14" customWidth="1"/>
    <col min="6915" max="6915" width="43.5703125" style="14" customWidth="1"/>
    <col min="6916" max="6916" width="8.42578125" style="14" customWidth="1"/>
    <col min="6917" max="6917" width="9.5703125" style="14" customWidth="1"/>
    <col min="6918" max="6918" width="11.5703125" style="14" customWidth="1"/>
    <col min="6919" max="6919" width="15.5703125" style="14" customWidth="1"/>
    <col min="6920" max="7168" width="9.140625" style="14"/>
    <col min="7169" max="7169" width="7.5703125" style="14" customWidth="1"/>
    <col min="7170" max="7170" width="9.5703125" style="14" customWidth="1"/>
    <col min="7171" max="7171" width="43.5703125" style="14" customWidth="1"/>
    <col min="7172" max="7172" width="8.42578125" style="14" customWidth="1"/>
    <col min="7173" max="7173" width="9.5703125" style="14" customWidth="1"/>
    <col min="7174" max="7174" width="11.5703125" style="14" customWidth="1"/>
    <col min="7175" max="7175" width="15.5703125" style="14" customWidth="1"/>
    <col min="7176" max="7424" width="9.140625" style="14"/>
    <col min="7425" max="7425" width="7.5703125" style="14" customWidth="1"/>
    <col min="7426" max="7426" width="9.5703125" style="14" customWidth="1"/>
    <col min="7427" max="7427" width="43.5703125" style="14" customWidth="1"/>
    <col min="7428" max="7428" width="8.42578125" style="14" customWidth="1"/>
    <col min="7429" max="7429" width="9.5703125" style="14" customWidth="1"/>
    <col min="7430" max="7430" width="11.5703125" style="14" customWidth="1"/>
    <col min="7431" max="7431" width="15.5703125" style="14" customWidth="1"/>
    <col min="7432" max="7680" width="9.140625" style="14"/>
    <col min="7681" max="7681" width="7.5703125" style="14" customWidth="1"/>
    <col min="7682" max="7682" width="9.5703125" style="14" customWidth="1"/>
    <col min="7683" max="7683" width="43.5703125" style="14" customWidth="1"/>
    <col min="7684" max="7684" width="8.42578125" style="14" customWidth="1"/>
    <col min="7685" max="7685" width="9.5703125" style="14" customWidth="1"/>
    <col min="7686" max="7686" width="11.5703125" style="14" customWidth="1"/>
    <col min="7687" max="7687" width="15.5703125" style="14" customWidth="1"/>
    <col min="7688" max="7936" width="9.140625" style="14"/>
    <col min="7937" max="7937" width="7.5703125" style="14" customWidth="1"/>
    <col min="7938" max="7938" width="9.5703125" style="14" customWidth="1"/>
    <col min="7939" max="7939" width="43.5703125" style="14" customWidth="1"/>
    <col min="7940" max="7940" width="8.42578125" style="14" customWidth="1"/>
    <col min="7941" max="7941" width="9.5703125" style="14" customWidth="1"/>
    <col min="7942" max="7942" width="11.5703125" style="14" customWidth="1"/>
    <col min="7943" max="7943" width="15.5703125" style="14" customWidth="1"/>
    <col min="7944" max="8192" width="9.140625" style="14"/>
    <col min="8193" max="8193" width="7.5703125" style="14" customWidth="1"/>
    <col min="8194" max="8194" width="9.5703125" style="14" customWidth="1"/>
    <col min="8195" max="8195" width="43.5703125" style="14" customWidth="1"/>
    <col min="8196" max="8196" width="8.42578125" style="14" customWidth="1"/>
    <col min="8197" max="8197" width="9.5703125" style="14" customWidth="1"/>
    <col min="8198" max="8198" width="11.5703125" style="14" customWidth="1"/>
    <col min="8199" max="8199" width="15.5703125" style="14" customWidth="1"/>
    <col min="8200" max="8448" width="9.140625" style="14"/>
    <col min="8449" max="8449" width="7.5703125" style="14" customWidth="1"/>
    <col min="8450" max="8450" width="9.5703125" style="14" customWidth="1"/>
    <col min="8451" max="8451" width="43.5703125" style="14" customWidth="1"/>
    <col min="8452" max="8452" width="8.42578125" style="14" customWidth="1"/>
    <col min="8453" max="8453" width="9.5703125" style="14" customWidth="1"/>
    <col min="8454" max="8454" width="11.5703125" style="14" customWidth="1"/>
    <col min="8455" max="8455" width="15.5703125" style="14" customWidth="1"/>
    <col min="8456" max="8704" width="9.140625" style="14"/>
    <col min="8705" max="8705" width="7.5703125" style="14" customWidth="1"/>
    <col min="8706" max="8706" width="9.5703125" style="14" customWidth="1"/>
    <col min="8707" max="8707" width="43.5703125" style="14" customWidth="1"/>
    <col min="8708" max="8708" width="8.42578125" style="14" customWidth="1"/>
    <col min="8709" max="8709" width="9.5703125" style="14" customWidth="1"/>
    <col min="8710" max="8710" width="11.5703125" style="14" customWidth="1"/>
    <col min="8711" max="8711" width="15.5703125" style="14" customWidth="1"/>
    <col min="8712" max="8960" width="9.140625" style="14"/>
    <col min="8961" max="8961" width="7.5703125" style="14" customWidth="1"/>
    <col min="8962" max="8962" width="9.5703125" style="14" customWidth="1"/>
    <col min="8963" max="8963" width="43.5703125" style="14" customWidth="1"/>
    <col min="8964" max="8964" width="8.42578125" style="14" customWidth="1"/>
    <col min="8965" max="8965" width="9.5703125" style="14" customWidth="1"/>
    <col min="8966" max="8966" width="11.5703125" style="14" customWidth="1"/>
    <col min="8967" max="8967" width="15.5703125" style="14" customWidth="1"/>
    <col min="8968" max="9216" width="9.140625" style="14"/>
    <col min="9217" max="9217" width="7.5703125" style="14" customWidth="1"/>
    <col min="9218" max="9218" width="9.5703125" style="14" customWidth="1"/>
    <col min="9219" max="9219" width="43.5703125" style="14" customWidth="1"/>
    <col min="9220" max="9220" width="8.42578125" style="14" customWidth="1"/>
    <col min="9221" max="9221" width="9.5703125" style="14" customWidth="1"/>
    <col min="9222" max="9222" width="11.5703125" style="14" customWidth="1"/>
    <col min="9223" max="9223" width="15.5703125" style="14" customWidth="1"/>
    <col min="9224" max="9472" width="9.140625" style="14"/>
    <col min="9473" max="9473" width="7.5703125" style="14" customWidth="1"/>
    <col min="9474" max="9474" width="9.5703125" style="14" customWidth="1"/>
    <col min="9475" max="9475" width="43.5703125" style="14" customWidth="1"/>
    <col min="9476" max="9476" width="8.42578125" style="14" customWidth="1"/>
    <col min="9477" max="9477" width="9.5703125" style="14" customWidth="1"/>
    <col min="9478" max="9478" width="11.5703125" style="14" customWidth="1"/>
    <col min="9479" max="9479" width="15.5703125" style="14" customWidth="1"/>
    <col min="9480" max="9728" width="9.140625" style="14"/>
    <col min="9729" max="9729" width="7.5703125" style="14" customWidth="1"/>
    <col min="9730" max="9730" width="9.5703125" style="14" customWidth="1"/>
    <col min="9731" max="9731" width="43.5703125" style="14" customWidth="1"/>
    <col min="9732" max="9732" width="8.42578125" style="14" customWidth="1"/>
    <col min="9733" max="9733" width="9.5703125" style="14" customWidth="1"/>
    <col min="9734" max="9734" width="11.5703125" style="14" customWidth="1"/>
    <col min="9735" max="9735" width="15.5703125" style="14" customWidth="1"/>
    <col min="9736" max="9984" width="9.140625" style="14"/>
    <col min="9985" max="9985" width="7.5703125" style="14" customWidth="1"/>
    <col min="9986" max="9986" width="9.5703125" style="14" customWidth="1"/>
    <col min="9987" max="9987" width="43.5703125" style="14" customWidth="1"/>
    <col min="9988" max="9988" width="8.42578125" style="14" customWidth="1"/>
    <col min="9989" max="9989" width="9.5703125" style="14" customWidth="1"/>
    <col min="9990" max="9990" width="11.5703125" style="14" customWidth="1"/>
    <col min="9991" max="9991" width="15.5703125" style="14" customWidth="1"/>
    <col min="9992" max="10240" width="9.140625" style="14"/>
    <col min="10241" max="10241" width="7.5703125" style="14" customWidth="1"/>
    <col min="10242" max="10242" width="9.5703125" style="14" customWidth="1"/>
    <col min="10243" max="10243" width="43.5703125" style="14" customWidth="1"/>
    <col min="10244" max="10244" width="8.42578125" style="14" customWidth="1"/>
    <col min="10245" max="10245" width="9.5703125" style="14" customWidth="1"/>
    <col min="10246" max="10246" width="11.5703125" style="14" customWidth="1"/>
    <col min="10247" max="10247" width="15.5703125" style="14" customWidth="1"/>
    <col min="10248" max="10496" width="9.140625" style="14"/>
    <col min="10497" max="10497" width="7.5703125" style="14" customWidth="1"/>
    <col min="10498" max="10498" width="9.5703125" style="14" customWidth="1"/>
    <col min="10499" max="10499" width="43.5703125" style="14" customWidth="1"/>
    <col min="10500" max="10500" width="8.42578125" style="14" customWidth="1"/>
    <col min="10501" max="10501" width="9.5703125" style="14" customWidth="1"/>
    <col min="10502" max="10502" width="11.5703125" style="14" customWidth="1"/>
    <col min="10503" max="10503" width="15.5703125" style="14" customWidth="1"/>
    <col min="10504" max="10752" width="9.140625" style="14"/>
    <col min="10753" max="10753" width="7.5703125" style="14" customWidth="1"/>
    <col min="10754" max="10754" width="9.5703125" style="14" customWidth="1"/>
    <col min="10755" max="10755" width="43.5703125" style="14" customWidth="1"/>
    <col min="10756" max="10756" width="8.42578125" style="14" customWidth="1"/>
    <col min="10757" max="10757" width="9.5703125" style="14" customWidth="1"/>
    <col min="10758" max="10758" width="11.5703125" style="14" customWidth="1"/>
    <col min="10759" max="10759" width="15.5703125" style="14" customWidth="1"/>
    <col min="10760" max="11008" width="9.140625" style="14"/>
    <col min="11009" max="11009" width="7.5703125" style="14" customWidth="1"/>
    <col min="11010" max="11010" width="9.5703125" style="14" customWidth="1"/>
    <col min="11011" max="11011" width="43.5703125" style="14" customWidth="1"/>
    <col min="11012" max="11012" width="8.42578125" style="14" customWidth="1"/>
    <col min="11013" max="11013" width="9.5703125" style="14" customWidth="1"/>
    <col min="11014" max="11014" width="11.5703125" style="14" customWidth="1"/>
    <col min="11015" max="11015" width="15.5703125" style="14" customWidth="1"/>
    <col min="11016" max="11264" width="9.140625" style="14"/>
    <col min="11265" max="11265" width="7.5703125" style="14" customWidth="1"/>
    <col min="11266" max="11266" width="9.5703125" style="14" customWidth="1"/>
    <col min="11267" max="11267" width="43.5703125" style="14" customWidth="1"/>
    <col min="11268" max="11268" width="8.42578125" style="14" customWidth="1"/>
    <col min="11269" max="11269" width="9.5703125" style="14" customWidth="1"/>
    <col min="11270" max="11270" width="11.5703125" style="14" customWidth="1"/>
    <col min="11271" max="11271" width="15.5703125" style="14" customWidth="1"/>
    <col min="11272" max="11520" width="9.140625" style="14"/>
    <col min="11521" max="11521" width="7.5703125" style="14" customWidth="1"/>
    <col min="11522" max="11522" width="9.5703125" style="14" customWidth="1"/>
    <col min="11523" max="11523" width="43.5703125" style="14" customWidth="1"/>
    <col min="11524" max="11524" width="8.42578125" style="14" customWidth="1"/>
    <col min="11525" max="11525" width="9.5703125" style="14" customWidth="1"/>
    <col min="11526" max="11526" width="11.5703125" style="14" customWidth="1"/>
    <col min="11527" max="11527" width="15.5703125" style="14" customWidth="1"/>
    <col min="11528" max="11776" width="9.140625" style="14"/>
    <col min="11777" max="11777" width="7.5703125" style="14" customWidth="1"/>
    <col min="11778" max="11778" width="9.5703125" style="14" customWidth="1"/>
    <col min="11779" max="11779" width="43.5703125" style="14" customWidth="1"/>
    <col min="11780" max="11780" width="8.42578125" style="14" customWidth="1"/>
    <col min="11781" max="11781" width="9.5703125" style="14" customWidth="1"/>
    <col min="11782" max="11782" width="11.5703125" style="14" customWidth="1"/>
    <col min="11783" max="11783" width="15.5703125" style="14" customWidth="1"/>
    <col min="11784" max="12032" width="9.140625" style="14"/>
    <col min="12033" max="12033" width="7.5703125" style="14" customWidth="1"/>
    <col min="12034" max="12034" width="9.5703125" style="14" customWidth="1"/>
    <col min="12035" max="12035" width="43.5703125" style="14" customWidth="1"/>
    <col min="12036" max="12036" width="8.42578125" style="14" customWidth="1"/>
    <col min="12037" max="12037" width="9.5703125" style="14" customWidth="1"/>
    <col min="12038" max="12038" width="11.5703125" style="14" customWidth="1"/>
    <col min="12039" max="12039" width="15.5703125" style="14" customWidth="1"/>
    <col min="12040" max="12288" width="9.140625" style="14"/>
    <col min="12289" max="12289" width="7.5703125" style="14" customWidth="1"/>
    <col min="12290" max="12290" width="9.5703125" style="14" customWidth="1"/>
    <col min="12291" max="12291" width="43.5703125" style="14" customWidth="1"/>
    <col min="12292" max="12292" width="8.42578125" style="14" customWidth="1"/>
    <col min="12293" max="12293" width="9.5703125" style="14" customWidth="1"/>
    <col min="12294" max="12294" width="11.5703125" style="14" customWidth="1"/>
    <col min="12295" max="12295" width="15.5703125" style="14" customWidth="1"/>
    <col min="12296" max="12544" width="9.140625" style="14"/>
    <col min="12545" max="12545" width="7.5703125" style="14" customWidth="1"/>
    <col min="12546" max="12546" width="9.5703125" style="14" customWidth="1"/>
    <col min="12547" max="12547" width="43.5703125" style="14" customWidth="1"/>
    <col min="12548" max="12548" width="8.42578125" style="14" customWidth="1"/>
    <col min="12549" max="12549" width="9.5703125" style="14" customWidth="1"/>
    <col min="12550" max="12550" width="11.5703125" style="14" customWidth="1"/>
    <col min="12551" max="12551" width="15.5703125" style="14" customWidth="1"/>
    <col min="12552" max="12800" width="9.140625" style="14"/>
    <col min="12801" max="12801" width="7.5703125" style="14" customWidth="1"/>
    <col min="12802" max="12802" width="9.5703125" style="14" customWidth="1"/>
    <col min="12803" max="12803" width="43.5703125" style="14" customWidth="1"/>
    <col min="12804" max="12804" width="8.42578125" style="14" customWidth="1"/>
    <col min="12805" max="12805" width="9.5703125" style="14" customWidth="1"/>
    <col min="12806" max="12806" width="11.5703125" style="14" customWidth="1"/>
    <col min="12807" max="12807" width="15.5703125" style="14" customWidth="1"/>
    <col min="12808" max="13056" width="9.140625" style="14"/>
    <col min="13057" max="13057" width="7.5703125" style="14" customWidth="1"/>
    <col min="13058" max="13058" width="9.5703125" style="14" customWidth="1"/>
    <col min="13059" max="13059" width="43.5703125" style="14" customWidth="1"/>
    <col min="13060" max="13060" width="8.42578125" style="14" customWidth="1"/>
    <col min="13061" max="13061" width="9.5703125" style="14" customWidth="1"/>
    <col min="13062" max="13062" width="11.5703125" style="14" customWidth="1"/>
    <col min="13063" max="13063" width="15.5703125" style="14" customWidth="1"/>
    <col min="13064" max="13312" width="9.140625" style="14"/>
    <col min="13313" max="13313" width="7.5703125" style="14" customWidth="1"/>
    <col min="13314" max="13314" width="9.5703125" style="14" customWidth="1"/>
    <col min="13315" max="13315" width="43.5703125" style="14" customWidth="1"/>
    <col min="13316" max="13316" width="8.42578125" style="14" customWidth="1"/>
    <col min="13317" max="13317" width="9.5703125" style="14" customWidth="1"/>
    <col min="13318" max="13318" width="11.5703125" style="14" customWidth="1"/>
    <col min="13319" max="13319" width="15.5703125" style="14" customWidth="1"/>
    <col min="13320" max="13568" width="9.140625" style="14"/>
    <col min="13569" max="13569" width="7.5703125" style="14" customWidth="1"/>
    <col min="13570" max="13570" width="9.5703125" style="14" customWidth="1"/>
    <col min="13571" max="13571" width="43.5703125" style="14" customWidth="1"/>
    <col min="13572" max="13572" width="8.42578125" style="14" customWidth="1"/>
    <col min="13573" max="13573" width="9.5703125" style="14" customWidth="1"/>
    <col min="13574" max="13574" width="11.5703125" style="14" customWidth="1"/>
    <col min="13575" max="13575" width="15.5703125" style="14" customWidth="1"/>
    <col min="13576" max="13824" width="9.140625" style="14"/>
    <col min="13825" max="13825" width="7.5703125" style="14" customWidth="1"/>
    <col min="13826" max="13826" width="9.5703125" style="14" customWidth="1"/>
    <col min="13827" max="13827" width="43.5703125" style="14" customWidth="1"/>
    <col min="13828" max="13828" width="8.42578125" style="14" customWidth="1"/>
    <col min="13829" max="13829" width="9.5703125" style="14" customWidth="1"/>
    <col min="13830" max="13830" width="11.5703125" style="14" customWidth="1"/>
    <col min="13831" max="13831" width="15.5703125" style="14" customWidth="1"/>
    <col min="13832" max="14080" width="9.140625" style="14"/>
    <col min="14081" max="14081" width="7.5703125" style="14" customWidth="1"/>
    <col min="14082" max="14082" width="9.5703125" style="14" customWidth="1"/>
    <col min="14083" max="14083" width="43.5703125" style="14" customWidth="1"/>
    <col min="14084" max="14084" width="8.42578125" style="14" customWidth="1"/>
    <col min="14085" max="14085" width="9.5703125" style="14" customWidth="1"/>
    <col min="14086" max="14086" width="11.5703125" style="14" customWidth="1"/>
    <col min="14087" max="14087" width="15.5703125" style="14" customWidth="1"/>
    <col min="14088" max="14336" width="9.140625" style="14"/>
    <col min="14337" max="14337" width="7.5703125" style="14" customWidth="1"/>
    <col min="14338" max="14338" width="9.5703125" style="14" customWidth="1"/>
    <col min="14339" max="14339" width="43.5703125" style="14" customWidth="1"/>
    <col min="14340" max="14340" width="8.42578125" style="14" customWidth="1"/>
    <col min="14341" max="14341" width="9.5703125" style="14" customWidth="1"/>
    <col min="14342" max="14342" width="11.5703125" style="14" customWidth="1"/>
    <col min="14343" max="14343" width="15.5703125" style="14" customWidth="1"/>
    <col min="14344" max="14592" width="9.140625" style="14"/>
    <col min="14593" max="14593" width="7.5703125" style="14" customWidth="1"/>
    <col min="14594" max="14594" width="9.5703125" style="14" customWidth="1"/>
    <col min="14595" max="14595" width="43.5703125" style="14" customWidth="1"/>
    <col min="14596" max="14596" width="8.42578125" style="14" customWidth="1"/>
    <col min="14597" max="14597" width="9.5703125" style="14" customWidth="1"/>
    <col min="14598" max="14598" width="11.5703125" style="14" customWidth="1"/>
    <col min="14599" max="14599" width="15.5703125" style="14" customWidth="1"/>
    <col min="14600" max="14848" width="9.140625" style="14"/>
    <col min="14849" max="14849" width="7.5703125" style="14" customWidth="1"/>
    <col min="14850" max="14850" width="9.5703125" style="14" customWidth="1"/>
    <col min="14851" max="14851" width="43.5703125" style="14" customWidth="1"/>
    <col min="14852" max="14852" width="8.42578125" style="14" customWidth="1"/>
    <col min="14853" max="14853" width="9.5703125" style="14" customWidth="1"/>
    <col min="14854" max="14854" width="11.5703125" style="14" customWidth="1"/>
    <col min="14855" max="14855" width="15.5703125" style="14" customWidth="1"/>
    <col min="14856" max="15104" width="9.140625" style="14"/>
    <col min="15105" max="15105" width="7.5703125" style="14" customWidth="1"/>
    <col min="15106" max="15106" width="9.5703125" style="14" customWidth="1"/>
    <col min="15107" max="15107" width="43.5703125" style="14" customWidth="1"/>
    <col min="15108" max="15108" width="8.42578125" style="14" customWidth="1"/>
    <col min="15109" max="15109" width="9.5703125" style="14" customWidth="1"/>
    <col min="15110" max="15110" width="11.5703125" style="14" customWidth="1"/>
    <col min="15111" max="15111" width="15.5703125" style="14" customWidth="1"/>
    <col min="15112" max="15360" width="9.140625" style="14"/>
    <col min="15361" max="15361" width="7.5703125" style="14" customWidth="1"/>
    <col min="15362" max="15362" width="9.5703125" style="14" customWidth="1"/>
    <col min="15363" max="15363" width="43.5703125" style="14" customWidth="1"/>
    <col min="15364" max="15364" width="8.42578125" style="14" customWidth="1"/>
    <col min="15365" max="15365" width="9.5703125" style="14" customWidth="1"/>
    <col min="15366" max="15366" width="11.5703125" style="14" customWidth="1"/>
    <col min="15367" max="15367" width="15.5703125" style="14" customWidth="1"/>
    <col min="15368" max="15616" width="9.140625" style="14"/>
    <col min="15617" max="15617" width="7.5703125" style="14" customWidth="1"/>
    <col min="15618" max="15618" width="9.5703125" style="14" customWidth="1"/>
    <col min="15619" max="15619" width="43.5703125" style="14" customWidth="1"/>
    <col min="15620" max="15620" width="8.42578125" style="14" customWidth="1"/>
    <col min="15621" max="15621" width="9.5703125" style="14" customWidth="1"/>
    <col min="15622" max="15622" width="11.5703125" style="14" customWidth="1"/>
    <col min="15623" max="15623" width="15.5703125" style="14" customWidth="1"/>
    <col min="15624" max="15872" width="9.140625" style="14"/>
    <col min="15873" max="15873" width="7.5703125" style="14" customWidth="1"/>
    <col min="15874" max="15874" width="9.5703125" style="14" customWidth="1"/>
    <col min="15875" max="15875" width="43.5703125" style="14" customWidth="1"/>
    <col min="15876" max="15876" width="8.42578125" style="14" customWidth="1"/>
    <col min="15877" max="15877" width="9.5703125" style="14" customWidth="1"/>
    <col min="15878" max="15878" width="11.5703125" style="14" customWidth="1"/>
    <col min="15879" max="15879" width="15.5703125" style="14" customWidth="1"/>
    <col min="15880" max="16128" width="9.140625" style="14"/>
    <col min="16129" max="16129" width="7.5703125" style="14" customWidth="1"/>
    <col min="16130" max="16130" width="9.5703125" style="14" customWidth="1"/>
    <col min="16131" max="16131" width="43.5703125" style="14" customWidth="1"/>
    <col min="16132" max="16132" width="8.42578125" style="14" customWidth="1"/>
    <col min="16133" max="16133" width="9.5703125" style="14" customWidth="1"/>
    <col min="16134" max="16134" width="11.5703125" style="14" customWidth="1"/>
    <col min="16135" max="16135" width="15.5703125" style="14" customWidth="1"/>
    <col min="16136" max="16382" width="9.140625" style="14"/>
    <col min="16383" max="16384" width="8.85546875" style="14" customWidth="1"/>
  </cols>
  <sheetData>
    <row r="1" spans="1:13" x14ac:dyDescent="0.2">
      <c r="A1" s="227"/>
      <c r="B1" s="225"/>
      <c r="C1" s="226"/>
      <c r="D1" s="225"/>
      <c r="E1" s="228"/>
      <c r="F1" s="223"/>
      <c r="G1" s="341" t="str">
        <f>'Schedule A - P&amp;G'!I1</f>
        <v>RW10395951/21 ( R )</v>
      </c>
    </row>
    <row r="2" spans="1:13" ht="22.5" customHeight="1" x14ac:dyDescent="0.2">
      <c r="A2" s="222"/>
      <c r="C2" s="723" t="str">
        <f>'Schedule A - P&amp;G'!C2:H2</f>
        <v xml:space="preserve">WORK PACKAGE TWO (2) - MODIFY MAINTENANCE T&amp;P STORE WORKS AREA 2 
AT ZUIKERBOSCH PUMPING STATION </v>
      </c>
      <c r="D2" s="723"/>
      <c r="E2" s="723"/>
      <c r="F2" s="723"/>
      <c r="G2" s="347"/>
      <c r="I2" s="13"/>
      <c r="J2" s="13"/>
      <c r="K2" s="13"/>
      <c r="L2" s="13"/>
      <c r="M2" s="13"/>
    </row>
    <row r="3" spans="1:13" ht="12.6" customHeight="1" x14ac:dyDescent="0.2">
      <c r="A3" s="219"/>
      <c r="B3" s="221"/>
      <c r="C3" s="723"/>
      <c r="D3" s="723"/>
      <c r="E3" s="723"/>
      <c r="F3" s="723"/>
      <c r="G3" s="220"/>
      <c r="I3" s="13"/>
      <c r="J3" s="713"/>
      <c r="K3" s="713"/>
      <c r="L3" s="713"/>
      <c r="M3" s="49"/>
    </row>
    <row r="4" spans="1:13" ht="26.25" customHeight="1" x14ac:dyDescent="0.2">
      <c r="A4" s="219"/>
      <c r="B4" s="221"/>
      <c r="C4" s="346"/>
      <c r="D4" s="346"/>
      <c r="E4" s="346"/>
      <c r="F4" s="346"/>
      <c r="G4" s="216" t="s">
        <v>864</v>
      </c>
      <c r="I4" s="13"/>
      <c r="J4" s="713"/>
      <c r="K4" s="713"/>
      <c r="L4" s="713"/>
      <c r="M4" s="13"/>
    </row>
    <row r="5" spans="1:13" ht="6" customHeight="1" thickBot="1" x14ac:dyDescent="0.25">
      <c r="A5" s="215"/>
      <c r="B5" s="213"/>
      <c r="C5" s="214"/>
      <c r="D5" s="213"/>
      <c r="E5" s="229"/>
      <c r="F5" s="211"/>
      <c r="G5" s="310"/>
      <c r="H5" s="14"/>
      <c r="I5" s="13"/>
      <c r="J5" s="13"/>
      <c r="K5" s="13"/>
      <c r="L5" s="13"/>
      <c r="M5" s="13"/>
    </row>
    <row r="6" spans="1:13" x14ac:dyDescent="0.2">
      <c r="A6" s="717" t="s">
        <v>21</v>
      </c>
      <c r="B6" s="719" t="s">
        <v>22</v>
      </c>
      <c r="C6" s="278" t="s">
        <v>9</v>
      </c>
      <c r="D6" s="210" t="s">
        <v>5</v>
      </c>
      <c r="E6" s="230" t="s">
        <v>12</v>
      </c>
      <c r="F6" s="721" t="s">
        <v>6</v>
      </c>
      <c r="G6" s="208" t="s">
        <v>20</v>
      </c>
      <c r="I6" s="13"/>
      <c r="J6" s="13"/>
      <c r="K6" s="13"/>
      <c r="L6" s="13"/>
      <c r="M6" s="13"/>
    </row>
    <row r="7" spans="1:13" ht="13.5" thickBot="1" x14ac:dyDescent="0.25">
      <c r="A7" s="718"/>
      <c r="B7" s="720"/>
      <c r="C7" s="279"/>
      <c r="D7" s="311"/>
      <c r="E7" s="364"/>
      <c r="F7" s="722"/>
      <c r="G7" s="313"/>
    </row>
    <row r="8" spans="1:13" x14ac:dyDescent="0.2">
      <c r="A8" s="207"/>
      <c r="B8" s="205"/>
      <c r="C8" s="206"/>
      <c r="D8" s="205"/>
      <c r="E8" s="231"/>
      <c r="F8" s="205"/>
      <c r="G8" s="314"/>
      <c r="H8" s="14"/>
    </row>
    <row r="9" spans="1:13" s="33" customFormat="1" ht="51" x14ac:dyDescent="0.2">
      <c r="A9" s="315" t="s">
        <v>874</v>
      </c>
      <c r="B9" s="316"/>
      <c r="C9" s="365" t="s">
        <v>875</v>
      </c>
      <c r="D9" s="318" t="s">
        <v>242</v>
      </c>
      <c r="E9" s="366">
        <v>1</v>
      </c>
      <c r="F9" s="319"/>
      <c r="G9" s="320"/>
      <c r="H9" s="32"/>
    </row>
    <row r="10" spans="1:13" x14ac:dyDescent="0.2">
      <c r="A10" s="367"/>
      <c r="B10" s="327"/>
      <c r="C10" s="368"/>
      <c r="D10" s="369"/>
      <c r="E10" s="370"/>
      <c r="F10" s="319"/>
      <c r="G10" s="320"/>
    </row>
    <row r="11" spans="1:13" ht="38.25" x14ac:dyDescent="0.2">
      <c r="A11" s="367" t="s">
        <v>876</v>
      </c>
      <c r="B11" s="327"/>
      <c r="C11" s="365" t="s">
        <v>877</v>
      </c>
      <c r="D11" s="369" t="s">
        <v>878</v>
      </c>
      <c r="E11" s="370" t="s">
        <v>879</v>
      </c>
      <c r="F11" s="319"/>
      <c r="G11" s="320"/>
    </row>
    <row r="12" spans="1:13" x14ac:dyDescent="0.2">
      <c r="A12" s="367"/>
      <c r="B12" s="327"/>
      <c r="C12" s="368"/>
      <c r="D12" s="369"/>
      <c r="E12" s="370"/>
      <c r="F12" s="319"/>
      <c r="G12" s="320"/>
    </row>
    <row r="13" spans="1:13" ht="38.25" x14ac:dyDescent="0.2">
      <c r="A13" s="367" t="s">
        <v>880</v>
      </c>
      <c r="B13" s="327"/>
      <c r="C13" s="365" t="s">
        <v>881</v>
      </c>
      <c r="D13" s="369" t="s">
        <v>882</v>
      </c>
      <c r="E13" s="370" t="s">
        <v>879</v>
      </c>
      <c r="F13" s="319"/>
      <c r="G13" s="320"/>
    </row>
    <row r="14" spans="1:13" x14ac:dyDescent="0.2">
      <c r="A14" s="367"/>
      <c r="B14" s="327"/>
      <c r="C14" s="368"/>
      <c r="D14" s="369"/>
      <c r="E14" s="370"/>
      <c r="F14" s="319"/>
      <c r="G14" s="320"/>
    </row>
    <row r="15" spans="1:13" ht="38.25" x14ac:dyDescent="0.2">
      <c r="A15" s="367" t="s">
        <v>883</v>
      </c>
      <c r="B15" s="327"/>
      <c r="C15" s="365" t="s">
        <v>884</v>
      </c>
      <c r="D15" s="369" t="s">
        <v>885</v>
      </c>
      <c r="E15" s="370">
        <v>1</v>
      </c>
      <c r="F15" s="319"/>
      <c r="G15" s="320"/>
    </row>
    <row r="16" spans="1:13" x14ac:dyDescent="0.2">
      <c r="A16" s="367"/>
      <c r="B16" s="327"/>
      <c r="C16" s="368"/>
      <c r="D16" s="369"/>
      <c r="E16" s="370"/>
      <c r="F16" s="319"/>
      <c r="G16" s="320"/>
    </row>
    <row r="17" spans="1:7" ht="38.25" x14ac:dyDescent="0.2">
      <c r="A17" s="367" t="s">
        <v>886</v>
      </c>
      <c r="B17" s="327"/>
      <c r="C17" s="368" t="s">
        <v>887</v>
      </c>
      <c r="D17" s="369" t="s">
        <v>885</v>
      </c>
      <c r="E17" s="370" t="s">
        <v>888</v>
      </c>
      <c r="F17" s="319"/>
      <c r="G17" s="320"/>
    </row>
    <row r="18" spans="1:7" x14ac:dyDescent="0.2">
      <c r="A18" s="367"/>
      <c r="B18" s="327"/>
      <c r="C18" s="368"/>
      <c r="D18" s="369"/>
      <c r="E18" s="370"/>
      <c r="F18" s="319"/>
      <c r="G18" s="320"/>
    </row>
    <row r="19" spans="1:7" ht="38.25" x14ac:dyDescent="0.2">
      <c r="A19" s="367" t="s">
        <v>889</v>
      </c>
      <c r="B19" s="327"/>
      <c r="C19" s="365" t="s">
        <v>890</v>
      </c>
      <c r="D19" s="369" t="s">
        <v>885</v>
      </c>
      <c r="E19" s="370" t="s">
        <v>891</v>
      </c>
      <c r="F19" s="319"/>
      <c r="G19" s="320"/>
    </row>
    <row r="20" spans="1:7" x14ac:dyDescent="0.2">
      <c r="A20" s="367"/>
      <c r="B20" s="327"/>
      <c r="C20" s="368"/>
      <c r="D20" s="369"/>
      <c r="E20" s="370"/>
      <c r="F20" s="319"/>
      <c r="G20" s="320"/>
    </row>
    <row r="21" spans="1:7" ht="25.5" x14ac:dyDescent="0.2">
      <c r="A21" s="367" t="s">
        <v>892</v>
      </c>
      <c r="B21" s="327"/>
      <c r="C21" s="365" t="s">
        <v>893</v>
      </c>
      <c r="D21" s="369" t="s">
        <v>894</v>
      </c>
      <c r="E21" s="370">
        <v>1</v>
      </c>
      <c r="F21" s="319"/>
      <c r="G21" s="320"/>
    </row>
    <row r="22" spans="1:7" x14ac:dyDescent="0.2">
      <c r="A22" s="367"/>
      <c r="B22" s="327"/>
      <c r="C22" s="368"/>
      <c r="D22" s="369"/>
      <c r="E22" s="370"/>
      <c r="F22" s="319"/>
      <c r="G22" s="320"/>
    </row>
    <row r="23" spans="1:7" x14ac:dyDescent="0.2">
      <c r="A23" s="367"/>
      <c r="B23" s="327"/>
      <c r="C23" s="368"/>
      <c r="D23" s="369"/>
      <c r="E23" s="370"/>
      <c r="F23" s="319"/>
      <c r="G23" s="320"/>
    </row>
    <row r="24" spans="1:7" x14ac:dyDescent="0.2">
      <c r="A24" s="367"/>
      <c r="B24" s="327"/>
      <c r="C24" s="368"/>
      <c r="D24" s="369"/>
      <c r="E24" s="370"/>
      <c r="F24" s="319"/>
      <c r="G24" s="320"/>
    </row>
    <row r="25" spans="1:7" x14ac:dyDescent="0.2">
      <c r="A25" s="367"/>
      <c r="B25" s="327"/>
      <c r="C25" s="365"/>
      <c r="D25" s="369"/>
      <c r="E25" s="370"/>
      <c r="F25" s="319"/>
      <c r="G25" s="320"/>
    </row>
    <row r="26" spans="1:7" x14ac:dyDescent="0.2">
      <c r="A26" s="367"/>
      <c r="B26" s="327"/>
      <c r="C26" s="368"/>
      <c r="D26" s="369"/>
      <c r="E26" s="370"/>
      <c r="F26" s="319"/>
      <c r="G26" s="320"/>
    </row>
    <row r="27" spans="1:7" x14ac:dyDescent="0.2">
      <c r="A27" s="367"/>
      <c r="B27" s="327"/>
      <c r="C27" s="368"/>
      <c r="D27" s="369"/>
      <c r="E27" s="370"/>
      <c r="F27" s="319"/>
      <c r="G27" s="320"/>
    </row>
    <row r="28" spans="1:7" x14ac:dyDescent="0.2">
      <c r="A28" s="367"/>
      <c r="B28" s="327"/>
      <c r="C28" s="365"/>
      <c r="D28" s="369"/>
      <c r="E28" s="370"/>
      <c r="F28" s="319"/>
      <c r="G28" s="320"/>
    </row>
    <row r="29" spans="1:7" x14ac:dyDescent="0.2">
      <c r="A29" s="367"/>
      <c r="B29" s="327"/>
      <c r="C29" s="368"/>
      <c r="D29" s="369"/>
      <c r="E29" s="370"/>
      <c r="F29" s="319"/>
      <c r="G29" s="320"/>
    </row>
    <row r="30" spans="1:7" x14ac:dyDescent="0.2">
      <c r="A30" s="367"/>
      <c r="B30" s="327"/>
      <c r="C30" s="368"/>
      <c r="D30" s="369"/>
      <c r="E30" s="370"/>
      <c r="F30" s="319"/>
      <c r="G30" s="320"/>
    </row>
    <row r="31" spans="1:7" x14ac:dyDescent="0.2">
      <c r="A31" s="367"/>
      <c r="B31" s="327"/>
      <c r="C31" s="368"/>
      <c r="D31" s="369"/>
      <c r="E31" s="370"/>
      <c r="F31" s="319"/>
      <c r="G31" s="320"/>
    </row>
    <row r="32" spans="1:7" x14ac:dyDescent="0.2">
      <c r="A32" s="367"/>
      <c r="B32" s="327"/>
      <c r="C32" s="365"/>
      <c r="D32" s="369"/>
      <c r="E32" s="370"/>
      <c r="F32" s="319"/>
      <c r="G32" s="320"/>
    </row>
    <row r="33" spans="1:7" x14ac:dyDescent="0.2">
      <c r="A33" s="367"/>
      <c r="B33" s="327"/>
      <c r="C33" s="368"/>
      <c r="D33" s="369"/>
      <c r="E33" s="370"/>
      <c r="F33" s="319"/>
      <c r="G33" s="320"/>
    </row>
    <row r="34" spans="1:7" ht="13.5" thickBot="1" x14ac:dyDescent="0.25">
      <c r="A34" s="367"/>
      <c r="B34" s="371"/>
      <c r="C34" s="365"/>
      <c r="D34" s="369"/>
      <c r="E34" s="370"/>
      <c r="F34" s="319"/>
      <c r="G34" s="320"/>
    </row>
    <row r="35" spans="1:7" ht="13.5" thickBot="1" x14ac:dyDescent="0.25">
      <c r="A35" s="730" t="s">
        <v>865</v>
      </c>
      <c r="B35" s="731"/>
      <c r="C35" s="731"/>
      <c r="D35" s="731"/>
      <c r="E35" s="731"/>
      <c r="F35" s="731"/>
      <c r="G35" s="732"/>
    </row>
    <row r="36" spans="1:7" ht="15" customHeight="1" x14ac:dyDescent="0.2">
      <c r="A36" s="372" t="s">
        <v>23</v>
      </c>
      <c r="B36" s="331" t="s">
        <v>240</v>
      </c>
      <c r="C36" s="733" t="s">
        <v>9</v>
      </c>
      <c r="D36" s="734"/>
      <c r="E36" s="734"/>
      <c r="F36" s="735"/>
      <c r="G36" s="323" t="s">
        <v>13</v>
      </c>
    </row>
    <row r="37" spans="1:7" x14ac:dyDescent="0.2">
      <c r="A37" s="373"/>
      <c r="B37" s="374"/>
      <c r="C37" s="375"/>
      <c r="D37" s="376"/>
      <c r="E37" s="376"/>
      <c r="F37" s="377"/>
      <c r="G37" s="378"/>
    </row>
    <row r="38" spans="1:7" ht="15" customHeight="1" x14ac:dyDescent="0.2">
      <c r="A38" s="379"/>
      <c r="B38" s="380"/>
      <c r="C38" s="381"/>
      <c r="D38" s="382"/>
      <c r="E38" s="383"/>
      <c r="F38" s="384"/>
      <c r="G38" s="385"/>
    </row>
    <row r="39" spans="1:7" ht="15" customHeight="1" x14ac:dyDescent="0.2">
      <c r="A39" s="379"/>
      <c r="B39" s="380"/>
      <c r="C39" s="386"/>
      <c r="D39" s="387"/>
      <c r="E39" s="388"/>
      <c r="F39" s="389"/>
      <c r="G39" s="385"/>
    </row>
    <row r="40" spans="1:7" ht="15" customHeight="1" thickBot="1" x14ac:dyDescent="0.25">
      <c r="A40" s="390"/>
      <c r="B40" s="335"/>
      <c r="C40" s="391"/>
      <c r="D40" s="392"/>
      <c r="E40" s="393"/>
      <c r="F40" s="394"/>
      <c r="G40" s="324"/>
    </row>
    <row r="41" spans="1:7" ht="15" customHeight="1" thickBot="1" x14ac:dyDescent="0.25">
      <c r="A41" s="395"/>
      <c r="B41" s="396"/>
      <c r="C41" s="736" t="s">
        <v>24</v>
      </c>
      <c r="D41" s="737"/>
      <c r="E41" s="737"/>
      <c r="F41" s="738"/>
      <c r="G41" s="325"/>
    </row>
    <row r="42" spans="1:7" x14ac:dyDescent="0.2">
      <c r="A42" s="397"/>
      <c r="B42" s="397"/>
      <c r="C42" s="398"/>
      <c r="D42" s="399"/>
      <c r="E42" s="400"/>
      <c r="F42" s="401"/>
      <c r="G42" s="401"/>
    </row>
  </sheetData>
  <mergeCells count="9">
    <mergeCell ref="A35:G35"/>
    <mergeCell ref="C36:F36"/>
    <mergeCell ref="C41:F41"/>
    <mergeCell ref="J3:L3"/>
    <mergeCell ref="J4:L4"/>
    <mergeCell ref="A6:A7"/>
    <mergeCell ref="B6:B7"/>
    <mergeCell ref="F6:F7"/>
    <mergeCell ref="C2:F3"/>
  </mergeCells>
  <printOptions horizontalCentered="1"/>
  <pageMargins left="0.43307086614173229" right="0.39370078740157483" top="0.59055118110236227" bottom="0.62992125984251968" header="0.39370078740157483" footer="0.19685039370078741"/>
  <pageSetup paperSize="9" scale="75" fitToHeight="0" orientation="portrait" useFirstPageNumber="1" r:id="rId1"/>
  <headerFooter alignWithMargins="0">
    <oddFooter xml:space="preserve">&amp;CA 4.8.&amp;P&amp;R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70"/>
  <sheetViews>
    <sheetView topLeftCell="A835" zoomScale="59" zoomScaleNormal="59" workbookViewId="0">
      <selection activeCell="A260" sqref="A260:XFD260"/>
    </sheetView>
  </sheetViews>
  <sheetFormatPr defaultRowHeight="12.75" x14ac:dyDescent="0.2"/>
  <cols>
    <col min="1" max="1" width="7.5703125" style="306" customWidth="1"/>
    <col min="2" max="2" width="9.5703125" style="19" customWidth="1"/>
    <col min="3" max="3" width="58.5703125" style="19" customWidth="1"/>
    <col min="4" max="4" width="8.42578125" style="402" customWidth="1"/>
    <col min="5" max="5" width="9.5703125" style="203" customWidth="1"/>
    <col min="6" max="6" width="11.42578125" style="402" customWidth="1"/>
    <col min="7" max="7" width="22.140625" style="201" bestFit="1" customWidth="1"/>
    <col min="8" max="8" width="9.140625" style="13"/>
    <col min="9" max="9" width="13.5703125" style="14" customWidth="1"/>
    <col min="10" max="256" width="9.140625" style="14"/>
    <col min="257" max="257" width="7.5703125" style="14" customWidth="1"/>
    <col min="258" max="258" width="9.5703125" style="14" customWidth="1"/>
    <col min="259" max="259" width="43.5703125" style="14" customWidth="1"/>
    <col min="260" max="260" width="8.42578125" style="14" customWidth="1"/>
    <col min="261" max="261" width="9.5703125" style="14" customWidth="1"/>
    <col min="262" max="262" width="11.5703125" style="14" customWidth="1"/>
    <col min="263" max="263" width="15.5703125" style="14" customWidth="1"/>
    <col min="264" max="512" width="9.140625" style="14"/>
    <col min="513" max="513" width="7.5703125" style="14" customWidth="1"/>
    <col min="514" max="514" width="9.5703125" style="14" customWidth="1"/>
    <col min="515" max="515" width="43.5703125" style="14" customWidth="1"/>
    <col min="516" max="516" width="8.42578125" style="14" customWidth="1"/>
    <col min="517" max="517" width="9.5703125" style="14" customWidth="1"/>
    <col min="518" max="518" width="11.5703125" style="14" customWidth="1"/>
    <col min="519" max="519" width="15.5703125" style="14" customWidth="1"/>
    <col min="520" max="768" width="9.140625" style="14"/>
    <col min="769" max="769" width="7.5703125" style="14" customWidth="1"/>
    <col min="770" max="770" width="9.5703125" style="14" customWidth="1"/>
    <col min="771" max="771" width="43.5703125" style="14" customWidth="1"/>
    <col min="772" max="772" width="8.42578125" style="14" customWidth="1"/>
    <col min="773" max="773" width="9.5703125" style="14" customWidth="1"/>
    <col min="774" max="774" width="11.5703125" style="14" customWidth="1"/>
    <col min="775" max="775" width="15.5703125" style="14" customWidth="1"/>
    <col min="776" max="1024" width="9.140625" style="14"/>
    <col min="1025" max="1025" width="7.5703125" style="14" customWidth="1"/>
    <col min="1026" max="1026" width="9.5703125" style="14" customWidth="1"/>
    <col min="1027" max="1027" width="43.5703125" style="14" customWidth="1"/>
    <col min="1028" max="1028" width="8.42578125" style="14" customWidth="1"/>
    <col min="1029" max="1029" width="9.5703125" style="14" customWidth="1"/>
    <col min="1030" max="1030" width="11.5703125" style="14" customWidth="1"/>
    <col min="1031" max="1031" width="15.5703125" style="14" customWidth="1"/>
    <col min="1032" max="1280" width="9.140625" style="14"/>
    <col min="1281" max="1281" width="7.5703125" style="14" customWidth="1"/>
    <col min="1282" max="1282" width="9.5703125" style="14" customWidth="1"/>
    <col min="1283" max="1283" width="43.5703125" style="14" customWidth="1"/>
    <col min="1284" max="1284" width="8.42578125" style="14" customWidth="1"/>
    <col min="1285" max="1285" width="9.5703125" style="14" customWidth="1"/>
    <col min="1286" max="1286" width="11.5703125" style="14" customWidth="1"/>
    <col min="1287" max="1287" width="15.5703125" style="14" customWidth="1"/>
    <col min="1288" max="1536" width="9.140625" style="14"/>
    <col min="1537" max="1537" width="7.5703125" style="14" customWidth="1"/>
    <col min="1538" max="1538" width="9.5703125" style="14" customWidth="1"/>
    <col min="1539" max="1539" width="43.5703125" style="14" customWidth="1"/>
    <col min="1540" max="1540" width="8.42578125" style="14" customWidth="1"/>
    <col min="1541" max="1541" width="9.5703125" style="14" customWidth="1"/>
    <col min="1542" max="1542" width="11.5703125" style="14" customWidth="1"/>
    <col min="1543" max="1543" width="15.5703125" style="14" customWidth="1"/>
    <col min="1544" max="1792" width="9.140625" style="14"/>
    <col min="1793" max="1793" width="7.5703125" style="14" customWidth="1"/>
    <col min="1794" max="1794" width="9.5703125" style="14" customWidth="1"/>
    <col min="1795" max="1795" width="43.5703125" style="14" customWidth="1"/>
    <col min="1796" max="1796" width="8.42578125" style="14" customWidth="1"/>
    <col min="1797" max="1797" width="9.5703125" style="14" customWidth="1"/>
    <col min="1798" max="1798" width="11.5703125" style="14" customWidth="1"/>
    <col min="1799" max="1799" width="15.5703125" style="14" customWidth="1"/>
    <col min="1800" max="2048" width="9.140625" style="14"/>
    <col min="2049" max="2049" width="7.5703125" style="14" customWidth="1"/>
    <col min="2050" max="2050" width="9.5703125" style="14" customWidth="1"/>
    <col min="2051" max="2051" width="43.5703125" style="14" customWidth="1"/>
    <col min="2052" max="2052" width="8.42578125" style="14" customWidth="1"/>
    <col min="2053" max="2053" width="9.5703125" style="14" customWidth="1"/>
    <col min="2054" max="2054" width="11.5703125" style="14" customWidth="1"/>
    <col min="2055" max="2055" width="15.5703125" style="14" customWidth="1"/>
    <col min="2056" max="2304" width="9.140625" style="14"/>
    <col min="2305" max="2305" width="7.5703125" style="14" customWidth="1"/>
    <col min="2306" max="2306" width="9.5703125" style="14" customWidth="1"/>
    <col min="2307" max="2307" width="43.5703125" style="14" customWidth="1"/>
    <col min="2308" max="2308" width="8.42578125" style="14" customWidth="1"/>
    <col min="2309" max="2309" width="9.5703125" style="14" customWidth="1"/>
    <col min="2310" max="2310" width="11.5703125" style="14" customWidth="1"/>
    <col min="2311" max="2311" width="15.5703125" style="14" customWidth="1"/>
    <col min="2312" max="2560" width="9.140625" style="14"/>
    <col min="2561" max="2561" width="7.5703125" style="14" customWidth="1"/>
    <col min="2562" max="2562" width="9.5703125" style="14" customWidth="1"/>
    <col min="2563" max="2563" width="43.5703125" style="14" customWidth="1"/>
    <col min="2564" max="2564" width="8.42578125" style="14" customWidth="1"/>
    <col min="2565" max="2565" width="9.5703125" style="14" customWidth="1"/>
    <col min="2566" max="2566" width="11.5703125" style="14" customWidth="1"/>
    <col min="2567" max="2567" width="15.5703125" style="14" customWidth="1"/>
    <col min="2568" max="2816" width="9.140625" style="14"/>
    <col min="2817" max="2817" width="7.5703125" style="14" customWidth="1"/>
    <col min="2818" max="2818" width="9.5703125" style="14" customWidth="1"/>
    <col min="2819" max="2819" width="43.5703125" style="14" customWidth="1"/>
    <col min="2820" max="2820" width="8.42578125" style="14" customWidth="1"/>
    <col min="2821" max="2821" width="9.5703125" style="14" customWidth="1"/>
    <col min="2822" max="2822" width="11.5703125" style="14" customWidth="1"/>
    <col min="2823" max="2823" width="15.5703125" style="14" customWidth="1"/>
    <col min="2824" max="3072" width="9.140625" style="14"/>
    <col min="3073" max="3073" width="7.5703125" style="14" customWidth="1"/>
    <col min="3074" max="3074" width="9.5703125" style="14" customWidth="1"/>
    <col min="3075" max="3075" width="43.5703125" style="14" customWidth="1"/>
    <col min="3076" max="3076" width="8.42578125" style="14" customWidth="1"/>
    <col min="3077" max="3077" width="9.5703125" style="14" customWidth="1"/>
    <col min="3078" max="3078" width="11.5703125" style="14" customWidth="1"/>
    <col min="3079" max="3079" width="15.5703125" style="14" customWidth="1"/>
    <col min="3080" max="3328" width="9.140625" style="14"/>
    <col min="3329" max="3329" width="7.5703125" style="14" customWidth="1"/>
    <col min="3330" max="3330" width="9.5703125" style="14" customWidth="1"/>
    <col min="3331" max="3331" width="43.5703125" style="14" customWidth="1"/>
    <col min="3332" max="3332" width="8.42578125" style="14" customWidth="1"/>
    <col min="3333" max="3333" width="9.5703125" style="14" customWidth="1"/>
    <col min="3334" max="3334" width="11.5703125" style="14" customWidth="1"/>
    <col min="3335" max="3335" width="15.5703125" style="14" customWidth="1"/>
    <col min="3336" max="3584" width="9.140625" style="14"/>
    <col min="3585" max="3585" width="7.5703125" style="14" customWidth="1"/>
    <col min="3586" max="3586" width="9.5703125" style="14" customWidth="1"/>
    <col min="3587" max="3587" width="43.5703125" style="14" customWidth="1"/>
    <col min="3588" max="3588" width="8.42578125" style="14" customWidth="1"/>
    <col min="3589" max="3589" width="9.5703125" style="14" customWidth="1"/>
    <col min="3590" max="3590" width="11.5703125" style="14" customWidth="1"/>
    <col min="3591" max="3591" width="15.5703125" style="14" customWidth="1"/>
    <col min="3592" max="3840" width="9.140625" style="14"/>
    <col min="3841" max="3841" width="7.5703125" style="14" customWidth="1"/>
    <col min="3842" max="3842" width="9.5703125" style="14" customWidth="1"/>
    <col min="3843" max="3843" width="43.5703125" style="14" customWidth="1"/>
    <col min="3844" max="3844" width="8.42578125" style="14" customWidth="1"/>
    <col min="3845" max="3845" width="9.5703125" style="14" customWidth="1"/>
    <col min="3846" max="3846" width="11.5703125" style="14" customWidth="1"/>
    <col min="3847" max="3847" width="15.5703125" style="14" customWidth="1"/>
    <col min="3848" max="4096" width="9.140625" style="14"/>
    <col min="4097" max="4097" width="7.5703125" style="14" customWidth="1"/>
    <col min="4098" max="4098" width="9.5703125" style="14" customWidth="1"/>
    <col min="4099" max="4099" width="43.5703125" style="14" customWidth="1"/>
    <col min="4100" max="4100" width="8.42578125" style="14" customWidth="1"/>
    <col min="4101" max="4101" width="9.5703125" style="14" customWidth="1"/>
    <col min="4102" max="4102" width="11.5703125" style="14" customWidth="1"/>
    <col min="4103" max="4103" width="15.5703125" style="14" customWidth="1"/>
    <col min="4104" max="4352" width="9.140625" style="14"/>
    <col min="4353" max="4353" width="7.5703125" style="14" customWidth="1"/>
    <col min="4354" max="4354" width="9.5703125" style="14" customWidth="1"/>
    <col min="4355" max="4355" width="43.5703125" style="14" customWidth="1"/>
    <col min="4356" max="4356" width="8.42578125" style="14" customWidth="1"/>
    <col min="4357" max="4357" width="9.5703125" style="14" customWidth="1"/>
    <col min="4358" max="4358" width="11.5703125" style="14" customWidth="1"/>
    <col min="4359" max="4359" width="15.5703125" style="14" customWidth="1"/>
    <col min="4360" max="4608" width="9.140625" style="14"/>
    <col min="4609" max="4609" width="7.5703125" style="14" customWidth="1"/>
    <col min="4610" max="4610" width="9.5703125" style="14" customWidth="1"/>
    <col min="4611" max="4611" width="43.5703125" style="14" customWidth="1"/>
    <col min="4612" max="4612" width="8.42578125" style="14" customWidth="1"/>
    <col min="4613" max="4613" width="9.5703125" style="14" customWidth="1"/>
    <col min="4614" max="4614" width="11.5703125" style="14" customWidth="1"/>
    <col min="4615" max="4615" width="15.5703125" style="14" customWidth="1"/>
    <col min="4616" max="4864" width="9.140625" style="14"/>
    <col min="4865" max="4865" width="7.5703125" style="14" customWidth="1"/>
    <col min="4866" max="4866" width="9.5703125" style="14" customWidth="1"/>
    <col min="4867" max="4867" width="43.5703125" style="14" customWidth="1"/>
    <col min="4868" max="4868" width="8.42578125" style="14" customWidth="1"/>
    <col min="4869" max="4869" width="9.5703125" style="14" customWidth="1"/>
    <col min="4870" max="4870" width="11.5703125" style="14" customWidth="1"/>
    <col min="4871" max="4871" width="15.5703125" style="14" customWidth="1"/>
    <col min="4872" max="5120" width="9.140625" style="14"/>
    <col min="5121" max="5121" width="7.5703125" style="14" customWidth="1"/>
    <col min="5122" max="5122" width="9.5703125" style="14" customWidth="1"/>
    <col min="5123" max="5123" width="43.5703125" style="14" customWidth="1"/>
    <col min="5124" max="5124" width="8.42578125" style="14" customWidth="1"/>
    <col min="5125" max="5125" width="9.5703125" style="14" customWidth="1"/>
    <col min="5126" max="5126" width="11.5703125" style="14" customWidth="1"/>
    <col min="5127" max="5127" width="15.5703125" style="14" customWidth="1"/>
    <col min="5128" max="5376" width="9.140625" style="14"/>
    <col min="5377" max="5377" width="7.5703125" style="14" customWidth="1"/>
    <col min="5378" max="5378" width="9.5703125" style="14" customWidth="1"/>
    <col min="5379" max="5379" width="43.5703125" style="14" customWidth="1"/>
    <col min="5380" max="5380" width="8.42578125" style="14" customWidth="1"/>
    <col min="5381" max="5381" width="9.5703125" style="14" customWidth="1"/>
    <col min="5382" max="5382" width="11.5703125" style="14" customWidth="1"/>
    <col min="5383" max="5383" width="15.5703125" style="14" customWidth="1"/>
    <col min="5384" max="5632" width="9.140625" style="14"/>
    <col min="5633" max="5633" width="7.5703125" style="14" customWidth="1"/>
    <col min="5634" max="5634" width="9.5703125" style="14" customWidth="1"/>
    <col min="5635" max="5635" width="43.5703125" style="14" customWidth="1"/>
    <col min="5636" max="5636" width="8.42578125" style="14" customWidth="1"/>
    <col min="5637" max="5637" width="9.5703125" style="14" customWidth="1"/>
    <col min="5638" max="5638" width="11.5703125" style="14" customWidth="1"/>
    <col min="5639" max="5639" width="15.5703125" style="14" customWidth="1"/>
    <col min="5640" max="5888" width="9.140625" style="14"/>
    <col min="5889" max="5889" width="7.5703125" style="14" customWidth="1"/>
    <col min="5890" max="5890" width="9.5703125" style="14" customWidth="1"/>
    <col min="5891" max="5891" width="43.5703125" style="14" customWidth="1"/>
    <col min="5892" max="5892" width="8.42578125" style="14" customWidth="1"/>
    <col min="5893" max="5893" width="9.5703125" style="14" customWidth="1"/>
    <col min="5894" max="5894" width="11.5703125" style="14" customWidth="1"/>
    <col min="5895" max="5895" width="15.5703125" style="14" customWidth="1"/>
    <col min="5896" max="6144" width="9.140625" style="14"/>
    <col min="6145" max="6145" width="7.5703125" style="14" customWidth="1"/>
    <col min="6146" max="6146" width="9.5703125" style="14" customWidth="1"/>
    <col min="6147" max="6147" width="43.5703125" style="14" customWidth="1"/>
    <col min="6148" max="6148" width="8.42578125" style="14" customWidth="1"/>
    <col min="6149" max="6149" width="9.5703125" style="14" customWidth="1"/>
    <col min="6150" max="6150" width="11.5703125" style="14" customWidth="1"/>
    <col min="6151" max="6151" width="15.5703125" style="14" customWidth="1"/>
    <col min="6152" max="6400" width="9.140625" style="14"/>
    <col min="6401" max="6401" width="7.5703125" style="14" customWidth="1"/>
    <col min="6402" max="6402" width="9.5703125" style="14" customWidth="1"/>
    <col min="6403" max="6403" width="43.5703125" style="14" customWidth="1"/>
    <col min="6404" max="6404" width="8.42578125" style="14" customWidth="1"/>
    <col min="6405" max="6405" width="9.5703125" style="14" customWidth="1"/>
    <col min="6406" max="6406" width="11.5703125" style="14" customWidth="1"/>
    <col min="6407" max="6407" width="15.5703125" style="14" customWidth="1"/>
    <col min="6408" max="6656" width="9.140625" style="14"/>
    <col min="6657" max="6657" width="7.5703125" style="14" customWidth="1"/>
    <col min="6658" max="6658" width="9.5703125" style="14" customWidth="1"/>
    <col min="6659" max="6659" width="43.5703125" style="14" customWidth="1"/>
    <col min="6660" max="6660" width="8.42578125" style="14" customWidth="1"/>
    <col min="6661" max="6661" width="9.5703125" style="14" customWidth="1"/>
    <col min="6662" max="6662" width="11.5703125" style="14" customWidth="1"/>
    <col min="6663" max="6663" width="15.5703125" style="14" customWidth="1"/>
    <col min="6664" max="6912" width="9.140625" style="14"/>
    <col min="6913" max="6913" width="7.5703125" style="14" customWidth="1"/>
    <col min="6914" max="6914" width="9.5703125" style="14" customWidth="1"/>
    <col min="6915" max="6915" width="43.5703125" style="14" customWidth="1"/>
    <col min="6916" max="6916" width="8.42578125" style="14" customWidth="1"/>
    <col min="6917" max="6917" width="9.5703125" style="14" customWidth="1"/>
    <col min="6918" max="6918" width="11.5703125" style="14" customWidth="1"/>
    <col min="6919" max="6919" width="15.5703125" style="14" customWidth="1"/>
    <col min="6920" max="7168" width="9.140625" style="14"/>
    <col min="7169" max="7169" width="7.5703125" style="14" customWidth="1"/>
    <col min="7170" max="7170" width="9.5703125" style="14" customWidth="1"/>
    <col min="7171" max="7171" width="43.5703125" style="14" customWidth="1"/>
    <col min="7172" max="7172" width="8.42578125" style="14" customWidth="1"/>
    <col min="7173" max="7173" width="9.5703125" style="14" customWidth="1"/>
    <col min="7174" max="7174" width="11.5703125" style="14" customWidth="1"/>
    <col min="7175" max="7175" width="15.5703125" style="14" customWidth="1"/>
    <col min="7176" max="7424" width="9.140625" style="14"/>
    <col min="7425" max="7425" width="7.5703125" style="14" customWidth="1"/>
    <col min="7426" max="7426" width="9.5703125" style="14" customWidth="1"/>
    <col min="7427" max="7427" width="43.5703125" style="14" customWidth="1"/>
    <col min="7428" max="7428" width="8.42578125" style="14" customWidth="1"/>
    <col min="7429" max="7429" width="9.5703125" style="14" customWidth="1"/>
    <col min="7430" max="7430" width="11.5703125" style="14" customWidth="1"/>
    <col min="7431" max="7431" width="15.5703125" style="14" customWidth="1"/>
    <col min="7432" max="7680" width="9.140625" style="14"/>
    <col min="7681" max="7681" width="7.5703125" style="14" customWidth="1"/>
    <col min="7682" max="7682" width="9.5703125" style="14" customWidth="1"/>
    <col min="7683" max="7683" width="43.5703125" style="14" customWidth="1"/>
    <col min="7684" max="7684" width="8.42578125" style="14" customWidth="1"/>
    <col min="7685" max="7685" width="9.5703125" style="14" customWidth="1"/>
    <col min="7686" max="7686" width="11.5703125" style="14" customWidth="1"/>
    <col min="7687" max="7687" width="15.5703125" style="14" customWidth="1"/>
    <col min="7688" max="7936" width="9.140625" style="14"/>
    <col min="7937" max="7937" width="7.5703125" style="14" customWidth="1"/>
    <col min="7938" max="7938" width="9.5703125" style="14" customWidth="1"/>
    <col min="7939" max="7939" width="43.5703125" style="14" customWidth="1"/>
    <col min="7940" max="7940" width="8.42578125" style="14" customWidth="1"/>
    <col min="7941" max="7941" width="9.5703125" style="14" customWidth="1"/>
    <col min="7942" max="7942" width="11.5703125" style="14" customWidth="1"/>
    <col min="7943" max="7943" width="15.5703125" style="14" customWidth="1"/>
    <col min="7944" max="8192" width="9.140625" style="14"/>
    <col min="8193" max="8193" width="7.5703125" style="14" customWidth="1"/>
    <col min="8194" max="8194" width="9.5703125" style="14" customWidth="1"/>
    <col min="8195" max="8195" width="43.5703125" style="14" customWidth="1"/>
    <col min="8196" max="8196" width="8.42578125" style="14" customWidth="1"/>
    <col min="8197" max="8197" width="9.5703125" style="14" customWidth="1"/>
    <col min="8198" max="8198" width="11.5703125" style="14" customWidth="1"/>
    <col min="8199" max="8199" width="15.5703125" style="14" customWidth="1"/>
    <col min="8200" max="8448" width="9.140625" style="14"/>
    <col min="8449" max="8449" width="7.5703125" style="14" customWidth="1"/>
    <col min="8450" max="8450" width="9.5703125" style="14" customWidth="1"/>
    <col min="8451" max="8451" width="43.5703125" style="14" customWidth="1"/>
    <col min="8452" max="8452" width="8.42578125" style="14" customWidth="1"/>
    <col min="8453" max="8453" width="9.5703125" style="14" customWidth="1"/>
    <col min="8454" max="8454" width="11.5703125" style="14" customWidth="1"/>
    <col min="8455" max="8455" width="15.5703125" style="14" customWidth="1"/>
    <col min="8456" max="8704" width="9.140625" style="14"/>
    <col min="8705" max="8705" width="7.5703125" style="14" customWidth="1"/>
    <col min="8706" max="8706" width="9.5703125" style="14" customWidth="1"/>
    <col min="8707" max="8707" width="43.5703125" style="14" customWidth="1"/>
    <col min="8708" max="8708" width="8.42578125" style="14" customWidth="1"/>
    <col min="8709" max="8709" width="9.5703125" style="14" customWidth="1"/>
    <col min="8710" max="8710" width="11.5703125" style="14" customWidth="1"/>
    <col min="8711" max="8711" width="15.5703125" style="14" customWidth="1"/>
    <col min="8712" max="8960" width="9.140625" style="14"/>
    <col min="8961" max="8961" width="7.5703125" style="14" customWidth="1"/>
    <col min="8962" max="8962" width="9.5703125" style="14" customWidth="1"/>
    <col min="8963" max="8963" width="43.5703125" style="14" customWidth="1"/>
    <col min="8964" max="8964" width="8.42578125" style="14" customWidth="1"/>
    <col min="8965" max="8965" width="9.5703125" style="14" customWidth="1"/>
    <col min="8966" max="8966" width="11.5703125" style="14" customWidth="1"/>
    <col min="8967" max="8967" width="15.5703125" style="14" customWidth="1"/>
    <col min="8968" max="9216" width="9.140625" style="14"/>
    <col min="9217" max="9217" width="7.5703125" style="14" customWidth="1"/>
    <col min="9218" max="9218" width="9.5703125" style="14" customWidth="1"/>
    <col min="9219" max="9219" width="43.5703125" style="14" customWidth="1"/>
    <col min="9220" max="9220" width="8.42578125" style="14" customWidth="1"/>
    <col min="9221" max="9221" width="9.5703125" style="14" customWidth="1"/>
    <col min="9222" max="9222" width="11.5703125" style="14" customWidth="1"/>
    <col min="9223" max="9223" width="15.5703125" style="14" customWidth="1"/>
    <col min="9224" max="9472" width="9.140625" style="14"/>
    <col min="9473" max="9473" width="7.5703125" style="14" customWidth="1"/>
    <col min="9474" max="9474" width="9.5703125" style="14" customWidth="1"/>
    <col min="9475" max="9475" width="43.5703125" style="14" customWidth="1"/>
    <col min="9476" max="9476" width="8.42578125" style="14" customWidth="1"/>
    <col min="9477" max="9477" width="9.5703125" style="14" customWidth="1"/>
    <col min="9478" max="9478" width="11.5703125" style="14" customWidth="1"/>
    <col min="9479" max="9479" width="15.5703125" style="14" customWidth="1"/>
    <col min="9480" max="9728" width="9.140625" style="14"/>
    <col min="9729" max="9729" width="7.5703125" style="14" customWidth="1"/>
    <col min="9730" max="9730" width="9.5703125" style="14" customWidth="1"/>
    <col min="9731" max="9731" width="43.5703125" style="14" customWidth="1"/>
    <col min="9732" max="9732" width="8.42578125" style="14" customWidth="1"/>
    <col min="9733" max="9733" width="9.5703125" style="14" customWidth="1"/>
    <col min="9734" max="9734" width="11.5703125" style="14" customWidth="1"/>
    <col min="9735" max="9735" width="15.5703125" style="14" customWidth="1"/>
    <col min="9736" max="9984" width="9.140625" style="14"/>
    <col min="9985" max="9985" width="7.5703125" style="14" customWidth="1"/>
    <col min="9986" max="9986" width="9.5703125" style="14" customWidth="1"/>
    <col min="9987" max="9987" width="43.5703125" style="14" customWidth="1"/>
    <col min="9988" max="9988" width="8.42578125" style="14" customWidth="1"/>
    <col min="9989" max="9989" width="9.5703125" style="14" customWidth="1"/>
    <col min="9990" max="9990" width="11.5703125" style="14" customWidth="1"/>
    <col min="9991" max="9991" width="15.5703125" style="14" customWidth="1"/>
    <col min="9992" max="10240" width="9.140625" style="14"/>
    <col min="10241" max="10241" width="7.5703125" style="14" customWidth="1"/>
    <col min="10242" max="10242" width="9.5703125" style="14" customWidth="1"/>
    <col min="10243" max="10243" width="43.5703125" style="14" customWidth="1"/>
    <col min="10244" max="10244" width="8.42578125" style="14" customWidth="1"/>
    <col min="10245" max="10245" width="9.5703125" style="14" customWidth="1"/>
    <col min="10246" max="10246" width="11.5703125" style="14" customWidth="1"/>
    <col min="10247" max="10247" width="15.5703125" style="14" customWidth="1"/>
    <col min="10248" max="10496" width="9.140625" style="14"/>
    <col min="10497" max="10497" width="7.5703125" style="14" customWidth="1"/>
    <col min="10498" max="10498" width="9.5703125" style="14" customWidth="1"/>
    <col min="10499" max="10499" width="43.5703125" style="14" customWidth="1"/>
    <col min="10500" max="10500" width="8.42578125" style="14" customWidth="1"/>
    <col min="10501" max="10501" width="9.5703125" style="14" customWidth="1"/>
    <col min="10502" max="10502" width="11.5703125" style="14" customWidth="1"/>
    <col min="10503" max="10503" width="15.5703125" style="14" customWidth="1"/>
    <col min="10504" max="10752" width="9.140625" style="14"/>
    <col min="10753" max="10753" width="7.5703125" style="14" customWidth="1"/>
    <col min="10754" max="10754" width="9.5703125" style="14" customWidth="1"/>
    <col min="10755" max="10755" width="43.5703125" style="14" customWidth="1"/>
    <col min="10756" max="10756" width="8.42578125" style="14" customWidth="1"/>
    <col min="10757" max="10757" width="9.5703125" style="14" customWidth="1"/>
    <col min="10758" max="10758" width="11.5703125" style="14" customWidth="1"/>
    <col min="10759" max="10759" width="15.5703125" style="14" customWidth="1"/>
    <col min="10760" max="11008" width="9.140625" style="14"/>
    <col min="11009" max="11009" width="7.5703125" style="14" customWidth="1"/>
    <col min="11010" max="11010" width="9.5703125" style="14" customWidth="1"/>
    <col min="11011" max="11011" width="43.5703125" style="14" customWidth="1"/>
    <col min="11012" max="11012" width="8.42578125" style="14" customWidth="1"/>
    <col min="11013" max="11013" width="9.5703125" style="14" customWidth="1"/>
    <col min="11014" max="11014" width="11.5703125" style="14" customWidth="1"/>
    <col min="11015" max="11015" width="15.5703125" style="14" customWidth="1"/>
    <col min="11016" max="11264" width="9.140625" style="14"/>
    <col min="11265" max="11265" width="7.5703125" style="14" customWidth="1"/>
    <col min="11266" max="11266" width="9.5703125" style="14" customWidth="1"/>
    <col min="11267" max="11267" width="43.5703125" style="14" customWidth="1"/>
    <col min="11268" max="11268" width="8.42578125" style="14" customWidth="1"/>
    <col min="11269" max="11269" width="9.5703125" style="14" customWidth="1"/>
    <col min="11270" max="11270" width="11.5703125" style="14" customWidth="1"/>
    <col min="11271" max="11271" width="15.5703125" style="14" customWidth="1"/>
    <col min="11272" max="11520" width="9.140625" style="14"/>
    <col min="11521" max="11521" width="7.5703125" style="14" customWidth="1"/>
    <col min="11522" max="11522" width="9.5703125" style="14" customWidth="1"/>
    <col min="11523" max="11523" width="43.5703125" style="14" customWidth="1"/>
    <col min="11524" max="11524" width="8.42578125" style="14" customWidth="1"/>
    <col min="11525" max="11525" width="9.5703125" style="14" customWidth="1"/>
    <col min="11526" max="11526" width="11.5703125" style="14" customWidth="1"/>
    <col min="11527" max="11527" width="15.5703125" style="14" customWidth="1"/>
    <col min="11528" max="11776" width="9.140625" style="14"/>
    <col min="11777" max="11777" width="7.5703125" style="14" customWidth="1"/>
    <col min="11778" max="11778" width="9.5703125" style="14" customWidth="1"/>
    <col min="11779" max="11779" width="43.5703125" style="14" customWidth="1"/>
    <col min="11780" max="11780" width="8.42578125" style="14" customWidth="1"/>
    <col min="11781" max="11781" width="9.5703125" style="14" customWidth="1"/>
    <col min="11782" max="11782" width="11.5703125" style="14" customWidth="1"/>
    <col min="11783" max="11783" width="15.5703125" style="14" customWidth="1"/>
    <col min="11784" max="12032" width="9.140625" style="14"/>
    <col min="12033" max="12033" width="7.5703125" style="14" customWidth="1"/>
    <col min="12034" max="12034" width="9.5703125" style="14" customWidth="1"/>
    <col min="12035" max="12035" width="43.5703125" style="14" customWidth="1"/>
    <col min="12036" max="12036" width="8.42578125" style="14" customWidth="1"/>
    <col min="12037" max="12037" width="9.5703125" style="14" customWidth="1"/>
    <col min="12038" max="12038" width="11.5703125" style="14" customWidth="1"/>
    <col min="12039" max="12039" width="15.5703125" style="14" customWidth="1"/>
    <col min="12040" max="12288" width="9.140625" style="14"/>
    <col min="12289" max="12289" width="7.5703125" style="14" customWidth="1"/>
    <col min="12290" max="12290" width="9.5703125" style="14" customWidth="1"/>
    <col min="12291" max="12291" width="43.5703125" style="14" customWidth="1"/>
    <col min="12292" max="12292" width="8.42578125" style="14" customWidth="1"/>
    <col min="12293" max="12293" width="9.5703125" style="14" customWidth="1"/>
    <col min="12294" max="12294" width="11.5703125" style="14" customWidth="1"/>
    <col min="12295" max="12295" width="15.5703125" style="14" customWidth="1"/>
    <col min="12296" max="12544" width="9.140625" style="14"/>
    <col min="12545" max="12545" width="7.5703125" style="14" customWidth="1"/>
    <col min="12546" max="12546" width="9.5703125" style="14" customWidth="1"/>
    <col min="12547" max="12547" width="43.5703125" style="14" customWidth="1"/>
    <col min="12548" max="12548" width="8.42578125" style="14" customWidth="1"/>
    <col min="12549" max="12549" width="9.5703125" style="14" customWidth="1"/>
    <col min="12550" max="12550" width="11.5703125" style="14" customWidth="1"/>
    <col min="12551" max="12551" width="15.5703125" style="14" customWidth="1"/>
    <col min="12552" max="12800" width="9.140625" style="14"/>
    <col min="12801" max="12801" width="7.5703125" style="14" customWidth="1"/>
    <col min="12802" max="12802" width="9.5703125" style="14" customWidth="1"/>
    <col min="12803" max="12803" width="43.5703125" style="14" customWidth="1"/>
    <col min="12804" max="12804" width="8.42578125" style="14" customWidth="1"/>
    <col min="12805" max="12805" width="9.5703125" style="14" customWidth="1"/>
    <col min="12806" max="12806" width="11.5703125" style="14" customWidth="1"/>
    <col min="12807" max="12807" width="15.5703125" style="14" customWidth="1"/>
    <col min="12808" max="13056" width="9.140625" style="14"/>
    <col min="13057" max="13057" width="7.5703125" style="14" customWidth="1"/>
    <col min="13058" max="13058" width="9.5703125" style="14" customWidth="1"/>
    <col min="13059" max="13059" width="43.5703125" style="14" customWidth="1"/>
    <col min="13060" max="13060" width="8.42578125" style="14" customWidth="1"/>
    <col min="13061" max="13061" width="9.5703125" style="14" customWidth="1"/>
    <col min="13062" max="13062" width="11.5703125" style="14" customWidth="1"/>
    <col min="13063" max="13063" width="15.5703125" style="14" customWidth="1"/>
    <col min="13064" max="13312" width="9.140625" style="14"/>
    <col min="13313" max="13313" width="7.5703125" style="14" customWidth="1"/>
    <col min="13314" max="13314" width="9.5703125" style="14" customWidth="1"/>
    <col min="13315" max="13315" width="43.5703125" style="14" customWidth="1"/>
    <col min="13316" max="13316" width="8.42578125" style="14" customWidth="1"/>
    <col min="13317" max="13317" width="9.5703125" style="14" customWidth="1"/>
    <col min="13318" max="13318" width="11.5703125" style="14" customWidth="1"/>
    <col min="13319" max="13319" width="15.5703125" style="14" customWidth="1"/>
    <col min="13320" max="13568" width="9.140625" style="14"/>
    <col min="13569" max="13569" width="7.5703125" style="14" customWidth="1"/>
    <col min="13570" max="13570" width="9.5703125" style="14" customWidth="1"/>
    <col min="13571" max="13571" width="43.5703125" style="14" customWidth="1"/>
    <col min="13572" max="13572" width="8.42578125" style="14" customWidth="1"/>
    <col min="13573" max="13573" width="9.5703125" style="14" customWidth="1"/>
    <col min="13574" max="13574" width="11.5703125" style="14" customWidth="1"/>
    <col min="13575" max="13575" width="15.5703125" style="14" customWidth="1"/>
    <col min="13576" max="13824" width="9.140625" style="14"/>
    <col min="13825" max="13825" width="7.5703125" style="14" customWidth="1"/>
    <col min="13826" max="13826" width="9.5703125" style="14" customWidth="1"/>
    <col min="13827" max="13827" width="43.5703125" style="14" customWidth="1"/>
    <col min="13828" max="13828" width="8.42578125" style="14" customWidth="1"/>
    <col min="13829" max="13829" width="9.5703125" style="14" customWidth="1"/>
    <col min="13830" max="13830" width="11.5703125" style="14" customWidth="1"/>
    <col min="13831" max="13831" width="15.5703125" style="14" customWidth="1"/>
    <col min="13832" max="14080" width="9.140625" style="14"/>
    <col min="14081" max="14081" width="7.5703125" style="14" customWidth="1"/>
    <col min="14082" max="14082" width="9.5703125" style="14" customWidth="1"/>
    <col min="14083" max="14083" width="43.5703125" style="14" customWidth="1"/>
    <col min="14084" max="14084" width="8.42578125" style="14" customWidth="1"/>
    <col min="14085" max="14085" width="9.5703125" style="14" customWidth="1"/>
    <col min="14086" max="14086" width="11.5703125" style="14" customWidth="1"/>
    <col min="14087" max="14087" width="15.5703125" style="14" customWidth="1"/>
    <col min="14088" max="14336" width="9.140625" style="14"/>
    <col min="14337" max="14337" width="7.5703125" style="14" customWidth="1"/>
    <col min="14338" max="14338" width="9.5703125" style="14" customWidth="1"/>
    <col min="14339" max="14339" width="43.5703125" style="14" customWidth="1"/>
    <col min="14340" max="14340" width="8.42578125" style="14" customWidth="1"/>
    <col min="14341" max="14341" width="9.5703125" style="14" customWidth="1"/>
    <col min="14342" max="14342" width="11.5703125" style="14" customWidth="1"/>
    <col min="14343" max="14343" width="15.5703125" style="14" customWidth="1"/>
    <col min="14344" max="14592" width="9.140625" style="14"/>
    <col min="14593" max="14593" width="7.5703125" style="14" customWidth="1"/>
    <col min="14594" max="14594" width="9.5703125" style="14" customWidth="1"/>
    <col min="14595" max="14595" width="43.5703125" style="14" customWidth="1"/>
    <col min="14596" max="14596" width="8.42578125" style="14" customWidth="1"/>
    <col min="14597" max="14597" width="9.5703125" style="14" customWidth="1"/>
    <col min="14598" max="14598" width="11.5703125" style="14" customWidth="1"/>
    <col min="14599" max="14599" width="15.5703125" style="14" customWidth="1"/>
    <col min="14600" max="14848" width="9.140625" style="14"/>
    <col min="14849" max="14849" width="7.5703125" style="14" customWidth="1"/>
    <col min="14850" max="14850" width="9.5703125" style="14" customWidth="1"/>
    <col min="14851" max="14851" width="43.5703125" style="14" customWidth="1"/>
    <col min="14852" max="14852" width="8.42578125" style="14" customWidth="1"/>
    <col min="14853" max="14853" width="9.5703125" style="14" customWidth="1"/>
    <col min="14854" max="14854" width="11.5703125" style="14" customWidth="1"/>
    <col min="14855" max="14855" width="15.5703125" style="14" customWidth="1"/>
    <col min="14856" max="15104" width="9.140625" style="14"/>
    <col min="15105" max="15105" width="7.5703125" style="14" customWidth="1"/>
    <col min="15106" max="15106" width="9.5703125" style="14" customWidth="1"/>
    <col min="15107" max="15107" width="43.5703125" style="14" customWidth="1"/>
    <col min="15108" max="15108" width="8.42578125" style="14" customWidth="1"/>
    <col min="15109" max="15109" width="9.5703125" style="14" customWidth="1"/>
    <col min="15110" max="15110" width="11.5703125" style="14" customWidth="1"/>
    <col min="15111" max="15111" width="15.5703125" style="14" customWidth="1"/>
    <col min="15112" max="15360" width="9.140625" style="14"/>
    <col min="15361" max="15361" width="7.5703125" style="14" customWidth="1"/>
    <col min="15362" max="15362" width="9.5703125" style="14" customWidth="1"/>
    <col min="15363" max="15363" width="43.5703125" style="14" customWidth="1"/>
    <col min="15364" max="15364" width="8.42578125" style="14" customWidth="1"/>
    <col min="15365" max="15365" width="9.5703125" style="14" customWidth="1"/>
    <col min="15366" max="15366" width="11.5703125" style="14" customWidth="1"/>
    <col min="15367" max="15367" width="15.5703125" style="14" customWidth="1"/>
    <col min="15368" max="15616" width="9.140625" style="14"/>
    <col min="15617" max="15617" width="7.5703125" style="14" customWidth="1"/>
    <col min="15618" max="15618" width="9.5703125" style="14" customWidth="1"/>
    <col min="15619" max="15619" width="43.5703125" style="14" customWidth="1"/>
    <col min="15620" max="15620" width="8.42578125" style="14" customWidth="1"/>
    <col min="15621" max="15621" width="9.5703125" style="14" customWidth="1"/>
    <col min="15622" max="15622" width="11.5703125" style="14" customWidth="1"/>
    <col min="15623" max="15623" width="15.5703125" style="14" customWidth="1"/>
    <col min="15624" max="15872" width="9.140625" style="14"/>
    <col min="15873" max="15873" width="7.5703125" style="14" customWidth="1"/>
    <col min="15874" max="15874" width="9.5703125" style="14" customWidth="1"/>
    <col min="15875" max="15875" width="43.5703125" style="14" customWidth="1"/>
    <col min="15876" max="15876" width="8.42578125" style="14" customWidth="1"/>
    <col min="15877" max="15877" width="9.5703125" style="14" customWidth="1"/>
    <col min="15878" max="15878" width="11.5703125" style="14" customWidth="1"/>
    <col min="15879" max="15879" width="15.5703125" style="14" customWidth="1"/>
    <col min="15880" max="16128" width="9.140625" style="14"/>
    <col min="16129" max="16129" width="7.5703125" style="14" customWidth="1"/>
    <col min="16130" max="16130" width="9.5703125" style="14" customWidth="1"/>
    <col min="16131" max="16131" width="43.5703125" style="14" customWidth="1"/>
    <col min="16132" max="16132" width="8.42578125" style="14" customWidth="1"/>
    <col min="16133" max="16133" width="9.5703125" style="14" customWidth="1"/>
    <col min="16134" max="16134" width="11.5703125" style="14" customWidth="1"/>
    <col min="16135" max="16135" width="15.5703125" style="14" customWidth="1"/>
    <col min="16136" max="16382" width="9.140625" style="14"/>
    <col min="16383" max="16384" width="8.85546875" style="14" customWidth="1"/>
  </cols>
  <sheetData>
    <row r="1" spans="1:13" x14ac:dyDescent="0.2">
      <c r="G1" s="481" t="str">
        <f>'Schedule D -  QUALITY'!G1</f>
        <v>RW10395951/21 ( R )</v>
      </c>
    </row>
    <row r="2" spans="1:13" x14ac:dyDescent="0.2">
      <c r="A2" s="15"/>
      <c r="B2" s="8"/>
      <c r="C2" s="756" t="str">
        <f>'Schedule D -  QUALITY'!C2:F3</f>
        <v xml:space="preserve">WORK PACKAGE TWO (2) - MODIFY MAINTENANCE T&amp;P STORE WORKS AREA 2 
AT ZUIKERBOSCH PUMPING STATION </v>
      </c>
      <c r="D2" s="756"/>
      <c r="E2" s="756"/>
      <c r="F2" s="756"/>
      <c r="G2" s="482"/>
      <c r="I2" s="13"/>
      <c r="J2" s="713"/>
      <c r="K2" s="713"/>
      <c r="L2" s="713"/>
      <c r="M2" s="49"/>
    </row>
    <row r="3" spans="1:13" x14ac:dyDescent="0.2">
      <c r="A3" s="15"/>
      <c r="B3" s="8"/>
      <c r="C3" s="756"/>
      <c r="D3" s="756"/>
      <c r="E3" s="756"/>
      <c r="F3" s="756"/>
      <c r="G3" s="200" t="s">
        <v>868</v>
      </c>
      <c r="I3" s="13"/>
      <c r="J3" s="713"/>
      <c r="K3" s="713"/>
      <c r="L3" s="713"/>
      <c r="M3" s="13"/>
    </row>
    <row r="4" spans="1:13" x14ac:dyDescent="0.2">
      <c r="A4" s="17"/>
      <c r="B4" s="233"/>
      <c r="D4" s="194"/>
      <c r="E4" s="195"/>
      <c r="F4" s="196"/>
      <c r="H4" s="14"/>
      <c r="I4" s="13"/>
      <c r="J4" s="13"/>
      <c r="K4" s="13"/>
      <c r="L4" s="13"/>
      <c r="M4" s="13"/>
    </row>
    <row r="5" spans="1:13" x14ac:dyDescent="0.2">
      <c r="A5" s="746" t="s">
        <v>21</v>
      </c>
      <c r="B5" s="748" t="s">
        <v>22</v>
      </c>
      <c r="C5" s="281" t="s">
        <v>9</v>
      </c>
      <c r="D5" s="197" t="s">
        <v>5</v>
      </c>
      <c r="E5" s="198" t="s">
        <v>12</v>
      </c>
      <c r="F5" s="750" t="s">
        <v>6</v>
      </c>
      <c r="G5" s="202" t="s">
        <v>20</v>
      </c>
      <c r="I5" s="13"/>
      <c r="J5" s="13"/>
      <c r="K5" s="13"/>
      <c r="L5" s="13"/>
      <c r="M5" s="13"/>
    </row>
    <row r="6" spans="1:13" x14ac:dyDescent="0.2">
      <c r="A6" s="747"/>
      <c r="B6" s="749"/>
      <c r="C6" s="282"/>
      <c r="D6" s="403"/>
      <c r="E6" s="404"/>
      <c r="F6" s="751"/>
      <c r="G6" s="405"/>
    </row>
    <row r="7" spans="1:13" x14ac:dyDescent="0.2">
      <c r="A7" s="26"/>
      <c r="B7" s="23"/>
      <c r="C7" s="406"/>
      <c r="D7" s="407"/>
      <c r="E7" s="407"/>
      <c r="F7" s="407"/>
      <c r="G7" s="408"/>
      <c r="H7" s="14"/>
    </row>
    <row r="8" spans="1:13" s="33" customFormat="1" x14ac:dyDescent="0.2">
      <c r="A8" s="409"/>
      <c r="B8" s="410"/>
      <c r="C8" s="411" t="s">
        <v>308</v>
      </c>
      <c r="D8" s="412"/>
      <c r="E8" s="413"/>
      <c r="F8" s="414"/>
      <c r="G8" s="415"/>
      <c r="H8" s="32"/>
    </row>
    <row r="9" spans="1:13" s="33" customFormat="1" x14ac:dyDescent="0.2">
      <c r="A9" s="409"/>
      <c r="B9" s="410"/>
      <c r="C9" s="411"/>
      <c r="D9" s="412"/>
      <c r="E9" s="413"/>
      <c r="F9" s="414"/>
      <c r="G9" s="415"/>
      <c r="H9" s="32"/>
    </row>
    <row r="10" spans="1:13" s="33" customFormat="1" x14ac:dyDescent="0.2">
      <c r="A10" s="416"/>
      <c r="B10" s="355"/>
      <c r="C10" s="417" t="s">
        <v>309</v>
      </c>
      <c r="D10" s="418"/>
      <c r="E10" s="418"/>
      <c r="F10" s="419"/>
      <c r="G10" s="415"/>
      <c r="H10" s="32"/>
    </row>
    <row r="11" spans="1:13" s="33" customFormat="1" x14ac:dyDescent="0.2">
      <c r="A11" s="416"/>
      <c r="B11" s="355"/>
      <c r="C11" s="417"/>
      <c r="D11" s="418"/>
      <c r="E11" s="418"/>
      <c r="F11" s="419"/>
      <c r="G11" s="415"/>
      <c r="H11" s="32"/>
    </row>
    <row r="12" spans="1:13" s="33" customFormat="1" x14ac:dyDescent="0.2">
      <c r="A12" s="416"/>
      <c r="B12" s="355"/>
      <c r="C12" s="417" t="s">
        <v>310</v>
      </c>
      <c r="D12" s="418"/>
      <c r="E12" s="418"/>
      <c r="F12" s="419"/>
      <c r="G12" s="415"/>
      <c r="H12" s="32"/>
    </row>
    <row r="13" spans="1:13" s="33" customFormat="1" x14ac:dyDescent="0.2">
      <c r="A13" s="416"/>
      <c r="B13" s="355"/>
      <c r="C13" s="417"/>
      <c r="D13" s="418"/>
      <c r="E13" s="418"/>
      <c r="F13" s="419"/>
      <c r="G13" s="415"/>
      <c r="H13" s="32"/>
    </row>
    <row r="14" spans="1:13" s="33" customFormat="1" x14ac:dyDescent="0.2">
      <c r="A14" s="416"/>
      <c r="B14" s="355"/>
      <c r="C14" s="417" t="s">
        <v>311</v>
      </c>
      <c r="D14" s="418"/>
      <c r="E14" s="418"/>
      <c r="F14" s="419"/>
      <c r="G14" s="415"/>
      <c r="H14" s="32"/>
    </row>
    <row r="15" spans="1:13" s="33" customFormat="1" x14ac:dyDescent="0.2">
      <c r="A15" s="416"/>
      <c r="B15" s="355"/>
      <c r="C15" s="420" t="s">
        <v>312</v>
      </c>
      <c r="D15" s="418"/>
      <c r="E15" s="418"/>
      <c r="F15" s="419"/>
      <c r="G15" s="415"/>
      <c r="H15" s="32"/>
    </row>
    <row r="16" spans="1:13" s="33" customFormat="1" x14ac:dyDescent="0.2">
      <c r="A16" s="416"/>
      <c r="B16" s="355"/>
      <c r="C16" s="420" t="s">
        <v>313</v>
      </c>
      <c r="D16" s="418"/>
      <c r="E16" s="418"/>
      <c r="F16" s="419"/>
      <c r="G16" s="415"/>
      <c r="H16" s="32"/>
    </row>
    <row r="17" spans="1:8" s="33" customFormat="1" x14ac:dyDescent="0.2">
      <c r="A17" s="416"/>
      <c r="B17" s="355"/>
      <c r="C17" s="420"/>
      <c r="D17" s="418"/>
      <c r="E17" s="418"/>
      <c r="F17" s="419"/>
      <c r="G17" s="415"/>
      <c r="H17" s="32"/>
    </row>
    <row r="18" spans="1:8" s="33" customFormat="1" x14ac:dyDescent="0.2">
      <c r="A18" s="416"/>
      <c r="B18" s="355"/>
      <c r="C18" s="420" t="s">
        <v>314</v>
      </c>
      <c r="D18" s="418"/>
      <c r="E18" s="418"/>
      <c r="F18" s="419"/>
      <c r="G18" s="415"/>
      <c r="H18" s="32"/>
    </row>
    <row r="19" spans="1:8" s="33" customFormat="1" x14ac:dyDescent="0.2">
      <c r="A19" s="416"/>
      <c r="B19" s="355"/>
      <c r="C19" s="421"/>
      <c r="D19" s="418"/>
      <c r="E19" s="418"/>
      <c r="F19" s="419"/>
      <c r="G19" s="415"/>
      <c r="H19" s="32"/>
    </row>
    <row r="20" spans="1:8" s="33" customFormat="1" ht="38.25" x14ac:dyDescent="0.2">
      <c r="A20" s="416"/>
      <c r="B20" s="355"/>
      <c r="C20" s="422" t="s">
        <v>315</v>
      </c>
      <c r="D20" s="418"/>
      <c r="E20" s="418"/>
      <c r="F20" s="419"/>
      <c r="G20" s="415"/>
      <c r="H20" s="32"/>
    </row>
    <row r="21" spans="1:8" s="33" customFormat="1" x14ac:dyDescent="0.2">
      <c r="A21" s="416"/>
      <c r="B21" s="355"/>
      <c r="C21" s="421"/>
      <c r="D21" s="418"/>
      <c r="E21" s="418"/>
      <c r="F21" s="419"/>
      <c r="G21" s="415"/>
      <c r="H21" s="32"/>
    </row>
    <row r="22" spans="1:8" s="33" customFormat="1" x14ac:dyDescent="0.2">
      <c r="A22" s="416"/>
      <c r="B22" s="355"/>
      <c r="C22" s="423"/>
      <c r="D22" s="418"/>
      <c r="E22" s="418"/>
      <c r="F22" s="419"/>
      <c r="G22" s="415"/>
      <c r="H22" s="32"/>
    </row>
    <row r="23" spans="1:8" s="33" customFormat="1" x14ac:dyDescent="0.2">
      <c r="A23" s="416" t="s">
        <v>316</v>
      </c>
      <c r="B23" s="355"/>
      <c r="C23" s="422" t="s">
        <v>317</v>
      </c>
      <c r="D23" s="418" t="s">
        <v>23</v>
      </c>
      <c r="E23" s="418">
        <v>1</v>
      </c>
      <c r="F23" s="419"/>
      <c r="G23" s="415"/>
      <c r="H23" s="32"/>
    </row>
    <row r="24" spans="1:8" s="33" customFormat="1" x14ac:dyDescent="0.2">
      <c r="A24" s="416"/>
      <c r="B24" s="355"/>
      <c r="C24" s="422"/>
      <c r="D24" s="418"/>
      <c r="E24" s="418"/>
      <c r="F24" s="419"/>
      <c r="G24" s="415"/>
      <c r="H24" s="32"/>
    </row>
    <row r="25" spans="1:8" s="33" customFormat="1" x14ac:dyDescent="0.2">
      <c r="A25" s="416" t="s">
        <v>318</v>
      </c>
      <c r="B25" s="355"/>
      <c r="C25" s="422" t="s">
        <v>319</v>
      </c>
      <c r="D25" s="418" t="s">
        <v>23</v>
      </c>
      <c r="E25" s="418">
        <v>1</v>
      </c>
      <c r="F25" s="419"/>
      <c r="G25" s="415"/>
      <c r="H25" s="32"/>
    </row>
    <row r="26" spans="1:8" s="33" customFormat="1" x14ac:dyDescent="0.2">
      <c r="A26" s="416"/>
      <c r="B26" s="355"/>
      <c r="C26" s="421"/>
      <c r="D26" s="418"/>
      <c r="E26" s="418"/>
      <c r="F26" s="419"/>
      <c r="G26" s="415"/>
      <c r="H26" s="32"/>
    </row>
    <row r="27" spans="1:8" s="33" customFormat="1" x14ac:dyDescent="0.2">
      <c r="A27" s="416" t="s">
        <v>320</v>
      </c>
      <c r="B27" s="355"/>
      <c r="C27" s="422" t="s">
        <v>321</v>
      </c>
      <c r="D27" s="418" t="s">
        <v>23</v>
      </c>
      <c r="E27" s="418">
        <v>1</v>
      </c>
      <c r="F27" s="419"/>
      <c r="G27" s="415"/>
      <c r="H27" s="32"/>
    </row>
    <row r="28" spans="1:8" s="33" customFormat="1" x14ac:dyDescent="0.2">
      <c r="A28" s="424"/>
      <c r="B28" s="355"/>
      <c r="C28" s="421"/>
      <c r="D28" s="418"/>
      <c r="E28" s="418"/>
      <c r="F28" s="419"/>
      <c r="G28" s="415"/>
      <c r="H28" s="32"/>
    </row>
    <row r="29" spans="1:8" s="33" customFormat="1" x14ac:dyDescent="0.2">
      <c r="A29" s="416" t="s">
        <v>322</v>
      </c>
      <c r="B29" s="355"/>
      <c r="C29" s="422" t="s">
        <v>323</v>
      </c>
      <c r="D29" s="418" t="s">
        <v>23</v>
      </c>
      <c r="E29" s="418">
        <v>1</v>
      </c>
      <c r="F29" s="419"/>
      <c r="G29" s="415"/>
      <c r="H29" s="32"/>
    </row>
    <row r="30" spans="1:8" s="33" customFormat="1" x14ac:dyDescent="0.2">
      <c r="A30" s="424"/>
      <c r="B30" s="355"/>
      <c r="C30" s="421"/>
      <c r="D30" s="418"/>
      <c r="E30" s="418"/>
      <c r="F30" s="419"/>
      <c r="G30" s="415"/>
      <c r="H30" s="32"/>
    </row>
    <row r="31" spans="1:8" s="33" customFormat="1" x14ac:dyDescent="0.2">
      <c r="A31" s="416" t="s">
        <v>324</v>
      </c>
      <c r="B31" s="355"/>
      <c r="C31" s="421" t="s">
        <v>325</v>
      </c>
      <c r="D31" s="418" t="s">
        <v>70</v>
      </c>
      <c r="E31" s="418">
        <v>3</v>
      </c>
      <c r="F31" s="419"/>
      <c r="G31" s="415"/>
      <c r="H31" s="32"/>
    </row>
    <row r="32" spans="1:8" s="33" customFormat="1" x14ac:dyDescent="0.2">
      <c r="A32" s="416"/>
      <c r="B32" s="355"/>
      <c r="C32" s="421"/>
      <c r="D32" s="418"/>
      <c r="E32" s="418"/>
      <c r="F32" s="419"/>
      <c r="G32" s="415"/>
      <c r="H32" s="32"/>
    </row>
    <row r="33" spans="1:8" s="33" customFormat="1" x14ac:dyDescent="0.2">
      <c r="A33" s="416" t="s">
        <v>858</v>
      </c>
      <c r="B33" s="355"/>
      <c r="C33" s="421" t="s">
        <v>859</v>
      </c>
      <c r="D33" s="418" t="s">
        <v>23</v>
      </c>
      <c r="E33" s="418">
        <v>1</v>
      </c>
      <c r="F33" s="419"/>
      <c r="G33" s="415"/>
      <c r="H33" s="32"/>
    </row>
    <row r="34" spans="1:8" s="33" customFormat="1" x14ac:dyDescent="0.2">
      <c r="A34" s="424"/>
      <c r="B34" s="355"/>
      <c r="C34" s="421"/>
      <c r="D34" s="418"/>
      <c r="E34" s="418"/>
      <c r="F34" s="419"/>
      <c r="G34" s="415"/>
      <c r="H34" s="32"/>
    </row>
    <row r="35" spans="1:8" s="33" customFormat="1" x14ac:dyDescent="0.2">
      <c r="A35" s="425"/>
      <c r="B35" s="355"/>
      <c r="C35" s="421"/>
      <c r="D35" s="418"/>
      <c r="E35" s="418"/>
      <c r="F35" s="419"/>
      <c r="G35" s="415"/>
      <c r="H35" s="32"/>
    </row>
    <row r="36" spans="1:8" s="33" customFormat="1" x14ac:dyDescent="0.2">
      <c r="A36" s="426"/>
      <c r="B36" s="427"/>
      <c r="C36" s="428" t="s">
        <v>326</v>
      </c>
      <c r="D36" s="752"/>
      <c r="E36" s="752"/>
      <c r="F36" s="753"/>
      <c r="G36" s="429"/>
      <c r="H36" s="32"/>
    </row>
    <row r="37" spans="1:8" s="33" customFormat="1" x14ac:dyDescent="0.2">
      <c r="A37" s="430"/>
      <c r="B37" s="431"/>
      <c r="C37" s="432"/>
      <c r="D37" s="433"/>
      <c r="E37" s="433"/>
      <c r="F37" s="434"/>
      <c r="G37" s="435"/>
      <c r="H37" s="32"/>
    </row>
    <row r="38" spans="1:8" s="33" customFormat="1" x14ac:dyDescent="0.2">
      <c r="A38" s="425"/>
      <c r="B38" s="355"/>
      <c r="C38" s="420"/>
      <c r="D38" s="418"/>
      <c r="E38" s="418"/>
      <c r="F38" s="419"/>
      <c r="G38" s="415"/>
      <c r="H38" s="32"/>
    </row>
    <row r="39" spans="1:8" s="33" customFormat="1" x14ac:dyDescent="0.2">
      <c r="A39" s="425"/>
      <c r="B39" s="355"/>
      <c r="C39" s="420"/>
      <c r="D39" s="418"/>
      <c r="E39" s="418"/>
      <c r="F39" s="419"/>
      <c r="G39" s="415"/>
      <c r="H39" s="32"/>
    </row>
    <row r="40" spans="1:8" s="33" customFormat="1" x14ac:dyDescent="0.2">
      <c r="A40" s="425"/>
      <c r="B40" s="355"/>
      <c r="C40" s="417" t="s">
        <v>327</v>
      </c>
      <c r="D40" s="418"/>
      <c r="E40" s="418"/>
      <c r="F40" s="419"/>
      <c r="G40" s="415"/>
      <c r="H40" s="32"/>
    </row>
    <row r="41" spans="1:8" s="33" customFormat="1" x14ac:dyDescent="0.2">
      <c r="A41" s="425"/>
      <c r="B41" s="355"/>
      <c r="C41" s="417"/>
      <c r="D41" s="418"/>
      <c r="E41" s="418"/>
      <c r="F41" s="419"/>
      <c r="G41" s="415"/>
      <c r="H41" s="32"/>
    </row>
    <row r="42" spans="1:8" s="33" customFormat="1" x14ac:dyDescent="0.2">
      <c r="A42" s="425"/>
      <c r="B42" s="355"/>
      <c r="C42" s="417" t="s">
        <v>328</v>
      </c>
      <c r="D42" s="418"/>
      <c r="E42" s="418"/>
      <c r="F42" s="419"/>
      <c r="G42" s="415"/>
      <c r="H42" s="32"/>
    </row>
    <row r="43" spans="1:8" s="33" customFormat="1" x14ac:dyDescent="0.2">
      <c r="A43" s="425"/>
      <c r="B43" s="355"/>
      <c r="C43" s="417"/>
      <c r="D43" s="418"/>
      <c r="E43" s="418"/>
      <c r="F43" s="419"/>
      <c r="G43" s="415"/>
      <c r="H43" s="32"/>
    </row>
    <row r="44" spans="1:8" s="33" customFormat="1" x14ac:dyDescent="0.2">
      <c r="A44" s="425"/>
      <c r="B44" s="355"/>
      <c r="C44" s="420" t="s">
        <v>329</v>
      </c>
      <c r="D44" s="418"/>
      <c r="E44" s="418"/>
      <c r="F44" s="419"/>
      <c r="G44" s="415"/>
      <c r="H44" s="32"/>
    </row>
    <row r="45" spans="1:8" s="33" customFormat="1" x14ac:dyDescent="0.2">
      <c r="A45" s="425"/>
      <c r="B45" s="355"/>
      <c r="C45" s="420"/>
      <c r="D45" s="418"/>
      <c r="E45" s="418"/>
      <c r="F45" s="419"/>
      <c r="G45" s="415"/>
      <c r="H45" s="32"/>
    </row>
    <row r="46" spans="1:8" s="33" customFormat="1" x14ac:dyDescent="0.2">
      <c r="A46" s="425"/>
      <c r="B46" s="355"/>
      <c r="C46" s="420" t="s">
        <v>330</v>
      </c>
      <c r="D46" s="418"/>
      <c r="E46" s="418"/>
      <c r="F46" s="419"/>
      <c r="G46" s="415"/>
      <c r="H46" s="32"/>
    </row>
    <row r="47" spans="1:8" s="33" customFormat="1" x14ac:dyDescent="0.2">
      <c r="A47" s="425"/>
      <c r="B47" s="355"/>
      <c r="C47" s="420"/>
      <c r="D47" s="418"/>
      <c r="E47" s="418"/>
      <c r="F47" s="419"/>
      <c r="G47" s="415"/>
      <c r="H47" s="32"/>
    </row>
    <row r="48" spans="1:8" s="33" customFormat="1" x14ac:dyDescent="0.2">
      <c r="A48" s="425"/>
      <c r="B48" s="355"/>
      <c r="C48" s="420" t="s">
        <v>331</v>
      </c>
      <c r="D48" s="418"/>
      <c r="E48" s="418"/>
      <c r="F48" s="419"/>
      <c r="G48" s="415"/>
      <c r="H48" s="32"/>
    </row>
    <row r="49" spans="1:8" s="33" customFormat="1" x14ac:dyDescent="0.2">
      <c r="A49" s="425"/>
      <c r="B49" s="355"/>
      <c r="C49" s="420"/>
      <c r="D49" s="418"/>
      <c r="E49" s="418"/>
      <c r="F49" s="419"/>
      <c r="G49" s="415"/>
      <c r="H49" s="32"/>
    </row>
    <row r="50" spans="1:8" s="33" customFormat="1" x14ac:dyDescent="0.2">
      <c r="A50" s="425"/>
      <c r="B50" s="355"/>
      <c r="C50" s="420" t="s">
        <v>332</v>
      </c>
      <c r="D50" s="418"/>
      <c r="E50" s="418"/>
      <c r="F50" s="419"/>
      <c r="G50" s="415"/>
      <c r="H50" s="32"/>
    </row>
    <row r="51" spans="1:8" s="33" customFormat="1" x14ac:dyDescent="0.2">
      <c r="A51" s="425"/>
      <c r="B51" s="355"/>
      <c r="C51" s="420" t="s">
        <v>333</v>
      </c>
      <c r="D51" s="418"/>
      <c r="E51" s="418"/>
      <c r="F51" s="419"/>
      <c r="G51" s="415"/>
      <c r="H51" s="32"/>
    </row>
    <row r="52" spans="1:8" s="33" customFormat="1" x14ac:dyDescent="0.2">
      <c r="A52" s="425"/>
      <c r="B52" s="355"/>
      <c r="C52" s="420"/>
      <c r="D52" s="418"/>
      <c r="E52" s="418"/>
      <c r="F52" s="419"/>
      <c r="G52" s="415"/>
      <c r="H52" s="32"/>
    </row>
    <row r="53" spans="1:8" s="33" customFormat="1" x14ac:dyDescent="0.2">
      <c r="A53" s="425"/>
      <c r="B53" s="355"/>
      <c r="C53" s="420" t="s">
        <v>334</v>
      </c>
      <c r="D53" s="418"/>
      <c r="E53" s="418"/>
      <c r="F53" s="419"/>
      <c r="G53" s="415"/>
      <c r="H53" s="32"/>
    </row>
    <row r="54" spans="1:8" s="33" customFormat="1" x14ac:dyDescent="0.2">
      <c r="A54" s="425"/>
      <c r="B54" s="355"/>
      <c r="C54" s="420"/>
      <c r="D54" s="418"/>
      <c r="E54" s="418"/>
      <c r="F54" s="419"/>
      <c r="G54" s="415"/>
      <c r="H54" s="32"/>
    </row>
    <row r="55" spans="1:8" s="33" customFormat="1" x14ac:dyDescent="0.2">
      <c r="A55" s="425"/>
      <c r="B55" s="355"/>
      <c r="C55" s="420" t="s">
        <v>335</v>
      </c>
      <c r="D55" s="418"/>
      <c r="E55" s="418"/>
      <c r="F55" s="419"/>
      <c r="G55" s="415"/>
      <c r="H55" s="32"/>
    </row>
    <row r="56" spans="1:8" s="33" customFormat="1" x14ac:dyDescent="0.2">
      <c r="A56" s="425"/>
      <c r="B56" s="355"/>
      <c r="C56" s="420" t="s">
        <v>336</v>
      </c>
      <c r="D56" s="418"/>
      <c r="E56" s="418"/>
      <c r="F56" s="419"/>
      <c r="G56" s="415"/>
      <c r="H56" s="32"/>
    </row>
    <row r="57" spans="1:8" s="33" customFormat="1" x14ac:dyDescent="0.2">
      <c r="A57" s="425"/>
      <c r="B57" s="355"/>
      <c r="C57" s="420" t="s">
        <v>337</v>
      </c>
      <c r="D57" s="418"/>
      <c r="E57" s="418"/>
      <c r="F57" s="419"/>
      <c r="G57" s="415"/>
      <c r="H57" s="32"/>
    </row>
    <row r="58" spans="1:8" s="33" customFormat="1" x14ac:dyDescent="0.2">
      <c r="A58" s="425"/>
      <c r="B58" s="355"/>
      <c r="C58" s="420"/>
      <c r="D58" s="418"/>
      <c r="E58" s="418"/>
      <c r="F58" s="419"/>
      <c r="G58" s="415"/>
      <c r="H58" s="32"/>
    </row>
    <row r="59" spans="1:8" s="33" customFormat="1" x14ac:dyDescent="0.2">
      <c r="A59" s="425"/>
      <c r="B59" s="355"/>
      <c r="C59" s="420" t="s">
        <v>338</v>
      </c>
      <c r="D59" s="418"/>
      <c r="E59" s="418"/>
      <c r="F59" s="419"/>
      <c r="G59" s="415"/>
      <c r="H59" s="32"/>
    </row>
    <row r="60" spans="1:8" s="33" customFormat="1" x14ac:dyDescent="0.2">
      <c r="A60" s="425"/>
      <c r="B60" s="355"/>
      <c r="C60" s="420" t="s">
        <v>339</v>
      </c>
      <c r="D60" s="418"/>
      <c r="E60" s="418"/>
      <c r="F60" s="419"/>
      <c r="G60" s="415"/>
      <c r="H60" s="32"/>
    </row>
    <row r="61" spans="1:8" s="33" customFormat="1" x14ac:dyDescent="0.2">
      <c r="A61" s="425"/>
      <c r="B61" s="355"/>
      <c r="C61" s="420" t="s">
        <v>340</v>
      </c>
      <c r="D61" s="418"/>
      <c r="E61" s="418"/>
      <c r="F61" s="419"/>
      <c r="G61" s="415"/>
      <c r="H61" s="32"/>
    </row>
    <row r="62" spans="1:8" s="33" customFormat="1" x14ac:dyDescent="0.2">
      <c r="A62" s="425"/>
      <c r="B62" s="355"/>
      <c r="C62" s="420" t="s">
        <v>341</v>
      </c>
      <c r="D62" s="418"/>
      <c r="E62" s="418"/>
      <c r="F62" s="419"/>
      <c r="G62" s="415"/>
      <c r="H62" s="32"/>
    </row>
    <row r="63" spans="1:8" s="33" customFormat="1" x14ac:dyDescent="0.2">
      <c r="A63" s="425"/>
      <c r="B63" s="355"/>
      <c r="C63" s="420"/>
      <c r="D63" s="418"/>
      <c r="E63" s="418"/>
      <c r="F63" s="419"/>
      <c r="G63" s="415"/>
      <c r="H63" s="32"/>
    </row>
    <row r="64" spans="1:8" s="33" customFormat="1" x14ac:dyDescent="0.2">
      <c r="A64" s="425"/>
      <c r="B64" s="355"/>
      <c r="C64" s="420" t="s">
        <v>342</v>
      </c>
      <c r="D64" s="418"/>
      <c r="E64" s="418"/>
      <c r="F64" s="419"/>
      <c r="G64" s="415"/>
      <c r="H64" s="32"/>
    </row>
    <row r="65" spans="1:8" s="33" customFormat="1" x14ac:dyDescent="0.2">
      <c r="A65" s="425"/>
      <c r="B65" s="355"/>
      <c r="C65" s="420"/>
      <c r="D65" s="418"/>
      <c r="E65" s="418"/>
      <c r="F65" s="419"/>
      <c r="G65" s="415"/>
      <c r="H65" s="32"/>
    </row>
    <row r="66" spans="1:8" s="33" customFormat="1" x14ac:dyDescent="0.2">
      <c r="A66" s="425"/>
      <c r="B66" s="355"/>
      <c r="C66" s="420" t="s">
        <v>343</v>
      </c>
      <c r="D66" s="418"/>
      <c r="E66" s="418"/>
      <c r="F66" s="419"/>
      <c r="G66" s="415"/>
      <c r="H66" s="32"/>
    </row>
    <row r="67" spans="1:8" s="33" customFormat="1" x14ac:dyDescent="0.2">
      <c r="A67" s="425"/>
      <c r="B67" s="355"/>
      <c r="C67" s="420" t="s">
        <v>344</v>
      </c>
      <c r="D67" s="418"/>
      <c r="E67" s="418"/>
      <c r="F67" s="419"/>
      <c r="G67" s="415"/>
      <c r="H67" s="32"/>
    </row>
    <row r="68" spans="1:8" s="33" customFormat="1" x14ac:dyDescent="0.2">
      <c r="A68" s="425"/>
      <c r="B68" s="355"/>
      <c r="C68" s="420"/>
      <c r="D68" s="418"/>
      <c r="E68" s="418"/>
      <c r="F68" s="419"/>
      <c r="G68" s="415"/>
      <c r="H68" s="32"/>
    </row>
    <row r="69" spans="1:8" s="33" customFormat="1" x14ac:dyDescent="0.2">
      <c r="A69" s="425"/>
      <c r="B69" s="355"/>
      <c r="C69" s="420" t="s">
        <v>345</v>
      </c>
      <c r="D69" s="418"/>
      <c r="E69" s="418"/>
      <c r="F69" s="419"/>
      <c r="G69" s="415"/>
      <c r="H69" s="32"/>
    </row>
    <row r="70" spans="1:8" s="33" customFormat="1" x14ac:dyDescent="0.2">
      <c r="A70" s="425"/>
      <c r="B70" s="355"/>
      <c r="C70" s="420"/>
      <c r="D70" s="418"/>
      <c r="E70" s="418"/>
      <c r="F70" s="419"/>
      <c r="G70" s="415"/>
      <c r="H70" s="32"/>
    </row>
    <row r="71" spans="1:8" s="33" customFormat="1" x14ac:dyDescent="0.2">
      <c r="A71" s="425"/>
      <c r="B71" s="355"/>
      <c r="C71" s="420" t="s">
        <v>346</v>
      </c>
      <c r="D71" s="418"/>
      <c r="E71" s="418"/>
      <c r="F71" s="419"/>
      <c r="G71" s="415"/>
      <c r="H71" s="32"/>
    </row>
    <row r="72" spans="1:8" s="33" customFormat="1" x14ac:dyDescent="0.2">
      <c r="A72" s="425"/>
      <c r="B72" s="355"/>
      <c r="C72" s="420" t="s">
        <v>347</v>
      </c>
      <c r="D72" s="418"/>
      <c r="E72" s="418"/>
      <c r="F72" s="419"/>
      <c r="G72" s="415"/>
      <c r="H72" s="32"/>
    </row>
    <row r="73" spans="1:8" s="33" customFormat="1" x14ac:dyDescent="0.2">
      <c r="A73" s="425"/>
      <c r="B73" s="355"/>
      <c r="C73" s="420" t="s">
        <v>348</v>
      </c>
      <c r="D73" s="418"/>
      <c r="E73" s="418"/>
      <c r="F73" s="419"/>
      <c r="G73" s="415"/>
      <c r="H73" s="32"/>
    </row>
    <row r="74" spans="1:8" s="33" customFormat="1" x14ac:dyDescent="0.2">
      <c r="A74" s="425"/>
      <c r="B74" s="355"/>
      <c r="C74" s="420"/>
      <c r="D74" s="418"/>
      <c r="E74" s="418"/>
      <c r="F74" s="419"/>
      <c r="G74" s="415"/>
      <c r="H74" s="32"/>
    </row>
    <row r="75" spans="1:8" s="33" customFormat="1" x14ac:dyDescent="0.2">
      <c r="A75" s="425"/>
      <c r="B75" s="355"/>
      <c r="C75" s="420" t="s">
        <v>349</v>
      </c>
      <c r="D75" s="418"/>
      <c r="E75" s="418"/>
      <c r="F75" s="419"/>
      <c r="G75" s="415"/>
      <c r="H75" s="32"/>
    </row>
    <row r="76" spans="1:8" s="33" customFormat="1" x14ac:dyDescent="0.2">
      <c r="A76" s="425"/>
      <c r="B76" s="355"/>
      <c r="C76" s="420"/>
      <c r="D76" s="418"/>
      <c r="E76" s="418"/>
      <c r="F76" s="419"/>
      <c r="G76" s="415"/>
      <c r="H76" s="32"/>
    </row>
    <row r="77" spans="1:8" s="33" customFormat="1" x14ac:dyDescent="0.2">
      <c r="A77" s="425"/>
      <c r="B77" s="355"/>
      <c r="C77" s="420" t="s">
        <v>350</v>
      </c>
      <c r="D77" s="418"/>
      <c r="E77" s="418"/>
      <c r="F77" s="419"/>
      <c r="G77" s="415"/>
      <c r="H77" s="32"/>
    </row>
    <row r="78" spans="1:8" s="33" customFormat="1" x14ac:dyDescent="0.2">
      <c r="A78" s="425"/>
      <c r="B78" s="355"/>
      <c r="C78" s="420"/>
      <c r="D78" s="418"/>
      <c r="E78" s="418"/>
      <c r="F78" s="419"/>
      <c r="G78" s="415"/>
      <c r="H78" s="32"/>
    </row>
    <row r="79" spans="1:8" s="33" customFormat="1" x14ac:dyDescent="0.2">
      <c r="A79" s="425" t="s">
        <v>351</v>
      </c>
      <c r="B79" s="355"/>
      <c r="C79" s="420" t="s">
        <v>352</v>
      </c>
      <c r="D79" s="418" t="s">
        <v>70</v>
      </c>
      <c r="E79" s="418">
        <v>19</v>
      </c>
      <c r="F79" s="419"/>
      <c r="G79" s="415"/>
      <c r="H79" s="32"/>
    </row>
    <row r="80" spans="1:8" s="33" customFormat="1" x14ac:dyDescent="0.2">
      <c r="A80" s="425"/>
      <c r="B80" s="355"/>
      <c r="C80" s="420"/>
      <c r="D80" s="418"/>
      <c r="E80" s="418"/>
      <c r="F80" s="419"/>
      <c r="G80" s="415"/>
      <c r="H80" s="32"/>
    </row>
    <row r="81" spans="1:8" s="33" customFormat="1" x14ac:dyDescent="0.2">
      <c r="A81" s="425"/>
      <c r="B81" s="355"/>
      <c r="C81" s="420" t="s">
        <v>353</v>
      </c>
      <c r="D81" s="418"/>
      <c r="E81" s="418"/>
      <c r="F81" s="419"/>
      <c r="G81" s="415"/>
      <c r="H81" s="32"/>
    </row>
    <row r="82" spans="1:8" s="33" customFormat="1" x14ac:dyDescent="0.2">
      <c r="A82" s="425"/>
      <c r="B82" s="355"/>
      <c r="C82" s="420"/>
      <c r="D82" s="418"/>
      <c r="E82" s="418"/>
      <c r="F82" s="419"/>
      <c r="G82" s="415"/>
      <c r="H82" s="32"/>
    </row>
    <row r="83" spans="1:8" s="33" customFormat="1" x14ac:dyDescent="0.2">
      <c r="A83" s="425"/>
      <c r="B83" s="355"/>
      <c r="C83" s="420" t="s">
        <v>354</v>
      </c>
      <c r="D83" s="418"/>
      <c r="E83" s="418"/>
      <c r="F83" s="419"/>
      <c r="G83" s="415"/>
      <c r="H83" s="32"/>
    </row>
    <row r="84" spans="1:8" s="33" customFormat="1" x14ac:dyDescent="0.2">
      <c r="A84" s="425"/>
      <c r="B84" s="355"/>
      <c r="C84" s="420"/>
      <c r="D84" s="418"/>
      <c r="E84" s="418"/>
      <c r="F84" s="419"/>
      <c r="G84" s="415"/>
      <c r="H84" s="32"/>
    </row>
    <row r="85" spans="1:8" s="33" customFormat="1" x14ac:dyDescent="0.2">
      <c r="A85" s="425" t="s">
        <v>355</v>
      </c>
      <c r="B85" s="355"/>
      <c r="C85" s="420" t="s">
        <v>356</v>
      </c>
      <c r="D85" s="418" t="s">
        <v>86</v>
      </c>
      <c r="E85" s="418">
        <f>5*19</f>
        <v>95</v>
      </c>
      <c r="F85" s="419"/>
      <c r="G85" s="415"/>
      <c r="H85" s="32"/>
    </row>
    <row r="86" spans="1:8" s="33" customFormat="1" x14ac:dyDescent="0.2">
      <c r="A86" s="425"/>
      <c r="B86" s="355"/>
      <c r="C86" s="420"/>
      <c r="D86" s="418"/>
      <c r="E86" s="418"/>
      <c r="F86" s="419"/>
      <c r="G86" s="415"/>
      <c r="H86" s="32"/>
    </row>
    <row r="87" spans="1:8" s="33" customFormat="1" x14ac:dyDescent="0.2">
      <c r="A87" s="425"/>
      <c r="B87" s="355"/>
      <c r="C87" s="420"/>
      <c r="D87" s="190"/>
      <c r="E87" s="190"/>
      <c r="F87" s="190"/>
      <c r="G87" s="415"/>
      <c r="H87" s="32"/>
    </row>
    <row r="88" spans="1:8" s="33" customFormat="1" x14ac:dyDescent="0.2">
      <c r="A88" s="426"/>
      <c r="B88" s="427"/>
      <c r="C88" s="436" t="s">
        <v>357</v>
      </c>
      <c r="D88" s="437"/>
      <c r="E88" s="437"/>
      <c r="F88" s="438"/>
      <c r="G88" s="429"/>
      <c r="H88" s="32"/>
    </row>
    <row r="89" spans="1:8" s="33" customFormat="1" x14ac:dyDescent="0.2">
      <c r="A89" s="426"/>
      <c r="B89" s="427"/>
      <c r="C89" s="439"/>
      <c r="D89" s="440"/>
      <c r="E89" s="440"/>
      <c r="F89" s="441"/>
      <c r="G89" s="442"/>
      <c r="H89" s="32"/>
    </row>
    <row r="90" spans="1:8" s="33" customFormat="1" x14ac:dyDescent="0.2">
      <c r="A90" s="425"/>
      <c r="B90" s="355"/>
      <c r="C90" s="420"/>
      <c r="D90" s="418"/>
      <c r="E90" s="418"/>
      <c r="F90" s="419"/>
      <c r="G90" s="415"/>
      <c r="H90" s="32"/>
    </row>
    <row r="91" spans="1:8" s="33" customFormat="1" x14ac:dyDescent="0.2">
      <c r="A91" s="425"/>
      <c r="B91" s="355"/>
      <c r="C91" s="420"/>
      <c r="D91" s="418"/>
      <c r="E91" s="418"/>
      <c r="F91" s="419"/>
      <c r="G91" s="415"/>
      <c r="H91" s="32"/>
    </row>
    <row r="92" spans="1:8" s="33" customFormat="1" x14ac:dyDescent="0.2">
      <c r="A92" s="425"/>
      <c r="B92" s="355"/>
      <c r="C92" s="420"/>
      <c r="D92" s="418"/>
      <c r="E92" s="418"/>
      <c r="F92" s="419"/>
      <c r="G92" s="415"/>
      <c r="H92" s="32"/>
    </row>
    <row r="93" spans="1:8" s="33" customFormat="1" x14ac:dyDescent="0.2">
      <c r="A93" s="425"/>
      <c r="B93" s="355"/>
      <c r="C93" s="417" t="s">
        <v>358</v>
      </c>
      <c r="D93" s="418"/>
      <c r="E93" s="418"/>
      <c r="F93" s="419"/>
      <c r="G93" s="415"/>
      <c r="H93" s="32"/>
    </row>
    <row r="94" spans="1:8" s="33" customFormat="1" x14ac:dyDescent="0.2">
      <c r="A94" s="425"/>
      <c r="B94" s="355"/>
      <c r="C94" s="417"/>
      <c r="D94" s="418"/>
      <c r="E94" s="418"/>
      <c r="F94" s="419"/>
      <c r="G94" s="415"/>
      <c r="H94" s="32"/>
    </row>
    <row r="95" spans="1:8" s="33" customFormat="1" x14ac:dyDescent="0.2">
      <c r="A95" s="425"/>
      <c r="B95" s="355"/>
      <c r="C95" s="417" t="s">
        <v>359</v>
      </c>
      <c r="D95" s="418"/>
      <c r="E95" s="418"/>
      <c r="F95" s="419"/>
      <c r="G95" s="415"/>
      <c r="H95" s="32"/>
    </row>
    <row r="96" spans="1:8" s="33" customFormat="1" x14ac:dyDescent="0.2">
      <c r="A96" s="425"/>
      <c r="B96" s="355"/>
      <c r="C96" s="417"/>
      <c r="D96" s="418"/>
      <c r="E96" s="418"/>
      <c r="F96" s="419"/>
      <c r="G96" s="415"/>
      <c r="H96" s="32"/>
    </row>
    <row r="97" spans="1:8" s="33" customFormat="1" x14ac:dyDescent="0.2">
      <c r="A97" s="425"/>
      <c r="B97" s="355"/>
      <c r="C97" s="417" t="s">
        <v>330</v>
      </c>
      <c r="D97" s="418"/>
      <c r="E97" s="418"/>
      <c r="F97" s="419"/>
      <c r="G97" s="415"/>
      <c r="H97" s="32"/>
    </row>
    <row r="98" spans="1:8" s="33" customFormat="1" x14ac:dyDescent="0.2">
      <c r="A98" s="425"/>
      <c r="B98" s="355"/>
      <c r="C98" s="420"/>
      <c r="D98" s="418"/>
      <c r="E98" s="418"/>
      <c r="F98" s="419"/>
      <c r="G98" s="415"/>
      <c r="H98" s="32"/>
    </row>
    <row r="99" spans="1:8" s="33" customFormat="1" x14ac:dyDescent="0.2">
      <c r="A99" s="425"/>
      <c r="B99" s="355"/>
      <c r="C99" s="420" t="s">
        <v>360</v>
      </c>
      <c r="D99" s="418"/>
      <c r="E99" s="418"/>
      <c r="F99" s="419"/>
      <c r="G99" s="415"/>
      <c r="H99" s="32"/>
    </row>
    <row r="100" spans="1:8" s="33" customFormat="1" x14ac:dyDescent="0.2">
      <c r="A100" s="425"/>
      <c r="B100" s="355"/>
      <c r="C100" s="420"/>
      <c r="D100" s="418"/>
      <c r="E100" s="418"/>
      <c r="F100" s="419"/>
      <c r="G100" s="415"/>
      <c r="H100" s="32"/>
    </row>
    <row r="101" spans="1:8" s="33" customFormat="1" x14ac:dyDescent="0.2">
      <c r="A101" s="425"/>
      <c r="B101" s="355"/>
      <c r="C101" s="420" t="s">
        <v>361</v>
      </c>
      <c r="D101" s="418"/>
      <c r="E101" s="418"/>
      <c r="F101" s="419"/>
      <c r="G101" s="415"/>
      <c r="H101" s="32"/>
    </row>
    <row r="102" spans="1:8" s="33" customFormat="1" x14ac:dyDescent="0.2">
      <c r="A102" s="425"/>
      <c r="B102" s="355"/>
      <c r="C102" s="420"/>
      <c r="D102" s="418"/>
      <c r="E102" s="418"/>
      <c r="F102" s="419"/>
      <c r="G102" s="415"/>
      <c r="H102" s="32"/>
    </row>
    <row r="103" spans="1:8" s="33" customFormat="1" x14ac:dyDescent="0.2">
      <c r="A103" s="425"/>
      <c r="B103" s="355"/>
      <c r="C103" s="420" t="s">
        <v>362</v>
      </c>
      <c r="D103" s="418"/>
      <c r="E103" s="418"/>
      <c r="F103" s="419"/>
      <c r="G103" s="415"/>
      <c r="H103" s="32"/>
    </row>
    <row r="104" spans="1:8" s="33" customFormat="1" x14ac:dyDescent="0.2">
      <c r="A104" s="425"/>
      <c r="B104" s="355"/>
      <c r="C104" s="420"/>
      <c r="D104" s="418"/>
      <c r="E104" s="418"/>
      <c r="F104" s="419"/>
      <c r="G104" s="415"/>
      <c r="H104" s="32"/>
    </row>
    <row r="105" spans="1:8" s="33" customFormat="1" x14ac:dyDescent="0.2">
      <c r="A105" s="425"/>
      <c r="B105" s="355"/>
      <c r="C105" s="420" t="s">
        <v>363</v>
      </c>
      <c r="D105" s="418"/>
      <c r="E105" s="418"/>
      <c r="F105" s="419"/>
      <c r="G105" s="415"/>
      <c r="H105" s="32"/>
    </row>
    <row r="106" spans="1:8" s="33" customFormat="1" x14ac:dyDescent="0.2">
      <c r="A106" s="425"/>
      <c r="B106" s="355"/>
      <c r="C106" s="420"/>
      <c r="D106" s="418"/>
      <c r="E106" s="418"/>
      <c r="F106" s="419"/>
      <c r="G106" s="415"/>
      <c r="H106" s="32"/>
    </row>
    <row r="107" spans="1:8" s="33" customFormat="1" x14ac:dyDescent="0.2">
      <c r="A107" s="425"/>
      <c r="B107" s="355"/>
      <c r="C107" s="420" t="s">
        <v>364</v>
      </c>
      <c r="D107" s="418"/>
      <c r="E107" s="418"/>
      <c r="F107" s="419"/>
      <c r="G107" s="415"/>
      <c r="H107" s="32"/>
    </row>
    <row r="108" spans="1:8" s="33" customFormat="1" x14ac:dyDescent="0.2">
      <c r="A108" s="425"/>
      <c r="B108" s="355"/>
      <c r="C108" s="420"/>
      <c r="D108" s="418"/>
      <c r="E108" s="418"/>
      <c r="F108" s="419"/>
      <c r="G108" s="415"/>
      <c r="H108" s="32"/>
    </row>
    <row r="109" spans="1:8" s="33" customFormat="1" x14ac:dyDescent="0.2">
      <c r="A109" s="425"/>
      <c r="B109" s="355"/>
      <c r="C109" s="420" t="s">
        <v>365</v>
      </c>
      <c r="D109" s="418"/>
      <c r="E109" s="418"/>
      <c r="F109" s="419"/>
      <c r="G109" s="415"/>
      <c r="H109" s="32"/>
    </row>
    <row r="110" spans="1:8" s="33" customFormat="1" x14ac:dyDescent="0.2">
      <c r="A110" s="425"/>
      <c r="B110" s="355"/>
      <c r="C110" s="420" t="s">
        <v>366</v>
      </c>
      <c r="D110" s="418"/>
      <c r="E110" s="418"/>
      <c r="F110" s="419"/>
      <c r="G110" s="415"/>
      <c r="H110" s="32"/>
    </row>
    <row r="111" spans="1:8" s="33" customFormat="1" x14ac:dyDescent="0.2">
      <c r="A111" s="425"/>
      <c r="B111" s="355"/>
      <c r="C111" s="420"/>
      <c r="D111" s="418"/>
      <c r="E111" s="418"/>
      <c r="F111" s="419"/>
      <c r="G111" s="415"/>
      <c r="H111" s="32"/>
    </row>
    <row r="112" spans="1:8" s="33" customFormat="1" x14ac:dyDescent="0.2">
      <c r="A112" s="425"/>
      <c r="B112" s="355"/>
      <c r="C112" s="420" t="s">
        <v>367</v>
      </c>
      <c r="D112" s="418"/>
      <c r="E112" s="418"/>
      <c r="F112" s="419"/>
      <c r="G112" s="415"/>
      <c r="H112" s="32"/>
    </row>
    <row r="113" spans="1:8" s="33" customFormat="1" x14ac:dyDescent="0.2">
      <c r="A113" s="425"/>
      <c r="B113" s="355"/>
      <c r="C113" s="420" t="s">
        <v>368</v>
      </c>
      <c r="D113" s="418"/>
      <c r="E113" s="418"/>
      <c r="F113" s="419"/>
      <c r="G113" s="415"/>
      <c r="H113" s="32"/>
    </row>
    <row r="114" spans="1:8" s="33" customFormat="1" x14ac:dyDescent="0.2">
      <c r="A114" s="425"/>
      <c r="B114" s="355"/>
      <c r="C114" s="420"/>
      <c r="D114" s="418"/>
      <c r="E114" s="418"/>
      <c r="F114" s="419"/>
      <c r="G114" s="415"/>
      <c r="H114" s="32"/>
    </row>
    <row r="115" spans="1:8" s="33" customFormat="1" x14ac:dyDescent="0.2">
      <c r="A115" s="425"/>
      <c r="B115" s="355"/>
      <c r="C115" s="420" t="s">
        <v>369</v>
      </c>
      <c r="D115" s="418"/>
      <c r="E115" s="418"/>
      <c r="F115" s="419"/>
      <c r="G115" s="415"/>
      <c r="H115" s="32"/>
    </row>
    <row r="116" spans="1:8" s="33" customFormat="1" x14ac:dyDescent="0.2">
      <c r="A116" s="425"/>
      <c r="B116" s="355"/>
      <c r="C116" s="420"/>
      <c r="D116" s="418"/>
      <c r="E116" s="418"/>
      <c r="F116" s="419"/>
      <c r="G116" s="415"/>
      <c r="H116" s="32"/>
    </row>
    <row r="117" spans="1:8" s="33" customFormat="1" x14ac:dyDescent="0.2">
      <c r="A117" s="425"/>
      <c r="B117" s="355"/>
      <c r="C117" s="420" t="s">
        <v>370</v>
      </c>
      <c r="D117" s="418"/>
      <c r="E117" s="418"/>
      <c r="F117" s="419"/>
      <c r="G117" s="415"/>
      <c r="H117" s="32"/>
    </row>
    <row r="118" spans="1:8" s="33" customFormat="1" x14ac:dyDescent="0.2">
      <c r="A118" s="425"/>
      <c r="B118" s="355"/>
      <c r="C118" s="420" t="s">
        <v>371</v>
      </c>
      <c r="D118" s="418"/>
      <c r="E118" s="418"/>
      <c r="F118" s="419"/>
      <c r="G118" s="415"/>
      <c r="H118" s="32"/>
    </row>
    <row r="119" spans="1:8" s="33" customFormat="1" x14ac:dyDescent="0.2">
      <c r="A119" s="425"/>
      <c r="B119" s="355"/>
      <c r="C119" s="420"/>
      <c r="D119" s="418"/>
      <c r="E119" s="418"/>
      <c r="F119" s="419"/>
      <c r="G119" s="415"/>
      <c r="H119" s="32"/>
    </row>
    <row r="120" spans="1:8" s="33" customFormat="1" x14ac:dyDescent="0.2">
      <c r="A120" s="425"/>
      <c r="B120" s="355"/>
      <c r="C120" s="420" t="s">
        <v>372</v>
      </c>
      <c r="D120" s="418"/>
      <c r="E120" s="418"/>
      <c r="F120" s="419"/>
      <c r="G120" s="415"/>
      <c r="H120" s="32"/>
    </row>
    <row r="121" spans="1:8" s="33" customFormat="1" x14ac:dyDescent="0.2">
      <c r="A121" s="425"/>
      <c r="B121" s="355"/>
      <c r="C121" s="420"/>
      <c r="D121" s="418"/>
      <c r="E121" s="418"/>
      <c r="F121" s="419"/>
      <c r="G121" s="415"/>
      <c r="H121" s="32"/>
    </row>
    <row r="122" spans="1:8" s="33" customFormat="1" x14ac:dyDescent="0.2">
      <c r="A122" s="425"/>
      <c r="B122" s="355"/>
      <c r="C122" s="420" t="s">
        <v>373</v>
      </c>
      <c r="D122" s="418"/>
      <c r="E122" s="418"/>
      <c r="F122" s="419"/>
      <c r="G122" s="415"/>
      <c r="H122" s="32"/>
    </row>
    <row r="123" spans="1:8" s="33" customFormat="1" x14ac:dyDescent="0.2">
      <c r="A123" s="425"/>
      <c r="B123" s="355"/>
      <c r="C123" s="420" t="s">
        <v>374</v>
      </c>
      <c r="D123" s="418"/>
      <c r="E123" s="418"/>
      <c r="F123" s="419"/>
      <c r="G123" s="415"/>
      <c r="H123" s="32"/>
    </row>
    <row r="124" spans="1:8" s="33" customFormat="1" x14ac:dyDescent="0.2">
      <c r="A124" s="425"/>
      <c r="B124" s="355"/>
      <c r="C124" s="420"/>
      <c r="D124" s="418"/>
      <c r="E124" s="418"/>
      <c r="F124" s="419"/>
      <c r="G124" s="415"/>
      <c r="H124" s="32"/>
    </row>
    <row r="125" spans="1:8" s="33" customFormat="1" x14ac:dyDescent="0.2">
      <c r="A125" s="425"/>
      <c r="B125" s="355"/>
      <c r="C125" s="420"/>
      <c r="D125" s="418"/>
      <c r="E125" s="418"/>
      <c r="F125" s="419"/>
      <c r="G125" s="415"/>
      <c r="H125" s="32"/>
    </row>
    <row r="126" spans="1:8" s="33" customFormat="1" x14ac:dyDescent="0.2">
      <c r="A126" s="425" t="s">
        <v>375</v>
      </c>
      <c r="B126" s="355"/>
      <c r="C126" s="420" t="s">
        <v>376</v>
      </c>
      <c r="D126" s="418"/>
      <c r="E126" s="418"/>
      <c r="F126" s="419"/>
      <c r="G126" s="415"/>
      <c r="H126" s="32"/>
    </row>
    <row r="127" spans="1:8" s="33" customFormat="1" x14ac:dyDescent="0.2">
      <c r="A127" s="425"/>
      <c r="B127" s="355"/>
      <c r="C127" s="420"/>
      <c r="D127" s="418"/>
      <c r="E127" s="418"/>
      <c r="F127" s="419"/>
      <c r="G127" s="415"/>
      <c r="H127" s="32"/>
    </row>
    <row r="128" spans="1:8" s="33" customFormat="1" x14ac:dyDescent="0.2">
      <c r="A128" s="425" t="s">
        <v>377</v>
      </c>
      <c r="B128" s="355"/>
      <c r="C128" s="420" t="s">
        <v>378</v>
      </c>
      <c r="D128" s="418" t="s">
        <v>23</v>
      </c>
      <c r="E128" s="418">
        <v>2</v>
      </c>
      <c r="F128" s="419"/>
      <c r="G128" s="415"/>
      <c r="H128" s="32"/>
    </row>
    <row r="129" spans="1:8" s="33" customFormat="1" x14ac:dyDescent="0.2">
      <c r="A129" s="425"/>
      <c r="B129" s="355"/>
      <c r="C129" s="420"/>
      <c r="D129" s="418"/>
      <c r="E129" s="418"/>
      <c r="F129" s="419"/>
      <c r="G129" s="415"/>
      <c r="H129" s="32"/>
    </row>
    <row r="130" spans="1:8" s="33" customFormat="1" x14ac:dyDescent="0.2">
      <c r="A130" s="425"/>
      <c r="B130" s="355"/>
      <c r="C130" s="420" t="s">
        <v>379</v>
      </c>
      <c r="D130" s="418"/>
      <c r="E130" s="418"/>
      <c r="F130" s="419"/>
      <c r="G130" s="415"/>
      <c r="H130" s="32"/>
    </row>
    <row r="131" spans="1:8" s="33" customFormat="1" x14ac:dyDescent="0.2">
      <c r="A131" s="425"/>
      <c r="B131" s="355"/>
      <c r="C131" s="443" t="s">
        <v>854</v>
      </c>
      <c r="D131" s="418"/>
      <c r="E131" s="418"/>
      <c r="F131" s="419"/>
      <c r="G131" s="415"/>
      <c r="H131" s="32"/>
    </row>
    <row r="132" spans="1:8" s="33" customFormat="1" x14ac:dyDescent="0.2">
      <c r="A132" s="425"/>
      <c r="B132" s="355"/>
      <c r="C132" s="420"/>
      <c r="D132" s="418"/>
      <c r="E132" s="418"/>
      <c r="F132" s="419"/>
      <c r="G132" s="415"/>
      <c r="H132" s="32"/>
    </row>
    <row r="133" spans="1:8" s="33" customFormat="1" x14ac:dyDescent="0.2">
      <c r="A133" s="425" t="s">
        <v>380</v>
      </c>
      <c r="B133" s="355"/>
      <c r="C133" s="420" t="s">
        <v>381</v>
      </c>
      <c r="D133" s="418" t="s">
        <v>23</v>
      </c>
      <c r="E133" s="418">
        <v>1</v>
      </c>
      <c r="F133" s="419"/>
      <c r="G133" s="415"/>
      <c r="H133" s="32"/>
    </row>
    <row r="134" spans="1:8" s="33" customFormat="1" x14ac:dyDescent="0.2">
      <c r="A134" s="425"/>
      <c r="B134" s="355"/>
      <c r="C134" s="420" t="s">
        <v>382</v>
      </c>
      <c r="D134" s="418"/>
      <c r="E134" s="418"/>
      <c r="F134" s="419"/>
      <c r="G134" s="415"/>
      <c r="H134" s="32"/>
    </row>
    <row r="135" spans="1:8" s="33" customFormat="1" x14ac:dyDescent="0.2">
      <c r="A135" s="425"/>
      <c r="B135" s="355"/>
      <c r="C135" s="420" t="s">
        <v>383</v>
      </c>
      <c r="D135" s="418"/>
      <c r="E135" s="418"/>
      <c r="F135" s="419"/>
      <c r="G135" s="415"/>
      <c r="H135" s="32"/>
    </row>
    <row r="136" spans="1:8" s="33" customFormat="1" x14ac:dyDescent="0.2">
      <c r="A136" s="425"/>
      <c r="B136" s="355"/>
      <c r="C136" s="420" t="s">
        <v>384</v>
      </c>
      <c r="D136" s="418"/>
      <c r="E136" s="418"/>
      <c r="F136" s="419"/>
      <c r="G136" s="415"/>
      <c r="H136" s="32"/>
    </row>
    <row r="137" spans="1:8" s="33" customFormat="1" x14ac:dyDescent="0.2">
      <c r="A137" s="425"/>
      <c r="B137" s="355"/>
      <c r="C137" s="420"/>
      <c r="D137" s="418"/>
      <c r="E137" s="418"/>
      <c r="F137" s="419"/>
      <c r="G137" s="415"/>
      <c r="H137" s="32"/>
    </row>
    <row r="138" spans="1:8" s="33" customFormat="1" x14ac:dyDescent="0.2">
      <c r="A138" s="425"/>
      <c r="B138" s="355"/>
      <c r="C138" s="420"/>
      <c r="D138" s="418"/>
      <c r="E138" s="418"/>
      <c r="F138" s="419"/>
      <c r="G138" s="415"/>
      <c r="H138" s="32"/>
    </row>
    <row r="139" spans="1:8" s="33" customFormat="1" x14ac:dyDescent="0.2">
      <c r="A139" s="425" t="s">
        <v>385</v>
      </c>
      <c r="B139" s="355"/>
      <c r="C139" s="420" t="s">
        <v>386</v>
      </c>
      <c r="D139" s="418" t="s">
        <v>23</v>
      </c>
      <c r="E139" s="418">
        <v>1</v>
      </c>
      <c r="F139" s="419"/>
      <c r="G139" s="415"/>
      <c r="H139" s="32"/>
    </row>
    <row r="140" spans="1:8" s="33" customFormat="1" x14ac:dyDescent="0.2">
      <c r="A140" s="425"/>
      <c r="B140" s="355"/>
      <c r="C140" s="420" t="s">
        <v>387</v>
      </c>
      <c r="D140" s="418"/>
      <c r="E140" s="418"/>
      <c r="F140" s="419"/>
      <c r="G140" s="415"/>
      <c r="H140" s="32"/>
    </row>
    <row r="141" spans="1:8" s="33" customFormat="1" x14ac:dyDescent="0.2">
      <c r="A141" s="425"/>
      <c r="B141" s="355"/>
      <c r="C141" s="420"/>
      <c r="D141" s="418"/>
      <c r="E141" s="418"/>
      <c r="F141" s="419"/>
      <c r="G141" s="415"/>
      <c r="H141" s="32"/>
    </row>
    <row r="142" spans="1:8" s="33" customFormat="1" x14ac:dyDescent="0.2">
      <c r="A142" s="425"/>
      <c r="B142" s="355"/>
      <c r="C142" s="420"/>
      <c r="D142" s="190"/>
      <c r="E142" s="190"/>
      <c r="F142" s="190"/>
      <c r="G142" s="415"/>
      <c r="H142" s="32"/>
    </row>
    <row r="143" spans="1:8" s="33" customFormat="1" x14ac:dyDescent="0.2">
      <c r="A143" s="426"/>
      <c r="B143" s="427"/>
      <c r="C143" s="436" t="s">
        <v>388</v>
      </c>
      <c r="D143" s="437"/>
      <c r="E143" s="437"/>
      <c r="F143" s="438"/>
      <c r="G143" s="429"/>
      <c r="H143" s="32"/>
    </row>
    <row r="144" spans="1:8" s="33" customFormat="1" x14ac:dyDescent="0.2">
      <c r="A144" s="426"/>
      <c r="B144" s="427"/>
      <c r="C144" s="439"/>
      <c r="D144" s="440"/>
      <c r="E144" s="440"/>
      <c r="F144" s="441"/>
      <c r="G144" s="442"/>
      <c r="H144" s="32"/>
    </row>
    <row r="145" spans="1:8" s="33" customFormat="1" x14ac:dyDescent="0.2">
      <c r="A145" s="425"/>
      <c r="B145" s="355"/>
      <c r="C145" s="420"/>
      <c r="D145" s="418"/>
      <c r="E145" s="418"/>
      <c r="F145" s="419"/>
      <c r="G145" s="415"/>
      <c r="H145" s="32"/>
    </row>
    <row r="146" spans="1:8" s="33" customFormat="1" x14ac:dyDescent="0.2">
      <c r="A146" s="425"/>
      <c r="B146" s="355"/>
      <c r="C146" s="417" t="s">
        <v>389</v>
      </c>
      <c r="D146" s="418"/>
      <c r="E146" s="418"/>
      <c r="F146" s="419"/>
      <c r="G146" s="415"/>
      <c r="H146" s="32"/>
    </row>
    <row r="147" spans="1:8" s="33" customFormat="1" x14ac:dyDescent="0.2">
      <c r="A147" s="425"/>
      <c r="B147" s="355"/>
      <c r="C147" s="417"/>
      <c r="D147" s="418"/>
      <c r="E147" s="418"/>
      <c r="F147" s="419"/>
      <c r="G147" s="415"/>
      <c r="H147" s="32"/>
    </row>
    <row r="148" spans="1:8" s="33" customFormat="1" x14ac:dyDescent="0.2">
      <c r="A148" s="425"/>
      <c r="B148" s="355"/>
      <c r="C148" s="417" t="s">
        <v>390</v>
      </c>
      <c r="D148" s="418"/>
      <c r="E148" s="418"/>
      <c r="F148" s="419"/>
      <c r="G148" s="415"/>
      <c r="H148" s="32"/>
    </row>
    <row r="149" spans="1:8" s="33" customFormat="1" x14ac:dyDescent="0.2">
      <c r="A149" s="425"/>
      <c r="B149" s="355"/>
      <c r="C149" s="417"/>
      <c r="D149" s="418"/>
      <c r="E149" s="418"/>
      <c r="F149" s="419"/>
      <c r="G149" s="415"/>
      <c r="H149" s="32"/>
    </row>
    <row r="150" spans="1:8" s="33" customFormat="1" x14ac:dyDescent="0.2">
      <c r="A150" s="425"/>
      <c r="B150" s="355"/>
      <c r="C150" s="417" t="s">
        <v>330</v>
      </c>
      <c r="D150" s="418"/>
      <c r="E150" s="418"/>
      <c r="F150" s="419"/>
      <c r="G150" s="415"/>
      <c r="H150" s="32"/>
    </row>
    <row r="151" spans="1:8" s="33" customFormat="1" x14ac:dyDescent="0.2">
      <c r="A151" s="425"/>
      <c r="B151" s="355"/>
      <c r="C151" s="420"/>
      <c r="D151" s="418"/>
      <c r="E151" s="418"/>
      <c r="F151" s="419"/>
      <c r="G151" s="415"/>
      <c r="H151" s="32"/>
    </row>
    <row r="152" spans="1:8" s="33" customFormat="1" x14ac:dyDescent="0.2">
      <c r="A152" s="425"/>
      <c r="B152" s="355"/>
      <c r="C152" s="420" t="s">
        <v>391</v>
      </c>
      <c r="D152" s="418"/>
      <c r="E152" s="418"/>
      <c r="F152" s="419"/>
      <c r="G152" s="415"/>
      <c r="H152" s="32"/>
    </row>
    <row r="153" spans="1:8" s="33" customFormat="1" x14ac:dyDescent="0.2">
      <c r="A153" s="425"/>
      <c r="B153" s="355"/>
      <c r="C153" s="420"/>
      <c r="D153" s="418"/>
      <c r="E153" s="418"/>
      <c r="F153" s="419"/>
      <c r="G153" s="415"/>
      <c r="H153" s="32"/>
    </row>
    <row r="154" spans="1:8" s="33" customFormat="1" x14ac:dyDescent="0.2">
      <c r="A154" s="425"/>
      <c r="B154" s="355"/>
      <c r="C154" s="420" t="s">
        <v>370</v>
      </c>
      <c r="D154" s="418"/>
      <c r="E154" s="418"/>
      <c r="F154" s="419"/>
      <c r="G154" s="415"/>
      <c r="H154" s="32"/>
    </row>
    <row r="155" spans="1:8" s="33" customFormat="1" x14ac:dyDescent="0.2">
      <c r="A155" s="425"/>
      <c r="B155" s="355"/>
      <c r="C155" s="420" t="s">
        <v>392</v>
      </c>
      <c r="D155" s="418"/>
      <c r="E155" s="418"/>
      <c r="F155" s="419"/>
      <c r="G155" s="415"/>
      <c r="H155" s="32"/>
    </row>
    <row r="156" spans="1:8" s="33" customFormat="1" x14ac:dyDescent="0.2">
      <c r="A156" s="425"/>
      <c r="B156" s="355"/>
      <c r="C156" s="420" t="s">
        <v>393</v>
      </c>
      <c r="D156" s="418"/>
      <c r="E156" s="418"/>
      <c r="F156" s="419"/>
      <c r="G156" s="415"/>
      <c r="H156" s="32"/>
    </row>
    <row r="157" spans="1:8" s="33" customFormat="1" x14ac:dyDescent="0.2">
      <c r="A157" s="425"/>
      <c r="B157" s="355"/>
      <c r="C157" s="420"/>
      <c r="D157" s="418"/>
      <c r="E157" s="418"/>
      <c r="F157" s="419"/>
      <c r="G157" s="415"/>
      <c r="H157" s="32"/>
    </row>
    <row r="158" spans="1:8" s="33" customFormat="1" x14ac:dyDescent="0.2">
      <c r="A158" s="425"/>
      <c r="B158" s="355"/>
      <c r="C158" s="420" t="s">
        <v>394</v>
      </c>
      <c r="D158" s="418"/>
      <c r="E158" s="418"/>
      <c r="F158" s="419"/>
      <c r="G158" s="415"/>
      <c r="H158" s="32"/>
    </row>
    <row r="159" spans="1:8" s="33" customFormat="1" x14ac:dyDescent="0.2">
      <c r="A159" s="425"/>
      <c r="B159" s="355"/>
      <c r="C159" s="420" t="s">
        <v>395</v>
      </c>
      <c r="D159" s="418"/>
      <c r="E159" s="418"/>
      <c r="F159" s="419"/>
      <c r="G159" s="415"/>
      <c r="H159" s="32"/>
    </row>
    <row r="160" spans="1:8" s="33" customFormat="1" x14ac:dyDescent="0.2">
      <c r="A160" s="425"/>
      <c r="B160" s="355"/>
      <c r="C160" s="420" t="s">
        <v>396</v>
      </c>
      <c r="D160" s="418"/>
      <c r="E160" s="418"/>
      <c r="F160" s="419"/>
      <c r="G160" s="415"/>
      <c r="H160" s="32"/>
    </row>
    <row r="161" spans="1:8" s="33" customFormat="1" x14ac:dyDescent="0.2">
      <c r="A161" s="425"/>
      <c r="B161" s="355"/>
      <c r="C161" s="420" t="s">
        <v>397</v>
      </c>
      <c r="D161" s="418"/>
      <c r="E161" s="418"/>
      <c r="F161" s="419"/>
      <c r="G161" s="415"/>
      <c r="H161" s="32"/>
    </row>
    <row r="162" spans="1:8" s="33" customFormat="1" x14ac:dyDescent="0.2">
      <c r="A162" s="425"/>
      <c r="B162" s="355"/>
      <c r="C162" s="420"/>
      <c r="D162" s="418"/>
      <c r="E162" s="418"/>
      <c r="F162" s="419"/>
      <c r="G162" s="415"/>
      <c r="H162" s="32"/>
    </row>
    <row r="163" spans="1:8" s="33" customFormat="1" x14ac:dyDescent="0.2">
      <c r="A163" s="425"/>
      <c r="B163" s="355"/>
      <c r="C163" s="420" t="s">
        <v>398</v>
      </c>
      <c r="D163" s="418"/>
      <c r="E163" s="418"/>
      <c r="F163" s="419"/>
      <c r="G163" s="415"/>
      <c r="H163" s="32"/>
    </row>
    <row r="164" spans="1:8" s="33" customFormat="1" x14ac:dyDescent="0.2">
      <c r="A164" s="425"/>
      <c r="B164" s="355"/>
      <c r="C164" s="420"/>
      <c r="D164" s="418"/>
      <c r="E164" s="418"/>
      <c r="F164" s="419"/>
      <c r="G164" s="415"/>
      <c r="H164" s="32"/>
    </row>
    <row r="165" spans="1:8" s="33" customFormat="1" x14ac:dyDescent="0.2">
      <c r="A165" s="425"/>
      <c r="B165" s="355"/>
      <c r="C165" s="420" t="s">
        <v>399</v>
      </c>
      <c r="D165" s="418"/>
      <c r="E165" s="418"/>
      <c r="F165" s="419"/>
      <c r="G165" s="415"/>
      <c r="H165" s="32"/>
    </row>
    <row r="166" spans="1:8" s="33" customFormat="1" x14ac:dyDescent="0.2">
      <c r="A166" s="425"/>
      <c r="B166" s="355"/>
      <c r="C166" s="420"/>
      <c r="D166" s="418"/>
      <c r="E166" s="418"/>
      <c r="F166" s="419"/>
      <c r="G166" s="415"/>
      <c r="H166" s="32"/>
    </row>
    <row r="167" spans="1:8" s="33" customFormat="1" x14ac:dyDescent="0.2">
      <c r="A167" s="425" t="s">
        <v>400</v>
      </c>
      <c r="B167" s="355"/>
      <c r="C167" s="420" t="s">
        <v>401</v>
      </c>
      <c r="D167" s="418"/>
      <c r="E167" s="418"/>
      <c r="F167" s="419"/>
      <c r="G167" s="415"/>
      <c r="H167" s="32"/>
    </row>
    <row r="168" spans="1:8" s="33" customFormat="1" x14ac:dyDescent="0.2">
      <c r="A168" s="425"/>
      <c r="B168" s="355"/>
      <c r="C168" s="420" t="s">
        <v>402</v>
      </c>
      <c r="D168" s="418"/>
      <c r="E168" s="418"/>
      <c r="F168" s="419"/>
      <c r="G168" s="415"/>
      <c r="H168" s="32"/>
    </row>
    <row r="169" spans="1:8" s="33" customFormat="1" x14ac:dyDescent="0.2">
      <c r="A169" s="425"/>
      <c r="B169" s="355"/>
      <c r="C169" s="420" t="s">
        <v>403</v>
      </c>
      <c r="D169" s="418"/>
      <c r="E169" s="418"/>
      <c r="F169" s="419"/>
      <c r="G169" s="415"/>
      <c r="H169" s="32"/>
    </row>
    <row r="170" spans="1:8" s="33" customFormat="1" x14ac:dyDescent="0.2">
      <c r="A170" s="425"/>
      <c r="B170" s="355"/>
      <c r="C170" s="420"/>
      <c r="D170" s="418"/>
      <c r="E170" s="418"/>
      <c r="F170" s="419"/>
      <c r="G170" s="415"/>
      <c r="H170" s="32"/>
    </row>
    <row r="171" spans="1:8" s="33" customFormat="1" x14ac:dyDescent="0.2">
      <c r="A171" s="425" t="s">
        <v>404</v>
      </c>
      <c r="B171" s="355"/>
      <c r="C171" s="420" t="s">
        <v>405</v>
      </c>
      <c r="D171" s="418" t="s">
        <v>70</v>
      </c>
      <c r="E171" s="418">
        <v>40</v>
      </c>
      <c r="F171" s="419"/>
      <c r="G171" s="415"/>
      <c r="H171" s="32"/>
    </row>
    <row r="172" spans="1:8" s="33" customFormat="1" x14ac:dyDescent="0.2">
      <c r="A172" s="425"/>
      <c r="B172" s="355"/>
      <c r="C172" s="420"/>
      <c r="D172" s="418"/>
      <c r="E172" s="418"/>
      <c r="F172" s="419"/>
      <c r="G172" s="415"/>
      <c r="H172" s="32"/>
    </row>
    <row r="173" spans="1:8" s="33" customFormat="1" x14ac:dyDescent="0.2">
      <c r="A173" s="425"/>
      <c r="B173" s="355"/>
      <c r="C173" s="420"/>
      <c r="D173" s="418"/>
      <c r="E173" s="418"/>
      <c r="F173" s="419"/>
      <c r="G173" s="415"/>
      <c r="H173" s="32"/>
    </row>
    <row r="174" spans="1:8" s="33" customFormat="1" x14ac:dyDescent="0.2">
      <c r="A174" s="425" t="s">
        <v>406</v>
      </c>
      <c r="B174" s="355"/>
      <c r="C174" s="420" t="s">
        <v>407</v>
      </c>
      <c r="D174" s="418"/>
      <c r="E174" s="418"/>
      <c r="F174" s="419"/>
      <c r="G174" s="415"/>
      <c r="H174" s="32"/>
    </row>
    <row r="175" spans="1:8" s="33" customFormat="1" x14ac:dyDescent="0.2">
      <c r="A175" s="425"/>
      <c r="B175" s="355"/>
      <c r="C175" s="420" t="s">
        <v>408</v>
      </c>
      <c r="D175" s="418" t="s">
        <v>70</v>
      </c>
      <c r="E175" s="418">
        <v>100</v>
      </c>
      <c r="F175" s="419"/>
      <c r="G175" s="415"/>
      <c r="H175" s="32"/>
    </row>
    <row r="176" spans="1:8" s="33" customFormat="1" x14ac:dyDescent="0.2">
      <c r="A176" s="425"/>
      <c r="B176" s="355"/>
      <c r="C176" s="420" t="s">
        <v>409</v>
      </c>
      <c r="D176" s="418"/>
      <c r="E176" s="418"/>
      <c r="F176" s="419"/>
      <c r="G176" s="415"/>
      <c r="H176" s="32"/>
    </row>
    <row r="177" spans="1:8" s="33" customFormat="1" x14ac:dyDescent="0.2">
      <c r="A177" s="425"/>
      <c r="B177" s="355"/>
      <c r="C177" s="420"/>
      <c r="D177" s="418"/>
      <c r="E177" s="418"/>
      <c r="F177" s="419"/>
      <c r="G177" s="415"/>
      <c r="H177" s="32"/>
    </row>
    <row r="178" spans="1:8" s="33" customFormat="1" x14ac:dyDescent="0.2">
      <c r="A178" s="425"/>
      <c r="B178" s="355"/>
      <c r="C178" s="420"/>
      <c r="D178" s="418"/>
      <c r="E178" s="418"/>
      <c r="F178" s="419"/>
      <c r="G178" s="415"/>
      <c r="H178" s="32"/>
    </row>
    <row r="179" spans="1:8" s="33" customFormat="1" x14ac:dyDescent="0.2">
      <c r="A179" s="426"/>
      <c r="B179" s="427"/>
      <c r="C179" s="436" t="s">
        <v>410</v>
      </c>
      <c r="D179" s="444"/>
      <c r="E179" s="444"/>
      <c r="F179" s="445"/>
      <c r="G179" s="429"/>
      <c r="H179" s="32"/>
    </row>
    <row r="180" spans="1:8" s="33" customFormat="1" x14ac:dyDescent="0.2">
      <c r="A180" s="425"/>
      <c r="B180" s="355"/>
      <c r="C180" s="420"/>
      <c r="D180" s="418"/>
      <c r="E180" s="418"/>
      <c r="F180" s="419"/>
      <c r="G180" s="415"/>
      <c r="H180" s="32"/>
    </row>
    <row r="181" spans="1:8" s="33" customFormat="1" x14ac:dyDescent="0.2">
      <c r="A181" s="425"/>
      <c r="B181" s="355"/>
      <c r="C181" s="417" t="s">
        <v>411</v>
      </c>
      <c r="D181" s="418"/>
      <c r="E181" s="418"/>
      <c r="F181" s="419"/>
      <c r="G181" s="415"/>
      <c r="H181" s="32"/>
    </row>
    <row r="182" spans="1:8" s="33" customFormat="1" x14ac:dyDescent="0.2">
      <c r="A182" s="425"/>
      <c r="B182" s="355"/>
      <c r="C182" s="417"/>
      <c r="D182" s="418"/>
      <c r="E182" s="418"/>
      <c r="F182" s="419"/>
      <c r="G182" s="415"/>
      <c r="H182" s="32"/>
    </row>
    <row r="183" spans="1:8" s="33" customFormat="1" x14ac:dyDescent="0.2">
      <c r="A183" s="425"/>
      <c r="B183" s="355"/>
      <c r="C183" s="417" t="s">
        <v>412</v>
      </c>
      <c r="D183" s="418"/>
      <c r="E183" s="418"/>
      <c r="F183" s="419"/>
      <c r="G183" s="415"/>
      <c r="H183" s="32"/>
    </row>
    <row r="184" spans="1:8" s="33" customFormat="1" x14ac:dyDescent="0.2">
      <c r="A184" s="425"/>
      <c r="B184" s="355"/>
      <c r="C184" s="417"/>
      <c r="D184" s="418"/>
      <c r="E184" s="418"/>
      <c r="F184" s="419"/>
      <c r="G184" s="415"/>
      <c r="H184" s="32"/>
    </row>
    <row r="185" spans="1:8" s="33" customFormat="1" x14ac:dyDescent="0.2">
      <c r="A185" s="425"/>
      <c r="B185" s="355"/>
      <c r="C185" s="417" t="s">
        <v>330</v>
      </c>
      <c r="D185" s="418"/>
      <c r="E185" s="418"/>
      <c r="F185" s="419"/>
      <c r="G185" s="415"/>
      <c r="H185" s="32"/>
    </row>
    <row r="186" spans="1:8" s="33" customFormat="1" x14ac:dyDescent="0.2">
      <c r="A186" s="425"/>
      <c r="B186" s="355"/>
      <c r="C186" s="420"/>
      <c r="D186" s="418"/>
      <c r="E186" s="418"/>
      <c r="F186" s="419"/>
      <c r="G186" s="415"/>
      <c r="H186" s="32"/>
    </row>
    <row r="187" spans="1:8" s="33" customFormat="1" x14ac:dyDescent="0.2">
      <c r="A187" s="425"/>
      <c r="B187" s="355"/>
      <c r="C187" s="420" t="s">
        <v>413</v>
      </c>
      <c r="D187" s="418"/>
      <c r="E187" s="418"/>
      <c r="F187" s="419"/>
      <c r="G187" s="415"/>
      <c r="H187" s="32"/>
    </row>
    <row r="188" spans="1:8" s="33" customFormat="1" x14ac:dyDescent="0.2">
      <c r="A188" s="425"/>
      <c r="B188" s="355"/>
      <c r="C188" s="420"/>
      <c r="D188" s="418"/>
      <c r="E188" s="418"/>
      <c r="F188" s="419"/>
      <c r="G188" s="415"/>
      <c r="H188" s="32"/>
    </row>
    <row r="189" spans="1:8" s="33" customFormat="1" x14ac:dyDescent="0.2">
      <c r="A189" s="425"/>
      <c r="B189" s="355"/>
      <c r="C189" s="420" t="s">
        <v>414</v>
      </c>
      <c r="D189" s="418"/>
      <c r="E189" s="418"/>
      <c r="F189" s="419"/>
      <c r="G189" s="415"/>
      <c r="H189" s="32"/>
    </row>
    <row r="190" spans="1:8" s="33" customFormat="1" x14ac:dyDescent="0.2">
      <c r="A190" s="425"/>
      <c r="B190" s="355"/>
      <c r="C190" s="420" t="s">
        <v>415</v>
      </c>
      <c r="D190" s="418"/>
      <c r="E190" s="418"/>
      <c r="F190" s="419"/>
      <c r="G190" s="415"/>
      <c r="H190" s="32"/>
    </row>
    <row r="191" spans="1:8" s="33" customFormat="1" x14ac:dyDescent="0.2">
      <c r="A191" s="425"/>
      <c r="B191" s="355"/>
      <c r="C191" s="420"/>
      <c r="D191" s="418"/>
      <c r="E191" s="418"/>
      <c r="F191" s="419"/>
      <c r="G191" s="415"/>
      <c r="H191" s="32"/>
    </row>
    <row r="192" spans="1:8" s="33" customFormat="1" x14ac:dyDescent="0.2">
      <c r="A192" s="425"/>
      <c r="B192" s="355"/>
      <c r="C192" s="420" t="s">
        <v>416</v>
      </c>
      <c r="D192" s="418"/>
      <c r="E192" s="418"/>
      <c r="F192" s="419"/>
      <c r="G192" s="415"/>
      <c r="H192" s="32"/>
    </row>
    <row r="193" spans="1:8" s="33" customFormat="1" x14ac:dyDescent="0.2">
      <c r="A193" s="425"/>
      <c r="B193" s="355"/>
      <c r="C193" s="420"/>
      <c r="D193" s="418"/>
      <c r="E193" s="418"/>
      <c r="F193" s="419"/>
      <c r="G193" s="415"/>
      <c r="H193" s="32"/>
    </row>
    <row r="194" spans="1:8" s="33" customFormat="1" x14ac:dyDescent="0.2">
      <c r="A194" s="425"/>
      <c r="B194" s="355"/>
      <c r="C194" s="420" t="s">
        <v>417</v>
      </c>
      <c r="D194" s="418"/>
      <c r="E194" s="418"/>
      <c r="F194" s="419"/>
      <c r="G194" s="415"/>
      <c r="H194" s="32"/>
    </row>
    <row r="195" spans="1:8" s="33" customFormat="1" x14ac:dyDescent="0.2">
      <c r="A195" s="425"/>
      <c r="B195" s="355"/>
      <c r="C195" s="420"/>
      <c r="D195" s="418"/>
      <c r="E195" s="418"/>
      <c r="F195" s="419"/>
      <c r="G195" s="415"/>
      <c r="H195" s="32"/>
    </row>
    <row r="196" spans="1:8" s="33" customFormat="1" x14ac:dyDescent="0.2">
      <c r="A196" s="425"/>
      <c r="B196" s="355"/>
      <c r="C196" s="420" t="s">
        <v>418</v>
      </c>
      <c r="D196" s="418"/>
      <c r="E196" s="418"/>
      <c r="F196" s="419"/>
      <c r="G196" s="415"/>
      <c r="H196" s="32"/>
    </row>
    <row r="197" spans="1:8" s="33" customFormat="1" x14ac:dyDescent="0.2">
      <c r="A197" s="425"/>
      <c r="B197" s="355"/>
      <c r="C197" s="420"/>
      <c r="D197" s="418"/>
      <c r="E197" s="418"/>
      <c r="F197" s="419"/>
      <c r="G197" s="415"/>
      <c r="H197" s="32"/>
    </row>
    <row r="198" spans="1:8" s="33" customFormat="1" x14ac:dyDescent="0.2">
      <c r="A198" s="425"/>
      <c r="B198" s="355"/>
      <c r="C198" s="420" t="s">
        <v>419</v>
      </c>
      <c r="D198" s="418"/>
      <c r="E198" s="418"/>
      <c r="F198" s="419"/>
      <c r="G198" s="415"/>
      <c r="H198" s="32"/>
    </row>
    <row r="199" spans="1:8" s="33" customFormat="1" x14ac:dyDescent="0.2">
      <c r="A199" s="425"/>
      <c r="B199" s="355"/>
      <c r="C199" s="420"/>
      <c r="D199" s="418"/>
      <c r="E199" s="418"/>
      <c r="F199" s="419"/>
      <c r="G199" s="415"/>
      <c r="H199" s="32"/>
    </row>
    <row r="200" spans="1:8" s="33" customFormat="1" x14ac:dyDescent="0.2">
      <c r="A200" s="425"/>
      <c r="B200" s="355"/>
      <c r="C200" s="420" t="s">
        <v>420</v>
      </c>
      <c r="D200" s="418"/>
      <c r="E200" s="418"/>
      <c r="F200" s="419"/>
      <c r="G200" s="415"/>
      <c r="H200" s="32"/>
    </row>
    <row r="201" spans="1:8" s="33" customFormat="1" x14ac:dyDescent="0.2">
      <c r="A201" s="425"/>
      <c r="B201" s="355"/>
      <c r="C201" s="420"/>
      <c r="D201" s="418"/>
      <c r="E201" s="418"/>
      <c r="F201" s="419"/>
      <c r="G201" s="415"/>
      <c r="H201" s="32"/>
    </row>
    <row r="202" spans="1:8" s="33" customFormat="1" x14ac:dyDescent="0.2">
      <c r="A202" s="425"/>
      <c r="B202" s="355"/>
      <c r="C202" s="420" t="s">
        <v>421</v>
      </c>
      <c r="D202" s="418"/>
      <c r="E202" s="418"/>
      <c r="F202" s="419"/>
      <c r="G202" s="415"/>
      <c r="H202" s="32"/>
    </row>
    <row r="203" spans="1:8" s="33" customFormat="1" x14ac:dyDescent="0.2">
      <c r="A203" s="425"/>
      <c r="B203" s="355"/>
      <c r="C203" s="420"/>
      <c r="D203" s="418"/>
      <c r="E203" s="418"/>
      <c r="F203" s="419"/>
      <c r="G203" s="415"/>
      <c r="H203" s="32"/>
    </row>
    <row r="204" spans="1:8" s="33" customFormat="1" x14ac:dyDescent="0.2">
      <c r="A204" s="425"/>
      <c r="B204" s="355"/>
      <c r="C204" s="420" t="s">
        <v>422</v>
      </c>
      <c r="D204" s="418"/>
      <c r="E204" s="418"/>
      <c r="F204" s="419"/>
      <c r="G204" s="415"/>
      <c r="H204" s="32"/>
    </row>
    <row r="205" spans="1:8" s="33" customFormat="1" x14ac:dyDescent="0.2">
      <c r="A205" s="425"/>
      <c r="B205" s="355"/>
      <c r="C205" s="420"/>
      <c r="D205" s="418"/>
      <c r="E205" s="418"/>
      <c r="F205" s="419"/>
      <c r="G205" s="415"/>
      <c r="H205" s="32"/>
    </row>
    <row r="206" spans="1:8" s="33" customFormat="1" x14ac:dyDescent="0.2">
      <c r="A206" s="425"/>
      <c r="B206" s="355"/>
      <c r="C206" s="420" t="s">
        <v>423</v>
      </c>
      <c r="D206" s="418"/>
      <c r="E206" s="418"/>
      <c r="F206" s="419"/>
      <c r="G206" s="415"/>
      <c r="H206" s="32"/>
    </row>
    <row r="207" spans="1:8" s="33" customFormat="1" x14ac:dyDescent="0.2">
      <c r="A207" s="425"/>
      <c r="B207" s="355"/>
      <c r="C207" s="420"/>
      <c r="D207" s="418"/>
      <c r="E207" s="418"/>
      <c r="F207" s="419"/>
      <c r="G207" s="415"/>
      <c r="H207" s="32"/>
    </row>
    <row r="208" spans="1:8" s="33" customFormat="1" x14ac:dyDescent="0.2">
      <c r="A208" s="425"/>
      <c r="B208" s="355"/>
      <c r="C208" s="420" t="s">
        <v>424</v>
      </c>
      <c r="D208" s="418"/>
      <c r="E208" s="418"/>
      <c r="F208" s="419"/>
      <c r="G208" s="415"/>
      <c r="H208" s="32"/>
    </row>
    <row r="209" spans="1:8" s="33" customFormat="1" x14ac:dyDescent="0.2">
      <c r="A209" s="425"/>
      <c r="B209" s="355"/>
      <c r="C209" s="420"/>
      <c r="D209" s="418"/>
      <c r="E209" s="418"/>
      <c r="F209" s="419"/>
      <c r="G209" s="415"/>
      <c r="H209" s="32"/>
    </row>
    <row r="210" spans="1:8" s="33" customFormat="1" x14ac:dyDescent="0.2">
      <c r="A210" s="425"/>
      <c r="B210" s="355"/>
      <c r="C210" s="420" t="s">
        <v>425</v>
      </c>
      <c r="D210" s="418"/>
      <c r="E210" s="418"/>
      <c r="F210" s="419"/>
      <c r="G210" s="415"/>
      <c r="H210" s="32"/>
    </row>
    <row r="211" spans="1:8" s="33" customFormat="1" x14ac:dyDescent="0.2">
      <c r="A211" s="425"/>
      <c r="B211" s="355"/>
      <c r="C211" s="420"/>
      <c r="D211" s="418"/>
      <c r="E211" s="418"/>
      <c r="F211" s="419"/>
      <c r="G211" s="415"/>
      <c r="H211" s="32"/>
    </row>
    <row r="212" spans="1:8" s="33" customFormat="1" x14ac:dyDescent="0.2">
      <c r="A212" s="425"/>
      <c r="B212" s="355"/>
      <c r="C212" s="420" t="s">
        <v>426</v>
      </c>
      <c r="D212" s="418"/>
      <c r="E212" s="418"/>
      <c r="F212" s="419"/>
      <c r="G212" s="415"/>
      <c r="H212" s="32"/>
    </row>
    <row r="213" spans="1:8" s="33" customFormat="1" x14ac:dyDescent="0.2">
      <c r="A213" s="425"/>
      <c r="B213" s="355"/>
      <c r="C213" s="420"/>
      <c r="D213" s="418"/>
      <c r="E213" s="418"/>
      <c r="F213" s="419"/>
      <c r="G213" s="415"/>
      <c r="H213" s="32"/>
    </row>
    <row r="214" spans="1:8" s="33" customFormat="1" x14ac:dyDescent="0.2">
      <c r="A214" s="425"/>
      <c r="B214" s="355"/>
      <c r="C214" s="420" t="s">
        <v>427</v>
      </c>
      <c r="D214" s="418"/>
      <c r="E214" s="418"/>
      <c r="F214" s="419"/>
      <c r="G214" s="415"/>
      <c r="H214" s="32"/>
    </row>
    <row r="215" spans="1:8" s="33" customFormat="1" x14ac:dyDescent="0.2">
      <c r="A215" s="425"/>
      <c r="B215" s="355"/>
      <c r="C215" s="420"/>
      <c r="D215" s="418"/>
      <c r="E215" s="418"/>
      <c r="F215" s="419"/>
      <c r="G215" s="415"/>
      <c r="H215" s="32"/>
    </row>
    <row r="216" spans="1:8" s="33" customFormat="1" x14ac:dyDescent="0.2">
      <c r="A216" s="425"/>
      <c r="B216" s="355"/>
      <c r="C216" s="420" t="s">
        <v>428</v>
      </c>
      <c r="D216" s="418"/>
      <c r="E216" s="418"/>
      <c r="F216" s="419"/>
      <c r="G216" s="415"/>
      <c r="H216" s="32"/>
    </row>
    <row r="217" spans="1:8" s="33" customFormat="1" x14ac:dyDescent="0.2">
      <c r="A217" s="425"/>
      <c r="B217" s="355"/>
      <c r="C217" s="420"/>
      <c r="D217" s="418"/>
      <c r="E217" s="418"/>
      <c r="F217" s="419"/>
      <c r="G217" s="415"/>
      <c r="H217" s="32"/>
    </row>
    <row r="218" spans="1:8" s="33" customFormat="1" x14ac:dyDescent="0.2">
      <c r="A218" s="425"/>
      <c r="B218" s="355"/>
      <c r="C218" s="420"/>
      <c r="D218" s="418"/>
      <c r="E218" s="418"/>
      <c r="F218" s="419"/>
      <c r="G218" s="415"/>
      <c r="H218" s="32"/>
    </row>
    <row r="219" spans="1:8" s="33" customFormat="1" x14ac:dyDescent="0.2">
      <c r="A219" s="425"/>
      <c r="B219" s="355"/>
      <c r="C219" s="420"/>
      <c r="D219" s="418"/>
      <c r="E219" s="418"/>
      <c r="F219" s="419"/>
      <c r="G219" s="415"/>
      <c r="H219" s="32"/>
    </row>
    <row r="220" spans="1:8" s="33" customFormat="1" x14ac:dyDescent="0.2">
      <c r="A220" s="425" t="s">
        <v>429</v>
      </c>
      <c r="B220" s="355"/>
      <c r="C220" s="420" t="s">
        <v>430</v>
      </c>
      <c r="D220" s="418" t="s">
        <v>23</v>
      </c>
      <c r="E220" s="418">
        <f>1+1</f>
        <v>2</v>
      </c>
      <c r="F220" s="419"/>
      <c r="G220" s="415"/>
      <c r="H220" s="32"/>
    </row>
    <row r="221" spans="1:8" s="33" customFormat="1" x14ac:dyDescent="0.2">
      <c r="A221" s="425"/>
      <c r="B221" s="355"/>
      <c r="C221" s="420"/>
      <c r="D221" s="418"/>
      <c r="E221" s="418"/>
      <c r="F221" s="419"/>
      <c r="G221" s="415"/>
      <c r="H221" s="32"/>
    </row>
    <row r="222" spans="1:8" s="33" customFormat="1" x14ac:dyDescent="0.2">
      <c r="A222" s="425"/>
      <c r="B222" s="355"/>
      <c r="C222" s="420"/>
      <c r="D222" s="418"/>
      <c r="E222" s="418"/>
      <c r="F222" s="419"/>
      <c r="G222" s="415"/>
      <c r="H222" s="32"/>
    </row>
    <row r="223" spans="1:8" s="33" customFormat="1" x14ac:dyDescent="0.2">
      <c r="A223" s="425" t="s">
        <v>431</v>
      </c>
      <c r="B223" s="355"/>
      <c r="C223" s="420" t="s">
        <v>432</v>
      </c>
      <c r="D223" s="418" t="s">
        <v>23</v>
      </c>
      <c r="E223" s="418">
        <v>2</v>
      </c>
      <c r="F223" s="419"/>
      <c r="G223" s="415"/>
      <c r="H223" s="32"/>
    </row>
    <row r="224" spans="1:8" s="33" customFormat="1" x14ac:dyDescent="0.2">
      <c r="A224" s="425"/>
      <c r="B224" s="355"/>
      <c r="C224" s="420"/>
      <c r="D224" s="418"/>
      <c r="E224" s="418"/>
      <c r="F224" s="419"/>
      <c r="G224" s="415"/>
      <c r="H224" s="32"/>
    </row>
    <row r="225" spans="1:8" s="33" customFormat="1" x14ac:dyDescent="0.2">
      <c r="A225" s="425" t="s">
        <v>433</v>
      </c>
      <c r="B225" s="355"/>
      <c r="C225" s="420" t="s">
        <v>434</v>
      </c>
      <c r="D225" s="418" t="s">
        <v>23</v>
      </c>
      <c r="E225" s="418">
        <v>2</v>
      </c>
      <c r="F225" s="419"/>
      <c r="G225" s="415"/>
      <c r="H225" s="32"/>
    </row>
    <row r="226" spans="1:8" s="33" customFormat="1" x14ac:dyDescent="0.2">
      <c r="A226" s="425"/>
      <c r="B226" s="355"/>
      <c r="C226" s="420"/>
      <c r="D226" s="418"/>
      <c r="E226" s="418"/>
      <c r="F226" s="419"/>
      <c r="G226" s="415"/>
      <c r="H226" s="32"/>
    </row>
    <row r="227" spans="1:8" s="33" customFormat="1" x14ac:dyDescent="0.2">
      <c r="A227" s="425"/>
      <c r="B227" s="355"/>
      <c r="C227" s="420" t="s">
        <v>435</v>
      </c>
      <c r="D227" s="418"/>
      <c r="E227" s="418"/>
      <c r="F227" s="419"/>
      <c r="G227" s="415"/>
      <c r="H227" s="32"/>
    </row>
    <row r="228" spans="1:8" s="33" customFormat="1" x14ac:dyDescent="0.2">
      <c r="A228" s="425"/>
      <c r="B228" s="355"/>
      <c r="C228" s="420"/>
      <c r="D228" s="418"/>
      <c r="E228" s="418"/>
      <c r="F228" s="419"/>
      <c r="G228" s="415"/>
      <c r="H228" s="32"/>
    </row>
    <row r="229" spans="1:8" s="33" customFormat="1" x14ac:dyDescent="0.2">
      <c r="A229" s="425"/>
      <c r="B229" s="355"/>
      <c r="C229" s="420" t="s">
        <v>436</v>
      </c>
      <c r="D229" s="418"/>
      <c r="E229" s="418"/>
      <c r="F229" s="419"/>
      <c r="G229" s="415"/>
      <c r="H229" s="32"/>
    </row>
    <row r="230" spans="1:8" s="33" customFormat="1" x14ac:dyDescent="0.2">
      <c r="A230" s="425"/>
      <c r="B230" s="355"/>
      <c r="C230" s="420"/>
      <c r="D230" s="418"/>
      <c r="E230" s="418"/>
      <c r="F230" s="419"/>
      <c r="G230" s="415"/>
      <c r="H230" s="32"/>
    </row>
    <row r="231" spans="1:8" s="33" customFormat="1" x14ac:dyDescent="0.2">
      <c r="A231" s="425"/>
      <c r="B231" s="355"/>
      <c r="C231" s="420"/>
      <c r="D231" s="418"/>
      <c r="E231" s="418"/>
      <c r="F231" s="419"/>
      <c r="G231" s="415"/>
      <c r="H231" s="32"/>
    </row>
    <row r="232" spans="1:8" s="33" customFormat="1" x14ac:dyDescent="0.2">
      <c r="A232" s="425" t="s">
        <v>437</v>
      </c>
      <c r="B232" s="355"/>
      <c r="C232" s="420" t="s">
        <v>438</v>
      </c>
      <c r="D232" s="418" t="s">
        <v>23</v>
      </c>
      <c r="E232" s="418">
        <v>2</v>
      </c>
      <c r="F232" s="419"/>
      <c r="G232" s="415"/>
      <c r="H232" s="32"/>
    </row>
    <row r="233" spans="1:8" s="33" customFormat="1" x14ac:dyDescent="0.2">
      <c r="A233" s="425"/>
      <c r="B233" s="355"/>
      <c r="C233" s="420"/>
      <c r="D233" s="418"/>
      <c r="E233" s="418"/>
      <c r="F233" s="419"/>
      <c r="G233" s="415"/>
      <c r="H233" s="32"/>
    </row>
    <row r="234" spans="1:8" s="33" customFormat="1" x14ac:dyDescent="0.2">
      <c r="A234" s="425"/>
      <c r="B234" s="355"/>
      <c r="C234" s="420"/>
      <c r="D234" s="418"/>
      <c r="E234" s="418"/>
      <c r="F234" s="419"/>
      <c r="G234" s="415"/>
      <c r="H234" s="32"/>
    </row>
    <row r="235" spans="1:8" s="33" customFormat="1" x14ac:dyDescent="0.2">
      <c r="A235" s="425"/>
      <c r="B235" s="355"/>
      <c r="C235" s="420" t="s">
        <v>439</v>
      </c>
      <c r="D235" s="418"/>
      <c r="E235" s="418"/>
      <c r="F235" s="419"/>
      <c r="G235" s="415"/>
      <c r="H235" s="32"/>
    </row>
    <row r="236" spans="1:8" s="33" customFormat="1" x14ac:dyDescent="0.2">
      <c r="A236" s="425"/>
      <c r="B236" s="355"/>
      <c r="C236" s="420"/>
      <c r="D236" s="418"/>
      <c r="E236" s="418"/>
      <c r="F236" s="419"/>
      <c r="G236" s="415"/>
      <c r="H236" s="32"/>
    </row>
    <row r="237" spans="1:8" s="33" customFormat="1" x14ac:dyDescent="0.2">
      <c r="A237" s="425"/>
      <c r="B237" s="355"/>
      <c r="C237" s="420" t="s">
        <v>440</v>
      </c>
      <c r="D237" s="418"/>
      <c r="E237" s="418"/>
      <c r="F237" s="419"/>
      <c r="G237" s="415"/>
      <c r="H237" s="32"/>
    </row>
    <row r="238" spans="1:8" s="33" customFormat="1" x14ac:dyDescent="0.2">
      <c r="A238" s="425" t="s">
        <v>441</v>
      </c>
      <c r="B238" s="355"/>
      <c r="C238" s="420" t="s">
        <v>442</v>
      </c>
      <c r="D238" s="418" t="s">
        <v>23</v>
      </c>
      <c r="E238" s="418">
        <v>2</v>
      </c>
      <c r="F238" s="419"/>
      <c r="G238" s="415"/>
      <c r="H238" s="32"/>
    </row>
    <row r="239" spans="1:8" s="33" customFormat="1" x14ac:dyDescent="0.2">
      <c r="A239" s="425"/>
      <c r="B239" s="355"/>
      <c r="C239" s="420"/>
      <c r="D239" s="418"/>
      <c r="E239" s="418"/>
      <c r="F239" s="419"/>
      <c r="G239" s="415"/>
      <c r="H239" s="32"/>
    </row>
    <row r="240" spans="1:8" s="33" customFormat="1" x14ac:dyDescent="0.2">
      <c r="A240" s="425"/>
      <c r="B240" s="355"/>
      <c r="C240" s="420" t="s">
        <v>443</v>
      </c>
      <c r="D240" s="418"/>
      <c r="E240" s="418"/>
      <c r="F240" s="419"/>
      <c r="G240" s="415"/>
      <c r="H240" s="32"/>
    </row>
    <row r="241" spans="1:8" s="33" customFormat="1" x14ac:dyDescent="0.2">
      <c r="A241" s="425"/>
      <c r="B241" s="355"/>
      <c r="C241" s="420"/>
      <c r="D241" s="418"/>
      <c r="E241" s="418"/>
      <c r="F241" s="419"/>
      <c r="G241" s="415"/>
      <c r="H241" s="32"/>
    </row>
    <row r="242" spans="1:8" s="33" customFormat="1" x14ac:dyDescent="0.2">
      <c r="A242" s="425"/>
      <c r="B242" s="355"/>
      <c r="C242" s="420" t="s">
        <v>444</v>
      </c>
      <c r="D242" s="418"/>
      <c r="E242" s="418"/>
      <c r="F242" s="419"/>
      <c r="G242" s="415"/>
      <c r="H242" s="32"/>
    </row>
    <row r="243" spans="1:8" s="33" customFormat="1" x14ac:dyDescent="0.2">
      <c r="A243" s="425"/>
      <c r="B243" s="355"/>
      <c r="C243" s="420"/>
      <c r="D243" s="418"/>
      <c r="E243" s="418"/>
      <c r="F243" s="419"/>
      <c r="G243" s="415"/>
      <c r="H243" s="32"/>
    </row>
    <row r="244" spans="1:8" s="33" customFormat="1" x14ac:dyDescent="0.2">
      <c r="A244" s="425" t="s">
        <v>445</v>
      </c>
      <c r="B244" s="355"/>
      <c r="C244" s="420" t="s">
        <v>446</v>
      </c>
      <c r="D244" s="418" t="s">
        <v>23</v>
      </c>
      <c r="E244" s="418">
        <v>2</v>
      </c>
      <c r="F244" s="419"/>
      <c r="G244" s="415"/>
      <c r="H244" s="32"/>
    </row>
    <row r="245" spans="1:8" s="33" customFormat="1" x14ac:dyDescent="0.2">
      <c r="A245" s="425"/>
      <c r="B245" s="355"/>
      <c r="C245" s="420"/>
      <c r="D245" s="418"/>
      <c r="E245" s="418"/>
      <c r="F245" s="419"/>
      <c r="G245" s="415"/>
      <c r="H245" s="32"/>
    </row>
    <row r="246" spans="1:8" s="33" customFormat="1" x14ac:dyDescent="0.2">
      <c r="A246" s="425"/>
      <c r="B246" s="355"/>
      <c r="C246" s="420" t="s">
        <v>447</v>
      </c>
      <c r="D246" s="418"/>
      <c r="E246" s="418"/>
      <c r="F246" s="419"/>
      <c r="G246" s="415"/>
      <c r="H246" s="32"/>
    </row>
    <row r="247" spans="1:8" s="33" customFormat="1" x14ac:dyDescent="0.2">
      <c r="A247" s="425"/>
      <c r="B247" s="355"/>
      <c r="C247" s="420"/>
      <c r="D247" s="418"/>
      <c r="E247" s="418"/>
      <c r="F247" s="419"/>
      <c r="G247" s="415"/>
      <c r="H247" s="32"/>
    </row>
    <row r="248" spans="1:8" s="33" customFormat="1" x14ac:dyDescent="0.2">
      <c r="A248" s="425" t="s">
        <v>448</v>
      </c>
      <c r="B248" s="355"/>
      <c r="C248" s="420" t="s">
        <v>449</v>
      </c>
      <c r="D248" s="418" t="s">
        <v>23</v>
      </c>
      <c r="E248" s="418">
        <v>2</v>
      </c>
      <c r="F248" s="419"/>
      <c r="G248" s="415"/>
      <c r="H248" s="32"/>
    </row>
    <row r="249" spans="1:8" s="33" customFormat="1" x14ac:dyDescent="0.2">
      <c r="A249" s="425"/>
      <c r="B249" s="355"/>
      <c r="C249" s="420"/>
      <c r="D249" s="418"/>
      <c r="E249" s="418"/>
      <c r="F249" s="419"/>
      <c r="G249" s="415"/>
      <c r="H249" s="32"/>
    </row>
    <row r="250" spans="1:8" s="33" customFormat="1" x14ac:dyDescent="0.2">
      <c r="A250" s="425" t="s">
        <v>450</v>
      </c>
      <c r="B250" s="355"/>
      <c r="C250" s="420" t="s">
        <v>451</v>
      </c>
      <c r="D250" s="418" t="s">
        <v>23</v>
      </c>
      <c r="E250" s="418">
        <v>2</v>
      </c>
      <c r="F250" s="419"/>
      <c r="G250" s="415"/>
      <c r="H250" s="32"/>
    </row>
    <row r="251" spans="1:8" s="33" customFormat="1" x14ac:dyDescent="0.2">
      <c r="A251" s="425"/>
      <c r="B251" s="355"/>
      <c r="C251" s="420"/>
      <c r="D251" s="418"/>
      <c r="E251" s="418"/>
      <c r="F251" s="419"/>
      <c r="G251" s="415"/>
      <c r="H251" s="32"/>
    </row>
    <row r="252" spans="1:8" s="33" customFormat="1" x14ac:dyDescent="0.2">
      <c r="A252" s="425"/>
      <c r="B252" s="355"/>
      <c r="C252" s="420" t="s">
        <v>452</v>
      </c>
      <c r="D252" s="418"/>
      <c r="E252" s="418"/>
      <c r="F252" s="419"/>
      <c r="G252" s="415"/>
      <c r="H252" s="32"/>
    </row>
    <row r="253" spans="1:8" s="33" customFormat="1" x14ac:dyDescent="0.2">
      <c r="A253" s="425"/>
      <c r="B253" s="355"/>
      <c r="C253" s="420"/>
      <c r="D253" s="418"/>
      <c r="E253" s="418"/>
      <c r="F253" s="419"/>
      <c r="G253" s="415"/>
      <c r="H253" s="32"/>
    </row>
    <row r="254" spans="1:8" s="33" customFormat="1" x14ac:dyDescent="0.2">
      <c r="A254" s="425" t="s">
        <v>453</v>
      </c>
      <c r="B254" s="355"/>
      <c r="C254" s="420" t="s">
        <v>454</v>
      </c>
      <c r="D254" s="418" t="s">
        <v>23</v>
      </c>
      <c r="E254" s="418">
        <v>1</v>
      </c>
      <c r="F254" s="419"/>
      <c r="G254" s="415"/>
      <c r="H254" s="32"/>
    </row>
    <row r="255" spans="1:8" s="33" customFormat="1" x14ac:dyDescent="0.2">
      <c r="A255" s="425"/>
      <c r="B255" s="355"/>
      <c r="C255" s="420"/>
      <c r="D255" s="418"/>
      <c r="E255" s="418"/>
      <c r="F255" s="419"/>
      <c r="G255" s="415"/>
      <c r="H255" s="32"/>
    </row>
    <row r="256" spans="1:8" s="33" customFormat="1" x14ac:dyDescent="0.2">
      <c r="A256" s="425" t="s">
        <v>455</v>
      </c>
      <c r="B256" s="355"/>
      <c r="C256" s="420" t="s">
        <v>456</v>
      </c>
      <c r="D256" s="418" t="s">
        <v>23</v>
      </c>
      <c r="E256" s="418">
        <v>1</v>
      </c>
      <c r="F256" s="419"/>
      <c r="G256" s="415"/>
      <c r="H256" s="32"/>
    </row>
    <row r="257" spans="1:8" s="33" customFormat="1" x14ac:dyDescent="0.2">
      <c r="A257" s="425"/>
      <c r="B257" s="355"/>
      <c r="C257" s="420"/>
      <c r="D257" s="418"/>
      <c r="E257" s="418"/>
      <c r="F257" s="419"/>
      <c r="G257" s="415"/>
      <c r="H257" s="32"/>
    </row>
    <row r="258" spans="1:8" s="33" customFormat="1" x14ac:dyDescent="0.2">
      <c r="A258" s="425"/>
      <c r="B258" s="355"/>
      <c r="C258" s="420"/>
      <c r="D258" s="418"/>
      <c r="E258" s="418"/>
      <c r="F258" s="419"/>
      <c r="G258" s="415"/>
      <c r="H258" s="32"/>
    </row>
    <row r="259" spans="1:8" s="33" customFormat="1" x14ac:dyDescent="0.2">
      <c r="A259" s="426"/>
      <c r="B259" s="427"/>
      <c r="C259" s="436" t="s">
        <v>457</v>
      </c>
      <c r="D259" s="437"/>
      <c r="E259" s="437"/>
      <c r="F259" s="438"/>
      <c r="G259" s="429"/>
      <c r="H259" s="32"/>
    </row>
    <row r="260" spans="1:8" s="33" customFormat="1" x14ac:dyDescent="0.2">
      <c r="A260" s="425"/>
      <c r="B260" s="355"/>
      <c r="C260" s="420"/>
      <c r="D260" s="418"/>
      <c r="E260" s="418"/>
      <c r="F260" s="419"/>
      <c r="G260" s="415"/>
      <c r="H260" s="32"/>
    </row>
    <row r="261" spans="1:8" s="33" customFormat="1" x14ac:dyDescent="0.2">
      <c r="A261" s="425"/>
      <c r="B261" s="355"/>
      <c r="C261" s="417" t="s">
        <v>458</v>
      </c>
      <c r="D261" s="418"/>
      <c r="E261" s="418"/>
      <c r="F261" s="419"/>
      <c r="G261" s="415"/>
      <c r="H261" s="32"/>
    </row>
    <row r="262" spans="1:8" s="33" customFormat="1" x14ac:dyDescent="0.2">
      <c r="A262" s="425"/>
      <c r="B262" s="355"/>
      <c r="C262" s="417"/>
      <c r="D262" s="418"/>
      <c r="E262" s="418"/>
      <c r="F262" s="419"/>
      <c r="G262" s="415"/>
      <c r="H262" s="32"/>
    </row>
    <row r="263" spans="1:8" s="33" customFormat="1" x14ac:dyDescent="0.2">
      <c r="A263" s="425"/>
      <c r="B263" s="355"/>
      <c r="C263" s="417" t="s">
        <v>459</v>
      </c>
      <c r="D263" s="418"/>
      <c r="E263" s="418"/>
      <c r="F263" s="419"/>
      <c r="G263" s="415"/>
      <c r="H263" s="32"/>
    </row>
    <row r="264" spans="1:8" s="33" customFormat="1" x14ac:dyDescent="0.2">
      <c r="A264" s="425"/>
      <c r="B264" s="355"/>
      <c r="C264" s="417"/>
      <c r="D264" s="418"/>
      <c r="E264" s="418"/>
      <c r="F264" s="419"/>
      <c r="G264" s="415"/>
      <c r="H264" s="32"/>
    </row>
    <row r="265" spans="1:8" s="33" customFormat="1" x14ac:dyDescent="0.2">
      <c r="A265" s="425"/>
      <c r="B265" s="355"/>
      <c r="C265" s="417" t="s">
        <v>330</v>
      </c>
      <c r="D265" s="418"/>
      <c r="E265" s="418"/>
      <c r="F265" s="419"/>
      <c r="G265" s="415"/>
      <c r="H265" s="32"/>
    </row>
    <row r="266" spans="1:8" s="33" customFormat="1" x14ac:dyDescent="0.2">
      <c r="A266" s="425"/>
      <c r="B266" s="355"/>
      <c r="C266" s="420"/>
      <c r="D266" s="418"/>
      <c r="E266" s="418"/>
      <c r="F266" s="419"/>
      <c r="G266" s="415"/>
      <c r="H266" s="32"/>
    </row>
    <row r="267" spans="1:8" s="33" customFormat="1" x14ac:dyDescent="0.2">
      <c r="A267" s="425"/>
      <c r="B267" s="355"/>
      <c r="C267" s="420" t="s">
        <v>460</v>
      </c>
      <c r="D267" s="418"/>
      <c r="E267" s="418"/>
      <c r="F267" s="419"/>
      <c r="G267" s="415"/>
      <c r="H267" s="32"/>
    </row>
    <row r="268" spans="1:8" s="33" customFormat="1" x14ac:dyDescent="0.2">
      <c r="A268" s="425"/>
      <c r="B268" s="355"/>
      <c r="C268" s="420"/>
      <c r="D268" s="418"/>
      <c r="E268" s="418"/>
      <c r="F268" s="419"/>
      <c r="G268" s="415"/>
      <c r="H268" s="32"/>
    </row>
    <row r="269" spans="1:8" s="33" customFormat="1" x14ac:dyDescent="0.2">
      <c r="A269" s="425"/>
      <c r="B269" s="355"/>
      <c r="C269" s="420" t="s">
        <v>461</v>
      </c>
      <c r="D269" s="418"/>
      <c r="E269" s="418"/>
      <c r="F269" s="419"/>
      <c r="G269" s="415"/>
      <c r="H269" s="32"/>
    </row>
    <row r="270" spans="1:8" s="33" customFormat="1" x14ac:dyDescent="0.2">
      <c r="A270" s="425"/>
      <c r="B270" s="355"/>
      <c r="C270" s="420" t="s">
        <v>462</v>
      </c>
      <c r="D270" s="418"/>
      <c r="E270" s="418"/>
      <c r="F270" s="419"/>
      <c r="G270" s="415"/>
      <c r="H270" s="32"/>
    </row>
    <row r="271" spans="1:8" s="33" customFormat="1" x14ac:dyDescent="0.2">
      <c r="A271" s="425"/>
      <c r="B271" s="355"/>
      <c r="C271" s="420"/>
      <c r="D271" s="418"/>
      <c r="E271" s="418"/>
      <c r="F271" s="419"/>
      <c r="G271" s="415"/>
      <c r="H271" s="32"/>
    </row>
    <row r="272" spans="1:8" s="33" customFormat="1" x14ac:dyDescent="0.2">
      <c r="A272" s="425"/>
      <c r="B272" s="355"/>
      <c r="C272" s="420" t="s">
        <v>463</v>
      </c>
      <c r="D272" s="418"/>
      <c r="E272" s="418"/>
      <c r="F272" s="419"/>
      <c r="G272" s="415"/>
      <c r="H272" s="32"/>
    </row>
    <row r="273" spans="1:8" s="33" customFormat="1" x14ac:dyDescent="0.2">
      <c r="A273" s="425"/>
      <c r="B273" s="355"/>
      <c r="C273" s="420" t="s">
        <v>464</v>
      </c>
      <c r="D273" s="418"/>
      <c r="E273" s="418"/>
      <c r="F273" s="419"/>
      <c r="G273" s="415"/>
      <c r="H273" s="32"/>
    </row>
    <row r="274" spans="1:8" s="33" customFormat="1" x14ac:dyDescent="0.2">
      <c r="A274" s="425"/>
      <c r="B274" s="355"/>
      <c r="C274" s="420" t="s">
        <v>465</v>
      </c>
      <c r="D274" s="418"/>
      <c r="E274" s="418"/>
      <c r="F274" s="419"/>
      <c r="G274" s="415"/>
      <c r="H274" s="32"/>
    </row>
    <row r="275" spans="1:8" s="33" customFormat="1" x14ac:dyDescent="0.2">
      <c r="A275" s="425"/>
      <c r="B275" s="355"/>
      <c r="C275" s="420"/>
      <c r="D275" s="418"/>
      <c r="E275" s="418"/>
      <c r="F275" s="419"/>
      <c r="G275" s="415"/>
      <c r="H275" s="32"/>
    </row>
    <row r="276" spans="1:8" s="33" customFormat="1" x14ac:dyDescent="0.2">
      <c r="A276" s="425"/>
      <c r="B276" s="355"/>
      <c r="C276" s="420" t="s">
        <v>466</v>
      </c>
      <c r="D276" s="418"/>
      <c r="E276" s="418"/>
      <c r="F276" s="419"/>
      <c r="G276" s="415"/>
      <c r="H276" s="32"/>
    </row>
    <row r="277" spans="1:8" s="33" customFormat="1" x14ac:dyDescent="0.2">
      <c r="A277" s="425"/>
      <c r="B277" s="355"/>
      <c r="C277" s="420" t="s">
        <v>467</v>
      </c>
      <c r="D277" s="418"/>
      <c r="E277" s="418"/>
      <c r="F277" s="419"/>
      <c r="G277" s="415"/>
      <c r="H277" s="32"/>
    </row>
    <row r="278" spans="1:8" s="33" customFormat="1" x14ac:dyDescent="0.2">
      <c r="A278" s="425"/>
      <c r="B278" s="355"/>
      <c r="C278" s="420"/>
      <c r="D278" s="418"/>
      <c r="E278" s="418"/>
      <c r="F278" s="419"/>
      <c r="G278" s="415"/>
      <c r="H278" s="32"/>
    </row>
    <row r="279" spans="1:8" s="33" customFormat="1" x14ac:dyDescent="0.2">
      <c r="A279" s="425"/>
      <c r="B279" s="355"/>
      <c r="C279" s="420" t="s">
        <v>468</v>
      </c>
      <c r="D279" s="418"/>
      <c r="E279" s="418"/>
      <c r="F279" s="419"/>
      <c r="G279" s="415"/>
      <c r="H279" s="32"/>
    </row>
    <row r="280" spans="1:8" s="33" customFormat="1" x14ac:dyDescent="0.2">
      <c r="A280" s="425"/>
      <c r="B280" s="355"/>
      <c r="C280" s="420"/>
      <c r="D280" s="418"/>
      <c r="E280" s="418"/>
      <c r="F280" s="419"/>
      <c r="G280" s="415"/>
      <c r="H280" s="32"/>
    </row>
    <row r="281" spans="1:8" s="33" customFormat="1" x14ac:dyDescent="0.2">
      <c r="A281" s="425" t="s">
        <v>469</v>
      </c>
      <c r="B281" s="355"/>
      <c r="C281" s="420" t="s">
        <v>470</v>
      </c>
      <c r="D281" s="418"/>
      <c r="E281" s="418"/>
      <c r="F281" s="419"/>
      <c r="G281" s="415"/>
      <c r="H281" s="32"/>
    </row>
    <row r="282" spans="1:8" s="33" customFormat="1" x14ac:dyDescent="0.2">
      <c r="A282" s="425"/>
      <c r="B282" s="355"/>
      <c r="C282" s="420"/>
      <c r="D282" s="418"/>
      <c r="E282" s="418"/>
      <c r="F282" s="419"/>
      <c r="G282" s="415"/>
      <c r="H282" s="32"/>
    </row>
    <row r="283" spans="1:8" s="33" customFormat="1" x14ac:dyDescent="0.2">
      <c r="A283" s="425" t="s">
        <v>471</v>
      </c>
      <c r="B283" s="355"/>
      <c r="C283" s="420" t="s">
        <v>472</v>
      </c>
      <c r="D283" s="418" t="s">
        <v>23</v>
      </c>
      <c r="E283" s="418">
        <v>2</v>
      </c>
      <c r="F283" s="419"/>
      <c r="G283" s="415"/>
      <c r="H283" s="32"/>
    </row>
    <row r="284" spans="1:8" s="33" customFormat="1" x14ac:dyDescent="0.2">
      <c r="A284" s="425"/>
      <c r="B284" s="355"/>
      <c r="C284" s="420"/>
      <c r="D284" s="418"/>
      <c r="E284" s="418"/>
      <c r="F284" s="419"/>
      <c r="G284" s="415"/>
      <c r="H284" s="32"/>
    </row>
    <row r="285" spans="1:8" s="33" customFormat="1" x14ac:dyDescent="0.2">
      <c r="A285" s="425"/>
      <c r="B285" s="355"/>
      <c r="C285" s="420"/>
      <c r="D285" s="418"/>
      <c r="E285" s="418"/>
      <c r="F285" s="419"/>
      <c r="G285" s="415"/>
      <c r="H285" s="32"/>
    </row>
    <row r="286" spans="1:8" s="33" customFormat="1" x14ac:dyDescent="0.2">
      <c r="A286" s="425"/>
      <c r="B286" s="355"/>
      <c r="C286" s="420" t="s">
        <v>473</v>
      </c>
      <c r="D286" s="418"/>
      <c r="E286" s="418"/>
      <c r="F286" s="419"/>
      <c r="G286" s="415"/>
      <c r="H286" s="32"/>
    </row>
    <row r="287" spans="1:8" s="33" customFormat="1" x14ac:dyDescent="0.2">
      <c r="A287" s="425"/>
      <c r="B287" s="355"/>
      <c r="C287" s="420"/>
      <c r="D287" s="418"/>
      <c r="E287" s="418"/>
      <c r="F287" s="419"/>
      <c r="G287" s="415"/>
      <c r="H287" s="32"/>
    </row>
    <row r="288" spans="1:8" s="33" customFormat="1" x14ac:dyDescent="0.2">
      <c r="A288" s="425"/>
      <c r="B288" s="355"/>
      <c r="C288" s="420" t="s">
        <v>474</v>
      </c>
      <c r="D288" s="418"/>
      <c r="E288" s="418"/>
      <c r="F288" s="419"/>
      <c r="G288" s="415"/>
      <c r="H288" s="32"/>
    </row>
    <row r="289" spans="1:8" s="33" customFormat="1" x14ac:dyDescent="0.2">
      <c r="A289" s="425"/>
      <c r="B289" s="355"/>
      <c r="C289" s="420" t="s">
        <v>475</v>
      </c>
      <c r="D289" s="418"/>
      <c r="E289" s="418"/>
      <c r="F289" s="419"/>
      <c r="G289" s="415"/>
      <c r="H289" s="32"/>
    </row>
    <row r="290" spans="1:8" s="33" customFormat="1" x14ac:dyDescent="0.2">
      <c r="A290" s="425"/>
      <c r="B290" s="355"/>
      <c r="C290" s="420" t="s">
        <v>476</v>
      </c>
      <c r="D290" s="418"/>
      <c r="E290" s="418"/>
      <c r="F290" s="419"/>
      <c r="G290" s="415"/>
      <c r="H290" s="32"/>
    </row>
    <row r="291" spans="1:8" s="33" customFormat="1" x14ac:dyDescent="0.2">
      <c r="A291" s="425"/>
      <c r="B291" s="355"/>
      <c r="C291" s="420"/>
      <c r="D291" s="418"/>
      <c r="E291" s="418"/>
      <c r="F291" s="419"/>
      <c r="G291" s="415"/>
      <c r="H291" s="32"/>
    </row>
    <row r="292" spans="1:8" s="33" customFormat="1" x14ac:dyDescent="0.2">
      <c r="A292" s="425" t="s">
        <v>477</v>
      </c>
      <c r="B292" s="355"/>
      <c r="C292" s="447" t="s">
        <v>855</v>
      </c>
      <c r="D292" s="418" t="s">
        <v>23</v>
      </c>
      <c r="E292" s="418">
        <v>2</v>
      </c>
      <c r="F292" s="419"/>
      <c r="G292" s="415"/>
      <c r="H292" s="32"/>
    </row>
    <row r="293" spans="1:8" s="33" customFormat="1" x14ac:dyDescent="0.2">
      <c r="A293" s="425"/>
      <c r="B293" s="355"/>
      <c r="C293" s="447"/>
      <c r="D293" s="418"/>
      <c r="E293" s="418"/>
      <c r="F293" s="419"/>
      <c r="G293" s="415"/>
      <c r="H293" s="32"/>
    </row>
    <row r="294" spans="1:8" s="33" customFormat="1" x14ac:dyDescent="0.2">
      <c r="A294" s="425"/>
      <c r="B294" s="355"/>
      <c r="C294" s="447"/>
      <c r="D294" s="418"/>
      <c r="E294" s="418"/>
      <c r="F294" s="419"/>
      <c r="G294" s="415"/>
      <c r="H294" s="32"/>
    </row>
    <row r="295" spans="1:8" s="33" customFormat="1" x14ac:dyDescent="0.2">
      <c r="A295" s="425" t="s">
        <v>860</v>
      </c>
      <c r="B295" s="355"/>
      <c r="C295" s="420" t="s">
        <v>861</v>
      </c>
      <c r="D295" s="418" t="s">
        <v>23</v>
      </c>
      <c r="E295" s="418">
        <v>1</v>
      </c>
      <c r="F295" s="419"/>
      <c r="G295" s="415"/>
      <c r="H295" s="32"/>
    </row>
    <row r="296" spans="1:8" s="33" customFormat="1" x14ac:dyDescent="0.2">
      <c r="A296" s="425"/>
      <c r="B296" s="355"/>
      <c r="C296" s="420" t="s">
        <v>312</v>
      </c>
      <c r="D296" s="418"/>
      <c r="E296" s="418"/>
      <c r="F296" s="419"/>
      <c r="G296" s="415"/>
      <c r="H296" s="32"/>
    </row>
    <row r="297" spans="1:8" s="33" customFormat="1" x14ac:dyDescent="0.2">
      <c r="A297" s="448"/>
      <c r="B297" s="355"/>
      <c r="C297" s="251"/>
      <c r="D297" s="418"/>
      <c r="E297" s="418"/>
      <c r="F297" s="419"/>
      <c r="G297" s="415"/>
      <c r="H297" s="32"/>
    </row>
    <row r="298" spans="1:8" s="33" customFormat="1" x14ac:dyDescent="0.2">
      <c r="A298" s="426"/>
      <c r="B298" s="427"/>
      <c r="C298" s="436" t="s">
        <v>478</v>
      </c>
      <c r="D298" s="437"/>
      <c r="E298" s="437"/>
      <c r="F298" s="438"/>
      <c r="G298" s="429"/>
      <c r="H298" s="32"/>
    </row>
    <row r="299" spans="1:8" s="33" customFormat="1" x14ac:dyDescent="0.2">
      <c r="A299" s="426"/>
      <c r="B299" s="427"/>
      <c r="C299" s="439"/>
      <c r="D299" s="440"/>
      <c r="E299" s="440"/>
      <c r="F299" s="441"/>
      <c r="G299" s="442"/>
      <c r="H299" s="32"/>
    </row>
    <row r="300" spans="1:8" s="33" customFormat="1" x14ac:dyDescent="0.2">
      <c r="A300" s="425"/>
      <c r="B300" s="355"/>
      <c r="C300" s="420"/>
      <c r="D300" s="418"/>
      <c r="E300" s="418"/>
      <c r="F300" s="419"/>
      <c r="G300" s="415"/>
      <c r="H300" s="32"/>
    </row>
    <row r="301" spans="1:8" s="33" customFormat="1" x14ac:dyDescent="0.2">
      <c r="A301" s="425"/>
      <c r="B301" s="355"/>
      <c r="C301" s="417" t="s">
        <v>479</v>
      </c>
      <c r="D301" s="418"/>
      <c r="E301" s="418"/>
      <c r="F301" s="419"/>
      <c r="G301" s="415"/>
      <c r="H301" s="32"/>
    </row>
    <row r="302" spans="1:8" s="33" customFormat="1" x14ac:dyDescent="0.2">
      <c r="A302" s="425"/>
      <c r="B302" s="355"/>
      <c r="C302" s="417"/>
      <c r="D302" s="418"/>
      <c r="E302" s="418"/>
      <c r="F302" s="419"/>
      <c r="G302" s="415"/>
      <c r="H302" s="32"/>
    </row>
    <row r="303" spans="1:8" s="33" customFormat="1" x14ac:dyDescent="0.2">
      <c r="A303" s="425"/>
      <c r="B303" s="355"/>
      <c r="C303" s="417" t="s">
        <v>480</v>
      </c>
      <c r="D303" s="418"/>
      <c r="E303" s="418"/>
      <c r="F303" s="419"/>
      <c r="G303" s="415"/>
      <c r="H303" s="32"/>
    </row>
    <row r="304" spans="1:8" s="33" customFormat="1" x14ac:dyDescent="0.2">
      <c r="A304" s="425"/>
      <c r="B304" s="355"/>
      <c r="C304" s="417"/>
      <c r="D304" s="418"/>
      <c r="E304" s="418"/>
      <c r="F304" s="419"/>
      <c r="G304" s="415"/>
      <c r="H304" s="32"/>
    </row>
    <row r="305" spans="1:8" s="33" customFormat="1" x14ac:dyDescent="0.2">
      <c r="A305" s="425"/>
      <c r="B305" s="355"/>
      <c r="C305" s="417" t="s">
        <v>481</v>
      </c>
      <c r="D305" s="418"/>
      <c r="E305" s="418"/>
      <c r="F305" s="419"/>
      <c r="G305" s="415"/>
      <c r="H305" s="32"/>
    </row>
    <row r="306" spans="1:8" s="33" customFormat="1" x14ac:dyDescent="0.2">
      <c r="A306" s="425"/>
      <c r="B306" s="355"/>
      <c r="C306" s="420"/>
      <c r="D306" s="418"/>
      <c r="E306" s="418"/>
      <c r="F306" s="419"/>
      <c r="G306" s="415"/>
      <c r="H306" s="32"/>
    </row>
    <row r="307" spans="1:8" s="33" customFormat="1" x14ac:dyDescent="0.2">
      <c r="A307" s="425"/>
      <c r="B307" s="355"/>
      <c r="C307" s="420" t="s">
        <v>482</v>
      </c>
      <c r="D307" s="418"/>
      <c r="E307" s="418"/>
      <c r="F307" s="419"/>
      <c r="G307" s="415"/>
      <c r="H307" s="32"/>
    </row>
    <row r="308" spans="1:8" s="33" customFormat="1" x14ac:dyDescent="0.2">
      <c r="A308" s="425"/>
      <c r="B308" s="355"/>
      <c r="C308" s="420"/>
      <c r="D308" s="418"/>
      <c r="E308" s="418"/>
      <c r="F308" s="419"/>
      <c r="G308" s="415"/>
      <c r="H308" s="32"/>
    </row>
    <row r="309" spans="1:8" s="33" customFormat="1" x14ac:dyDescent="0.2">
      <c r="A309" s="425"/>
      <c r="B309" s="355"/>
      <c r="C309" s="420" t="s">
        <v>483</v>
      </c>
      <c r="D309" s="418"/>
      <c r="E309" s="418"/>
      <c r="F309" s="419"/>
      <c r="G309" s="415"/>
      <c r="H309" s="32"/>
    </row>
    <row r="310" spans="1:8" s="33" customFormat="1" x14ac:dyDescent="0.2">
      <c r="A310" s="425"/>
      <c r="B310" s="355"/>
      <c r="C310" s="420"/>
      <c r="D310" s="418"/>
      <c r="E310" s="418"/>
      <c r="F310" s="419"/>
      <c r="G310" s="415"/>
      <c r="H310" s="32"/>
    </row>
    <row r="311" spans="1:8" s="33" customFormat="1" x14ac:dyDescent="0.2">
      <c r="A311" s="425" t="s">
        <v>484</v>
      </c>
      <c r="B311" s="355"/>
      <c r="C311" s="420" t="s">
        <v>485</v>
      </c>
      <c r="D311" s="418" t="s">
        <v>70</v>
      </c>
      <c r="E311" s="418">
        <v>35</v>
      </c>
      <c r="F311" s="419"/>
      <c r="G311" s="415"/>
      <c r="H311" s="32"/>
    </row>
    <row r="312" spans="1:8" s="33" customFormat="1" x14ac:dyDescent="0.2">
      <c r="A312" s="425"/>
      <c r="B312" s="355"/>
      <c r="C312" s="420"/>
      <c r="D312" s="418"/>
      <c r="E312" s="418"/>
      <c r="F312" s="419"/>
      <c r="G312" s="415"/>
      <c r="H312" s="32"/>
    </row>
    <row r="313" spans="1:8" s="33" customFormat="1" x14ac:dyDescent="0.2">
      <c r="A313" s="426"/>
      <c r="B313" s="427"/>
      <c r="C313" s="436" t="s">
        <v>486</v>
      </c>
      <c r="D313" s="437"/>
      <c r="E313" s="437"/>
      <c r="F313" s="438"/>
      <c r="G313" s="429"/>
      <c r="H313" s="32"/>
    </row>
    <row r="314" spans="1:8" s="33" customFormat="1" x14ac:dyDescent="0.2">
      <c r="A314" s="426"/>
      <c r="B314" s="427"/>
      <c r="C314" s="439"/>
      <c r="D314" s="440"/>
      <c r="E314" s="440"/>
      <c r="F314" s="441"/>
      <c r="G314" s="442"/>
      <c r="H314" s="32"/>
    </row>
    <row r="315" spans="1:8" s="33" customFormat="1" x14ac:dyDescent="0.2">
      <c r="A315" s="425"/>
      <c r="B315" s="355"/>
      <c r="C315" s="420"/>
      <c r="D315" s="418"/>
      <c r="E315" s="418"/>
      <c r="F315" s="419"/>
      <c r="G315" s="415"/>
      <c r="H315" s="32"/>
    </row>
    <row r="316" spans="1:8" s="33" customFormat="1" x14ac:dyDescent="0.2">
      <c r="A316" s="425"/>
      <c r="B316" s="355"/>
      <c r="C316" s="417" t="s">
        <v>487</v>
      </c>
      <c r="D316" s="418"/>
      <c r="E316" s="418"/>
      <c r="F316" s="419"/>
      <c r="G316" s="415"/>
      <c r="H316" s="32"/>
    </row>
    <row r="317" spans="1:8" s="33" customFormat="1" x14ac:dyDescent="0.2">
      <c r="A317" s="425"/>
      <c r="B317" s="355"/>
      <c r="C317" s="417"/>
      <c r="D317" s="418"/>
      <c r="E317" s="418"/>
      <c r="F317" s="419"/>
      <c r="G317" s="415"/>
      <c r="H317" s="32"/>
    </row>
    <row r="318" spans="1:8" s="33" customFormat="1" x14ac:dyDescent="0.2">
      <c r="A318" s="425"/>
      <c r="B318" s="355"/>
      <c r="C318" s="417" t="s">
        <v>488</v>
      </c>
      <c r="D318" s="418"/>
      <c r="E318" s="418"/>
      <c r="F318" s="419"/>
      <c r="G318" s="415"/>
      <c r="H318" s="32"/>
    </row>
    <row r="319" spans="1:8" s="33" customFormat="1" x14ac:dyDescent="0.2">
      <c r="A319" s="425"/>
      <c r="B319" s="355"/>
      <c r="C319" s="417"/>
      <c r="D319" s="418"/>
      <c r="E319" s="418"/>
      <c r="F319" s="419"/>
      <c r="G319" s="415"/>
      <c r="H319" s="32"/>
    </row>
    <row r="320" spans="1:8" s="33" customFormat="1" x14ac:dyDescent="0.2">
      <c r="A320" s="425"/>
      <c r="B320" s="355"/>
      <c r="C320" s="417" t="s">
        <v>330</v>
      </c>
      <c r="D320" s="418"/>
      <c r="E320" s="418"/>
      <c r="F320" s="419"/>
      <c r="G320" s="415"/>
      <c r="H320" s="32"/>
    </row>
    <row r="321" spans="1:8" s="33" customFormat="1" x14ac:dyDescent="0.2">
      <c r="A321" s="425"/>
      <c r="B321" s="355"/>
      <c r="C321" s="420"/>
      <c r="D321" s="418"/>
      <c r="E321" s="418"/>
      <c r="F321" s="419"/>
      <c r="G321" s="415"/>
      <c r="H321" s="32"/>
    </row>
    <row r="322" spans="1:8" s="33" customFormat="1" x14ac:dyDescent="0.2">
      <c r="A322" s="425"/>
      <c r="B322" s="355"/>
      <c r="C322" s="420" t="s">
        <v>460</v>
      </c>
      <c r="D322" s="418"/>
      <c r="E322" s="418"/>
      <c r="F322" s="419"/>
      <c r="G322" s="415"/>
      <c r="H322" s="32"/>
    </row>
    <row r="323" spans="1:8" s="33" customFormat="1" x14ac:dyDescent="0.2">
      <c r="A323" s="425"/>
      <c r="B323" s="355"/>
      <c r="C323" s="420"/>
      <c r="D323" s="418"/>
      <c r="E323" s="418"/>
      <c r="F323" s="419"/>
      <c r="G323" s="415"/>
      <c r="H323" s="32"/>
    </row>
    <row r="324" spans="1:8" s="33" customFormat="1" x14ac:dyDescent="0.2">
      <c r="A324" s="425"/>
      <c r="B324" s="355"/>
      <c r="C324" s="420" t="s">
        <v>489</v>
      </c>
      <c r="D324" s="418"/>
      <c r="E324" s="418"/>
      <c r="F324" s="419"/>
      <c r="G324" s="415"/>
      <c r="H324" s="32"/>
    </row>
    <row r="325" spans="1:8" s="33" customFormat="1" x14ac:dyDescent="0.2">
      <c r="A325" s="425"/>
      <c r="B325" s="355"/>
      <c r="C325" s="420" t="s">
        <v>490</v>
      </c>
      <c r="D325" s="418"/>
      <c r="E325" s="418"/>
      <c r="F325" s="419"/>
      <c r="G325" s="415"/>
      <c r="H325" s="32"/>
    </row>
    <row r="326" spans="1:8" s="33" customFormat="1" x14ac:dyDescent="0.2">
      <c r="A326" s="425"/>
      <c r="B326" s="355"/>
      <c r="C326" s="420" t="s">
        <v>491</v>
      </c>
      <c r="D326" s="418"/>
      <c r="E326" s="418"/>
      <c r="F326" s="419"/>
      <c r="G326" s="415"/>
      <c r="H326" s="32"/>
    </row>
    <row r="327" spans="1:8" s="33" customFormat="1" x14ac:dyDescent="0.2">
      <c r="A327" s="425"/>
      <c r="B327" s="355"/>
      <c r="C327" s="420" t="s">
        <v>492</v>
      </c>
      <c r="D327" s="418"/>
      <c r="E327" s="418"/>
      <c r="F327" s="419"/>
      <c r="G327" s="415"/>
      <c r="H327" s="32"/>
    </row>
    <row r="328" spans="1:8" s="33" customFormat="1" x14ac:dyDescent="0.2">
      <c r="A328" s="425"/>
      <c r="B328" s="355"/>
      <c r="C328" s="420" t="s">
        <v>493</v>
      </c>
      <c r="D328" s="418"/>
      <c r="E328" s="418"/>
      <c r="F328" s="419"/>
      <c r="G328" s="415"/>
      <c r="H328" s="32"/>
    </row>
    <row r="329" spans="1:8" s="33" customFormat="1" x14ac:dyDescent="0.2">
      <c r="A329" s="425"/>
      <c r="B329" s="355"/>
      <c r="C329" s="420"/>
      <c r="D329" s="418"/>
      <c r="E329" s="418"/>
      <c r="F329" s="419"/>
      <c r="G329" s="415"/>
      <c r="H329" s="32"/>
    </row>
    <row r="330" spans="1:8" s="33" customFormat="1" x14ac:dyDescent="0.2">
      <c r="A330" s="425"/>
      <c r="B330" s="355"/>
      <c r="C330" s="420" t="s">
        <v>494</v>
      </c>
      <c r="D330" s="418"/>
      <c r="E330" s="418"/>
      <c r="F330" s="419"/>
      <c r="G330" s="415"/>
      <c r="H330" s="32"/>
    </row>
    <row r="331" spans="1:8" s="33" customFormat="1" x14ac:dyDescent="0.2">
      <c r="A331" s="425"/>
      <c r="B331" s="355"/>
      <c r="C331" s="420"/>
      <c r="D331" s="418"/>
      <c r="E331" s="418"/>
      <c r="F331" s="419"/>
      <c r="G331" s="415"/>
      <c r="H331" s="32"/>
    </row>
    <row r="332" spans="1:8" s="33" customFormat="1" ht="89.25" x14ac:dyDescent="0.2">
      <c r="A332" s="449" t="s">
        <v>495</v>
      </c>
      <c r="B332" s="355"/>
      <c r="C332" s="450" t="s">
        <v>496</v>
      </c>
      <c r="D332" s="418" t="s">
        <v>70</v>
      </c>
      <c r="E332" s="418">
        <v>100</v>
      </c>
      <c r="F332" s="419"/>
      <c r="G332" s="415"/>
      <c r="H332" s="32"/>
    </row>
    <row r="333" spans="1:8" s="33" customFormat="1" x14ac:dyDescent="0.2">
      <c r="A333" s="425"/>
      <c r="B333" s="355"/>
      <c r="C333" s="420"/>
      <c r="D333" s="418"/>
      <c r="E333" s="418"/>
      <c r="F333" s="419"/>
      <c r="G333" s="415"/>
      <c r="H333" s="32"/>
    </row>
    <row r="334" spans="1:8" s="33" customFormat="1" x14ac:dyDescent="0.2">
      <c r="A334" s="425"/>
      <c r="B334" s="355"/>
      <c r="C334" s="420" t="s">
        <v>497</v>
      </c>
      <c r="D334" s="418"/>
      <c r="E334" s="418"/>
      <c r="F334" s="419"/>
      <c r="G334" s="415"/>
      <c r="H334" s="32"/>
    </row>
    <row r="335" spans="1:8" s="33" customFormat="1" x14ac:dyDescent="0.2">
      <c r="A335" s="425" t="s">
        <v>498</v>
      </c>
      <c r="B335" s="355"/>
      <c r="C335" s="420" t="s">
        <v>499</v>
      </c>
      <c r="D335" s="418" t="s">
        <v>70</v>
      </c>
      <c r="E335" s="418">
        <v>1</v>
      </c>
      <c r="F335" s="419"/>
      <c r="G335" s="415"/>
      <c r="H335" s="32"/>
    </row>
    <row r="336" spans="1:8" s="33" customFormat="1" x14ac:dyDescent="0.2">
      <c r="A336" s="425"/>
      <c r="B336" s="355"/>
      <c r="C336" s="420"/>
      <c r="D336" s="418"/>
      <c r="E336" s="418"/>
      <c r="F336" s="419"/>
      <c r="G336" s="415"/>
      <c r="H336" s="32"/>
    </row>
    <row r="337" spans="1:8" s="33" customFormat="1" x14ac:dyDescent="0.2">
      <c r="A337" s="425"/>
      <c r="B337" s="355"/>
      <c r="C337" s="420" t="s">
        <v>500</v>
      </c>
      <c r="D337" s="418"/>
      <c r="E337" s="418"/>
      <c r="F337" s="419"/>
      <c r="G337" s="415"/>
      <c r="H337" s="32"/>
    </row>
    <row r="338" spans="1:8" s="33" customFormat="1" x14ac:dyDescent="0.2">
      <c r="A338" s="425"/>
      <c r="B338" s="355"/>
      <c r="C338" s="420"/>
      <c r="D338" s="418"/>
      <c r="E338" s="418"/>
      <c r="F338" s="419"/>
      <c r="G338" s="415"/>
      <c r="H338" s="32"/>
    </row>
    <row r="339" spans="1:8" s="33" customFormat="1" x14ac:dyDescent="0.2">
      <c r="A339" s="425"/>
      <c r="B339" s="355"/>
      <c r="C339" s="420"/>
      <c r="D339" s="418"/>
      <c r="E339" s="418"/>
      <c r="F339" s="419"/>
      <c r="G339" s="415"/>
      <c r="H339" s="32"/>
    </row>
    <row r="340" spans="1:8" s="33" customFormat="1" ht="51" x14ac:dyDescent="0.2">
      <c r="A340" s="425"/>
      <c r="B340" s="355"/>
      <c r="C340" s="450" t="s">
        <v>501</v>
      </c>
      <c r="D340" s="418"/>
      <c r="E340" s="418"/>
      <c r="F340" s="419"/>
      <c r="G340" s="415"/>
      <c r="H340" s="32"/>
    </row>
    <row r="341" spans="1:8" s="33" customFormat="1" x14ac:dyDescent="0.2">
      <c r="A341" s="425" t="s">
        <v>502</v>
      </c>
      <c r="B341" s="355"/>
      <c r="C341" s="420" t="s">
        <v>503</v>
      </c>
      <c r="D341" s="418" t="s">
        <v>70</v>
      </c>
      <c r="E341" s="418">
        <v>20</v>
      </c>
      <c r="F341" s="419"/>
      <c r="G341" s="415"/>
      <c r="H341" s="32"/>
    </row>
    <row r="342" spans="1:8" s="33" customFormat="1" x14ac:dyDescent="0.2">
      <c r="A342" s="425"/>
      <c r="B342" s="355"/>
      <c r="C342" s="420"/>
      <c r="D342" s="418"/>
      <c r="E342" s="418"/>
      <c r="F342" s="419"/>
      <c r="G342" s="415"/>
      <c r="H342" s="32"/>
    </row>
    <row r="343" spans="1:8" s="33" customFormat="1" x14ac:dyDescent="0.2">
      <c r="A343" s="425"/>
      <c r="B343" s="355"/>
      <c r="C343" s="420"/>
      <c r="D343" s="418"/>
      <c r="E343" s="418"/>
      <c r="F343" s="419"/>
      <c r="G343" s="415"/>
      <c r="H343" s="32"/>
    </row>
    <row r="344" spans="1:8" s="33" customFormat="1" x14ac:dyDescent="0.2">
      <c r="A344" s="426"/>
      <c r="B344" s="427"/>
      <c r="C344" s="436" t="s">
        <v>504</v>
      </c>
      <c r="D344" s="437"/>
      <c r="E344" s="437"/>
      <c r="F344" s="438"/>
      <c r="G344" s="429"/>
      <c r="H344" s="32"/>
    </row>
    <row r="345" spans="1:8" s="33" customFormat="1" x14ac:dyDescent="0.2">
      <c r="A345" s="426"/>
      <c r="B345" s="427"/>
      <c r="C345" s="439"/>
      <c r="D345" s="440"/>
      <c r="E345" s="440"/>
      <c r="F345" s="441"/>
      <c r="G345" s="442"/>
      <c r="H345" s="32"/>
    </row>
    <row r="346" spans="1:8" s="33" customFormat="1" x14ac:dyDescent="0.2">
      <c r="A346" s="425"/>
      <c r="B346" s="355"/>
      <c r="C346" s="420"/>
      <c r="D346" s="418"/>
      <c r="E346" s="418"/>
      <c r="F346" s="419"/>
      <c r="G346" s="415"/>
      <c r="H346" s="32"/>
    </row>
    <row r="347" spans="1:8" s="33" customFormat="1" x14ac:dyDescent="0.2">
      <c r="A347" s="425"/>
      <c r="B347" s="355"/>
      <c r="C347" s="417" t="s">
        <v>505</v>
      </c>
      <c r="D347" s="418"/>
      <c r="E347" s="418"/>
      <c r="F347" s="419"/>
      <c r="G347" s="415"/>
      <c r="H347" s="32"/>
    </row>
    <row r="348" spans="1:8" s="33" customFormat="1" x14ac:dyDescent="0.2">
      <c r="A348" s="425"/>
      <c r="B348" s="355"/>
      <c r="C348" s="417"/>
      <c r="D348" s="418"/>
      <c r="E348" s="418"/>
      <c r="F348" s="419"/>
      <c r="G348" s="415"/>
      <c r="H348" s="32"/>
    </row>
    <row r="349" spans="1:8" s="33" customFormat="1" x14ac:dyDescent="0.2">
      <c r="A349" s="425"/>
      <c r="B349" s="355"/>
      <c r="C349" s="417" t="s">
        <v>506</v>
      </c>
      <c r="D349" s="418"/>
      <c r="E349" s="418"/>
      <c r="F349" s="419"/>
      <c r="G349" s="415"/>
      <c r="H349" s="32"/>
    </row>
    <row r="350" spans="1:8" s="33" customFormat="1" x14ac:dyDescent="0.2">
      <c r="A350" s="425"/>
      <c r="B350" s="355"/>
      <c r="C350" s="417"/>
      <c r="D350" s="418"/>
      <c r="E350" s="418"/>
      <c r="F350" s="419"/>
      <c r="G350" s="415"/>
      <c r="H350" s="32"/>
    </row>
    <row r="351" spans="1:8" s="33" customFormat="1" x14ac:dyDescent="0.2">
      <c r="A351" s="425"/>
      <c r="B351" s="355"/>
      <c r="C351" s="417" t="s">
        <v>330</v>
      </c>
      <c r="D351" s="418"/>
      <c r="E351" s="418"/>
      <c r="F351" s="419"/>
      <c r="G351" s="415"/>
      <c r="H351" s="32"/>
    </row>
    <row r="352" spans="1:8" s="33" customFormat="1" x14ac:dyDescent="0.2">
      <c r="A352" s="425"/>
      <c r="B352" s="355"/>
      <c r="C352" s="420"/>
      <c r="D352" s="418"/>
      <c r="E352" s="418"/>
      <c r="F352" s="419"/>
      <c r="G352" s="415"/>
      <c r="H352" s="32"/>
    </row>
    <row r="353" spans="1:8" s="33" customFormat="1" x14ac:dyDescent="0.2">
      <c r="A353" s="425"/>
      <c r="B353" s="355"/>
      <c r="C353" s="420" t="s">
        <v>507</v>
      </c>
      <c r="D353" s="418"/>
      <c r="E353" s="418"/>
      <c r="F353" s="419"/>
      <c r="G353" s="415"/>
      <c r="H353" s="32"/>
    </row>
    <row r="354" spans="1:8" s="33" customFormat="1" x14ac:dyDescent="0.2">
      <c r="A354" s="425"/>
      <c r="B354" s="355"/>
      <c r="C354" s="420"/>
      <c r="D354" s="418"/>
      <c r="E354" s="418"/>
      <c r="F354" s="419"/>
      <c r="G354" s="415"/>
      <c r="H354" s="32"/>
    </row>
    <row r="355" spans="1:8" s="33" customFormat="1" x14ac:dyDescent="0.2">
      <c r="A355" s="425"/>
      <c r="B355" s="355"/>
      <c r="C355" s="420" t="s">
        <v>508</v>
      </c>
      <c r="D355" s="418"/>
      <c r="E355" s="418"/>
      <c r="F355" s="419"/>
      <c r="G355" s="415"/>
      <c r="H355" s="32"/>
    </row>
    <row r="356" spans="1:8" s="33" customFormat="1" x14ac:dyDescent="0.2">
      <c r="A356" s="425"/>
      <c r="B356" s="355"/>
      <c r="C356" s="420" t="s">
        <v>509</v>
      </c>
      <c r="D356" s="418"/>
      <c r="E356" s="418"/>
      <c r="F356" s="419"/>
      <c r="G356" s="415"/>
      <c r="H356" s="32"/>
    </row>
    <row r="357" spans="1:8" s="33" customFormat="1" x14ac:dyDescent="0.2">
      <c r="A357" s="425"/>
      <c r="B357" s="355"/>
      <c r="C357" s="420" t="s">
        <v>510</v>
      </c>
      <c r="D357" s="418"/>
      <c r="E357" s="418"/>
      <c r="F357" s="419"/>
      <c r="G357" s="415"/>
      <c r="H357" s="32"/>
    </row>
    <row r="358" spans="1:8" s="33" customFormat="1" x14ac:dyDescent="0.2">
      <c r="A358" s="425"/>
      <c r="B358" s="355"/>
      <c r="C358" s="420" t="s">
        <v>511</v>
      </c>
      <c r="D358" s="418"/>
      <c r="E358" s="418"/>
      <c r="F358" s="419"/>
      <c r="G358" s="415"/>
      <c r="H358" s="32"/>
    </row>
    <row r="359" spans="1:8" s="33" customFormat="1" x14ac:dyDescent="0.2">
      <c r="A359" s="425"/>
      <c r="B359" s="355"/>
      <c r="C359" s="420"/>
      <c r="D359" s="418"/>
      <c r="E359" s="418"/>
      <c r="F359" s="419"/>
      <c r="G359" s="415"/>
      <c r="H359" s="32"/>
    </row>
    <row r="360" spans="1:8" s="33" customFormat="1" x14ac:dyDescent="0.2">
      <c r="A360" s="425"/>
      <c r="B360" s="355"/>
      <c r="C360" s="420" t="s">
        <v>512</v>
      </c>
      <c r="D360" s="418"/>
      <c r="E360" s="418"/>
      <c r="F360" s="419"/>
      <c r="G360" s="415"/>
      <c r="H360" s="32"/>
    </row>
    <row r="361" spans="1:8" s="33" customFormat="1" x14ac:dyDescent="0.2">
      <c r="A361" s="425"/>
      <c r="B361" s="355"/>
      <c r="C361" s="420" t="s">
        <v>513</v>
      </c>
      <c r="D361" s="418"/>
      <c r="E361" s="418"/>
      <c r="F361" s="419"/>
      <c r="G361" s="415"/>
      <c r="H361" s="32"/>
    </row>
    <row r="362" spans="1:8" s="33" customFormat="1" x14ac:dyDescent="0.2">
      <c r="A362" s="425"/>
      <c r="B362" s="355"/>
      <c r="C362" s="420" t="s">
        <v>514</v>
      </c>
      <c r="D362" s="418"/>
      <c r="E362" s="418"/>
      <c r="F362" s="419"/>
      <c r="G362" s="415"/>
      <c r="H362" s="32"/>
    </row>
    <row r="363" spans="1:8" s="33" customFormat="1" x14ac:dyDescent="0.2">
      <c r="A363" s="425"/>
      <c r="B363" s="355"/>
      <c r="C363" s="420" t="s">
        <v>515</v>
      </c>
      <c r="D363" s="418"/>
      <c r="E363" s="418"/>
      <c r="F363" s="419"/>
      <c r="G363" s="415"/>
      <c r="H363" s="32"/>
    </row>
    <row r="364" spans="1:8" s="33" customFormat="1" x14ac:dyDescent="0.2">
      <c r="A364" s="425"/>
      <c r="B364" s="355"/>
      <c r="C364" s="420"/>
      <c r="D364" s="418"/>
      <c r="E364" s="418"/>
      <c r="F364" s="419"/>
      <c r="G364" s="415"/>
      <c r="H364" s="32"/>
    </row>
    <row r="365" spans="1:8" s="33" customFormat="1" x14ac:dyDescent="0.2">
      <c r="A365" s="425"/>
      <c r="B365" s="355"/>
      <c r="C365" s="420" t="s">
        <v>516</v>
      </c>
      <c r="D365" s="418"/>
      <c r="E365" s="418"/>
      <c r="F365" s="419"/>
      <c r="G365" s="415"/>
      <c r="H365" s="32"/>
    </row>
    <row r="366" spans="1:8" s="33" customFormat="1" x14ac:dyDescent="0.2">
      <c r="A366" s="425"/>
      <c r="B366" s="355"/>
      <c r="C366" s="420"/>
      <c r="D366" s="418"/>
      <c r="E366" s="418"/>
      <c r="F366" s="419"/>
      <c r="G366" s="415"/>
      <c r="H366" s="32"/>
    </row>
    <row r="367" spans="1:8" s="33" customFormat="1" x14ac:dyDescent="0.2">
      <c r="A367" s="425"/>
      <c r="B367" s="355"/>
      <c r="C367" s="420" t="s">
        <v>517</v>
      </c>
      <c r="D367" s="418"/>
      <c r="E367" s="418"/>
      <c r="F367" s="419"/>
      <c r="G367" s="415"/>
      <c r="H367" s="32"/>
    </row>
    <row r="368" spans="1:8" s="33" customFormat="1" x14ac:dyDescent="0.2">
      <c r="A368" s="425"/>
      <c r="B368" s="355"/>
      <c r="C368" s="420"/>
      <c r="D368" s="418"/>
      <c r="E368" s="418"/>
      <c r="F368" s="419"/>
      <c r="G368" s="415"/>
      <c r="H368" s="32"/>
    </row>
    <row r="369" spans="1:8" s="33" customFormat="1" x14ac:dyDescent="0.2">
      <c r="A369" s="425"/>
      <c r="B369" s="355"/>
      <c r="C369" s="420" t="s">
        <v>518</v>
      </c>
      <c r="D369" s="418"/>
      <c r="E369" s="418"/>
      <c r="F369" s="419"/>
      <c r="G369" s="415"/>
      <c r="H369" s="32"/>
    </row>
    <row r="370" spans="1:8" s="33" customFormat="1" x14ac:dyDescent="0.2">
      <c r="A370" s="425"/>
      <c r="B370" s="355"/>
      <c r="C370" s="420" t="s">
        <v>519</v>
      </c>
      <c r="D370" s="418"/>
      <c r="E370" s="418"/>
      <c r="F370" s="419"/>
      <c r="G370" s="415"/>
      <c r="H370" s="32"/>
    </row>
    <row r="371" spans="1:8" s="33" customFormat="1" x14ac:dyDescent="0.2">
      <c r="A371" s="425"/>
      <c r="B371" s="355"/>
      <c r="C371" s="420"/>
      <c r="D371" s="418"/>
      <c r="E371" s="418"/>
      <c r="F371" s="419"/>
      <c r="G371" s="415"/>
      <c r="H371" s="32"/>
    </row>
    <row r="372" spans="1:8" s="33" customFormat="1" x14ac:dyDescent="0.2">
      <c r="A372" s="425"/>
      <c r="B372" s="355"/>
      <c r="C372" s="420" t="s">
        <v>520</v>
      </c>
      <c r="D372" s="418"/>
      <c r="E372" s="418"/>
      <c r="F372" s="419"/>
      <c r="G372" s="415"/>
      <c r="H372" s="32"/>
    </row>
    <row r="373" spans="1:8" s="33" customFormat="1" x14ac:dyDescent="0.2">
      <c r="A373" s="425"/>
      <c r="B373" s="355"/>
      <c r="C373" s="420" t="s">
        <v>521</v>
      </c>
      <c r="D373" s="418"/>
      <c r="E373" s="418"/>
      <c r="F373" s="419"/>
      <c r="G373" s="415"/>
      <c r="H373" s="32"/>
    </row>
    <row r="374" spans="1:8" s="33" customFormat="1" x14ac:dyDescent="0.2">
      <c r="A374" s="425"/>
      <c r="B374" s="355"/>
      <c r="C374" s="420"/>
      <c r="D374" s="418"/>
      <c r="E374" s="418"/>
      <c r="F374" s="419"/>
      <c r="G374" s="415"/>
      <c r="H374" s="32"/>
    </row>
    <row r="375" spans="1:8" s="33" customFormat="1" x14ac:dyDescent="0.2">
      <c r="A375" s="425"/>
      <c r="B375" s="355"/>
      <c r="C375" s="420" t="s">
        <v>522</v>
      </c>
      <c r="D375" s="418"/>
      <c r="E375" s="418"/>
      <c r="F375" s="419"/>
      <c r="G375" s="415"/>
      <c r="H375" s="32"/>
    </row>
    <row r="376" spans="1:8" s="33" customFormat="1" x14ac:dyDescent="0.2">
      <c r="A376" s="425"/>
      <c r="B376" s="355"/>
      <c r="C376" s="420" t="s">
        <v>523</v>
      </c>
      <c r="D376" s="418"/>
      <c r="E376" s="418"/>
      <c r="F376" s="419"/>
      <c r="G376" s="415"/>
      <c r="H376" s="32"/>
    </row>
    <row r="377" spans="1:8" s="33" customFormat="1" x14ac:dyDescent="0.2">
      <c r="A377" s="425"/>
      <c r="B377" s="355"/>
      <c r="C377" s="420"/>
      <c r="D377" s="418"/>
      <c r="E377" s="418"/>
      <c r="F377" s="419"/>
      <c r="G377" s="415"/>
      <c r="H377" s="32"/>
    </row>
    <row r="378" spans="1:8" s="33" customFormat="1" x14ac:dyDescent="0.2">
      <c r="A378" s="425"/>
      <c r="B378" s="355"/>
      <c r="C378" s="420" t="s">
        <v>524</v>
      </c>
      <c r="D378" s="418"/>
      <c r="E378" s="418"/>
      <c r="F378" s="419"/>
      <c r="G378" s="415"/>
      <c r="H378" s="32"/>
    </row>
    <row r="379" spans="1:8" s="33" customFormat="1" x14ac:dyDescent="0.2">
      <c r="A379" s="425"/>
      <c r="B379" s="355"/>
      <c r="C379" s="420" t="s">
        <v>525</v>
      </c>
      <c r="D379" s="418"/>
      <c r="E379" s="418"/>
      <c r="F379" s="419"/>
      <c r="G379" s="415"/>
      <c r="H379" s="32"/>
    </row>
    <row r="380" spans="1:8" s="33" customFormat="1" x14ac:dyDescent="0.2">
      <c r="A380" s="425"/>
      <c r="B380" s="355"/>
      <c r="C380" s="420" t="s">
        <v>526</v>
      </c>
      <c r="D380" s="418"/>
      <c r="E380" s="418"/>
      <c r="F380" s="419"/>
      <c r="G380" s="415"/>
      <c r="H380" s="32"/>
    </row>
    <row r="381" spans="1:8" s="33" customFormat="1" x14ac:dyDescent="0.2">
      <c r="A381" s="425"/>
      <c r="B381" s="355"/>
      <c r="C381" s="420"/>
      <c r="D381" s="418"/>
      <c r="E381" s="418"/>
      <c r="F381" s="419"/>
      <c r="G381" s="415"/>
      <c r="H381" s="32"/>
    </row>
    <row r="382" spans="1:8" s="33" customFormat="1" x14ac:dyDescent="0.2">
      <c r="A382" s="425"/>
      <c r="B382" s="355"/>
      <c r="C382" s="420" t="s">
        <v>527</v>
      </c>
      <c r="D382" s="418"/>
      <c r="E382" s="418"/>
      <c r="F382" s="419"/>
      <c r="G382" s="415"/>
      <c r="H382" s="32"/>
    </row>
    <row r="383" spans="1:8" s="33" customFormat="1" x14ac:dyDescent="0.2">
      <c r="A383" s="425"/>
      <c r="B383" s="355"/>
      <c r="C383" s="420" t="s">
        <v>528</v>
      </c>
      <c r="D383" s="418"/>
      <c r="E383" s="418"/>
      <c r="F383" s="419"/>
      <c r="G383" s="415"/>
      <c r="H383" s="32"/>
    </row>
    <row r="384" spans="1:8" s="33" customFormat="1" x14ac:dyDescent="0.2">
      <c r="A384" s="425"/>
      <c r="B384" s="355"/>
      <c r="C384" s="420" t="s">
        <v>529</v>
      </c>
      <c r="D384" s="418"/>
      <c r="E384" s="418"/>
      <c r="F384" s="419"/>
      <c r="G384" s="415"/>
      <c r="H384" s="32"/>
    </row>
    <row r="385" spans="1:8" s="33" customFormat="1" x14ac:dyDescent="0.2">
      <c r="A385" s="425"/>
      <c r="B385" s="355"/>
      <c r="C385" s="420"/>
      <c r="D385" s="418"/>
      <c r="E385" s="418"/>
      <c r="F385" s="419"/>
      <c r="G385" s="415"/>
      <c r="H385" s="32"/>
    </row>
    <row r="386" spans="1:8" s="33" customFormat="1" x14ac:dyDescent="0.2">
      <c r="A386" s="425"/>
      <c r="B386" s="355"/>
      <c r="C386" s="420" t="s">
        <v>530</v>
      </c>
      <c r="D386" s="418"/>
      <c r="E386" s="418"/>
      <c r="F386" s="419"/>
      <c r="G386" s="415"/>
      <c r="H386" s="32"/>
    </row>
    <row r="387" spans="1:8" s="33" customFormat="1" x14ac:dyDescent="0.2">
      <c r="A387" s="425"/>
      <c r="B387" s="355"/>
      <c r="C387" s="420" t="s">
        <v>531</v>
      </c>
      <c r="D387" s="418"/>
      <c r="E387" s="418"/>
      <c r="F387" s="419"/>
      <c r="G387" s="415"/>
      <c r="H387" s="32"/>
    </row>
    <row r="388" spans="1:8" s="33" customFormat="1" x14ac:dyDescent="0.2">
      <c r="A388" s="425"/>
      <c r="B388" s="355"/>
      <c r="C388" s="420"/>
      <c r="D388" s="418"/>
      <c r="E388" s="418"/>
      <c r="F388" s="419"/>
      <c r="G388" s="415"/>
      <c r="H388" s="32"/>
    </row>
    <row r="389" spans="1:8" s="33" customFormat="1" x14ac:dyDescent="0.2">
      <c r="A389" s="425"/>
      <c r="B389" s="355"/>
      <c r="C389" s="420" t="s">
        <v>516</v>
      </c>
      <c r="D389" s="418"/>
      <c r="E389" s="418"/>
      <c r="F389" s="419"/>
      <c r="G389" s="415"/>
      <c r="H389" s="32"/>
    </row>
    <row r="390" spans="1:8" s="33" customFormat="1" x14ac:dyDescent="0.2">
      <c r="A390" s="425"/>
      <c r="B390" s="355"/>
      <c r="C390" s="420"/>
      <c r="D390" s="418"/>
      <c r="E390" s="418"/>
      <c r="F390" s="419"/>
      <c r="G390" s="415"/>
      <c r="H390" s="32"/>
    </row>
    <row r="391" spans="1:8" s="33" customFormat="1" x14ac:dyDescent="0.2">
      <c r="A391" s="425"/>
      <c r="B391" s="355"/>
      <c r="C391" s="420" t="s">
        <v>532</v>
      </c>
      <c r="D391" s="418"/>
      <c r="E391" s="418"/>
      <c r="F391" s="419"/>
      <c r="G391" s="415"/>
      <c r="H391" s="32"/>
    </row>
    <row r="392" spans="1:8" s="33" customFormat="1" x14ac:dyDescent="0.2">
      <c r="A392" s="425"/>
      <c r="B392" s="355"/>
      <c r="C392" s="420"/>
      <c r="D392" s="418"/>
      <c r="E392" s="418"/>
      <c r="F392" s="419"/>
      <c r="G392" s="415"/>
      <c r="H392" s="32"/>
    </row>
    <row r="393" spans="1:8" s="33" customFormat="1" x14ac:dyDescent="0.2">
      <c r="A393" s="425"/>
      <c r="B393" s="355"/>
      <c r="C393" s="420" t="s">
        <v>533</v>
      </c>
      <c r="D393" s="418"/>
      <c r="E393" s="418"/>
      <c r="F393" s="419"/>
      <c r="G393" s="415"/>
      <c r="H393" s="32"/>
    </row>
    <row r="394" spans="1:8" s="33" customFormat="1" x14ac:dyDescent="0.2">
      <c r="A394" s="425"/>
      <c r="B394" s="355"/>
      <c r="C394" s="420" t="s">
        <v>534</v>
      </c>
      <c r="D394" s="418"/>
      <c r="E394" s="418"/>
      <c r="F394" s="419"/>
      <c r="G394" s="415"/>
      <c r="H394" s="32"/>
    </row>
    <row r="395" spans="1:8" s="33" customFormat="1" x14ac:dyDescent="0.2">
      <c r="A395" s="425"/>
      <c r="B395" s="355"/>
      <c r="C395" s="420"/>
      <c r="D395" s="418"/>
      <c r="E395" s="418"/>
      <c r="F395" s="419"/>
      <c r="G395" s="415"/>
      <c r="H395" s="32"/>
    </row>
    <row r="396" spans="1:8" s="33" customFormat="1" x14ac:dyDescent="0.2">
      <c r="A396" s="425"/>
      <c r="B396" s="355"/>
      <c r="C396" s="420" t="s">
        <v>535</v>
      </c>
      <c r="D396" s="418"/>
      <c r="E396" s="418"/>
      <c r="F396" s="419"/>
      <c r="G396" s="415"/>
      <c r="H396" s="32"/>
    </row>
    <row r="397" spans="1:8" s="33" customFormat="1" x14ac:dyDescent="0.2">
      <c r="A397" s="425"/>
      <c r="B397" s="355"/>
      <c r="C397" s="420"/>
      <c r="D397" s="418"/>
      <c r="E397" s="418"/>
      <c r="F397" s="419"/>
      <c r="G397" s="415"/>
      <c r="H397" s="32"/>
    </row>
    <row r="398" spans="1:8" s="33" customFormat="1" x14ac:dyDescent="0.2">
      <c r="A398" s="425"/>
      <c r="B398" s="355"/>
      <c r="C398" s="420" t="s">
        <v>536</v>
      </c>
      <c r="D398" s="418"/>
      <c r="E398" s="418"/>
      <c r="F398" s="419"/>
      <c r="G398" s="415"/>
      <c r="H398" s="32"/>
    </row>
    <row r="399" spans="1:8" s="33" customFormat="1" x14ac:dyDescent="0.2">
      <c r="A399" s="425"/>
      <c r="B399" s="355"/>
      <c r="C399" s="420" t="s">
        <v>537</v>
      </c>
      <c r="D399" s="418"/>
      <c r="E399" s="418"/>
      <c r="F399" s="419"/>
      <c r="G399" s="415"/>
      <c r="H399" s="32"/>
    </row>
    <row r="400" spans="1:8" s="33" customFormat="1" x14ac:dyDescent="0.2">
      <c r="A400" s="425"/>
      <c r="B400" s="355"/>
      <c r="C400" s="420" t="s">
        <v>538</v>
      </c>
      <c r="D400" s="418"/>
      <c r="E400" s="418"/>
      <c r="F400" s="419"/>
      <c r="G400" s="415"/>
      <c r="H400" s="32"/>
    </row>
    <row r="401" spans="1:8" s="33" customFormat="1" x14ac:dyDescent="0.2">
      <c r="A401" s="425"/>
      <c r="B401" s="355"/>
      <c r="C401" s="420" t="s">
        <v>539</v>
      </c>
      <c r="D401" s="418"/>
      <c r="E401" s="418"/>
      <c r="F401" s="419"/>
      <c r="G401" s="415"/>
      <c r="H401" s="32"/>
    </row>
    <row r="402" spans="1:8" s="33" customFormat="1" x14ac:dyDescent="0.2">
      <c r="A402" s="425"/>
      <c r="B402" s="355"/>
      <c r="C402" s="420"/>
      <c r="D402" s="418"/>
      <c r="E402" s="418"/>
      <c r="F402" s="419"/>
      <c r="G402" s="415"/>
      <c r="H402" s="32"/>
    </row>
    <row r="403" spans="1:8" s="33" customFormat="1" x14ac:dyDescent="0.2">
      <c r="A403" s="425"/>
      <c r="B403" s="355"/>
      <c r="C403" s="420" t="s">
        <v>540</v>
      </c>
      <c r="D403" s="418"/>
      <c r="E403" s="418"/>
      <c r="F403" s="419"/>
      <c r="G403" s="415"/>
      <c r="H403" s="32"/>
    </row>
    <row r="404" spans="1:8" s="33" customFormat="1" x14ac:dyDescent="0.2">
      <c r="A404" s="425"/>
      <c r="B404" s="355"/>
      <c r="C404" s="420" t="s">
        <v>541</v>
      </c>
      <c r="D404" s="418"/>
      <c r="E404" s="418"/>
      <c r="F404" s="419"/>
      <c r="G404" s="415"/>
      <c r="H404" s="32"/>
    </row>
    <row r="405" spans="1:8" s="33" customFormat="1" x14ac:dyDescent="0.2">
      <c r="A405" s="425"/>
      <c r="B405" s="355"/>
      <c r="C405" s="420"/>
      <c r="D405" s="418"/>
      <c r="E405" s="418"/>
      <c r="F405" s="419"/>
      <c r="G405" s="415"/>
      <c r="H405" s="32"/>
    </row>
    <row r="406" spans="1:8" s="33" customFormat="1" x14ac:dyDescent="0.2">
      <c r="A406" s="425"/>
      <c r="B406" s="355"/>
      <c r="C406" s="420" t="s">
        <v>542</v>
      </c>
      <c r="D406" s="418"/>
      <c r="E406" s="418"/>
      <c r="F406" s="419"/>
      <c r="G406" s="415"/>
      <c r="H406" s="32"/>
    </row>
    <row r="407" spans="1:8" s="33" customFormat="1" x14ac:dyDescent="0.2">
      <c r="A407" s="425"/>
      <c r="B407" s="355"/>
      <c r="C407" s="420"/>
      <c r="D407" s="418"/>
      <c r="E407" s="418"/>
      <c r="F407" s="419"/>
      <c r="G407" s="415"/>
      <c r="H407" s="32"/>
    </row>
    <row r="408" spans="1:8" s="33" customFormat="1" x14ac:dyDescent="0.2">
      <c r="A408" s="425"/>
      <c r="B408" s="355"/>
      <c r="C408" s="420" t="s">
        <v>543</v>
      </c>
      <c r="D408" s="418"/>
      <c r="E408" s="418"/>
      <c r="F408" s="419"/>
      <c r="G408" s="415"/>
      <c r="H408" s="32"/>
    </row>
    <row r="409" spans="1:8" s="33" customFormat="1" x14ac:dyDescent="0.2">
      <c r="A409" s="425"/>
      <c r="B409" s="355"/>
      <c r="C409" s="420"/>
      <c r="D409" s="418"/>
      <c r="E409" s="418"/>
      <c r="F409" s="419"/>
      <c r="G409" s="415"/>
      <c r="H409" s="32"/>
    </row>
    <row r="410" spans="1:8" s="33" customFormat="1" x14ac:dyDescent="0.2">
      <c r="A410" s="425"/>
      <c r="B410" s="355"/>
      <c r="C410" s="420" t="s">
        <v>544</v>
      </c>
      <c r="D410" s="418"/>
      <c r="E410" s="418"/>
      <c r="F410" s="419"/>
      <c r="G410" s="415"/>
      <c r="H410" s="32"/>
    </row>
    <row r="411" spans="1:8" s="33" customFormat="1" x14ac:dyDescent="0.2">
      <c r="A411" s="425"/>
      <c r="B411" s="355"/>
      <c r="C411" s="420" t="s">
        <v>545</v>
      </c>
      <c r="D411" s="418"/>
      <c r="E411" s="418"/>
      <c r="F411" s="419"/>
      <c r="G411" s="415"/>
      <c r="H411" s="32"/>
    </row>
    <row r="412" spans="1:8" s="33" customFormat="1" x14ac:dyDescent="0.2">
      <c r="A412" s="425"/>
      <c r="B412" s="355"/>
      <c r="C412" s="420" t="s">
        <v>546</v>
      </c>
      <c r="D412" s="418"/>
      <c r="E412" s="418"/>
      <c r="F412" s="419"/>
      <c r="G412" s="415"/>
      <c r="H412" s="32"/>
    </row>
    <row r="413" spans="1:8" s="33" customFormat="1" x14ac:dyDescent="0.2">
      <c r="A413" s="425"/>
      <c r="B413" s="355"/>
      <c r="C413" s="420" t="s">
        <v>547</v>
      </c>
      <c r="D413" s="418"/>
      <c r="E413" s="418"/>
      <c r="F413" s="419"/>
      <c r="G413" s="415"/>
      <c r="H413" s="32"/>
    </row>
    <row r="414" spans="1:8" s="33" customFormat="1" x14ac:dyDescent="0.2">
      <c r="A414" s="425"/>
      <c r="B414" s="355"/>
      <c r="C414" s="420" t="s">
        <v>548</v>
      </c>
      <c r="D414" s="418"/>
      <c r="E414" s="418"/>
      <c r="F414" s="419"/>
      <c r="G414" s="415"/>
      <c r="H414" s="32"/>
    </row>
    <row r="415" spans="1:8" s="33" customFormat="1" x14ac:dyDescent="0.2">
      <c r="A415" s="425"/>
      <c r="B415" s="355"/>
      <c r="C415" s="420" t="s">
        <v>549</v>
      </c>
      <c r="D415" s="418"/>
      <c r="E415" s="418"/>
      <c r="F415" s="419"/>
      <c r="G415" s="415"/>
      <c r="H415" s="32"/>
    </row>
    <row r="416" spans="1:8" s="33" customFormat="1" x14ac:dyDescent="0.2">
      <c r="A416" s="425"/>
      <c r="B416" s="355"/>
      <c r="C416" s="420" t="s">
        <v>550</v>
      </c>
      <c r="D416" s="418"/>
      <c r="E416" s="418"/>
      <c r="F416" s="419"/>
      <c r="G416" s="415"/>
      <c r="H416" s="32"/>
    </row>
    <row r="417" spans="1:8" s="33" customFormat="1" x14ac:dyDescent="0.2">
      <c r="A417" s="425"/>
      <c r="B417" s="355"/>
      <c r="C417" s="420" t="s">
        <v>551</v>
      </c>
      <c r="D417" s="418"/>
      <c r="E417" s="418"/>
      <c r="F417" s="419"/>
      <c r="G417" s="415"/>
      <c r="H417" s="32"/>
    </row>
    <row r="418" spans="1:8" s="33" customFormat="1" x14ac:dyDescent="0.2">
      <c r="A418" s="425"/>
      <c r="B418" s="355"/>
      <c r="C418" s="420" t="s">
        <v>552</v>
      </c>
      <c r="D418" s="418"/>
      <c r="E418" s="418"/>
      <c r="F418" s="419"/>
      <c r="G418" s="415"/>
      <c r="H418" s="32"/>
    </row>
    <row r="419" spans="1:8" s="33" customFormat="1" x14ac:dyDescent="0.2">
      <c r="A419" s="425"/>
      <c r="B419" s="355"/>
      <c r="C419" s="420"/>
      <c r="D419" s="418"/>
      <c r="E419" s="418"/>
      <c r="F419" s="419"/>
      <c r="G419" s="415"/>
      <c r="H419" s="32"/>
    </row>
    <row r="420" spans="1:8" s="33" customFormat="1" x14ac:dyDescent="0.2">
      <c r="A420" s="425"/>
      <c r="B420" s="355"/>
      <c r="C420" s="420" t="s">
        <v>553</v>
      </c>
      <c r="D420" s="418"/>
      <c r="E420" s="418"/>
      <c r="F420" s="419"/>
      <c r="G420" s="415"/>
      <c r="H420" s="32"/>
    </row>
    <row r="421" spans="1:8" s="33" customFormat="1" x14ac:dyDescent="0.2">
      <c r="A421" s="425"/>
      <c r="B421" s="355"/>
      <c r="C421" s="420"/>
      <c r="D421" s="418"/>
      <c r="E421" s="418"/>
      <c r="F421" s="419"/>
      <c r="G421" s="415"/>
      <c r="H421" s="32"/>
    </row>
    <row r="422" spans="1:8" s="33" customFormat="1" x14ac:dyDescent="0.2">
      <c r="A422" s="425"/>
      <c r="B422" s="355"/>
      <c r="C422" s="420" t="s">
        <v>554</v>
      </c>
      <c r="D422" s="418"/>
      <c r="E422" s="418"/>
      <c r="F422" s="419"/>
      <c r="G422" s="415"/>
      <c r="H422" s="32"/>
    </row>
    <row r="423" spans="1:8" s="33" customFormat="1" x14ac:dyDescent="0.2">
      <c r="A423" s="425"/>
      <c r="B423" s="355"/>
      <c r="C423" s="420" t="s">
        <v>555</v>
      </c>
      <c r="D423" s="418"/>
      <c r="E423" s="418"/>
      <c r="F423" s="419"/>
      <c r="G423" s="415"/>
      <c r="H423" s="32"/>
    </row>
    <row r="424" spans="1:8" s="33" customFormat="1" x14ac:dyDescent="0.2">
      <c r="A424" s="425"/>
      <c r="B424" s="355"/>
      <c r="C424" s="420" t="s">
        <v>556</v>
      </c>
      <c r="D424" s="418"/>
      <c r="E424" s="418"/>
      <c r="F424" s="419"/>
      <c r="G424" s="415"/>
      <c r="H424" s="32"/>
    </row>
    <row r="425" spans="1:8" s="33" customFormat="1" x14ac:dyDescent="0.2">
      <c r="A425" s="425"/>
      <c r="B425" s="355"/>
      <c r="C425" s="420" t="s">
        <v>557</v>
      </c>
      <c r="D425" s="418"/>
      <c r="E425" s="418"/>
      <c r="F425" s="419"/>
      <c r="G425" s="415"/>
      <c r="H425" s="32"/>
    </row>
    <row r="426" spans="1:8" s="33" customFormat="1" x14ac:dyDescent="0.2">
      <c r="A426" s="425"/>
      <c r="B426" s="355"/>
      <c r="C426" s="420"/>
      <c r="D426" s="418"/>
      <c r="E426" s="418"/>
      <c r="F426" s="419"/>
      <c r="G426" s="415"/>
      <c r="H426" s="32"/>
    </row>
    <row r="427" spans="1:8" s="33" customFormat="1" x14ac:dyDescent="0.2">
      <c r="A427" s="425"/>
      <c r="B427" s="355"/>
      <c r="C427" s="420" t="s">
        <v>558</v>
      </c>
      <c r="D427" s="418"/>
      <c r="E427" s="418"/>
      <c r="F427" s="419"/>
      <c r="G427" s="415"/>
      <c r="H427" s="32"/>
    </row>
    <row r="428" spans="1:8" s="33" customFormat="1" x14ac:dyDescent="0.2">
      <c r="A428" s="425"/>
      <c r="B428" s="355"/>
      <c r="C428" s="420"/>
      <c r="D428" s="418"/>
      <c r="E428" s="418"/>
      <c r="F428" s="419"/>
      <c r="G428" s="415"/>
      <c r="H428" s="32"/>
    </row>
    <row r="429" spans="1:8" s="33" customFormat="1" x14ac:dyDescent="0.2">
      <c r="A429" s="425"/>
      <c r="B429" s="355"/>
      <c r="C429" s="420" t="s">
        <v>559</v>
      </c>
      <c r="D429" s="418"/>
      <c r="E429" s="418"/>
      <c r="F429" s="419"/>
      <c r="G429" s="415"/>
      <c r="H429" s="32"/>
    </row>
    <row r="430" spans="1:8" s="33" customFormat="1" x14ac:dyDescent="0.2">
      <c r="A430" s="425"/>
      <c r="B430" s="355"/>
      <c r="C430" s="420" t="s">
        <v>560</v>
      </c>
      <c r="D430" s="418"/>
      <c r="E430" s="418"/>
      <c r="F430" s="419"/>
      <c r="G430" s="415"/>
      <c r="H430" s="32"/>
    </row>
    <row r="431" spans="1:8" s="33" customFormat="1" x14ac:dyDescent="0.2">
      <c r="A431" s="425"/>
      <c r="B431" s="355"/>
      <c r="C431" s="420" t="s">
        <v>561</v>
      </c>
      <c r="D431" s="418"/>
      <c r="E431" s="418"/>
      <c r="F431" s="419"/>
      <c r="G431" s="415"/>
      <c r="H431" s="32"/>
    </row>
    <row r="432" spans="1:8" s="33" customFormat="1" x14ac:dyDescent="0.2">
      <c r="A432" s="425"/>
      <c r="B432" s="355"/>
      <c r="C432" s="420" t="s">
        <v>562</v>
      </c>
      <c r="D432" s="418"/>
      <c r="E432" s="418"/>
      <c r="F432" s="419"/>
      <c r="G432" s="415"/>
      <c r="H432" s="32"/>
    </row>
    <row r="433" spans="1:8" s="33" customFormat="1" x14ac:dyDescent="0.2">
      <c r="A433" s="425"/>
      <c r="B433" s="355"/>
      <c r="C433" s="420" t="s">
        <v>563</v>
      </c>
      <c r="D433" s="418"/>
      <c r="E433" s="418"/>
      <c r="F433" s="419"/>
      <c r="G433" s="415"/>
      <c r="H433" s="32"/>
    </row>
    <row r="434" spans="1:8" s="33" customFormat="1" x14ac:dyDescent="0.2">
      <c r="A434" s="425"/>
      <c r="B434" s="355"/>
      <c r="C434" s="420" t="s">
        <v>564</v>
      </c>
      <c r="D434" s="418"/>
      <c r="E434" s="418"/>
      <c r="F434" s="419"/>
      <c r="G434" s="415"/>
      <c r="H434" s="32"/>
    </row>
    <row r="435" spans="1:8" s="33" customFormat="1" x14ac:dyDescent="0.2">
      <c r="A435" s="425"/>
      <c r="B435" s="355"/>
      <c r="C435" s="420" t="s">
        <v>565</v>
      </c>
      <c r="D435" s="418"/>
      <c r="E435" s="418"/>
      <c r="F435" s="419"/>
      <c r="G435" s="415"/>
      <c r="H435" s="32"/>
    </row>
    <row r="436" spans="1:8" s="33" customFormat="1" x14ac:dyDescent="0.2">
      <c r="A436" s="425"/>
      <c r="B436" s="355"/>
      <c r="C436" s="420" t="s">
        <v>566</v>
      </c>
      <c r="D436" s="418"/>
      <c r="E436" s="418"/>
      <c r="F436" s="419"/>
      <c r="G436" s="415"/>
      <c r="H436" s="32"/>
    </row>
    <row r="437" spans="1:8" s="33" customFormat="1" x14ac:dyDescent="0.2">
      <c r="A437" s="425"/>
      <c r="B437" s="355"/>
      <c r="C437" s="420"/>
      <c r="D437" s="418"/>
      <c r="E437" s="418"/>
      <c r="F437" s="419"/>
      <c r="G437" s="415"/>
      <c r="H437" s="32"/>
    </row>
    <row r="438" spans="1:8" s="33" customFormat="1" x14ac:dyDescent="0.2">
      <c r="A438" s="425"/>
      <c r="B438" s="355"/>
      <c r="C438" s="420" t="s">
        <v>567</v>
      </c>
      <c r="D438" s="418"/>
      <c r="E438" s="418"/>
      <c r="F438" s="419"/>
      <c r="G438" s="415"/>
      <c r="H438" s="32"/>
    </row>
    <row r="439" spans="1:8" s="33" customFormat="1" x14ac:dyDescent="0.2">
      <c r="A439" s="425"/>
      <c r="B439" s="355"/>
      <c r="C439" s="420"/>
      <c r="D439" s="418"/>
      <c r="E439" s="418"/>
      <c r="F439" s="419"/>
      <c r="G439" s="415"/>
      <c r="H439" s="32"/>
    </row>
    <row r="440" spans="1:8" s="33" customFormat="1" x14ac:dyDescent="0.2">
      <c r="A440" s="425"/>
      <c r="B440" s="355"/>
      <c r="C440" s="420" t="s">
        <v>568</v>
      </c>
      <c r="D440" s="418"/>
      <c r="E440" s="418"/>
      <c r="F440" s="419"/>
      <c r="G440" s="415"/>
      <c r="H440" s="32"/>
    </row>
    <row r="441" spans="1:8" s="33" customFormat="1" x14ac:dyDescent="0.2">
      <c r="A441" s="425"/>
      <c r="B441" s="355"/>
      <c r="C441" s="420" t="s">
        <v>569</v>
      </c>
      <c r="D441" s="418"/>
      <c r="E441" s="418"/>
      <c r="F441" s="419"/>
      <c r="G441" s="415"/>
      <c r="H441" s="32"/>
    </row>
    <row r="442" spans="1:8" s="33" customFormat="1" x14ac:dyDescent="0.2">
      <c r="A442" s="425"/>
      <c r="B442" s="355"/>
      <c r="C442" s="420" t="s">
        <v>570</v>
      </c>
      <c r="D442" s="418"/>
      <c r="E442" s="418"/>
      <c r="F442" s="419"/>
      <c r="G442" s="415"/>
      <c r="H442" s="32"/>
    </row>
    <row r="443" spans="1:8" s="33" customFormat="1" x14ac:dyDescent="0.2">
      <c r="A443" s="425"/>
      <c r="B443" s="355"/>
      <c r="C443" s="420"/>
      <c r="D443" s="418"/>
      <c r="E443" s="418"/>
      <c r="F443" s="419"/>
      <c r="G443" s="415"/>
      <c r="H443" s="32"/>
    </row>
    <row r="444" spans="1:8" s="33" customFormat="1" x14ac:dyDescent="0.2">
      <c r="A444" s="425"/>
      <c r="B444" s="355"/>
      <c r="C444" s="420" t="s">
        <v>571</v>
      </c>
      <c r="D444" s="418"/>
      <c r="E444" s="418"/>
      <c r="F444" s="419"/>
      <c r="G444" s="415"/>
      <c r="H444" s="32"/>
    </row>
    <row r="445" spans="1:8" s="33" customFormat="1" x14ac:dyDescent="0.2">
      <c r="A445" s="425"/>
      <c r="B445" s="355"/>
      <c r="C445" s="420"/>
      <c r="D445" s="418"/>
      <c r="E445" s="418"/>
      <c r="F445" s="419"/>
      <c r="G445" s="415"/>
      <c r="H445" s="32"/>
    </row>
    <row r="446" spans="1:8" s="33" customFormat="1" x14ac:dyDescent="0.2">
      <c r="A446" s="425"/>
      <c r="B446" s="355"/>
      <c r="C446" s="420" t="s">
        <v>572</v>
      </c>
      <c r="D446" s="418"/>
      <c r="E446" s="418"/>
      <c r="F446" s="419"/>
      <c r="G446" s="415"/>
      <c r="H446" s="32"/>
    </row>
    <row r="447" spans="1:8" s="33" customFormat="1" x14ac:dyDescent="0.2">
      <c r="A447" s="425"/>
      <c r="B447" s="355"/>
      <c r="C447" s="420"/>
      <c r="D447" s="418"/>
      <c r="E447" s="418"/>
      <c r="F447" s="419"/>
      <c r="G447" s="415"/>
      <c r="H447" s="32"/>
    </row>
    <row r="448" spans="1:8" s="33" customFormat="1" x14ac:dyDescent="0.2">
      <c r="A448" s="425"/>
      <c r="B448" s="355"/>
      <c r="C448" s="420" t="s">
        <v>573</v>
      </c>
      <c r="D448" s="418"/>
      <c r="E448" s="418"/>
      <c r="F448" s="419"/>
      <c r="G448" s="415"/>
      <c r="H448" s="32"/>
    </row>
    <row r="449" spans="1:8" s="33" customFormat="1" x14ac:dyDescent="0.2">
      <c r="A449" s="425"/>
      <c r="B449" s="355"/>
      <c r="C449" s="420" t="s">
        <v>574</v>
      </c>
      <c r="D449" s="418"/>
      <c r="E449" s="418"/>
      <c r="F449" s="419"/>
      <c r="G449" s="415"/>
      <c r="H449" s="32"/>
    </row>
    <row r="450" spans="1:8" s="33" customFormat="1" x14ac:dyDescent="0.2">
      <c r="A450" s="425"/>
      <c r="B450" s="355"/>
      <c r="C450" s="420"/>
      <c r="D450" s="418"/>
      <c r="E450" s="418"/>
      <c r="F450" s="419"/>
      <c r="G450" s="415"/>
      <c r="H450" s="32"/>
    </row>
    <row r="451" spans="1:8" s="33" customFormat="1" x14ac:dyDescent="0.2">
      <c r="A451" s="425"/>
      <c r="B451" s="355"/>
      <c r="C451" s="420" t="s">
        <v>575</v>
      </c>
      <c r="D451" s="418"/>
      <c r="E451" s="418"/>
      <c r="F451" s="419"/>
      <c r="G451" s="415"/>
      <c r="H451" s="32"/>
    </row>
    <row r="452" spans="1:8" s="33" customFormat="1" x14ac:dyDescent="0.2">
      <c r="A452" s="425"/>
      <c r="B452" s="355"/>
      <c r="C452" s="420" t="s">
        <v>576</v>
      </c>
      <c r="D452" s="418"/>
      <c r="E452" s="418"/>
      <c r="F452" s="419"/>
      <c r="G452" s="415"/>
      <c r="H452" s="32"/>
    </row>
    <row r="453" spans="1:8" s="33" customFormat="1" x14ac:dyDescent="0.2">
      <c r="A453" s="425"/>
      <c r="B453" s="355"/>
      <c r="C453" s="420"/>
      <c r="D453" s="418"/>
      <c r="E453" s="418"/>
      <c r="F453" s="419"/>
      <c r="G453" s="415"/>
      <c r="H453" s="32"/>
    </row>
    <row r="454" spans="1:8" s="33" customFormat="1" x14ac:dyDescent="0.2">
      <c r="A454" s="425"/>
      <c r="B454" s="355"/>
      <c r="C454" s="420" t="s">
        <v>577</v>
      </c>
      <c r="D454" s="418"/>
      <c r="E454" s="418"/>
      <c r="F454" s="419"/>
      <c r="G454" s="415"/>
      <c r="H454" s="32"/>
    </row>
    <row r="455" spans="1:8" s="33" customFormat="1" x14ac:dyDescent="0.2">
      <c r="A455" s="425"/>
      <c r="B455" s="355"/>
      <c r="C455" s="420"/>
      <c r="D455" s="418"/>
      <c r="E455" s="418"/>
      <c r="F455" s="419"/>
      <c r="G455" s="415"/>
      <c r="H455" s="32"/>
    </row>
    <row r="456" spans="1:8" s="33" customFormat="1" x14ac:dyDescent="0.2">
      <c r="A456" s="425"/>
      <c r="B456" s="355"/>
      <c r="C456" s="420" t="s">
        <v>578</v>
      </c>
      <c r="D456" s="418"/>
      <c r="E456" s="418"/>
      <c r="F456" s="419"/>
      <c r="G456" s="415"/>
      <c r="H456" s="32"/>
    </row>
    <row r="457" spans="1:8" s="33" customFormat="1" x14ac:dyDescent="0.2">
      <c r="A457" s="425"/>
      <c r="B457" s="355"/>
      <c r="C457" s="420"/>
      <c r="D457" s="418"/>
      <c r="E457" s="418"/>
      <c r="F457" s="419"/>
      <c r="G457" s="415"/>
      <c r="H457" s="32"/>
    </row>
    <row r="458" spans="1:8" s="33" customFormat="1" x14ac:dyDescent="0.2">
      <c r="A458" s="425"/>
      <c r="B458" s="355"/>
      <c r="C458" s="420" t="s">
        <v>579</v>
      </c>
      <c r="D458" s="418"/>
      <c r="E458" s="418"/>
      <c r="F458" s="419"/>
      <c r="G458" s="415"/>
      <c r="H458" s="32"/>
    </row>
    <row r="459" spans="1:8" s="33" customFormat="1" x14ac:dyDescent="0.2">
      <c r="A459" s="425"/>
      <c r="B459" s="355"/>
      <c r="C459" s="420"/>
      <c r="D459" s="418"/>
      <c r="E459" s="418"/>
      <c r="F459" s="419"/>
      <c r="G459" s="415"/>
      <c r="H459" s="32"/>
    </row>
    <row r="460" spans="1:8" s="33" customFormat="1" x14ac:dyDescent="0.2">
      <c r="A460" s="425"/>
      <c r="B460" s="355"/>
      <c r="C460" s="420" t="s">
        <v>580</v>
      </c>
      <c r="D460" s="418"/>
      <c r="E460" s="418"/>
      <c r="F460" s="419"/>
      <c r="G460" s="415"/>
      <c r="H460" s="32"/>
    </row>
    <row r="461" spans="1:8" s="33" customFormat="1" x14ac:dyDescent="0.2">
      <c r="A461" s="425"/>
      <c r="B461" s="355"/>
      <c r="C461" s="420" t="s">
        <v>581</v>
      </c>
      <c r="D461" s="418"/>
      <c r="E461" s="418"/>
      <c r="F461" s="419"/>
      <c r="G461" s="415"/>
      <c r="H461" s="32"/>
    </row>
    <row r="462" spans="1:8" s="33" customFormat="1" x14ac:dyDescent="0.2">
      <c r="A462" s="425"/>
      <c r="B462" s="355"/>
      <c r="C462" s="420"/>
      <c r="D462" s="418"/>
      <c r="E462" s="418"/>
      <c r="F462" s="419"/>
      <c r="G462" s="415"/>
      <c r="H462" s="32"/>
    </row>
    <row r="463" spans="1:8" s="33" customFormat="1" x14ac:dyDescent="0.2">
      <c r="A463" s="425"/>
      <c r="B463" s="355"/>
      <c r="C463" s="420" t="s">
        <v>582</v>
      </c>
      <c r="D463" s="418"/>
      <c r="E463" s="418"/>
      <c r="F463" s="419"/>
      <c r="G463" s="415"/>
      <c r="H463" s="32"/>
    </row>
    <row r="464" spans="1:8" s="33" customFormat="1" x14ac:dyDescent="0.2">
      <c r="A464" s="425"/>
      <c r="B464" s="355"/>
      <c r="C464" s="420"/>
      <c r="D464" s="418"/>
      <c r="E464" s="418"/>
      <c r="F464" s="419"/>
      <c r="G464" s="415"/>
      <c r="H464" s="32"/>
    </row>
    <row r="465" spans="1:8" s="33" customFormat="1" x14ac:dyDescent="0.2">
      <c r="A465" s="425"/>
      <c r="B465" s="355"/>
      <c r="C465" s="420" t="s">
        <v>583</v>
      </c>
      <c r="D465" s="418"/>
      <c r="E465" s="418"/>
      <c r="F465" s="419"/>
      <c r="G465" s="415"/>
      <c r="H465" s="32"/>
    </row>
    <row r="466" spans="1:8" s="33" customFormat="1" x14ac:dyDescent="0.2">
      <c r="A466" s="425"/>
      <c r="B466" s="355"/>
      <c r="C466" s="420" t="s">
        <v>584</v>
      </c>
      <c r="D466" s="418"/>
      <c r="E466" s="418"/>
      <c r="F466" s="419"/>
      <c r="G466" s="415"/>
      <c r="H466" s="32"/>
    </row>
    <row r="467" spans="1:8" s="33" customFormat="1" x14ac:dyDescent="0.2">
      <c r="A467" s="425"/>
      <c r="B467" s="355"/>
      <c r="C467" s="420"/>
      <c r="D467" s="418"/>
      <c r="E467" s="418"/>
      <c r="F467" s="419"/>
      <c r="G467" s="415"/>
      <c r="H467" s="32"/>
    </row>
    <row r="468" spans="1:8" s="33" customFormat="1" x14ac:dyDescent="0.2">
      <c r="A468" s="425"/>
      <c r="B468" s="355"/>
      <c r="C468" s="420" t="s">
        <v>585</v>
      </c>
      <c r="D468" s="418"/>
      <c r="E468" s="418"/>
      <c r="F468" s="419"/>
      <c r="G468" s="415"/>
      <c r="H468" s="32"/>
    </row>
    <row r="469" spans="1:8" s="33" customFormat="1" x14ac:dyDescent="0.2">
      <c r="A469" s="425"/>
      <c r="B469" s="355"/>
      <c r="C469" s="420"/>
      <c r="D469" s="418"/>
      <c r="E469" s="418"/>
      <c r="F469" s="419"/>
      <c r="G469" s="415"/>
      <c r="H469" s="32"/>
    </row>
    <row r="470" spans="1:8" s="33" customFormat="1" x14ac:dyDescent="0.2">
      <c r="A470" s="425"/>
      <c r="B470" s="355"/>
      <c r="C470" s="420" t="s">
        <v>586</v>
      </c>
      <c r="D470" s="418"/>
      <c r="E470" s="418"/>
      <c r="F470" s="419"/>
      <c r="G470" s="415"/>
      <c r="H470" s="32"/>
    </row>
    <row r="471" spans="1:8" s="33" customFormat="1" x14ac:dyDescent="0.2">
      <c r="A471" s="425"/>
      <c r="B471" s="355"/>
      <c r="C471" s="420" t="s">
        <v>587</v>
      </c>
      <c r="D471" s="418"/>
      <c r="E471" s="418"/>
      <c r="F471" s="419"/>
      <c r="G471" s="415"/>
      <c r="H471" s="32"/>
    </row>
    <row r="472" spans="1:8" s="33" customFormat="1" x14ac:dyDescent="0.2">
      <c r="A472" s="425"/>
      <c r="B472" s="355"/>
      <c r="C472" s="420"/>
      <c r="D472" s="418"/>
      <c r="E472" s="418"/>
      <c r="F472" s="419"/>
      <c r="G472" s="415"/>
      <c r="H472" s="32"/>
    </row>
    <row r="473" spans="1:8" s="33" customFormat="1" x14ac:dyDescent="0.2">
      <c r="A473" s="425"/>
      <c r="B473" s="355"/>
      <c r="C473" s="420" t="s">
        <v>588</v>
      </c>
      <c r="D473" s="418"/>
      <c r="E473" s="418"/>
      <c r="F473" s="419"/>
      <c r="G473" s="415"/>
      <c r="H473" s="32"/>
    </row>
    <row r="474" spans="1:8" s="33" customFormat="1" x14ac:dyDescent="0.2">
      <c r="A474" s="425"/>
      <c r="B474" s="355"/>
      <c r="C474" s="420"/>
      <c r="D474" s="418"/>
      <c r="E474" s="418"/>
      <c r="F474" s="419"/>
      <c r="G474" s="415"/>
      <c r="H474" s="32"/>
    </row>
    <row r="475" spans="1:8" s="33" customFormat="1" x14ac:dyDescent="0.2">
      <c r="A475" s="425"/>
      <c r="B475" s="355"/>
      <c r="C475" s="420" t="s">
        <v>589</v>
      </c>
      <c r="D475" s="418"/>
      <c r="E475" s="418"/>
      <c r="F475" s="419"/>
      <c r="G475" s="415"/>
      <c r="H475" s="32"/>
    </row>
    <row r="476" spans="1:8" s="33" customFormat="1" x14ac:dyDescent="0.2">
      <c r="A476" s="425"/>
      <c r="B476" s="355"/>
      <c r="C476" s="420" t="s">
        <v>590</v>
      </c>
      <c r="D476" s="418"/>
      <c r="E476" s="418"/>
      <c r="F476" s="419"/>
      <c r="G476" s="415"/>
      <c r="H476" s="32"/>
    </row>
    <row r="477" spans="1:8" s="33" customFormat="1" x14ac:dyDescent="0.2">
      <c r="A477" s="425"/>
      <c r="B477" s="355"/>
      <c r="C477" s="420"/>
      <c r="D477" s="418"/>
      <c r="E477" s="418"/>
      <c r="F477" s="419"/>
      <c r="G477" s="415"/>
      <c r="H477" s="32"/>
    </row>
    <row r="478" spans="1:8" s="33" customFormat="1" x14ac:dyDescent="0.2">
      <c r="A478" s="425"/>
      <c r="B478" s="355"/>
      <c r="C478" s="420" t="s">
        <v>591</v>
      </c>
      <c r="D478" s="418"/>
      <c r="E478" s="418"/>
      <c r="F478" s="419"/>
      <c r="G478" s="415"/>
      <c r="H478" s="32"/>
    </row>
    <row r="479" spans="1:8" s="33" customFormat="1" x14ac:dyDescent="0.2">
      <c r="A479" s="425"/>
      <c r="B479" s="355"/>
      <c r="C479" s="420"/>
      <c r="D479" s="418"/>
      <c r="E479" s="418"/>
      <c r="F479" s="419"/>
      <c r="G479" s="415"/>
      <c r="H479" s="32"/>
    </row>
    <row r="480" spans="1:8" s="33" customFormat="1" x14ac:dyDescent="0.2">
      <c r="A480" s="425"/>
      <c r="B480" s="355"/>
      <c r="C480" s="420" t="s">
        <v>592</v>
      </c>
      <c r="D480" s="418"/>
      <c r="E480" s="418"/>
      <c r="F480" s="419"/>
      <c r="G480" s="415"/>
      <c r="H480" s="32"/>
    </row>
    <row r="481" spans="1:8" s="33" customFormat="1" x14ac:dyDescent="0.2">
      <c r="A481" s="425"/>
      <c r="B481" s="355"/>
      <c r="C481" s="420" t="s">
        <v>593</v>
      </c>
      <c r="D481" s="418"/>
      <c r="E481" s="418"/>
      <c r="F481" s="419"/>
      <c r="G481" s="415"/>
      <c r="H481" s="32"/>
    </row>
    <row r="482" spans="1:8" s="33" customFormat="1" x14ac:dyDescent="0.2">
      <c r="A482" s="425"/>
      <c r="B482" s="355"/>
      <c r="C482" s="420"/>
      <c r="D482" s="418"/>
      <c r="E482" s="418"/>
      <c r="F482" s="419"/>
      <c r="G482" s="415"/>
      <c r="H482" s="32"/>
    </row>
    <row r="483" spans="1:8" s="33" customFormat="1" x14ac:dyDescent="0.2">
      <c r="A483" s="425"/>
      <c r="B483" s="355"/>
      <c r="C483" s="420" t="s">
        <v>594</v>
      </c>
      <c r="D483" s="418"/>
      <c r="E483" s="418"/>
      <c r="F483" s="419"/>
      <c r="G483" s="415"/>
      <c r="H483" s="32"/>
    </row>
    <row r="484" spans="1:8" s="33" customFormat="1" x14ac:dyDescent="0.2">
      <c r="A484" s="425"/>
      <c r="B484" s="355"/>
      <c r="C484" s="420"/>
      <c r="D484" s="418"/>
      <c r="E484" s="418"/>
      <c r="F484" s="419"/>
      <c r="G484" s="415"/>
      <c r="H484" s="32"/>
    </row>
    <row r="485" spans="1:8" s="33" customFormat="1" x14ac:dyDescent="0.2">
      <c r="A485" s="425"/>
      <c r="B485" s="355"/>
      <c r="C485" s="420" t="s">
        <v>595</v>
      </c>
      <c r="D485" s="418"/>
      <c r="E485" s="418"/>
      <c r="F485" s="419"/>
      <c r="G485" s="415"/>
      <c r="H485" s="32"/>
    </row>
    <row r="486" spans="1:8" s="33" customFormat="1" x14ac:dyDescent="0.2">
      <c r="A486" s="425"/>
      <c r="B486" s="355"/>
      <c r="C486" s="420"/>
      <c r="D486" s="418"/>
      <c r="E486" s="418"/>
      <c r="F486" s="419"/>
      <c r="G486" s="415"/>
      <c r="H486" s="32"/>
    </row>
    <row r="487" spans="1:8" s="33" customFormat="1" x14ac:dyDescent="0.2">
      <c r="A487" s="425" t="s">
        <v>596</v>
      </c>
      <c r="B487" s="355"/>
      <c r="C487" s="420" t="s">
        <v>597</v>
      </c>
      <c r="D487" s="418" t="s">
        <v>86</v>
      </c>
      <c r="E487" s="418">
        <v>25</v>
      </c>
      <c r="F487" s="419"/>
      <c r="G487" s="415"/>
      <c r="H487" s="32"/>
    </row>
    <row r="488" spans="1:8" s="33" customFormat="1" x14ac:dyDescent="0.2">
      <c r="A488" s="425"/>
      <c r="B488" s="355"/>
      <c r="C488" s="420"/>
      <c r="D488" s="418"/>
      <c r="E488" s="418"/>
      <c r="F488" s="419"/>
      <c r="G488" s="415"/>
      <c r="H488" s="32"/>
    </row>
    <row r="489" spans="1:8" s="33" customFormat="1" x14ac:dyDescent="0.2">
      <c r="A489" s="425" t="s">
        <v>598</v>
      </c>
      <c r="B489" s="355"/>
      <c r="C489" s="420" t="s">
        <v>599</v>
      </c>
      <c r="D489" s="418" t="s">
        <v>86</v>
      </c>
      <c r="E489" s="418">
        <v>15</v>
      </c>
      <c r="F489" s="419"/>
      <c r="G489" s="415"/>
      <c r="H489" s="32"/>
    </row>
    <row r="490" spans="1:8" s="33" customFormat="1" x14ac:dyDescent="0.2">
      <c r="A490" s="425"/>
      <c r="B490" s="355"/>
      <c r="C490" s="420"/>
      <c r="D490" s="418"/>
      <c r="E490" s="418"/>
      <c r="F490" s="419"/>
      <c r="G490" s="415"/>
      <c r="H490" s="32"/>
    </row>
    <row r="491" spans="1:8" s="33" customFormat="1" x14ac:dyDescent="0.2">
      <c r="A491" s="425"/>
      <c r="B491" s="355"/>
      <c r="C491" s="420" t="s">
        <v>600</v>
      </c>
      <c r="D491" s="418"/>
      <c r="E491" s="418"/>
      <c r="F491" s="419"/>
      <c r="G491" s="415"/>
      <c r="H491" s="32"/>
    </row>
    <row r="492" spans="1:8" s="33" customFormat="1" x14ac:dyDescent="0.2">
      <c r="A492" s="425"/>
      <c r="B492" s="355"/>
      <c r="C492" s="420"/>
      <c r="D492" s="418"/>
      <c r="E492" s="418"/>
      <c r="F492" s="419"/>
      <c r="G492" s="415"/>
      <c r="H492" s="32"/>
    </row>
    <row r="493" spans="1:8" s="33" customFormat="1" x14ac:dyDescent="0.2">
      <c r="A493" s="425" t="s">
        <v>601</v>
      </c>
      <c r="B493" s="355"/>
      <c r="C493" s="420" t="s">
        <v>602</v>
      </c>
      <c r="D493" s="418" t="s">
        <v>23</v>
      </c>
      <c r="E493" s="418">
        <v>3</v>
      </c>
      <c r="F493" s="419"/>
      <c r="G493" s="415"/>
      <c r="H493" s="32"/>
    </row>
    <row r="494" spans="1:8" s="33" customFormat="1" x14ac:dyDescent="0.2">
      <c r="A494" s="425"/>
      <c r="B494" s="355"/>
      <c r="C494" s="420"/>
      <c r="D494" s="418"/>
      <c r="E494" s="418"/>
      <c r="F494" s="419"/>
      <c r="G494" s="415"/>
      <c r="H494" s="32"/>
    </row>
    <row r="495" spans="1:8" s="33" customFormat="1" x14ac:dyDescent="0.2">
      <c r="A495" s="425" t="s">
        <v>603</v>
      </c>
      <c r="B495" s="355"/>
      <c r="C495" s="420" t="s">
        <v>604</v>
      </c>
      <c r="D495" s="418" t="s">
        <v>23</v>
      </c>
      <c r="E495" s="418">
        <v>2</v>
      </c>
      <c r="F495" s="419"/>
      <c r="G495" s="415"/>
      <c r="H495" s="32"/>
    </row>
    <row r="496" spans="1:8" s="33" customFormat="1" x14ac:dyDescent="0.2">
      <c r="A496" s="425"/>
      <c r="B496" s="355"/>
      <c r="C496" s="420"/>
      <c r="D496" s="418"/>
      <c r="E496" s="418"/>
      <c r="F496" s="419"/>
      <c r="G496" s="415"/>
      <c r="H496" s="32"/>
    </row>
    <row r="497" spans="1:8" s="33" customFormat="1" x14ac:dyDescent="0.2">
      <c r="A497" s="425"/>
      <c r="B497" s="355"/>
      <c r="C497" s="420" t="s">
        <v>605</v>
      </c>
      <c r="D497" s="418"/>
      <c r="E497" s="418"/>
      <c r="F497" s="419"/>
      <c r="G497" s="415"/>
      <c r="H497" s="32"/>
    </row>
    <row r="498" spans="1:8" s="33" customFormat="1" x14ac:dyDescent="0.2">
      <c r="A498" s="425"/>
      <c r="B498" s="355"/>
      <c r="C498" s="420"/>
      <c r="D498" s="418"/>
      <c r="E498" s="418"/>
      <c r="F498" s="419"/>
      <c r="G498" s="415"/>
      <c r="H498" s="32"/>
    </row>
    <row r="499" spans="1:8" s="33" customFormat="1" x14ac:dyDescent="0.2">
      <c r="A499" s="425" t="s">
        <v>606</v>
      </c>
      <c r="B499" s="355"/>
      <c r="C499" s="420" t="s">
        <v>602</v>
      </c>
      <c r="D499" s="418" t="s">
        <v>23</v>
      </c>
      <c r="E499" s="418">
        <v>2</v>
      </c>
      <c r="F499" s="419"/>
      <c r="G499" s="415"/>
      <c r="H499" s="32"/>
    </row>
    <row r="500" spans="1:8" s="33" customFormat="1" x14ac:dyDescent="0.2">
      <c r="A500" s="425"/>
      <c r="B500" s="355"/>
      <c r="C500" s="420"/>
      <c r="D500" s="418"/>
      <c r="E500" s="418"/>
      <c r="F500" s="419"/>
      <c r="G500" s="415"/>
      <c r="H500" s="32"/>
    </row>
    <row r="501" spans="1:8" s="33" customFormat="1" x14ac:dyDescent="0.2">
      <c r="A501" s="425" t="s">
        <v>607</v>
      </c>
      <c r="B501" s="355"/>
      <c r="C501" s="420" t="s">
        <v>604</v>
      </c>
      <c r="D501" s="418" t="s">
        <v>23</v>
      </c>
      <c r="E501" s="418">
        <v>2</v>
      </c>
      <c r="F501" s="419"/>
      <c r="G501" s="415"/>
      <c r="H501" s="32"/>
    </row>
    <row r="502" spans="1:8" s="33" customFormat="1" x14ac:dyDescent="0.2">
      <c r="A502" s="425"/>
      <c r="B502" s="355"/>
      <c r="C502" s="420"/>
      <c r="D502" s="418"/>
      <c r="E502" s="418"/>
      <c r="F502" s="419"/>
      <c r="G502" s="415"/>
      <c r="H502" s="32"/>
    </row>
    <row r="503" spans="1:8" s="33" customFormat="1" x14ac:dyDescent="0.2">
      <c r="A503" s="425"/>
      <c r="B503" s="355"/>
      <c r="C503" s="420" t="s">
        <v>608</v>
      </c>
      <c r="D503" s="418"/>
      <c r="E503" s="418"/>
      <c r="F503" s="419"/>
      <c r="G503" s="415"/>
      <c r="H503" s="32"/>
    </row>
    <row r="504" spans="1:8" s="33" customFormat="1" x14ac:dyDescent="0.2">
      <c r="A504" s="425"/>
      <c r="B504" s="355"/>
      <c r="C504" s="420"/>
      <c r="D504" s="418"/>
      <c r="E504" s="418"/>
      <c r="F504" s="419"/>
      <c r="G504" s="415"/>
      <c r="H504" s="32"/>
    </row>
    <row r="505" spans="1:8" s="33" customFormat="1" x14ac:dyDescent="0.2">
      <c r="A505" s="425" t="s">
        <v>609</v>
      </c>
      <c r="B505" s="355"/>
      <c r="C505" s="420" t="s">
        <v>610</v>
      </c>
      <c r="D505" s="418" t="s">
        <v>23</v>
      </c>
      <c r="E505" s="418">
        <v>2</v>
      </c>
      <c r="F505" s="419"/>
      <c r="G505" s="415"/>
      <c r="H505" s="32"/>
    </row>
    <row r="506" spans="1:8" s="33" customFormat="1" x14ac:dyDescent="0.2">
      <c r="A506" s="425"/>
      <c r="B506" s="355"/>
      <c r="C506" s="420" t="s">
        <v>611</v>
      </c>
      <c r="D506" s="418"/>
      <c r="E506" s="418"/>
      <c r="F506" s="419"/>
      <c r="G506" s="415"/>
      <c r="H506" s="32"/>
    </row>
    <row r="507" spans="1:8" s="33" customFormat="1" x14ac:dyDescent="0.2">
      <c r="A507" s="425"/>
      <c r="B507" s="355"/>
      <c r="C507" s="420"/>
      <c r="D507" s="418"/>
      <c r="E507" s="418"/>
      <c r="F507" s="419"/>
      <c r="G507" s="415"/>
      <c r="H507" s="32"/>
    </row>
    <row r="508" spans="1:8" s="33" customFormat="1" x14ac:dyDescent="0.2">
      <c r="A508" s="425"/>
      <c r="B508" s="355"/>
      <c r="C508" s="420" t="s">
        <v>612</v>
      </c>
      <c r="D508" s="418"/>
      <c r="E508" s="418"/>
      <c r="F508" s="419"/>
      <c r="G508" s="415"/>
      <c r="H508" s="32"/>
    </row>
    <row r="509" spans="1:8" s="33" customFormat="1" x14ac:dyDescent="0.2">
      <c r="A509" s="425"/>
      <c r="B509" s="355"/>
      <c r="C509" s="420"/>
      <c r="D509" s="418"/>
      <c r="E509" s="418"/>
      <c r="F509" s="419"/>
      <c r="G509" s="415"/>
      <c r="H509" s="32"/>
    </row>
    <row r="510" spans="1:8" s="33" customFormat="1" x14ac:dyDescent="0.2">
      <c r="A510" s="425"/>
      <c r="B510" s="355"/>
      <c r="C510" s="420" t="s">
        <v>613</v>
      </c>
      <c r="D510" s="418"/>
      <c r="E510" s="418"/>
      <c r="F510" s="419"/>
      <c r="G510" s="415"/>
      <c r="H510" s="32"/>
    </row>
    <row r="511" spans="1:8" s="33" customFormat="1" x14ac:dyDescent="0.2">
      <c r="A511" s="425"/>
      <c r="B511" s="355"/>
      <c r="C511" s="420"/>
      <c r="D511" s="418"/>
      <c r="E511" s="418"/>
      <c r="F511" s="419"/>
      <c r="G511" s="415"/>
      <c r="H511" s="32"/>
    </row>
    <row r="512" spans="1:8" s="33" customFormat="1" ht="63.75" x14ac:dyDescent="0.2">
      <c r="A512" s="425" t="s">
        <v>614</v>
      </c>
      <c r="B512" s="355"/>
      <c r="C512" s="422" t="s">
        <v>615</v>
      </c>
      <c r="D512" s="418" t="s">
        <v>23</v>
      </c>
      <c r="E512" s="418">
        <v>2</v>
      </c>
      <c r="F512" s="419"/>
      <c r="G512" s="415"/>
      <c r="H512" s="32"/>
    </row>
    <row r="513" spans="1:8" s="33" customFormat="1" x14ac:dyDescent="0.2">
      <c r="A513" s="425"/>
      <c r="B513" s="355"/>
      <c r="C513" s="420"/>
      <c r="D513" s="418"/>
      <c r="E513" s="418"/>
      <c r="F513" s="419"/>
      <c r="G513" s="415"/>
      <c r="H513" s="32"/>
    </row>
    <row r="514" spans="1:8" s="33" customFormat="1" x14ac:dyDescent="0.2">
      <c r="A514" s="425" t="s">
        <v>616</v>
      </c>
      <c r="B514" s="355"/>
      <c r="C514" s="420" t="s">
        <v>617</v>
      </c>
      <c r="D514" s="418" t="s">
        <v>23</v>
      </c>
      <c r="E514" s="418">
        <v>2</v>
      </c>
      <c r="F514" s="419"/>
      <c r="G514" s="415"/>
      <c r="H514" s="32"/>
    </row>
    <row r="515" spans="1:8" s="33" customFormat="1" x14ac:dyDescent="0.2">
      <c r="A515" s="425"/>
      <c r="B515" s="355"/>
      <c r="C515" s="420" t="s">
        <v>618</v>
      </c>
      <c r="D515" s="418"/>
      <c r="E515" s="418"/>
      <c r="F515" s="419"/>
      <c r="G515" s="415"/>
      <c r="H515" s="32"/>
    </row>
    <row r="516" spans="1:8" s="33" customFormat="1" x14ac:dyDescent="0.2">
      <c r="A516" s="425"/>
      <c r="B516" s="355"/>
      <c r="C516" s="420"/>
      <c r="D516" s="418"/>
      <c r="E516" s="418"/>
      <c r="F516" s="419"/>
      <c r="G516" s="415"/>
      <c r="H516" s="32"/>
    </row>
    <row r="517" spans="1:8" s="33" customFormat="1" x14ac:dyDescent="0.2">
      <c r="A517" s="425"/>
      <c r="B517" s="355"/>
      <c r="C517" s="420"/>
      <c r="D517" s="418"/>
      <c r="E517" s="418"/>
      <c r="F517" s="419"/>
      <c r="G517" s="415"/>
      <c r="H517" s="32"/>
    </row>
    <row r="518" spans="1:8" s="33" customFormat="1" ht="38.25" x14ac:dyDescent="0.2">
      <c r="A518" s="449" t="s">
        <v>619</v>
      </c>
      <c r="B518" s="355"/>
      <c r="C518" s="450" t="s">
        <v>620</v>
      </c>
      <c r="D518" s="418" t="s">
        <v>23</v>
      </c>
      <c r="E518" s="418">
        <v>1</v>
      </c>
      <c r="F518" s="419"/>
      <c r="G518" s="415"/>
      <c r="H518" s="32"/>
    </row>
    <row r="519" spans="1:8" s="33" customFormat="1" x14ac:dyDescent="0.2">
      <c r="A519" s="425"/>
      <c r="B519" s="355"/>
      <c r="C519" s="420"/>
      <c r="D519" s="418"/>
      <c r="E519" s="418"/>
      <c r="F519" s="419"/>
      <c r="G519" s="415"/>
      <c r="H519" s="32"/>
    </row>
    <row r="520" spans="1:8" s="33" customFormat="1" ht="38.25" x14ac:dyDescent="0.2">
      <c r="A520" s="425" t="s">
        <v>621</v>
      </c>
      <c r="B520" s="355"/>
      <c r="C520" s="422" t="s">
        <v>622</v>
      </c>
      <c r="D520" s="418" t="s">
        <v>23</v>
      </c>
      <c r="E520" s="418">
        <v>1</v>
      </c>
      <c r="F520" s="419"/>
      <c r="G520" s="415"/>
      <c r="H520" s="32"/>
    </row>
    <row r="521" spans="1:8" s="33" customFormat="1" x14ac:dyDescent="0.2">
      <c r="A521" s="425"/>
      <c r="B521" s="355"/>
      <c r="C521" s="422"/>
      <c r="D521" s="418"/>
      <c r="E521" s="418"/>
      <c r="F521" s="419"/>
      <c r="G521" s="415"/>
      <c r="H521" s="32"/>
    </row>
    <row r="522" spans="1:8" s="33" customFormat="1" ht="25.5" x14ac:dyDescent="0.2">
      <c r="A522" s="425" t="s">
        <v>623</v>
      </c>
      <c r="B522" s="355"/>
      <c r="C522" s="422" t="s">
        <v>624</v>
      </c>
      <c r="D522" s="418" t="s">
        <v>23</v>
      </c>
      <c r="E522" s="418">
        <v>2</v>
      </c>
      <c r="F522" s="419"/>
      <c r="G522" s="415"/>
      <c r="H522" s="32"/>
    </row>
    <row r="523" spans="1:8" s="33" customFormat="1" x14ac:dyDescent="0.2">
      <c r="A523" s="425"/>
      <c r="B523" s="355"/>
      <c r="C523" s="422"/>
      <c r="D523" s="418"/>
      <c r="E523" s="418"/>
      <c r="F523" s="419"/>
      <c r="G523" s="415"/>
      <c r="H523" s="32"/>
    </row>
    <row r="524" spans="1:8" s="33" customFormat="1" ht="25.5" x14ac:dyDescent="0.2">
      <c r="A524" s="425" t="s">
        <v>625</v>
      </c>
      <c r="B524" s="355"/>
      <c r="C524" s="422" t="s">
        <v>626</v>
      </c>
      <c r="D524" s="418" t="s">
        <v>23</v>
      </c>
      <c r="E524" s="418">
        <v>2</v>
      </c>
      <c r="F524" s="419"/>
      <c r="G524" s="415"/>
      <c r="H524" s="32"/>
    </row>
    <row r="525" spans="1:8" s="33" customFormat="1" x14ac:dyDescent="0.2">
      <c r="A525" s="425"/>
      <c r="B525" s="355"/>
      <c r="C525" s="422"/>
      <c r="D525" s="418"/>
      <c r="E525" s="418"/>
      <c r="F525" s="419"/>
      <c r="G525" s="415"/>
      <c r="H525" s="32"/>
    </row>
    <row r="526" spans="1:8" s="33" customFormat="1" x14ac:dyDescent="0.2">
      <c r="A526" s="425"/>
      <c r="B526" s="355"/>
      <c r="C526" s="420"/>
      <c r="D526" s="418"/>
      <c r="E526" s="418"/>
      <c r="F526" s="419"/>
      <c r="G526" s="415"/>
      <c r="H526" s="32"/>
    </row>
    <row r="527" spans="1:8" s="33" customFormat="1" x14ac:dyDescent="0.2">
      <c r="A527" s="425" t="s">
        <v>627</v>
      </c>
      <c r="B527" s="355"/>
      <c r="C527" s="420" t="s">
        <v>628</v>
      </c>
      <c r="D527" s="418" t="s">
        <v>23</v>
      </c>
      <c r="E527" s="418">
        <v>1</v>
      </c>
      <c r="F527" s="419"/>
      <c r="G527" s="415"/>
      <c r="H527" s="32"/>
    </row>
    <row r="528" spans="1:8" s="33" customFormat="1" x14ac:dyDescent="0.2">
      <c r="A528" s="425"/>
      <c r="B528" s="355"/>
      <c r="C528" s="420" t="s">
        <v>629</v>
      </c>
      <c r="D528" s="418"/>
      <c r="E528" s="418"/>
      <c r="F528" s="419"/>
      <c r="G528" s="415"/>
      <c r="H528" s="32"/>
    </row>
    <row r="529" spans="1:8" s="33" customFormat="1" x14ac:dyDescent="0.2">
      <c r="A529" s="425"/>
      <c r="B529" s="355"/>
      <c r="C529" s="420" t="s">
        <v>630</v>
      </c>
      <c r="D529" s="418"/>
      <c r="E529" s="418"/>
      <c r="F529" s="419"/>
      <c r="G529" s="415"/>
      <c r="H529" s="32"/>
    </row>
    <row r="530" spans="1:8" s="33" customFormat="1" x14ac:dyDescent="0.2">
      <c r="A530" s="425"/>
      <c r="B530" s="355"/>
      <c r="C530" s="420" t="s">
        <v>631</v>
      </c>
      <c r="D530" s="418"/>
      <c r="E530" s="418"/>
      <c r="F530" s="419"/>
      <c r="G530" s="415"/>
      <c r="H530" s="32"/>
    </row>
    <row r="531" spans="1:8" s="33" customFormat="1" x14ac:dyDescent="0.2">
      <c r="A531" s="425"/>
      <c r="B531" s="355"/>
      <c r="C531" s="420"/>
      <c r="D531" s="418"/>
      <c r="E531" s="418"/>
      <c r="F531" s="419"/>
      <c r="G531" s="415"/>
      <c r="H531" s="32"/>
    </row>
    <row r="532" spans="1:8" s="33" customFormat="1" x14ac:dyDescent="0.2">
      <c r="A532" s="425" t="s">
        <v>632</v>
      </c>
      <c r="B532" s="355"/>
      <c r="C532" s="420" t="s">
        <v>633</v>
      </c>
      <c r="D532" s="418" t="s">
        <v>23</v>
      </c>
      <c r="E532" s="418">
        <v>1</v>
      </c>
      <c r="F532" s="419"/>
      <c r="G532" s="415"/>
      <c r="H532" s="32"/>
    </row>
    <row r="533" spans="1:8" s="33" customFormat="1" x14ac:dyDescent="0.2">
      <c r="A533" s="425"/>
      <c r="B533" s="355"/>
      <c r="C533" s="420" t="s">
        <v>634</v>
      </c>
      <c r="D533" s="418"/>
      <c r="E533" s="418"/>
      <c r="F533" s="419"/>
      <c r="G533" s="415"/>
      <c r="H533" s="32"/>
    </row>
    <row r="534" spans="1:8" s="33" customFormat="1" x14ac:dyDescent="0.2">
      <c r="A534" s="425"/>
      <c r="B534" s="355"/>
      <c r="C534" s="420" t="s">
        <v>635</v>
      </c>
      <c r="D534" s="418"/>
      <c r="E534" s="418"/>
      <c r="F534" s="419"/>
      <c r="G534" s="415"/>
      <c r="H534" s="32"/>
    </row>
    <row r="535" spans="1:8" s="33" customFormat="1" x14ac:dyDescent="0.2">
      <c r="A535" s="425"/>
      <c r="B535" s="355"/>
      <c r="C535" s="420" t="s">
        <v>636</v>
      </c>
      <c r="D535" s="418"/>
      <c r="E535" s="418"/>
      <c r="F535" s="419"/>
      <c r="G535" s="415"/>
      <c r="H535" s="32"/>
    </row>
    <row r="536" spans="1:8" s="33" customFormat="1" x14ac:dyDescent="0.2">
      <c r="A536" s="425"/>
      <c r="B536" s="355"/>
      <c r="C536" s="420"/>
      <c r="D536" s="418"/>
      <c r="E536" s="418"/>
      <c r="F536" s="419"/>
      <c r="G536" s="415"/>
      <c r="H536" s="32"/>
    </row>
    <row r="537" spans="1:8" s="33" customFormat="1" x14ac:dyDescent="0.2">
      <c r="A537" s="425"/>
      <c r="B537" s="355"/>
      <c r="C537" s="420"/>
      <c r="D537" s="418"/>
      <c r="E537" s="418"/>
      <c r="F537" s="419"/>
      <c r="G537" s="415"/>
      <c r="H537" s="32"/>
    </row>
    <row r="538" spans="1:8" s="33" customFormat="1" x14ac:dyDescent="0.2">
      <c r="A538" s="425"/>
      <c r="B538" s="355"/>
      <c r="C538" s="420" t="s">
        <v>637</v>
      </c>
      <c r="D538" s="418"/>
      <c r="E538" s="418"/>
      <c r="F538" s="419"/>
      <c r="G538" s="415"/>
      <c r="H538" s="32"/>
    </row>
    <row r="539" spans="1:8" s="33" customFormat="1" x14ac:dyDescent="0.2">
      <c r="A539" s="425"/>
      <c r="B539" s="355"/>
      <c r="C539" s="420"/>
      <c r="D539" s="418"/>
      <c r="E539" s="418"/>
      <c r="F539" s="419"/>
      <c r="G539" s="415"/>
      <c r="H539" s="32"/>
    </row>
    <row r="540" spans="1:8" s="33" customFormat="1" x14ac:dyDescent="0.2">
      <c r="A540" s="425" t="s">
        <v>638</v>
      </c>
      <c r="B540" s="355"/>
      <c r="C540" s="420" t="s">
        <v>639</v>
      </c>
      <c r="D540" s="418" t="s">
        <v>23</v>
      </c>
      <c r="E540" s="418">
        <v>1</v>
      </c>
      <c r="F540" s="419"/>
      <c r="G540" s="415"/>
      <c r="H540" s="32"/>
    </row>
    <row r="541" spans="1:8" s="33" customFormat="1" x14ac:dyDescent="0.2">
      <c r="A541" s="425"/>
      <c r="B541" s="355"/>
      <c r="C541" s="420" t="s">
        <v>640</v>
      </c>
      <c r="D541" s="418"/>
      <c r="E541" s="418"/>
      <c r="F541" s="419"/>
      <c r="G541" s="415"/>
      <c r="H541" s="32"/>
    </row>
    <row r="542" spans="1:8" s="33" customFormat="1" x14ac:dyDescent="0.2">
      <c r="A542" s="425"/>
      <c r="B542" s="355"/>
      <c r="C542" s="420" t="s">
        <v>641</v>
      </c>
      <c r="D542" s="418"/>
      <c r="E542" s="418"/>
      <c r="F542" s="419"/>
      <c r="G542" s="415"/>
      <c r="H542" s="32"/>
    </row>
    <row r="543" spans="1:8" s="33" customFormat="1" x14ac:dyDescent="0.2">
      <c r="A543" s="425"/>
      <c r="B543" s="355"/>
      <c r="C543" s="420" t="s">
        <v>642</v>
      </c>
      <c r="D543" s="418"/>
      <c r="E543" s="418"/>
      <c r="F543" s="419"/>
      <c r="G543" s="415"/>
      <c r="H543" s="32"/>
    </row>
    <row r="544" spans="1:8" s="33" customFormat="1" x14ac:dyDescent="0.2">
      <c r="A544" s="425"/>
      <c r="B544" s="355"/>
      <c r="C544" s="420"/>
      <c r="D544" s="418"/>
      <c r="E544" s="418"/>
      <c r="F544" s="419"/>
      <c r="G544" s="415"/>
      <c r="H544" s="32"/>
    </row>
    <row r="545" spans="1:8" s="33" customFormat="1" x14ac:dyDescent="0.2">
      <c r="A545" s="425"/>
      <c r="B545" s="355"/>
      <c r="C545" s="420" t="s">
        <v>643</v>
      </c>
      <c r="D545" s="418"/>
      <c r="E545" s="418"/>
      <c r="F545" s="419"/>
      <c r="G545" s="415"/>
      <c r="H545" s="32"/>
    </row>
    <row r="546" spans="1:8" s="33" customFormat="1" x14ac:dyDescent="0.2">
      <c r="A546" s="425"/>
      <c r="B546" s="355"/>
      <c r="C546" s="420"/>
      <c r="D546" s="418"/>
      <c r="E546" s="418"/>
      <c r="F546" s="419"/>
      <c r="G546" s="415"/>
      <c r="H546" s="32"/>
    </row>
    <row r="547" spans="1:8" s="33" customFormat="1" x14ac:dyDescent="0.2">
      <c r="A547" s="425" t="s">
        <v>644</v>
      </c>
      <c r="B547" s="355"/>
      <c r="C547" s="420" t="s">
        <v>645</v>
      </c>
      <c r="D547" s="418" t="s">
        <v>23</v>
      </c>
      <c r="E547" s="418">
        <v>2</v>
      </c>
      <c r="F547" s="419"/>
      <c r="G547" s="415"/>
      <c r="H547" s="32"/>
    </row>
    <row r="548" spans="1:8" s="33" customFormat="1" x14ac:dyDescent="0.2">
      <c r="A548" s="425"/>
      <c r="B548" s="355"/>
      <c r="C548" s="420"/>
      <c r="D548" s="418"/>
      <c r="E548" s="418"/>
      <c r="F548" s="419"/>
      <c r="G548" s="415"/>
      <c r="H548" s="32"/>
    </row>
    <row r="549" spans="1:8" s="33" customFormat="1" x14ac:dyDescent="0.2">
      <c r="A549" s="425"/>
      <c r="B549" s="355"/>
      <c r="C549" s="420" t="s">
        <v>646</v>
      </c>
      <c r="D549" s="418"/>
      <c r="E549" s="418"/>
      <c r="F549" s="419"/>
      <c r="G549" s="415"/>
      <c r="H549" s="32"/>
    </row>
    <row r="550" spans="1:8" s="33" customFormat="1" x14ac:dyDescent="0.2">
      <c r="A550" s="425"/>
      <c r="B550" s="355"/>
      <c r="C550" s="420"/>
      <c r="D550" s="418"/>
      <c r="E550" s="418"/>
      <c r="F550" s="419"/>
      <c r="G550" s="415"/>
      <c r="H550" s="32"/>
    </row>
    <row r="551" spans="1:8" s="33" customFormat="1" x14ac:dyDescent="0.2">
      <c r="A551" s="425"/>
      <c r="B551" s="355"/>
      <c r="C551" s="420" t="s">
        <v>647</v>
      </c>
      <c r="D551" s="418"/>
      <c r="E551" s="418"/>
      <c r="F551" s="419"/>
      <c r="G551" s="415"/>
      <c r="H551" s="32"/>
    </row>
    <row r="552" spans="1:8" s="33" customFormat="1" x14ac:dyDescent="0.2">
      <c r="A552" s="425"/>
      <c r="B552" s="355"/>
      <c r="C552" s="420"/>
      <c r="D552" s="418"/>
      <c r="E552" s="418"/>
      <c r="F552" s="419"/>
      <c r="G552" s="415"/>
      <c r="H552" s="32"/>
    </row>
    <row r="553" spans="1:8" s="33" customFormat="1" x14ac:dyDescent="0.2">
      <c r="A553" s="425" t="s">
        <v>648</v>
      </c>
      <c r="B553" s="355"/>
      <c r="C553" s="420" t="s">
        <v>649</v>
      </c>
      <c r="D553" s="418" t="s">
        <v>23</v>
      </c>
      <c r="E553" s="418">
        <v>2</v>
      </c>
      <c r="F553" s="419"/>
      <c r="G553" s="415"/>
      <c r="H553" s="32"/>
    </row>
    <row r="554" spans="1:8" s="33" customFormat="1" x14ac:dyDescent="0.2">
      <c r="A554" s="425"/>
      <c r="B554" s="355"/>
      <c r="C554" s="420"/>
      <c r="D554" s="418"/>
      <c r="E554" s="418"/>
      <c r="F554" s="419"/>
      <c r="G554" s="415"/>
      <c r="H554" s="32"/>
    </row>
    <row r="555" spans="1:8" s="33" customFormat="1" x14ac:dyDescent="0.2">
      <c r="A555" s="425"/>
      <c r="B555" s="355"/>
      <c r="C555" s="420" t="s">
        <v>650</v>
      </c>
      <c r="D555" s="418"/>
      <c r="E555" s="418"/>
      <c r="F555" s="419"/>
      <c r="G555" s="415"/>
      <c r="H555" s="32"/>
    </row>
    <row r="556" spans="1:8" s="33" customFormat="1" x14ac:dyDescent="0.2">
      <c r="A556" s="425"/>
      <c r="B556" s="355"/>
      <c r="C556" s="420"/>
      <c r="D556" s="418"/>
      <c r="E556" s="418"/>
      <c r="F556" s="419"/>
      <c r="G556" s="415"/>
      <c r="H556" s="32"/>
    </row>
    <row r="557" spans="1:8" s="33" customFormat="1" x14ac:dyDescent="0.2">
      <c r="A557" s="425"/>
      <c r="B557" s="355"/>
      <c r="C557" s="420" t="s">
        <v>651</v>
      </c>
      <c r="D557" s="418"/>
      <c r="E557" s="418"/>
      <c r="F557" s="419"/>
      <c r="G557" s="415"/>
      <c r="H557" s="32"/>
    </row>
    <row r="558" spans="1:8" s="33" customFormat="1" x14ac:dyDescent="0.2">
      <c r="A558" s="425"/>
      <c r="B558" s="355"/>
      <c r="C558" s="420"/>
      <c r="D558" s="418"/>
      <c r="E558" s="418"/>
      <c r="F558" s="419"/>
      <c r="G558" s="415"/>
      <c r="H558" s="32"/>
    </row>
    <row r="559" spans="1:8" s="33" customFormat="1" x14ac:dyDescent="0.2">
      <c r="A559" s="425" t="s">
        <v>652</v>
      </c>
      <c r="B559" s="355"/>
      <c r="C559" s="420" t="s">
        <v>653</v>
      </c>
      <c r="D559" s="418" t="s">
        <v>23</v>
      </c>
      <c r="E559" s="418">
        <v>2</v>
      </c>
      <c r="F559" s="419"/>
      <c r="G559" s="415"/>
      <c r="H559" s="32"/>
    </row>
    <row r="560" spans="1:8" s="33" customFormat="1" x14ac:dyDescent="0.2">
      <c r="A560" s="425"/>
      <c r="B560" s="355"/>
      <c r="C560" s="420"/>
      <c r="D560" s="418"/>
      <c r="E560" s="418"/>
      <c r="F560" s="419"/>
      <c r="G560" s="415"/>
      <c r="H560" s="32"/>
    </row>
    <row r="561" spans="1:8" s="33" customFormat="1" x14ac:dyDescent="0.2">
      <c r="A561" s="425"/>
      <c r="B561" s="355"/>
      <c r="C561" s="420" t="s">
        <v>654</v>
      </c>
      <c r="D561" s="418"/>
      <c r="E561" s="418"/>
      <c r="F561" s="419"/>
      <c r="G561" s="415"/>
      <c r="H561" s="32"/>
    </row>
    <row r="562" spans="1:8" s="33" customFormat="1" x14ac:dyDescent="0.2">
      <c r="A562" s="425"/>
      <c r="B562" s="355"/>
      <c r="C562" s="420"/>
      <c r="D562" s="418"/>
      <c r="E562" s="418"/>
      <c r="F562" s="419"/>
      <c r="G562" s="415"/>
      <c r="H562" s="32"/>
    </row>
    <row r="563" spans="1:8" s="33" customFormat="1" x14ac:dyDescent="0.2">
      <c r="A563" s="425"/>
      <c r="B563" s="355"/>
      <c r="C563" s="420" t="s">
        <v>595</v>
      </c>
      <c r="D563" s="418"/>
      <c r="E563" s="418"/>
      <c r="F563" s="419"/>
      <c r="G563" s="415"/>
      <c r="H563" s="32"/>
    </row>
    <row r="564" spans="1:8" s="33" customFormat="1" x14ac:dyDescent="0.2">
      <c r="A564" s="425"/>
      <c r="B564" s="355"/>
      <c r="C564" s="420"/>
      <c r="D564" s="418"/>
      <c r="E564" s="418"/>
      <c r="F564" s="419"/>
      <c r="G564" s="415"/>
      <c r="H564" s="32"/>
    </row>
    <row r="565" spans="1:8" s="33" customFormat="1" x14ac:dyDescent="0.2">
      <c r="A565" s="425" t="s">
        <v>655</v>
      </c>
      <c r="B565" s="355"/>
      <c r="C565" s="420" t="s">
        <v>656</v>
      </c>
      <c r="D565" s="418" t="s">
        <v>86</v>
      </c>
      <c r="E565" s="418">
        <v>15</v>
      </c>
      <c r="F565" s="419"/>
      <c r="G565" s="415"/>
      <c r="H565" s="32"/>
    </row>
    <row r="566" spans="1:8" s="33" customFormat="1" x14ac:dyDescent="0.2">
      <c r="A566" s="425"/>
      <c r="B566" s="355"/>
      <c r="C566" s="420"/>
      <c r="D566" s="418"/>
      <c r="E566" s="418"/>
      <c r="F566" s="419"/>
      <c r="G566" s="415"/>
      <c r="H566" s="32"/>
    </row>
    <row r="567" spans="1:8" s="33" customFormat="1" x14ac:dyDescent="0.2">
      <c r="A567" s="425" t="s">
        <v>657</v>
      </c>
      <c r="B567" s="355"/>
      <c r="C567" s="420" t="s">
        <v>658</v>
      </c>
      <c r="D567" s="418" t="s">
        <v>86</v>
      </c>
      <c r="E567" s="418">
        <v>10</v>
      </c>
      <c r="F567" s="419"/>
      <c r="G567" s="415"/>
      <c r="H567" s="32"/>
    </row>
    <row r="568" spans="1:8" s="33" customFormat="1" x14ac:dyDescent="0.2">
      <c r="A568" s="425"/>
      <c r="B568" s="355"/>
      <c r="C568" s="420"/>
      <c r="D568" s="418"/>
      <c r="E568" s="418"/>
      <c r="F568" s="419"/>
      <c r="G568" s="415"/>
      <c r="H568" s="32"/>
    </row>
    <row r="569" spans="1:8" s="33" customFormat="1" x14ac:dyDescent="0.2">
      <c r="A569" s="425" t="s">
        <v>659</v>
      </c>
      <c r="B569" s="355"/>
      <c r="C569" s="420" t="s">
        <v>660</v>
      </c>
      <c r="D569" s="418" t="s">
        <v>86</v>
      </c>
      <c r="E569" s="418">
        <v>8</v>
      </c>
      <c r="F569" s="419"/>
      <c r="G569" s="415"/>
      <c r="H569" s="32"/>
    </row>
    <row r="570" spans="1:8" s="33" customFormat="1" x14ac:dyDescent="0.2">
      <c r="A570" s="425"/>
      <c r="B570" s="355"/>
      <c r="C570" s="420"/>
      <c r="D570" s="418"/>
      <c r="E570" s="418"/>
      <c r="F570" s="419"/>
      <c r="G570" s="415"/>
      <c r="H570" s="32"/>
    </row>
    <row r="571" spans="1:8" s="33" customFormat="1" x14ac:dyDescent="0.2">
      <c r="A571" s="425"/>
      <c r="B571" s="355"/>
      <c r="C571" s="420" t="s">
        <v>661</v>
      </c>
      <c r="D571" s="418"/>
      <c r="E571" s="418"/>
      <c r="F571" s="419"/>
      <c r="G571" s="415"/>
      <c r="H571" s="32"/>
    </row>
    <row r="572" spans="1:8" s="33" customFormat="1" x14ac:dyDescent="0.2">
      <c r="A572" s="425"/>
      <c r="B572" s="355"/>
      <c r="C572" s="420"/>
      <c r="D572" s="418"/>
      <c r="E572" s="418"/>
      <c r="F572" s="419"/>
      <c r="G572" s="415"/>
      <c r="H572" s="32"/>
    </row>
    <row r="573" spans="1:8" s="33" customFormat="1" x14ac:dyDescent="0.2">
      <c r="A573" s="425" t="s">
        <v>662</v>
      </c>
      <c r="B573" s="355"/>
      <c r="C573" s="420" t="s">
        <v>602</v>
      </c>
      <c r="D573" s="418" t="s">
        <v>23</v>
      </c>
      <c r="E573" s="418">
        <v>5</v>
      </c>
      <c r="F573" s="419"/>
      <c r="G573" s="415"/>
      <c r="H573" s="32"/>
    </row>
    <row r="574" spans="1:8" s="33" customFormat="1" x14ac:dyDescent="0.2">
      <c r="A574" s="425"/>
      <c r="B574" s="355"/>
      <c r="C574" s="420"/>
      <c r="D574" s="418"/>
      <c r="E574" s="418"/>
      <c r="F574" s="419"/>
      <c r="G574" s="415"/>
      <c r="H574" s="32"/>
    </row>
    <row r="575" spans="1:8" s="33" customFormat="1" x14ac:dyDescent="0.2">
      <c r="A575" s="425" t="s">
        <v>663</v>
      </c>
      <c r="B575" s="355"/>
      <c r="C575" s="420" t="s">
        <v>664</v>
      </c>
      <c r="D575" s="418" t="s">
        <v>23</v>
      </c>
      <c r="E575" s="418">
        <v>3</v>
      </c>
      <c r="F575" s="419"/>
      <c r="G575" s="415"/>
      <c r="H575" s="32"/>
    </row>
    <row r="576" spans="1:8" s="33" customFormat="1" x14ac:dyDescent="0.2">
      <c r="A576" s="425"/>
      <c r="B576" s="355"/>
      <c r="C576" s="420"/>
      <c r="D576" s="418"/>
      <c r="E576" s="418"/>
      <c r="F576" s="419"/>
      <c r="G576" s="415"/>
      <c r="H576" s="32"/>
    </row>
    <row r="577" spans="1:8" s="33" customFormat="1" x14ac:dyDescent="0.2">
      <c r="A577" s="425" t="s">
        <v>665</v>
      </c>
      <c r="B577" s="355"/>
      <c r="C577" s="420" t="s">
        <v>666</v>
      </c>
      <c r="D577" s="418" t="s">
        <v>23</v>
      </c>
      <c r="E577" s="418">
        <v>3</v>
      </c>
      <c r="F577" s="419"/>
      <c r="G577" s="415"/>
      <c r="H577" s="32"/>
    </row>
    <row r="578" spans="1:8" s="33" customFormat="1" x14ac:dyDescent="0.2">
      <c r="A578" s="425"/>
      <c r="B578" s="355"/>
      <c r="C578" s="420"/>
      <c r="D578" s="418"/>
      <c r="E578" s="418"/>
      <c r="F578" s="419"/>
      <c r="G578" s="415"/>
      <c r="H578" s="32"/>
    </row>
    <row r="579" spans="1:8" s="33" customFormat="1" x14ac:dyDescent="0.2">
      <c r="A579" s="425"/>
      <c r="B579" s="355"/>
      <c r="C579" s="420" t="s">
        <v>667</v>
      </c>
      <c r="D579" s="418"/>
      <c r="E579" s="418"/>
      <c r="F579" s="419"/>
      <c r="G579" s="415"/>
      <c r="H579" s="32"/>
    </row>
    <row r="580" spans="1:8" s="33" customFormat="1" x14ac:dyDescent="0.2">
      <c r="A580" s="425"/>
      <c r="B580" s="355"/>
      <c r="C580" s="420"/>
      <c r="D580" s="418"/>
      <c r="E580" s="418"/>
      <c r="F580" s="419"/>
      <c r="G580" s="415"/>
      <c r="H580" s="32"/>
    </row>
    <row r="581" spans="1:8" s="33" customFormat="1" x14ac:dyDescent="0.2">
      <c r="A581" s="425" t="s">
        <v>668</v>
      </c>
      <c r="B581" s="355"/>
      <c r="C581" s="420" t="s">
        <v>602</v>
      </c>
      <c r="D581" s="418" t="s">
        <v>23</v>
      </c>
      <c r="E581" s="418">
        <v>3</v>
      </c>
      <c r="F581" s="419"/>
      <c r="G581" s="415"/>
      <c r="H581" s="32"/>
    </row>
    <row r="582" spans="1:8" s="33" customFormat="1" x14ac:dyDescent="0.2">
      <c r="A582" s="425"/>
      <c r="B582" s="355"/>
      <c r="C582" s="420"/>
      <c r="D582" s="418"/>
      <c r="E582" s="418"/>
      <c r="F582" s="419"/>
      <c r="G582" s="415"/>
      <c r="H582" s="32"/>
    </row>
    <row r="583" spans="1:8" s="33" customFormat="1" x14ac:dyDescent="0.2">
      <c r="A583" s="425" t="s">
        <v>669</v>
      </c>
      <c r="B583" s="355"/>
      <c r="C583" s="420" t="s">
        <v>664</v>
      </c>
      <c r="D583" s="418" t="s">
        <v>23</v>
      </c>
      <c r="E583" s="418">
        <v>2</v>
      </c>
      <c r="F583" s="419"/>
      <c r="G583" s="415"/>
      <c r="H583" s="32"/>
    </row>
    <row r="584" spans="1:8" s="33" customFormat="1" x14ac:dyDescent="0.2">
      <c r="A584" s="425"/>
      <c r="B584" s="355"/>
      <c r="C584" s="420"/>
      <c r="D584" s="418"/>
      <c r="E584" s="418"/>
      <c r="F584" s="419"/>
      <c r="G584" s="415"/>
      <c r="H584" s="32"/>
    </row>
    <row r="585" spans="1:8" s="33" customFormat="1" x14ac:dyDescent="0.2">
      <c r="A585" s="425" t="s">
        <v>670</v>
      </c>
      <c r="B585" s="355"/>
      <c r="C585" s="420" t="s">
        <v>666</v>
      </c>
      <c r="D585" s="418" t="s">
        <v>23</v>
      </c>
      <c r="E585" s="418">
        <v>2</v>
      </c>
      <c r="F585" s="419"/>
      <c r="G585" s="415"/>
      <c r="H585" s="32"/>
    </row>
    <row r="586" spans="1:8" s="33" customFormat="1" x14ac:dyDescent="0.2">
      <c r="A586" s="425"/>
      <c r="B586" s="355"/>
      <c r="C586" s="420"/>
      <c r="D586" s="418"/>
      <c r="E586" s="418"/>
      <c r="F586" s="419"/>
      <c r="G586" s="415"/>
      <c r="H586" s="32"/>
    </row>
    <row r="587" spans="1:8" s="33" customFormat="1" x14ac:dyDescent="0.2">
      <c r="A587" s="425" t="s">
        <v>671</v>
      </c>
      <c r="B587" s="355"/>
      <c r="C587" s="420" t="s">
        <v>604</v>
      </c>
      <c r="D587" s="418" t="s">
        <v>23</v>
      </c>
      <c r="E587" s="418">
        <v>2</v>
      </c>
      <c r="F587" s="419"/>
      <c r="G587" s="415"/>
      <c r="H587" s="32"/>
    </row>
    <row r="588" spans="1:8" s="33" customFormat="1" x14ac:dyDescent="0.2">
      <c r="A588" s="425"/>
      <c r="B588" s="355"/>
      <c r="C588" s="420"/>
      <c r="D588" s="418"/>
      <c r="E588" s="418"/>
      <c r="F588" s="419"/>
      <c r="G588" s="415"/>
      <c r="H588" s="32"/>
    </row>
    <row r="589" spans="1:8" s="33" customFormat="1" x14ac:dyDescent="0.2">
      <c r="A589" s="425" t="s">
        <v>672</v>
      </c>
      <c r="B589" s="355"/>
      <c r="C589" s="420" t="s">
        <v>673</v>
      </c>
      <c r="D589" s="418" t="s">
        <v>23</v>
      </c>
      <c r="E589" s="418">
        <v>2</v>
      </c>
      <c r="F589" s="419"/>
      <c r="G589" s="415"/>
      <c r="H589" s="32"/>
    </row>
    <row r="590" spans="1:8" s="33" customFormat="1" x14ac:dyDescent="0.2">
      <c r="A590" s="425"/>
      <c r="B590" s="355"/>
      <c r="C590" s="420"/>
      <c r="D590" s="418"/>
      <c r="E590" s="418"/>
      <c r="F590" s="419"/>
      <c r="G590" s="415"/>
      <c r="H590" s="32"/>
    </row>
    <row r="591" spans="1:8" s="33" customFormat="1" x14ac:dyDescent="0.2">
      <c r="A591" s="425"/>
      <c r="B591" s="355"/>
      <c r="C591" s="420" t="s">
        <v>600</v>
      </c>
      <c r="D591" s="418"/>
      <c r="E591" s="418"/>
      <c r="F591" s="419"/>
      <c r="G591" s="415"/>
      <c r="H591" s="32"/>
    </row>
    <row r="592" spans="1:8" s="33" customFormat="1" x14ac:dyDescent="0.2">
      <c r="A592" s="425"/>
      <c r="B592" s="355"/>
      <c r="C592" s="420"/>
      <c r="D592" s="418"/>
      <c r="E592" s="418"/>
      <c r="F592" s="419"/>
      <c r="G592" s="415"/>
      <c r="H592" s="32"/>
    </row>
    <row r="593" spans="1:8" s="33" customFormat="1" x14ac:dyDescent="0.2">
      <c r="A593" s="425" t="s">
        <v>672</v>
      </c>
      <c r="B593" s="355"/>
      <c r="C593" s="420" t="s">
        <v>602</v>
      </c>
      <c r="D593" s="418" t="s">
        <v>23</v>
      </c>
      <c r="E593" s="418">
        <v>2</v>
      </c>
      <c r="F593" s="419"/>
      <c r="G593" s="415"/>
      <c r="H593" s="32"/>
    </row>
    <row r="594" spans="1:8" s="33" customFormat="1" x14ac:dyDescent="0.2">
      <c r="A594" s="425"/>
      <c r="B594" s="355"/>
      <c r="C594" s="420"/>
      <c r="D594" s="418"/>
      <c r="E594" s="418"/>
      <c r="F594" s="419"/>
      <c r="G594" s="415"/>
      <c r="H594" s="32"/>
    </row>
    <row r="595" spans="1:8" s="33" customFormat="1" x14ac:dyDescent="0.2">
      <c r="A595" s="425" t="s">
        <v>674</v>
      </c>
      <c r="B595" s="355"/>
      <c r="C595" s="420" t="s">
        <v>664</v>
      </c>
      <c r="D595" s="418" t="s">
        <v>23</v>
      </c>
      <c r="E595" s="418">
        <v>2</v>
      </c>
      <c r="F595" s="419"/>
      <c r="G595" s="415"/>
      <c r="H595" s="32"/>
    </row>
    <row r="596" spans="1:8" s="33" customFormat="1" x14ac:dyDescent="0.2">
      <c r="A596" s="425"/>
      <c r="B596" s="355"/>
      <c r="C596" s="420"/>
      <c r="D596" s="418"/>
      <c r="E596" s="418"/>
      <c r="F596" s="419"/>
      <c r="G596" s="415"/>
      <c r="H596" s="32"/>
    </row>
    <row r="597" spans="1:8" s="33" customFormat="1" x14ac:dyDescent="0.2">
      <c r="A597" s="425" t="s">
        <v>675</v>
      </c>
      <c r="B597" s="355"/>
      <c r="C597" s="420" t="s">
        <v>604</v>
      </c>
      <c r="D597" s="418" t="s">
        <v>23</v>
      </c>
      <c r="E597" s="418">
        <v>2</v>
      </c>
      <c r="F597" s="419"/>
      <c r="G597" s="415"/>
      <c r="H597" s="32"/>
    </row>
    <row r="598" spans="1:8" s="33" customFormat="1" x14ac:dyDescent="0.2">
      <c r="A598" s="425"/>
      <c r="B598" s="355"/>
      <c r="C598" s="420"/>
      <c r="D598" s="418"/>
      <c r="E598" s="418"/>
      <c r="F598" s="419"/>
      <c r="G598" s="415"/>
      <c r="H598" s="32"/>
    </row>
    <row r="599" spans="1:8" s="33" customFormat="1" x14ac:dyDescent="0.2">
      <c r="A599" s="425" t="s">
        <v>676</v>
      </c>
      <c r="B599" s="355"/>
      <c r="C599" s="420" t="s">
        <v>673</v>
      </c>
      <c r="D599" s="418" t="s">
        <v>23</v>
      </c>
      <c r="E599" s="418">
        <v>2</v>
      </c>
      <c r="F599" s="419"/>
      <c r="G599" s="415"/>
      <c r="H599" s="32"/>
    </row>
    <row r="600" spans="1:8" s="33" customFormat="1" x14ac:dyDescent="0.2">
      <c r="A600" s="425"/>
      <c r="B600" s="355"/>
      <c r="C600" s="420"/>
      <c r="D600" s="418"/>
      <c r="E600" s="418"/>
      <c r="F600" s="419"/>
      <c r="G600" s="415"/>
      <c r="H600" s="32"/>
    </row>
    <row r="601" spans="1:8" s="33" customFormat="1" x14ac:dyDescent="0.2">
      <c r="A601" s="425" t="s">
        <v>677</v>
      </c>
      <c r="B601" s="355"/>
      <c r="C601" s="420" t="s">
        <v>666</v>
      </c>
      <c r="D601" s="418" t="s">
        <v>23</v>
      </c>
      <c r="E601" s="418">
        <v>2</v>
      </c>
      <c r="F601" s="419"/>
      <c r="G601" s="415"/>
      <c r="H601" s="32"/>
    </row>
    <row r="602" spans="1:8" s="33" customFormat="1" x14ac:dyDescent="0.2">
      <c r="A602" s="425"/>
      <c r="B602" s="355"/>
      <c r="C602" s="420"/>
      <c r="D602" s="418"/>
      <c r="E602" s="418"/>
      <c r="F602" s="419"/>
      <c r="G602" s="415"/>
      <c r="H602" s="32"/>
    </row>
    <row r="603" spans="1:8" s="33" customFormat="1" x14ac:dyDescent="0.2">
      <c r="A603" s="425" t="s">
        <v>678</v>
      </c>
      <c r="B603" s="355"/>
      <c r="C603" s="420" t="s">
        <v>679</v>
      </c>
      <c r="D603" s="418" t="s">
        <v>23</v>
      </c>
      <c r="E603" s="418">
        <v>3</v>
      </c>
      <c r="F603" s="419"/>
      <c r="G603" s="415"/>
      <c r="H603" s="32"/>
    </row>
    <row r="604" spans="1:8" s="33" customFormat="1" x14ac:dyDescent="0.2">
      <c r="A604" s="425"/>
      <c r="B604" s="355"/>
      <c r="C604" s="420"/>
      <c r="D604" s="418"/>
      <c r="E604" s="418"/>
      <c r="F604" s="419"/>
      <c r="G604" s="415"/>
      <c r="H604" s="32"/>
    </row>
    <row r="605" spans="1:8" s="33" customFormat="1" x14ac:dyDescent="0.2">
      <c r="A605" s="425" t="s">
        <v>680</v>
      </c>
      <c r="B605" s="355"/>
      <c r="C605" s="420" t="s">
        <v>681</v>
      </c>
      <c r="D605" s="418" t="s">
        <v>23</v>
      </c>
      <c r="E605" s="418">
        <v>2</v>
      </c>
      <c r="F605" s="419"/>
      <c r="G605" s="415"/>
      <c r="H605" s="32"/>
    </row>
    <row r="606" spans="1:8" s="33" customFormat="1" x14ac:dyDescent="0.2">
      <c r="A606" s="425"/>
      <c r="B606" s="355"/>
      <c r="C606" s="420"/>
      <c r="D606" s="418"/>
      <c r="E606" s="418"/>
      <c r="F606" s="419"/>
      <c r="G606" s="415"/>
      <c r="H606" s="32"/>
    </row>
    <row r="607" spans="1:8" s="33" customFormat="1" x14ac:dyDescent="0.2">
      <c r="A607" s="425"/>
      <c r="B607" s="355"/>
      <c r="C607" s="420" t="s">
        <v>682</v>
      </c>
      <c r="D607" s="418"/>
      <c r="E607" s="418"/>
      <c r="F607" s="419"/>
      <c r="G607" s="415"/>
      <c r="H607" s="32"/>
    </row>
    <row r="608" spans="1:8" s="33" customFormat="1" x14ac:dyDescent="0.2">
      <c r="A608" s="425"/>
      <c r="B608" s="355"/>
      <c r="C608" s="420"/>
      <c r="D608" s="418"/>
      <c r="E608" s="418"/>
      <c r="F608" s="419"/>
      <c r="G608" s="415"/>
      <c r="H608" s="32"/>
    </row>
    <row r="609" spans="1:8" s="33" customFormat="1" x14ac:dyDescent="0.2">
      <c r="A609" s="425"/>
      <c r="B609" s="355"/>
      <c r="C609" s="420" t="s">
        <v>683</v>
      </c>
      <c r="D609" s="418"/>
      <c r="E609" s="418"/>
      <c r="F609" s="419"/>
      <c r="G609" s="415"/>
      <c r="H609" s="32"/>
    </row>
    <row r="610" spans="1:8" s="33" customFormat="1" x14ac:dyDescent="0.2">
      <c r="A610" s="425"/>
      <c r="B610" s="355"/>
      <c r="C610" s="420"/>
      <c r="D610" s="418"/>
      <c r="E610" s="418"/>
      <c r="F610" s="419"/>
      <c r="G610" s="415"/>
      <c r="H610" s="32"/>
    </row>
    <row r="611" spans="1:8" s="33" customFormat="1" x14ac:dyDescent="0.2">
      <c r="A611" s="425"/>
      <c r="B611" s="355"/>
      <c r="C611" s="420" t="s">
        <v>684</v>
      </c>
      <c r="D611" s="418"/>
      <c r="E611" s="418"/>
      <c r="F611" s="419"/>
      <c r="G611" s="415"/>
      <c r="H611" s="32"/>
    </row>
    <row r="612" spans="1:8" s="33" customFormat="1" x14ac:dyDescent="0.2">
      <c r="A612" s="425"/>
      <c r="B612" s="355"/>
      <c r="C612" s="420"/>
      <c r="D612" s="418"/>
      <c r="E612" s="418"/>
      <c r="F612" s="419"/>
      <c r="G612" s="415"/>
      <c r="H612" s="32"/>
    </row>
    <row r="613" spans="1:8" s="33" customFormat="1" x14ac:dyDescent="0.2">
      <c r="A613" s="425" t="s">
        <v>685</v>
      </c>
      <c r="B613" s="355"/>
      <c r="C613" s="420" t="s">
        <v>686</v>
      </c>
      <c r="D613" s="418" t="s">
        <v>86</v>
      </c>
      <c r="E613" s="418">
        <v>20</v>
      </c>
      <c r="F613" s="419"/>
      <c r="G613" s="415"/>
      <c r="H613" s="32"/>
    </row>
    <row r="614" spans="1:8" s="33" customFormat="1" x14ac:dyDescent="0.2">
      <c r="A614" s="425"/>
      <c r="B614" s="355"/>
      <c r="C614" s="420"/>
      <c r="D614" s="418"/>
      <c r="E614" s="418"/>
      <c r="F614" s="419"/>
      <c r="G614" s="415"/>
      <c r="H614" s="32"/>
    </row>
    <row r="615" spans="1:8" s="33" customFormat="1" x14ac:dyDescent="0.2">
      <c r="A615" s="425" t="s">
        <v>687</v>
      </c>
      <c r="B615" s="355"/>
      <c r="C615" s="420" t="s">
        <v>688</v>
      </c>
      <c r="D615" s="418" t="s">
        <v>86</v>
      </c>
      <c r="E615" s="418">
        <v>20</v>
      </c>
      <c r="F615" s="419"/>
      <c r="G615" s="415"/>
      <c r="H615" s="32"/>
    </row>
    <row r="616" spans="1:8" s="33" customFormat="1" x14ac:dyDescent="0.2">
      <c r="A616" s="425"/>
      <c r="B616" s="355"/>
      <c r="C616" s="420"/>
      <c r="D616" s="418"/>
      <c r="E616" s="418"/>
      <c r="F616" s="419"/>
      <c r="G616" s="415"/>
      <c r="H616" s="32"/>
    </row>
    <row r="617" spans="1:8" s="33" customFormat="1" x14ac:dyDescent="0.2">
      <c r="A617" s="425" t="s">
        <v>689</v>
      </c>
      <c r="B617" s="355"/>
      <c r="C617" s="420" t="s">
        <v>690</v>
      </c>
      <c r="D617" s="418" t="s">
        <v>86</v>
      </c>
      <c r="E617" s="418">
        <v>20</v>
      </c>
      <c r="F617" s="419"/>
      <c r="G617" s="415"/>
      <c r="H617" s="32"/>
    </row>
    <row r="618" spans="1:8" s="33" customFormat="1" x14ac:dyDescent="0.2">
      <c r="A618" s="425"/>
      <c r="B618" s="355"/>
      <c r="C618" s="420"/>
      <c r="D618" s="418"/>
      <c r="E618" s="418"/>
      <c r="F618" s="419"/>
      <c r="G618" s="415"/>
      <c r="H618" s="32"/>
    </row>
    <row r="619" spans="1:8" s="33" customFormat="1" x14ac:dyDescent="0.2">
      <c r="A619" s="425"/>
      <c r="B619" s="355"/>
      <c r="C619" s="420" t="s">
        <v>691</v>
      </c>
      <c r="D619" s="418"/>
      <c r="E619" s="418"/>
      <c r="F619" s="419"/>
      <c r="G619" s="415"/>
      <c r="H619" s="32"/>
    </row>
    <row r="620" spans="1:8" s="33" customFormat="1" x14ac:dyDescent="0.2">
      <c r="A620" s="425"/>
      <c r="B620" s="355"/>
      <c r="C620" s="420"/>
      <c r="D620" s="418"/>
      <c r="E620" s="418"/>
      <c r="F620" s="419"/>
      <c r="G620" s="415"/>
      <c r="H620" s="32"/>
    </row>
    <row r="621" spans="1:8" s="33" customFormat="1" x14ac:dyDescent="0.2">
      <c r="A621" s="425" t="s">
        <v>692</v>
      </c>
      <c r="B621" s="355"/>
      <c r="C621" s="420" t="s">
        <v>693</v>
      </c>
      <c r="D621" s="418" t="s">
        <v>23</v>
      </c>
      <c r="E621" s="418">
        <v>10</v>
      </c>
      <c r="F621" s="419"/>
      <c r="G621" s="415"/>
      <c r="H621" s="32"/>
    </row>
    <row r="622" spans="1:8" s="33" customFormat="1" x14ac:dyDescent="0.2">
      <c r="A622" s="425"/>
      <c r="B622" s="355"/>
      <c r="C622" s="420"/>
      <c r="D622" s="418"/>
      <c r="E622" s="418"/>
      <c r="F622" s="419"/>
      <c r="G622" s="415"/>
      <c r="H622" s="32"/>
    </row>
    <row r="623" spans="1:8" s="33" customFormat="1" x14ac:dyDescent="0.2">
      <c r="A623" s="425"/>
      <c r="B623" s="355"/>
      <c r="C623" s="420" t="s">
        <v>694</v>
      </c>
      <c r="D623" s="418"/>
      <c r="E623" s="418"/>
      <c r="F623" s="419"/>
      <c r="G623" s="415"/>
      <c r="H623" s="32"/>
    </row>
    <row r="624" spans="1:8" s="33" customFormat="1" x14ac:dyDescent="0.2">
      <c r="A624" s="425"/>
      <c r="B624" s="355"/>
      <c r="C624" s="420"/>
      <c r="D624" s="418"/>
      <c r="E624" s="418"/>
      <c r="F624" s="419"/>
      <c r="G624" s="415"/>
      <c r="H624" s="32"/>
    </row>
    <row r="625" spans="1:8" s="33" customFormat="1" x14ac:dyDescent="0.2">
      <c r="A625" s="425" t="s">
        <v>695</v>
      </c>
      <c r="B625" s="355"/>
      <c r="C625" s="420" t="s">
        <v>693</v>
      </c>
      <c r="D625" s="418" t="s">
        <v>23</v>
      </c>
      <c r="E625" s="418">
        <v>10</v>
      </c>
      <c r="F625" s="419"/>
      <c r="G625" s="415"/>
      <c r="H625" s="32"/>
    </row>
    <row r="626" spans="1:8" s="33" customFormat="1" x14ac:dyDescent="0.2">
      <c r="A626" s="425"/>
      <c r="B626" s="355"/>
      <c r="C626" s="420"/>
      <c r="D626" s="418"/>
      <c r="E626" s="418"/>
      <c r="F626" s="419"/>
      <c r="G626" s="415"/>
      <c r="H626" s="32"/>
    </row>
    <row r="627" spans="1:8" s="33" customFormat="1" x14ac:dyDescent="0.2">
      <c r="A627" s="425"/>
      <c r="B627" s="355"/>
      <c r="C627" s="420" t="s">
        <v>696</v>
      </c>
      <c r="D627" s="418"/>
      <c r="E627" s="418"/>
      <c r="F627" s="419"/>
      <c r="G627" s="415"/>
      <c r="H627" s="32"/>
    </row>
    <row r="628" spans="1:8" s="33" customFormat="1" x14ac:dyDescent="0.2">
      <c r="A628" s="425"/>
      <c r="B628" s="355"/>
      <c r="C628" s="420"/>
      <c r="D628" s="418"/>
      <c r="E628" s="418"/>
      <c r="F628" s="419"/>
      <c r="G628" s="415"/>
      <c r="H628" s="32"/>
    </row>
    <row r="629" spans="1:8" s="33" customFormat="1" x14ac:dyDescent="0.2">
      <c r="A629" s="425" t="s">
        <v>697</v>
      </c>
      <c r="B629" s="355"/>
      <c r="C629" s="420" t="s">
        <v>693</v>
      </c>
      <c r="D629" s="418" t="s">
        <v>23</v>
      </c>
      <c r="E629" s="418">
        <v>10</v>
      </c>
      <c r="F629" s="419"/>
      <c r="G629" s="415"/>
      <c r="H629" s="32"/>
    </row>
    <row r="630" spans="1:8" s="33" customFormat="1" x14ac:dyDescent="0.2">
      <c r="A630" s="425"/>
      <c r="B630" s="355"/>
      <c r="C630" s="420"/>
      <c r="D630" s="418"/>
      <c r="E630" s="418"/>
      <c r="F630" s="419"/>
      <c r="G630" s="415"/>
      <c r="H630" s="32"/>
    </row>
    <row r="631" spans="1:8" s="33" customFormat="1" x14ac:dyDescent="0.2">
      <c r="A631" s="425"/>
      <c r="B631" s="355"/>
      <c r="C631" s="420" t="s">
        <v>698</v>
      </c>
      <c r="D631" s="418"/>
      <c r="E631" s="418"/>
      <c r="F631" s="419"/>
      <c r="G631" s="415"/>
      <c r="H631" s="32"/>
    </row>
    <row r="632" spans="1:8" s="33" customFormat="1" x14ac:dyDescent="0.2">
      <c r="A632" s="425"/>
      <c r="B632" s="355"/>
      <c r="C632" s="420"/>
      <c r="D632" s="418"/>
      <c r="E632" s="418"/>
      <c r="F632" s="419"/>
      <c r="G632" s="415"/>
      <c r="H632" s="32"/>
    </row>
    <row r="633" spans="1:8" s="33" customFormat="1" x14ac:dyDescent="0.2">
      <c r="A633" s="425" t="s">
        <v>699</v>
      </c>
      <c r="B633" s="355"/>
      <c r="C633" s="420" t="s">
        <v>686</v>
      </c>
      <c r="D633" s="418" t="s">
        <v>86</v>
      </c>
      <c r="E633" s="418">
        <v>10</v>
      </c>
      <c r="F633" s="419"/>
      <c r="G633" s="415"/>
      <c r="H633" s="32"/>
    </row>
    <row r="634" spans="1:8" s="33" customFormat="1" x14ac:dyDescent="0.2">
      <c r="A634" s="425"/>
      <c r="B634" s="355"/>
      <c r="C634" s="420"/>
      <c r="D634" s="418"/>
      <c r="E634" s="418"/>
      <c r="F634" s="419"/>
      <c r="G634" s="415"/>
      <c r="H634" s="32"/>
    </row>
    <row r="635" spans="1:8" s="33" customFormat="1" x14ac:dyDescent="0.2">
      <c r="A635" s="425" t="s">
        <v>700</v>
      </c>
      <c r="B635" s="355"/>
      <c r="C635" s="420" t="s">
        <v>701</v>
      </c>
      <c r="D635" s="418" t="s">
        <v>86</v>
      </c>
      <c r="E635" s="418">
        <v>10</v>
      </c>
      <c r="F635" s="419"/>
      <c r="G635" s="415"/>
      <c r="H635" s="32"/>
    </row>
    <row r="636" spans="1:8" s="33" customFormat="1" x14ac:dyDescent="0.2">
      <c r="A636" s="425"/>
      <c r="B636" s="355"/>
      <c r="C636" s="420"/>
      <c r="D636" s="418"/>
      <c r="E636" s="418"/>
      <c r="F636" s="419"/>
      <c r="G636" s="415"/>
      <c r="H636" s="32"/>
    </row>
    <row r="637" spans="1:8" s="33" customFormat="1" x14ac:dyDescent="0.2">
      <c r="A637" s="425" t="s">
        <v>702</v>
      </c>
      <c r="B637" s="355"/>
      <c r="C637" s="420" t="s">
        <v>688</v>
      </c>
      <c r="D637" s="418" t="s">
        <v>86</v>
      </c>
      <c r="E637" s="418">
        <v>10</v>
      </c>
      <c r="F637" s="419"/>
      <c r="G637" s="415"/>
      <c r="H637" s="32"/>
    </row>
    <row r="638" spans="1:8" s="33" customFormat="1" x14ac:dyDescent="0.2">
      <c r="A638" s="425"/>
      <c r="B638" s="355"/>
      <c r="C638" s="420"/>
      <c r="D638" s="418"/>
      <c r="E638" s="418"/>
      <c r="F638" s="419"/>
      <c r="G638" s="415"/>
      <c r="H638" s="32"/>
    </row>
    <row r="639" spans="1:8" s="33" customFormat="1" x14ac:dyDescent="0.2">
      <c r="A639" s="425" t="s">
        <v>703</v>
      </c>
      <c r="B639" s="355"/>
      <c r="C639" s="420" t="s">
        <v>704</v>
      </c>
      <c r="D639" s="418" t="s">
        <v>86</v>
      </c>
      <c r="E639" s="418">
        <v>10</v>
      </c>
      <c r="F639" s="419"/>
      <c r="G639" s="415"/>
      <c r="H639" s="32"/>
    </row>
    <row r="640" spans="1:8" s="33" customFormat="1" x14ac:dyDescent="0.2">
      <c r="A640" s="425"/>
      <c r="B640" s="355"/>
      <c r="C640" s="420"/>
      <c r="D640" s="418"/>
      <c r="E640" s="418"/>
      <c r="F640" s="419"/>
      <c r="G640" s="415"/>
      <c r="H640" s="32"/>
    </row>
    <row r="641" spans="1:8" s="33" customFormat="1" x14ac:dyDescent="0.2">
      <c r="A641" s="425" t="s">
        <v>705</v>
      </c>
      <c r="B641" s="355"/>
      <c r="C641" s="420" t="s">
        <v>690</v>
      </c>
      <c r="D641" s="418" t="s">
        <v>86</v>
      </c>
      <c r="E641" s="418">
        <v>10</v>
      </c>
      <c r="F641" s="419"/>
      <c r="G641" s="415"/>
      <c r="H641" s="32"/>
    </row>
    <row r="642" spans="1:8" s="33" customFormat="1" x14ac:dyDescent="0.2">
      <c r="A642" s="425"/>
      <c r="B642" s="355"/>
      <c r="C642" s="420"/>
      <c r="D642" s="418"/>
      <c r="E642" s="418"/>
      <c r="F642" s="419"/>
      <c r="G642" s="415"/>
      <c r="H642" s="32"/>
    </row>
    <row r="643" spans="1:8" s="33" customFormat="1" x14ac:dyDescent="0.2">
      <c r="A643" s="425" t="s">
        <v>706</v>
      </c>
      <c r="B643" s="355"/>
      <c r="C643" s="420" t="s">
        <v>707</v>
      </c>
      <c r="D643" s="418" t="s">
        <v>86</v>
      </c>
      <c r="E643" s="418">
        <v>10</v>
      </c>
      <c r="F643" s="419"/>
      <c r="G643" s="415"/>
      <c r="H643" s="32"/>
    </row>
    <row r="644" spans="1:8" s="33" customFormat="1" x14ac:dyDescent="0.2">
      <c r="A644" s="425"/>
      <c r="B644" s="355"/>
      <c r="C644" s="420"/>
      <c r="D644" s="418"/>
      <c r="E644" s="418"/>
      <c r="F644" s="419"/>
      <c r="G644" s="415"/>
      <c r="H644" s="32"/>
    </row>
    <row r="645" spans="1:8" s="33" customFormat="1" x14ac:dyDescent="0.2">
      <c r="A645" s="425"/>
      <c r="B645" s="355"/>
      <c r="C645" s="420" t="s">
        <v>708</v>
      </c>
      <c r="D645" s="418"/>
      <c r="E645" s="418"/>
      <c r="F645" s="419"/>
      <c r="G645" s="415"/>
      <c r="H645" s="32"/>
    </row>
    <row r="646" spans="1:8" s="33" customFormat="1" x14ac:dyDescent="0.2">
      <c r="A646" s="425"/>
      <c r="B646" s="355"/>
      <c r="C646" s="420"/>
      <c r="D646" s="418"/>
      <c r="E646" s="418"/>
      <c r="F646" s="419"/>
      <c r="G646" s="415"/>
      <c r="H646" s="32"/>
    </row>
    <row r="647" spans="1:8" s="33" customFormat="1" x14ac:dyDescent="0.2">
      <c r="A647" s="425" t="s">
        <v>709</v>
      </c>
      <c r="B647" s="355"/>
      <c r="C647" s="420" t="s">
        <v>693</v>
      </c>
      <c r="D647" s="418" t="s">
        <v>23</v>
      </c>
      <c r="E647" s="418">
        <v>5</v>
      </c>
      <c r="F647" s="419"/>
      <c r="G647" s="415"/>
      <c r="H647" s="32"/>
    </row>
    <row r="648" spans="1:8" s="33" customFormat="1" x14ac:dyDescent="0.2">
      <c r="A648" s="425"/>
      <c r="B648" s="355"/>
      <c r="C648" s="420"/>
      <c r="D648" s="418"/>
      <c r="E648" s="418"/>
      <c r="F648" s="419"/>
      <c r="G648" s="415"/>
      <c r="H648" s="32"/>
    </row>
    <row r="649" spans="1:8" s="33" customFormat="1" x14ac:dyDescent="0.2">
      <c r="A649" s="425"/>
      <c r="B649" s="355"/>
      <c r="C649" s="420" t="s">
        <v>710</v>
      </c>
      <c r="D649" s="418"/>
      <c r="E649" s="418"/>
      <c r="F649" s="419"/>
      <c r="G649" s="415"/>
      <c r="H649" s="32"/>
    </row>
    <row r="650" spans="1:8" s="33" customFormat="1" x14ac:dyDescent="0.2">
      <c r="A650" s="425"/>
      <c r="B650" s="355"/>
      <c r="C650" s="420"/>
      <c r="D650" s="418"/>
      <c r="E650" s="418"/>
      <c r="F650" s="419"/>
      <c r="G650" s="415"/>
      <c r="H650" s="32"/>
    </row>
    <row r="651" spans="1:8" s="33" customFormat="1" x14ac:dyDescent="0.2">
      <c r="A651" s="425" t="s">
        <v>711</v>
      </c>
      <c r="B651" s="355"/>
      <c r="C651" s="420" t="s">
        <v>693</v>
      </c>
      <c r="D651" s="418" t="s">
        <v>23</v>
      </c>
      <c r="E651" s="418">
        <v>5</v>
      </c>
      <c r="F651" s="419"/>
      <c r="G651" s="415"/>
      <c r="H651" s="32"/>
    </row>
    <row r="652" spans="1:8" s="33" customFormat="1" x14ac:dyDescent="0.2">
      <c r="A652" s="425"/>
      <c r="B652" s="355"/>
      <c r="C652" s="420" t="s">
        <v>312</v>
      </c>
      <c r="D652" s="418"/>
      <c r="E652" s="418"/>
      <c r="F652" s="419"/>
      <c r="G652" s="415"/>
      <c r="H652" s="32"/>
    </row>
    <row r="653" spans="1:8" s="33" customFormat="1" x14ac:dyDescent="0.2">
      <c r="A653" s="425"/>
      <c r="B653" s="355"/>
      <c r="C653" s="420" t="s">
        <v>712</v>
      </c>
      <c r="D653" s="418"/>
      <c r="E653" s="418"/>
      <c r="F653" s="419"/>
      <c r="G653" s="415"/>
      <c r="H653" s="32"/>
    </row>
    <row r="654" spans="1:8" s="33" customFormat="1" x14ac:dyDescent="0.2">
      <c r="A654" s="425"/>
      <c r="B654" s="355"/>
      <c r="C654" s="420"/>
      <c r="D654" s="418"/>
      <c r="E654" s="418"/>
      <c r="F654" s="419"/>
      <c r="G654" s="415"/>
      <c r="H654" s="32"/>
    </row>
    <row r="655" spans="1:8" s="33" customFormat="1" x14ac:dyDescent="0.2">
      <c r="A655" s="425" t="s">
        <v>713</v>
      </c>
      <c r="B655" s="355"/>
      <c r="C655" s="420" t="s">
        <v>693</v>
      </c>
      <c r="D655" s="418" t="s">
        <v>23</v>
      </c>
      <c r="E655" s="418">
        <v>5</v>
      </c>
      <c r="F655" s="419"/>
      <c r="G655" s="415"/>
      <c r="H655" s="32"/>
    </row>
    <row r="656" spans="1:8" s="33" customFormat="1" x14ac:dyDescent="0.2">
      <c r="A656" s="425"/>
      <c r="B656" s="355"/>
      <c r="C656" s="420"/>
      <c r="D656" s="418"/>
      <c r="E656" s="418"/>
      <c r="F656" s="419"/>
      <c r="G656" s="415"/>
      <c r="H656" s="32"/>
    </row>
    <row r="657" spans="1:8" s="33" customFormat="1" x14ac:dyDescent="0.2">
      <c r="A657" s="425"/>
      <c r="B657" s="355"/>
      <c r="C657" s="420" t="s">
        <v>714</v>
      </c>
      <c r="D657" s="418"/>
      <c r="E657" s="418"/>
      <c r="F657" s="419"/>
      <c r="G657" s="451"/>
      <c r="H657" s="32"/>
    </row>
    <row r="658" spans="1:8" s="33" customFormat="1" x14ac:dyDescent="0.2">
      <c r="A658" s="425"/>
      <c r="B658" s="355"/>
      <c r="C658" s="420"/>
      <c r="D658" s="418"/>
      <c r="E658" s="418"/>
      <c r="F658" s="419"/>
      <c r="G658" s="451"/>
      <c r="H658" s="32"/>
    </row>
    <row r="659" spans="1:8" s="33" customFormat="1" x14ac:dyDescent="0.2">
      <c r="A659" s="425"/>
      <c r="B659" s="355"/>
      <c r="C659" s="420" t="s">
        <v>715</v>
      </c>
      <c r="D659" s="418"/>
      <c r="E659" s="418"/>
      <c r="F659" s="419"/>
      <c r="G659" s="451"/>
      <c r="H659" s="32"/>
    </row>
    <row r="660" spans="1:8" s="33" customFormat="1" x14ac:dyDescent="0.2">
      <c r="A660" s="425"/>
      <c r="B660" s="355"/>
      <c r="C660" s="420"/>
      <c r="D660" s="418"/>
      <c r="E660" s="418"/>
      <c r="F660" s="419"/>
      <c r="G660" s="451"/>
      <c r="H660" s="32"/>
    </row>
    <row r="661" spans="1:8" s="33" customFormat="1" x14ac:dyDescent="0.2">
      <c r="A661" s="425"/>
      <c r="B661" s="355"/>
      <c r="C661" s="420" t="s">
        <v>716</v>
      </c>
      <c r="D661" s="418" t="s">
        <v>23</v>
      </c>
      <c r="E661" s="418">
        <v>1</v>
      </c>
      <c r="F661" s="419"/>
      <c r="G661" s="451"/>
      <c r="H661" s="32"/>
    </row>
    <row r="662" spans="1:8" s="33" customFormat="1" x14ac:dyDescent="0.2">
      <c r="A662" s="425"/>
      <c r="B662" s="355"/>
      <c r="C662" s="420" t="s">
        <v>717</v>
      </c>
      <c r="D662" s="418"/>
      <c r="E662" s="418"/>
      <c r="F662" s="419"/>
      <c r="G662" s="451"/>
      <c r="H662" s="32"/>
    </row>
    <row r="663" spans="1:8" s="33" customFormat="1" x14ac:dyDescent="0.2">
      <c r="A663" s="425"/>
      <c r="B663" s="355"/>
      <c r="C663" s="420" t="s">
        <v>718</v>
      </c>
      <c r="D663" s="418"/>
      <c r="E663" s="418"/>
      <c r="F663" s="419"/>
      <c r="G663" s="451"/>
      <c r="H663" s="32"/>
    </row>
    <row r="664" spans="1:8" s="33" customFormat="1" x14ac:dyDescent="0.2">
      <c r="A664" s="425"/>
      <c r="B664" s="355"/>
      <c r="C664" s="420"/>
      <c r="D664" s="418"/>
      <c r="E664" s="418"/>
      <c r="F664" s="419"/>
      <c r="G664" s="451"/>
      <c r="H664" s="32"/>
    </row>
    <row r="665" spans="1:8" s="33" customFormat="1" x14ac:dyDescent="0.2">
      <c r="A665" s="425"/>
      <c r="B665" s="355"/>
      <c r="C665" s="420"/>
      <c r="D665" s="418"/>
      <c r="E665" s="418"/>
      <c r="F665" s="419"/>
      <c r="G665" s="415"/>
      <c r="H665" s="32"/>
    </row>
    <row r="666" spans="1:8" s="33" customFormat="1" x14ac:dyDescent="0.2">
      <c r="A666" s="425"/>
      <c r="B666" s="355"/>
      <c r="C666" s="420" t="s">
        <v>719</v>
      </c>
      <c r="D666" s="418"/>
      <c r="E666" s="418"/>
      <c r="F666" s="419"/>
      <c r="G666" s="415"/>
      <c r="H666" s="32"/>
    </row>
    <row r="667" spans="1:8" s="33" customFormat="1" x14ac:dyDescent="0.2">
      <c r="A667" s="425"/>
      <c r="B667" s="355"/>
      <c r="C667" s="420"/>
      <c r="D667" s="418"/>
      <c r="E667" s="418"/>
      <c r="F667" s="419"/>
      <c r="G667" s="415"/>
      <c r="H667" s="32"/>
    </row>
    <row r="668" spans="1:8" s="33" customFormat="1" x14ac:dyDescent="0.2">
      <c r="A668" s="425" t="s">
        <v>720</v>
      </c>
      <c r="B668" s="355"/>
      <c r="C668" s="420" t="s">
        <v>721</v>
      </c>
      <c r="D668" s="418" t="s">
        <v>10</v>
      </c>
      <c r="E668" s="418">
        <v>1</v>
      </c>
      <c r="F668" s="419"/>
      <c r="G668" s="415"/>
      <c r="H668" s="32"/>
    </row>
    <row r="669" spans="1:8" s="33" customFormat="1" x14ac:dyDescent="0.2">
      <c r="A669" s="425"/>
      <c r="B669" s="355"/>
      <c r="C669" s="420"/>
      <c r="D669" s="418"/>
      <c r="E669" s="418"/>
      <c r="F669" s="419"/>
      <c r="G669" s="415"/>
      <c r="H669" s="32"/>
    </row>
    <row r="670" spans="1:8" s="33" customFormat="1" x14ac:dyDescent="0.2">
      <c r="A670" s="426"/>
      <c r="B670" s="427"/>
      <c r="C670" s="452" t="s">
        <v>722</v>
      </c>
      <c r="D670" s="437"/>
      <c r="E670" s="437"/>
      <c r="F670" s="438"/>
      <c r="G670" s="429"/>
      <c r="H670" s="32"/>
    </row>
    <row r="671" spans="1:8" s="33" customFormat="1" x14ac:dyDescent="0.2">
      <c r="A671" s="426"/>
      <c r="B671" s="427"/>
      <c r="C671" s="453"/>
      <c r="D671" s="440"/>
      <c r="E671" s="440"/>
      <c r="F671" s="441"/>
      <c r="G671" s="429"/>
      <c r="H671" s="32"/>
    </row>
    <row r="672" spans="1:8" s="33" customFormat="1" x14ac:dyDescent="0.2">
      <c r="A672" s="425"/>
      <c r="B672" s="355"/>
      <c r="C672" s="420"/>
      <c r="D672" s="418"/>
      <c r="E672" s="418"/>
      <c r="F672" s="419"/>
      <c r="G672" s="415"/>
      <c r="H672" s="32"/>
    </row>
    <row r="673" spans="1:8" s="33" customFormat="1" x14ac:dyDescent="0.2">
      <c r="A673" s="425"/>
      <c r="B673" s="355"/>
      <c r="C673" s="417" t="s">
        <v>723</v>
      </c>
      <c r="D673" s="418"/>
      <c r="E673" s="418"/>
      <c r="F673" s="419"/>
      <c r="G673" s="415"/>
      <c r="H673" s="32"/>
    </row>
    <row r="674" spans="1:8" s="33" customFormat="1" x14ac:dyDescent="0.2">
      <c r="A674" s="425"/>
      <c r="B674" s="355"/>
      <c r="C674" s="417"/>
      <c r="D674" s="418"/>
      <c r="E674" s="418"/>
      <c r="F674" s="419"/>
      <c r="G674" s="415"/>
      <c r="H674" s="32"/>
    </row>
    <row r="675" spans="1:8" s="33" customFormat="1" x14ac:dyDescent="0.2">
      <c r="A675" s="425"/>
      <c r="B675" s="355"/>
      <c r="C675" s="417" t="s">
        <v>724</v>
      </c>
      <c r="D675" s="418"/>
      <c r="E675" s="418"/>
      <c r="F675" s="419"/>
      <c r="G675" s="415"/>
      <c r="H675" s="32"/>
    </row>
    <row r="676" spans="1:8" s="33" customFormat="1" x14ac:dyDescent="0.2">
      <c r="A676" s="425"/>
      <c r="B676" s="355"/>
      <c r="C676" s="417"/>
      <c r="D676" s="418"/>
      <c r="E676" s="418"/>
      <c r="F676" s="419"/>
      <c r="G676" s="415"/>
      <c r="H676" s="32"/>
    </row>
    <row r="677" spans="1:8" s="33" customFormat="1" x14ac:dyDescent="0.2">
      <c r="A677" s="425"/>
      <c r="B677" s="355"/>
      <c r="C677" s="417" t="s">
        <v>311</v>
      </c>
      <c r="D677" s="418"/>
      <c r="E677" s="418"/>
      <c r="F677" s="419"/>
      <c r="G677" s="415"/>
      <c r="H677" s="32"/>
    </row>
    <row r="678" spans="1:8" s="33" customFormat="1" x14ac:dyDescent="0.2">
      <c r="A678" s="425"/>
      <c r="B678" s="355"/>
      <c r="C678" s="420"/>
      <c r="D678" s="418"/>
      <c r="E678" s="418"/>
      <c r="F678" s="419"/>
      <c r="G678" s="415"/>
      <c r="H678" s="32"/>
    </row>
    <row r="679" spans="1:8" s="33" customFormat="1" x14ac:dyDescent="0.2">
      <c r="A679" s="425"/>
      <c r="B679" s="355"/>
      <c r="C679" s="420" t="s">
        <v>725</v>
      </c>
      <c r="D679" s="418"/>
      <c r="E679" s="418"/>
      <c r="F679" s="419"/>
      <c r="G679" s="415"/>
      <c r="H679" s="32"/>
    </row>
    <row r="680" spans="1:8" s="33" customFormat="1" x14ac:dyDescent="0.2">
      <c r="A680" s="425"/>
      <c r="B680" s="355"/>
      <c r="C680" s="420" t="s">
        <v>726</v>
      </c>
      <c r="D680" s="418"/>
      <c r="E680" s="418"/>
      <c r="F680" s="419"/>
      <c r="G680" s="415"/>
      <c r="H680" s="32"/>
    </row>
    <row r="681" spans="1:8" s="33" customFormat="1" x14ac:dyDescent="0.2">
      <c r="A681" s="425"/>
      <c r="B681" s="355"/>
      <c r="C681" s="420"/>
      <c r="D681" s="418"/>
      <c r="E681" s="418"/>
      <c r="F681" s="419"/>
      <c r="G681" s="415"/>
      <c r="H681" s="32"/>
    </row>
    <row r="682" spans="1:8" s="33" customFormat="1" x14ac:dyDescent="0.2">
      <c r="A682" s="425"/>
      <c r="B682" s="355"/>
      <c r="C682" s="420" t="s">
        <v>727</v>
      </c>
      <c r="D682" s="418"/>
      <c r="E682" s="418"/>
      <c r="F682" s="419"/>
      <c r="G682" s="415"/>
      <c r="H682" s="32"/>
    </row>
    <row r="683" spans="1:8" s="33" customFormat="1" x14ac:dyDescent="0.2">
      <c r="A683" s="425"/>
      <c r="B683" s="355"/>
      <c r="C683" s="420"/>
      <c r="D683" s="418"/>
      <c r="E683" s="418"/>
      <c r="F683" s="419"/>
      <c r="G683" s="415"/>
      <c r="H683" s="32"/>
    </row>
    <row r="684" spans="1:8" s="33" customFormat="1" x14ac:dyDescent="0.2">
      <c r="A684" s="425"/>
      <c r="B684" s="355"/>
      <c r="C684" s="420"/>
      <c r="D684" s="418"/>
      <c r="E684" s="418"/>
      <c r="F684" s="419"/>
      <c r="G684" s="415"/>
      <c r="H684" s="32"/>
    </row>
    <row r="685" spans="1:8" s="33" customFormat="1" x14ac:dyDescent="0.2">
      <c r="A685" s="425"/>
      <c r="B685" s="355"/>
      <c r="C685" s="420" t="s">
        <v>728</v>
      </c>
      <c r="D685" s="418"/>
      <c r="E685" s="418"/>
      <c r="F685" s="419"/>
      <c r="G685" s="415"/>
      <c r="H685" s="32"/>
    </row>
    <row r="686" spans="1:8" s="33" customFormat="1" x14ac:dyDescent="0.2">
      <c r="A686" s="425"/>
      <c r="B686" s="355"/>
      <c r="C686" s="420"/>
      <c r="D686" s="418"/>
      <c r="E686" s="418"/>
      <c r="F686" s="419"/>
      <c r="G686" s="415"/>
      <c r="H686" s="32"/>
    </row>
    <row r="687" spans="1:8" s="33" customFormat="1" x14ac:dyDescent="0.2">
      <c r="A687" s="425" t="s">
        <v>729</v>
      </c>
      <c r="B687" s="355"/>
      <c r="C687" s="420" t="s">
        <v>730</v>
      </c>
      <c r="D687" s="418" t="s">
        <v>70</v>
      </c>
      <c r="E687" s="418">
        <v>2</v>
      </c>
      <c r="F687" s="419"/>
      <c r="G687" s="415"/>
      <c r="H687" s="32"/>
    </row>
    <row r="688" spans="1:8" s="33" customFormat="1" x14ac:dyDescent="0.2">
      <c r="A688" s="425"/>
      <c r="B688" s="355"/>
      <c r="C688" s="420"/>
      <c r="D688" s="418"/>
      <c r="E688" s="418"/>
      <c r="F688" s="419"/>
      <c r="G688" s="415"/>
      <c r="H688" s="32"/>
    </row>
    <row r="689" spans="1:8" s="33" customFormat="1" x14ac:dyDescent="0.2">
      <c r="A689" s="425"/>
      <c r="B689" s="355"/>
      <c r="C689" s="420" t="s">
        <v>731</v>
      </c>
      <c r="D689" s="418"/>
      <c r="E689" s="418"/>
      <c r="F689" s="419"/>
      <c r="G689" s="415"/>
      <c r="H689" s="32"/>
    </row>
    <row r="690" spans="1:8" s="33" customFormat="1" x14ac:dyDescent="0.2">
      <c r="A690" s="425"/>
      <c r="B690" s="355"/>
      <c r="C690" s="420"/>
      <c r="D690" s="418"/>
      <c r="E690" s="418"/>
      <c r="F690" s="419"/>
      <c r="G690" s="415"/>
      <c r="H690" s="32"/>
    </row>
    <row r="691" spans="1:8" s="33" customFormat="1" x14ac:dyDescent="0.2">
      <c r="A691" s="425"/>
      <c r="B691" s="355"/>
      <c r="C691" s="420" t="s">
        <v>732</v>
      </c>
      <c r="D691" s="418"/>
      <c r="E691" s="418"/>
      <c r="F691" s="419"/>
      <c r="G691" s="415"/>
      <c r="H691" s="32"/>
    </row>
    <row r="692" spans="1:8" s="33" customFormat="1" x14ac:dyDescent="0.2">
      <c r="A692" s="425"/>
      <c r="B692" s="355"/>
      <c r="C692" s="420"/>
      <c r="D692" s="418"/>
      <c r="E692" s="418"/>
      <c r="F692" s="419"/>
      <c r="G692" s="415"/>
      <c r="H692" s="32"/>
    </row>
    <row r="693" spans="1:8" s="33" customFormat="1" x14ac:dyDescent="0.2">
      <c r="A693" s="425"/>
      <c r="B693" s="355"/>
      <c r="C693" s="420"/>
      <c r="D693" s="418"/>
      <c r="E693" s="418"/>
      <c r="F693" s="419"/>
      <c r="G693" s="415"/>
      <c r="H693" s="32"/>
    </row>
    <row r="694" spans="1:8" s="33" customFormat="1" x14ac:dyDescent="0.2">
      <c r="A694" s="425" t="s">
        <v>733</v>
      </c>
      <c r="B694" s="355"/>
      <c r="C694" s="420" t="s">
        <v>734</v>
      </c>
      <c r="D694" s="418" t="s">
        <v>23</v>
      </c>
      <c r="E694" s="418">
        <v>2</v>
      </c>
      <c r="F694" s="419"/>
      <c r="G694" s="415"/>
      <c r="H694" s="32"/>
    </row>
    <row r="695" spans="1:8" s="33" customFormat="1" x14ac:dyDescent="0.2">
      <c r="A695" s="425"/>
      <c r="B695" s="355"/>
      <c r="C695" s="420" t="s">
        <v>735</v>
      </c>
      <c r="D695" s="418"/>
      <c r="E695" s="418"/>
      <c r="F695" s="419"/>
      <c r="G695" s="415"/>
      <c r="H695" s="32"/>
    </row>
    <row r="696" spans="1:8" s="33" customFormat="1" x14ac:dyDescent="0.2">
      <c r="A696" s="425"/>
      <c r="B696" s="355"/>
      <c r="C696" s="420" t="s">
        <v>736</v>
      </c>
      <c r="D696" s="418"/>
      <c r="E696" s="418"/>
      <c r="F696" s="419"/>
      <c r="G696" s="415"/>
      <c r="H696" s="32"/>
    </row>
    <row r="697" spans="1:8" s="33" customFormat="1" x14ac:dyDescent="0.2">
      <c r="A697" s="425"/>
      <c r="B697" s="355"/>
      <c r="C697" s="420" t="s">
        <v>737</v>
      </c>
      <c r="D697" s="418"/>
      <c r="E697" s="418"/>
      <c r="F697" s="419"/>
      <c r="G697" s="415"/>
      <c r="H697" s="32"/>
    </row>
    <row r="698" spans="1:8" s="33" customFormat="1" x14ac:dyDescent="0.2">
      <c r="A698" s="425"/>
      <c r="B698" s="355"/>
      <c r="C698" s="420"/>
      <c r="D698" s="418"/>
      <c r="E698" s="418"/>
      <c r="F698" s="419"/>
      <c r="G698" s="415"/>
      <c r="H698" s="32"/>
    </row>
    <row r="699" spans="1:8" s="33" customFormat="1" x14ac:dyDescent="0.2">
      <c r="A699" s="426"/>
      <c r="B699" s="427"/>
      <c r="C699" s="436" t="s">
        <v>738</v>
      </c>
      <c r="D699" s="437"/>
      <c r="E699" s="437"/>
      <c r="F699" s="438"/>
      <c r="G699" s="429"/>
      <c r="H699" s="32"/>
    </row>
    <row r="700" spans="1:8" s="33" customFormat="1" x14ac:dyDescent="0.2">
      <c r="A700" s="426"/>
      <c r="B700" s="427"/>
      <c r="C700" s="454"/>
      <c r="D700" s="440"/>
      <c r="E700" s="440"/>
      <c r="F700" s="441"/>
      <c r="G700" s="429"/>
      <c r="H700" s="32"/>
    </row>
    <row r="701" spans="1:8" s="33" customFormat="1" x14ac:dyDescent="0.2">
      <c r="A701" s="425"/>
      <c r="B701" s="355"/>
      <c r="C701" s="420"/>
      <c r="D701" s="418"/>
      <c r="E701" s="418"/>
      <c r="F701" s="419"/>
      <c r="G701" s="415"/>
      <c r="H701" s="32"/>
    </row>
    <row r="702" spans="1:8" s="33" customFormat="1" x14ac:dyDescent="0.2">
      <c r="A702" s="425"/>
      <c r="B702" s="355"/>
      <c r="C702" s="417" t="s">
        <v>739</v>
      </c>
      <c r="D702" s="418"/>
      <c r="E702" s="418"/>
      <c r="F702" s="419"/>
      <c r="G702" s="415"/>
      <c r="H702" s="32"/>
    </row>
    <row r="703" spans="1:8" s="33" customFormat="1" x14ac:dyDescent="0.2">
      <c r="A703" s="425"/>
      <c r="B703" s="355"/>
      <c r="C703" s="417"/>
      <c r="D703" s="418"/>
      <c r="E703" s="418"/>
      <c r="F703" s="419"/>
      <c r="G703" s="415"/>
      <c r="H703" s="32"/>
    </row>
    <row r="704" spans="1:8" s="33" customFormat="1" x14ac:dyDescent="0.2">
      <c r="A704" s="425"/>
      <c r="B704" s="355"/>
      <c r="C704" s="417" t="s">
        <v>740</v>
      </c>
      <c r="D704" s="418"/>
      <c r="E704" s="418"/>
      <c r="F704" s="419"/>
      <c r="G704" s="415"/>
      <c r="H704" s="32"/>
    </row>
    <row r="705" spans="1:8" s="33" customFormat="1" x14ac:dyDescent="0.2">
      <c r="A705" s="425"/>
      <c r="B705" s="355"/>
      <c r="C705" s="417"/>
      <c r="D705" s="418"/>
      <c r="E705" s="418"/>
      <c r="F705" s="419"/>
      <c r="G705" s="415"/>
      <c r="H705" s="32"/>
    </row>
    <row r="706" spans="1:8" s="33" customFormat="1" x14ac:dyDescent="0.2">
      <c r="A706" s="425"/>
      <c r="B706" s="355"/>
      <c r="C706" s="417" t="s">
        <v>146</v>
      </c>
      <c r="D706" s="418"/>
      <c r="E706" s="418"/>
      <c r="F706" s="419"/>
      <c r="G706" s="415"/>
      <c r="H706" s="32"/>
    </row>
    <row r="707" spans="1:8" s="33" customFormat="1" x14ac:dyDescent="0.2">
      <c r="A707" s="425"/>
      <c r="B707" s="355"/>
      <c r="C707" s="420"/>
      <c r="D707" s="418"/>
      <c r="E707" s="418"/>
      <c r="F707" s="419"/>
      <c r="G707" s="415"/>
      <c r="H707" s="32"/>
    </row>
    <row r="708" spans="1:8" s="33" customFormat="1" x14ac:dyDescent="0.2">
      <c r="A708" s="425"/>
      <c r="B708" s="355"/>
      <c r="C708" s="420" t="s">
        <v>741</v>
      </c>
      <c r="D708" s="418"/>
      <c r="E708" s="418"/>
      <c r="F708" s="419"/>
      <c r="G708" s="415"/>
      <c r="H708" s="32"/>
    </row>
    <row r="709" spans="1:8" s="33" customFormat="1" x14ac:dyDescent="0.2">
      <c r="A709" s="425"/>
      <c r="B709" s="355"/>
      <c r="C709" s="420" t="s">
        <v>742</v>
      </c>
      <c r="D709" s="418"/>
      <c r="E709" s="418"/>
      <c r="F709" s="419"/>
      <c r="G709" s="415"/>
      <c r="H709" s="32"/>
    </row>
    <row r="710" spans="1:8" s="33" customFormat="1" x14ac:dyDescent="0.2">
      <c r="A710" s="425"/>
      <c r="B710" s="355"/>
      <c r="C710" s="420" t="s">
        <v>743</v>
      </c>
      <c r="D710" s="418"/>
      <c r="E710" s="418"/>
      <c r="F710" s="419"/>
      <c r="G710" s="415"/>
      <c r="H710" s="32"/>
    </row>
    <row r="711" spans="1:8" s="33" customFormat="1" x14ac:dyDescent="0.2">
      <c r="A711" s="425"/>
      <c r="B711" s="355"/>
      <c r="C711" s="420"/>
      <c r="D711" s="418"/>
      <c r="E711" s="418"/>
      <c r="F711" s="419"/>
      <c r="G711" s="415"/>
      <c r="H711" s="32"/>
    </row>
    <row r="712" spans="1:8" s="33" customFormat="1" x14ac:dyDescent="0.2">
      <c r="A712" s="425"/>
      <c r="B712" s="355"/>
      <c r="C712" s="420" t="s">
        <v>330</v>
      </c>
      <c r="D712" s="418"/>
      <c r="E712" s="418"/>
      <c r="F712" s="419"/>
      <c r="G712" s="415"/>
      <c r="H712" s="32"/>
    </row>
    <row r="713" spans="1:8" s="33" customFormat="1" x14ac:dyDescent="0.2">
      <c r="A713" s="425"/>
      <c r="B713" s="355"/>
      <c r="C713" s="420"/>
      <c r="D713" s="418"/>
      <c r="E713" s="418"/>
      <c r="F713" s="419"/>
      <c r="G713" s="415"/>
      <c r="H713" s="32"/>
    </row>
    <row r="714" spans="1:8" s="33" customFormat="1" x14ac:dyDescent="0.2">
      <c r="A714" s="425"/>
      <c r="B714" s="355"/>
      <c r="C714" s="420" t="s">
        <v>744</v>
      </c>
      <c r="D714" s="418"/>
      <c r="E714" s="418"/>
      <c r="F714" s="419"/>
      <c r="G714" s="415"/>
      <c r="H714" s="32"/>
    </row>
    <row r="715" spans="1:8" s="33" customFormat="1" x14ac:dyDescent="0.2">
      <c r="A715" s="425"/>
      <c r="B715" s="355"/>
      <c r="C715" s="420"/>
      <c r="D715" s="418"/>
      <c r="E715" s="418"/>
      <c r="F715" s="419"/>
      <c r="G715" s="415"/>
      <c r="H715" s="32"/>
    </row>
    <row r="716" spans="1:8" s="33" customFormat="1" x14ac:dyDescent="0.2">
      <c r="A716" s="425"/>
      <c r="B716" s="355"/>
      <c r="C716" s="420" t="s">
        <v>745</v>
      </c>
      <c r="D716" s="418"/>
      <c r="E716" s="418"/>
      <c r="F716" s="419"/>
      <c r="G716" s="415"/>
      <c r="H716" s="32"/>
    </row>
    <row r="717" spans="1:8" s="33" customFormat="1" x14ac:dyDescent="0.2">
      <c r="A717" s="425"/>
      <c r="B717" s="355"/>
      <c r="C717" s="420" t="s">
        <v>746</v>
      </c>
      <c r="D717" s="418"/>
      <c r="E717" s="418"/>
      <c r="F717" s="419"/>
      <c r="G717" s="415"/>
      <c r="H717" s="32"/>
    </row>
    <row r="718" spans="1:8" s="33" customFormat="1" x14ac:dyDescent="0.2">
      <c r="A718" s="425"/>
      <c r="B718" s="355"/>
      <c r="C718" s="420"/>
      <c r="D718" s="418"/>
      <c r="E718" s="418"/>
      <c r="F718" s="419"/>
      <c r="G718" s="415"/>
      <c r="H718" s="32"/>
    </row>
    <row r="719" spans="1:8" s="33" customFormat="1" x14ac:dyDescent="0.2">
      <c r="A719" s="425"/>
      <c r="B719" s="355"/>
      <c r="C719" s="417" t="s">
        <v>747</v>
      </c>
      <c r="D719" s="418"/>
      <c r="E719" s="418"/>
      <c r="F719" s="419"/>
      <c r="G719" s="415"/>
      <c r="H719" s="32"/>
    </row>
    <row r="720" spans="1:8" s="33" customFormat="1" x14ac:dyDescent="0.2">
      <c r="A720" s="425"/>
      <c r="B720" s="355"/>
      <c r="C720" s="420"/>
      <c r="D720" s="418"/>
      <c r="E720" s="418"/>
      <c r="F720" s="419"/>
      <c r="G720" s="415"/>
      <c r="H720" s="32"/>
    </row>
    <row r="721" spans="1:8" s="33" customFormat="1" x14ac:dyDescent="0.2">
      <c r="A721" s="425"/>
      <c r="B721" s="355"/>
      <c r="C721" s="420"/>
      <c r="D721" s="418"/>
      <c r="E721" s="418"/>
      <c r="F721" s="419"/>
      <c r="G721" s="415"/>
      <c r="H721" s="32"/>
    </row>
    <row r="722" spans="1:8" s="33" customFormat="1" x14ac:dyDescent="0.2">
      <c r="A722" s="425"/>
      <c r="B722" s="355"/>
      <c r="C722" s="420" t="s">
        <v>748</v>
      </c>
      <c r="D722" s="418"/>
      <c r="E722" s="418"/>
      <c r="F722" s="419"/>
      <c r="G722" s="415"/>
      <c r="H722" s="32"/>
    </row>
    <row r="723" spans="1:8" s="33" customFormat="1" x14ac:dyDescent="0.2">
      <c r="A723" s="425"/>
      <c r="B723" s="355"/>
      <c r="C723" s="420"/>
      <c r="D723" s="418"/>
      <c r="E723" s="418"/>
      <c r="F723" s="419"/>
      <c r="G723" s="415"/>
      <c r="H723" s="32"/>
    </row>
    <row r="724" spans="1:8" s="33" customFormat="1" x14ac:dyDescent="0.2">
      <c r="A724" s="425"/>
      <c r="B724" s="355"/>
      <c r="C724" s="420" t="s">
        <v>749</v>
      </c>
      <c r="D724" s="418"/>
      <c r="E724" s="418"/>
      <c r="F724" s="419"/>
      <c r="G724" s="415"/>
      <c r="H724" s="32"/>
    </row>
    <row r="725" spans="1:8" s="33" customFormat="1" x14ac:dyDescent="0.2">
      <c r="A725" s="425"/>
      <c r="B725" s="355"/>
      <c r="C725" s="420" t="s">
        <v>750</v>
      </c>
      <c r="D725" s="418"/>
      <c r="E725" s="418"/>
      <c r="F725" s="419"/>
      <c r="G725" s="415"/>
      <c r="H725" s="32"/>
    </row>
    <row r="726" spans="1:8" s="33" customFormat="1" x14ac:dyDescent="0.2">
      <c r="A726" s="425"/>
      <c r="B726" s="355"/>
      <c r="C726" s="420" t="s">
        <v>751</v>
      </c>
      <c r="D726" s="418"/>
      <c r="E726" s="418"/>
      <c r="F726" s="419"/>
      <c r="G726" s="415"/>
      <c r="H726" s="32"/>
    </row>
    <row r="727" spans="1:8" s="33" customFormat="1" x14ac:dyDescent="0.2">
      <c r="A727" s="425"/>
      <c r="B727" s="355"/>
      <c r="C727" s="420"/>
      <c r="D727" s="418"/>
      <c r="E727" s="418"/>
      <c r="F727" s="419"/>
      <c r="G727" s="415"/>
      <c r="H727" s="32"/>
    </row>
    <row r="728" spans="1:8" s="33" customFormat="1" x14ac:dyDescent="0.2">
      <c r="A728" s="425" t="s">
        <v>752</v>
      </c>
      <c r="B728" s="355"/>
      <c r="C728" s="420" t="s">
        <v>753</v>
      </c>
      <c r="D728" s="418" t="s">
        <v>70</v>
      </c>
      <c r="E728" s="418">
        <v>2</v>
      </c>
      <c r="F728" s="419"/>
      <c r="G728" s="415"/>
      <c r="H728" s="32"/>
    </row>
    <row r="729" spans="1:8" s="33" customFormat="1" x14ac:dyDescent="0.2">
      <c r="A729" s="425"/>
      <c r="B729" s="355"/>
      <c r="C729" s="420"/>
      <c r="D729" s="418"/>
      <c r="E729" s="418"/>
      <c r="F729" s="419"/>
      <c r="G729" s="415"/>
      <c r="H729" s="32"/>
    </row>
    <row r="730" spans="1:8" s="33" customFormat="1" x14ac:dyDescent="0.2">
      <c r="A730" s="425" t="s">
        <v>754</v>
      </c>
      <c r="B730" s="355"/>
      <c r="C730" s="420" t="s">
        <v>755</v>
      </c>
      <c r="D730" s="418" t="s">
        <v>70</v>
      </c>
      <c r="E730" s="418">
        <v>4</v>
      </c>
      <c r="F730" s="419"/>
      <c r="G730" s="415"/>
      <c r="H730" s="32"/>
    </row>
    <row r="731" spans="1:8" s="33" customFormat="1" x14ac:dyDescent="0.2">
      <c r="A731" s="425"/>
      <c r="B731" s="355"/>
      <c r="C731" s="420"/>
      <c r="D731" s="418"/>
      <c r="E731" s="418"/>
      <c r="F731" s="419"/>
      <c r="G731" s="415"/>
      <c r="H731" s="32"/>
    </row>
    <row r="732" spans="1:8" s="33" customFormat="1" x14ac:dyDescent="0.2">
      <c r="A732" s="425"/>
      <c r="B732" s="355"/>
      <c r="C732" s="420"/>
      <c r="D732" s="418"/>
      <c r="E732" s="418"/>
      <c r="F732" s="419"/>
      <c r="G732" s="415"/>
      <c r="H732" s="32"/>
    </row>
    <row r="733" spans="1:8" s="33" customFormat="1" x14ac:dyDescent="0.2">
      <c r="A733" s="425"/>
      <c r="B733" s="355"/>
      <c r="C733" s="420" t="s">
        <v>756</v>
      </c>
      <c r="D733" s="418"/>
      <c r="E733" s="418"/>
      <c r="F733" s="419"/>
      <c r="G733" s="415"/>
      <c r="H733" s="32"/>
    </row>
    <row r="734" spans="1:8" s="33" customFormat="1" x14ac:dyDescent="0.2">
      <c r="A734" s="425"/>
      <c r="B734" s="355"/>
      <c r="C734" s="420"/>
      <c r="D734" s="418"/>
      <c r="E734" s="418"/>
      <c r="F734" s="419"/>
      <c r="G734" s="415"/>
      <c r="H734" s="32"/>
    </row>
    <row r="735" spans="1:8" s="33" customFormat="1" x14ac:dyDescent="0.2">
      <c r="A735" s="425"/>
      <c r="B735" s="355"/>
      <c r="C735" s="420" t="s">
        <v>757</v>
      </c>
      <c r="D735" s="418"/>
      <c r="E735" s="418"/>
      <c r="F735" s="419"/>
      <c r="G735" s="415"/>
      <c r="H735" s="32"/>
    </row>
    <row r="736" spans="1:8" s="33" customFormat="1" x14ac:dyDescent="0.2">
      <c r="A736" s="425"/>
      <c r="B736" s="355"/>
      <c r="C736" s="420" t="s">
        <v>758</v>
      </c>
      <c r="D736" s="418"/>
      <c r="E736" s="418"/>
      <c r="F736" s="419"/>
      <c r="G736" s="415"/>
      <c r="H736" s="32"/>
    </row>
    <row r="737" spans="1:8" s="33" customFormat="1" x14ac:dyDescent="0.2">
      <c r="A737" s="425"/>
      <c r="B737" s="355"/>
      <c r="C737" s="420" t="s">
        <v>759</v>
      </c>
      <c r="D737" s="418"/>
      <c r="E737" s="418"/>
      <c r="F737" s="419"/>
      <c r="G737" s="415"/>
      <c r="H737" s="32"/>
    </row>
    <row r="738" spans="1:8" s="33" customFormat="1" x14ac:dyDescent="0.2">
      <c r="A738" s="425"/>
      <c r="B738" s="355"/>
      <c r="C738" s="420"/>
      <c r="D738" s="418"/>
      <c r="E738" s="418"/>
      <c r="F738" s="419"/>
      <c r="G738" s="415"/>
      <c r="H738" s="32"/>
    </row>
    <row r="739" spans="1:8" s="33" customFormat="1" x14ac:dyDescent="0.2">
      <c r="A739" s="425" t="s">
        <v>760</v>
      </c>
      <c r="B739" s="355"/>
      <c r="C739" s="420" t="s">
        <v>761</v>
      </c>
      <c r="D739" s="418" t="s">
        <v>70</v>
      </c>
      <c r="E739" s="418">
        <v>4</v>
      </c>
      <c r="F739" s="419"/>
      <c r="G739" s="415"/>
      <c r="H739" s="32"/>
    </row>
    <row r="740" spans="1:8" s="33" customFormat="1" x14ac:dyDescent="0.2">
      <c r="A740" s="425"/>
      <c r="B740" s="355"/>
      <c r="C740" s="420"/>
      <c r="D740" s="418"/>
      <c r="E740" s="418"/>
      <c r="F740" s="419"/>
      <c r="G740" s="415"/>
      <c r="H740" s="32"/>
    </row>
    <row r="741" spans="1:8" s="33" customFormat="1" x14ac:dyDescent="0.2">
      <c r="A741" s="425" t="s">
        <v>762</v>
      </c>
      <c r="B741" s="355"/>
      <c r="C741" s="420" t="s">
        <v>763</v>
      </c>
      <c r="D741" s="418" t="s">
        <v>70</v>
      </c>
      <c r="E741" s="418">
        <v>100</v>
      </c>
      <c r="F741" s="419"/>
      <c r="G741" s="415"/>
      <c r="H741" s="32"/>
    </row>
    <row r="742" spans="1:8" s="33" customFormat="1" x14ac:dyDescent="0.2">
      <c r="A742" s="425"/>
      <c r="B742" s="355"/>
      <c r="C742" s="420"/>
      <c r="D742" s="418"/>
      <c r="E742" s="418"/>
      <c r="F742" s="419"/>
      <c r="G742" s="415"/>
      <c r="H742" s="32"/>
    </row>
    <row r="743" spans="1:8" s="33" customFormat="1" x14ac:dyDescent="0.2">
      <c r="A743" s="425"/>
      <c r="B743" s="355"/>
      <c r="C743" s="349"/>
      <c r="D743" s="418"/>
      <c r="E743" s="455"/>
      <c r="F743" s="419"/>
      <c r="G743" s="415"/>
      <c r="H743" s="32"/>
    </row>
    <row r="744" spans="1:8" s="33" customFormat="1" x14ac:dyDescent="0.2">
      <c r="A744" s="426"/>
      <c r="B744" s="427"/>
      <c r="C744" s="436" t="s">
        <v>764</v>
      </c>
      <c r="D744" s="437"/>
      <c r="E744" s="437"/>
      <c r="F744" s="438"/>
      <c r="G744" s="429"/>
      <c r="H744" s="32"/>
    </row>
    <row r="745" spans="1:8" s="33" customFormat="1" x14ac:dyDescent="0.2">
      <c r="A745" s="456"/>
      <c r="B745" s="457"/>
      <c r="C745" s="458"/>
      <c r="D745" s="437"/>
      <c r="E745" s="437"/>
      <c r="F745" s="459"/>
      <c r="G745" s="429"/>
      <c r="H745" s="32"/>
    </row>
    <row r="746" spans="1:8" s="33" customFormat="1" ht="12.75" customHeight="1" x14ac:dyDescent="0.2">
      <c r="A746" s="739" t="s">
        <v>765</v>
      </c>
      <c r="B746" s="740"/>
      <c r="C746" s="740"/>
      <c r="D746" s="740"/>
      <c r="E746" s="740"/>
      <c r="F746" s="740"/>
      <c r="G746" s="741"/>
      <c r="H746" s="32"/>
    </row>
    <row r="747" spans="1:8" s="33" customFormat="1" x14ac:dyDescent="0.2">
      <c r="A747" s="460" t="s">
        <v>23</v>
      </c>
      <c r="B747" s="461"/>
      <c r="C747" s="742" t="s">
        <v>9</v>
      </c>
      <c r="D747" s="742"/>
      <c r="E747" s="742"/>
      <c r="F747" s="742"/>
      <c r="G747" s="462" t="s">
        <v>13</v>
      </c>
      <c r="H747" s="32"/>
    </row>
    <row r="748" spans="1:8" s="33" customFormat="1" x14ac:dyDescent="0.2">
      <c r="A748" s="409"/>
      <c r="B748" s="410"/>
      <c r="C748" s="463"/>
      <c r="D748" s="464"/>
      <c r="E748" s="465"/>
      <c r="F748" s="466"/>
      <c r="G748" s="415"/>
      <c r="H748" s="32"/>
    </row>
    <row r="749" spans="1:8" s="33" customFormat="1" ht="15" customHeight="1" x14ac:dyDescent="0.2">
      <c r="A749" s="467" t="s">
        <v>766</v>
      </c>
      <c r="B749" s="410"/>
      <c r="C749" s="468" t="s">
        <v>767</v>
      </c>
      <c r="D749" s="469"/>
      <c r="E749" s="470"/>
      <c r="F749" s="451"/>
      <c r="G749" s="415"/>
      <c r="H749" s="32"/>
    </row>
    <row r="750" spans="1:8" s="33" customFormat="1" ht="15" customHeight="1" x14ac:dyDescent="0.2">
      <c r="A750" s="467" t="s">
        <v>768</v>
      </c>
      <c r="B750" s="410"/>
      <c r="C750" s="471" t="s">
        <v>769</v>
      </c>
      <c r="D750" s="469"/>
      <c r="E750" s="470"/>
      <c r="F750" s="451"/>
      <c r="G750" s="415"/>
      <c r="H750" s="32"/>
    </row>
    <row r="751" spans="1:8" s="33" customFormat="1" ht="15" customHeight="1" x14ac:dyDescent="0.2">
      <c r="A751" s="467" t="s">
        <v>770</v>
      </c>
      <c r="B751" s="410"/>
      <c r="C751" s="471" t="s">
        <v>771</v>
      </c>
      <c r="D751" s="469"/>
      <c r="E751" s="470"/>
      <c r="F751" s="451"/>
      <c r="G751" s="415"/>
      <c r="H751" s="32"/>
    </row>
    <row r="752" spans="1:8" s="33" customFormat="1" ht="15" customHeight="1" x14ac:dyDescent="0.2">
      <c r="A752" s="467" t="s">
        <v>772</v>
      </c>
      <c r="B752" s="410"/>
      <c r="C752" s="471" t="s">
        <v>773</v>
      </c>
      <c r="D752" s="469"/>
      <c r="E752" s="470"/>
      <c r="F752" s="451"/>
      <c r="G752" s="415"/>
      <c r="H752" s="32"/>
    </row>
    <row r="753" spans="1:8" s="33" customFormat="1" ht="15" customHeight="1" x14ac:dyDescent="0.2">
      <c r="A753" s="467" t="s">
        <v>774</v>
      </c>
      <c r="B753" s="410"/>
      <c r="C753" s="471" t="s">
        <v>775</v>
      </c>
      <c r="D753" s="469"/>
      <c r="E753" s="470"/>
      <c r="F753" s="451"/>
      <c r="G753" s="415"/>
      <c r="H753" s="32"/>
    </row>
    <row r="754" spans="1:8" s="33" customFormat="1" ht="15" customHeight="1" x14ac:dyDescent="0.2">
      <c r="A754" s="467" t="s">
        <v>776</v>
      </c>
      <c r="B754" s="410"/>
      <c r="C754" s="471" t="s">
        <v>777</v>
      </c>
      <c r="D754" s="469"/>
      <c r="E754" s="470"/>
      <c r="F754" s="451"/>
      <c r="G754" s="415"/>
      <c r="H754" s="32"/>
    </row>
    <row r="755" spans="1:8" s="33" customFormat="1" ht="15" customHeight="1" x14ac:dyDescent="0.2">
      <c r="A755" s="467" t="s">
        <v>778</v>
      </c>
      <c r="B755" s="410"/>
      <c r="C755" s="471" t="s">
        <v>779</v>
      </c>
      <c r="D755" s="469"/>
      <c r="E755" s="470"/>
      <c r="F755" s="451"/>
      <c r="G755" s="415"/>
      <c r="H755" s="32"/>
    </row>
    <row r="756" spans="1:8" s="33" customFormat="1" ht="15" customHeight="1" x14ac:dyDescent="0.2">
      <c r="A756" s="467" t="s">
        <v>780</v>
      </c>
      <c r="B756" s="410"/>
      <c r="C756" s="471" t="s">
        <v>781</v>
      </c>
      <c r="D756" s="469"/>
      <c r="E756" s="470"/>
      <c r="F756" s="451"/>
      <c r="G756" s="415"/>
      <c r="H756" s="32"/>
    </row>
    <row r="757" spans="1:8" s="33" customFormat="1" ht="15" customHeight="1" x14ac:dyDescent="0.2">
      <c r="A757" s="467" t="s">
        <v>782</v>
      </c>
      <c r="B757" s="410"/>
      <c r="C757" s="471" t="s">
        <v>783</v>
      </c>
      <c r="D757" s="469"/>
      <c r="E757" s="470"/>
      <c r="F757" s="451"/>
      <c r="G757" s="415"/>
      <c r="H757" s="32"/>
    </row>
    <row r="758" spans="1:8" s="33" customFormat="1" ht="15" customHeight="1" x14ac:dyDescent="0.2">
      <c r="A758" s="467" t="s">
        <v>784</v>
      </c>
      <c r="B758" s="410"/>
      <c r="C758" s="471" t="s">
        <v>785</v>
      </c>
      <c r="D758" s="469"/>
      <c r="E758" s="470"/>
      <c r="F758" s="451"/>
      <c r="G758" s="415"/>
      <c r="H758" s="32"/>
    </row>
    <row r="759" spans="1:8" s="33" customFormat="1" ht="15" customHeight="1" x14ac:dyDescent="0.2">
      <c r="A759" s="467" t="s">
        <v>786</v>
      </c>
      <c r="B759" s="410"/>
      <c r="C759" s="471" t="s">
        <v>787</v>
      </c>
      <c r="D759" s="469"/>
      <c r="E759" s="470"/>
      <c r="F759" s="451"/>
      <c r="G759" s="415"/>
      <c r="H759" s="32"/>
    </row>
    <row r="760" spans="1:8" s="33" customFormat="1" x14ac:dyDescent="0.2">
      <c r="A760" s="409"/>
      <c r="B760" s="410"/>
      <c r="C760" s="472"/>
      <c r="D760" s="469"/>
      <c r="E760" s="470"/>
      <c r="F760" s="451"/>
      <c r="G760" s="415"/>
      <c r="H760" s="32"/>
    </row>
    <row r="761" spans="1:8" s="33" customFormat="1" x14ac:dyDescent="0.2">
      <c r="A761" s="473"/>
      <c r="B761" s="461"/>
      <c r="C761" s="743" t="s">
        <v>788</v>
      </c>
      <c r="D761" s="744"/>
      <c r="E761" s="744"/>
      <c r="F761" s="745"/>
      <c r="G761" s="429"/>
      <c r="H761" s="32"/>
    </row>
    <row r="762" spans="1:8" s="33" customFormat="1" x14ac:dyDescent="0.2">
      <c r="A762" s="474"/>
      <c r="B762" s="475"/>
      <c r="C762" s="476"/>
      <c r="D762" s="477"/>
      <c r="E762" s="478"/>
      <c r="F762" s="479"/>
      <c r="G762" s="435"/>
      <c r="H762" s="32"/>
    </row>
    <row r="764" spans="1:8" x14ac:dyDescent="0.2">
      <c r="A764" s="15"/>
      <c r="B764" s="8"/>
      <c r="C764" s="10"/>
      <c r="D764" s="191"/>
      <c r="E764" s="192"/>
      <c r="F764" s="192"/>
      <c r="G764" s="199"/>
    </row>
    <row r="765" spans="1:8" x14ac:dyDescent="0.2">
      <c r="A765" s="15"/>
      <c r="B765" s="8"/>
      <c r="C765" s="50"/>
      <c r="D765" s="193"/>
      <c r="E765" s="193"/>
      <c r="F765" s="193"/>
      <c r="G765" s="200" t="s">
        <v>868</v>
      </c>
    </row>
    <row r="766" spans="1:8" x14ac:dyDescent="0.2">
      <c r="A766" s="17"/>
      <c r="B766" s="233"/>
      <c r="D766" s="194"/>
      <c r="E766" s="195"/>
      <c r="F766" s="196"/>
    </row>
    <row r="767" spans="1:8" x14ac:dyDescent="0.2">
      <c r="A767" s="754" t="s">
        <v>21</v>
      </c>
      <c r="B767" s="726" t="s">
        <v>22</v>
      </c>
      <c r="C767" s="280" t="s">
        <v>9</v>
      </c>
      <c r="D767" s="197" t="s">
        <v>5</v>
      </c>
      <c r="E767" s="198" t="s">
        <v>12</v>
      </c>
      <c r="F767" s="750" t="s">
        <v>6</v>
      </c>
      <c r="G767" s="202" t="s">
        <v>20</v>
      </c>
    </row>
    <row r="768" spans="1:8" x14ac:dyDescent="0.2">
      <c r="A768" s="755"/>
      <c r="B768" s="727"/>
      <c r="C768" s="351"/>
      <c r="D768" s="403"/>
      <c r="E768" s="404"/>
      <c r="F768" s="751"/>
      <c r="G768" s="405"/>
    </row>
    <row r="769" spans="1:7" x14ac:dyDescent="0.2">
      <c r="A769" s="26"/>
      <c r="B769" s="23"/>
      <c r="C769" s="406"/>
      <c r="D769" s="407"/>
      <c r="E769" s="407"/>
      <c r="F769" s="407"/>
      <c r="G769" s="408"/>
    </row>
    <row r="770" spans="1:7" x14ac:dyDescent="0.2">
      <c r="A770" s="409"/>
      <c r="B770" s="410"/>
      <c r="C770" s="411" t="s">
        <v>308</v>
      </c>
      <c r="D770" s="412"/>
      <c r="E770" s="413"/>
      <c r="F770" s="414"/>
      <c r="G770" s="415"/>
    </row>
    <row r="771" spans="1:7" x14ac:dyDescent="0.2">
      <c r="A771" s="409"/>
      <c r="B771" s="410"/>
      <c r="C771" s="411"/>
      <c r="D771" s="412"/>
      <c r="E771" s="413"/>
      <c r="F771" s="414"/>
      <c r="G771" s="415"/>
    </row>
    <row r="772" spans="1:7" x14ac:dyDescent="0.2">
      <c r="A772" s="426"/>
      <c r="B772" s="427"/>
      <c r="C772" s="439"/>
      <c r="D772" s="440"/>
      <c r="E772" s="440"/>
      <c r="F772" s="441"/>
      <c r="G772" s="429"/>
    </row>
    <row r="773" spans="1:7" x14ac:dyDescent="0.2">
      <c r="A773" s="425"/>
      <c r="B773" s="355"/>
      <c r="C773" s="420"/>
      <c r="D773" s="418"/>
      <c r="E773" s="418"/>
      <c r="F773" s="419"/>
      <c r="G773" s="415"/>
    </row>
    <row r="774" spans="1:7" x14ac:dyDescent="0.2">
      <c r="A774" s="425"/>
      <c r="B774" s="355"/>
      <c r="C774" s="417" t="s">
        <v>789</v>
      </c>
      <c r="D774" s="418"/>
      <c r="E774" s="418"/>
      <c r="F774" s="419"/>
      <c r="G774" s="415"/>
    </row>
    <row r="775" spans="1:7" x14ac:dyDescent="0.2">
      <c r="A775" s="425"/>
      <c r="B775" s="355"/>
      <c r="C775" s="417"/>
      <c r="D775" s="418"/>
      <c r="E775" s="418"/>
      <c r="F775" s="419"/>
      <c r="G775" s="415"/>
    </row>
    <row r="776" spans="1:7" x14ac:dyDescent="0.2">
      <c r="A776" s="425"/>
      <c r="B776" s="355"/>
      <c r="C776" s="417" t="s">
        <v>328</v>
      </c>
      <c r="D776" s="418"/>
      <c r="E776" s="418"/>
      <c r="F776" s="419"/>
      <c r="G776" s="415"/>
    </row>
    <row r="777" spans="1:7" x14ac:dyDescent="0.2">
      <c r="A777" s="425"/>
      <c r="B777" s="355"/>
      <c r="C777" s="417"/>
      <c r="D777" s="418"/>
      <c r="E777" s="418"/>
      <c r="F777" s="419"/>
      <c r="G777" s="415"/>
    </row>
    <row r="778" spans="1:7" x14ac:dyDescent="0.2">
      <c r="A778" s="425"/>
      <c r="B778" s="355"/>
      <c r="C778" s="420" t="s">
        <v>329</v>
      </c>
      <c r="D778" s="418"/>
      <c r="E778" s="418"/>
      <c r="F778" s="419"/>
      <c r="G778" s="415"/>
    </row>
    <row r="779" spans="1:7" x14ac:dyDescent="0.2">
      <c r="A779" s="425"/>
      <c r="B779" s="355"/>
      <c r="C779" s="420"/>
      <c r="D779" s="418"/>
      <c r="E779" s="418"/>
      <c r="F779" s="419"/>
      <c r="G779" s="415"/>
    </row>
    <row r="780" spans="1:7" x14ac:dyDescent="0.2">
      <c r="A780" s="425"/>
      <c r="B780" s="355"/>
      <c r="C780" s="420" t="s">
        <v>330</v>
      </c>
      <c r="D780" s="418"/>
      <c r="E780" s="418"/>
      <c r="F780" s="419"/>
      <c r="G780" s="415"/>
    </row>
    <row r="781" spans="1:7" x14ac:dyDescent="0.2">
      <c r="A781" s="425"/>
      <c r="B781" s="355"/>
      <c r="C781" s="420"/>
      <c r="D781" s="418"/>
      <c r="E781" s="418"/>
      <c r="F781" s="419"/>
      <c r="G781" s="415"/>
    </row>
    <row r="782" spans="1:7" x14ac:dyDescent="0.2">
      <c r="A782" s="425"/>
      <c r="B782" s="355"/>
      <c r="C782" s="420" t="s">
        <v>331</v>
      </c>
      <c r="D782" s="418"/>
      <c r="E782" s="418"/>
      <c r="F782" s="419"/>
      <c r="G782" s="415"/>
    </row>
    <row r="783" spans="1:7" x14ac:dyDescent="0.2">
      <c r="A783" s="425"/>
      <c r="B783" s="355"/>
      <c r="C783" s="420"/>
      <c r="D783" s="418"/>
      <c r="E783" s="418"/>
      <c r="F783" s="419"/>
      <c r="G783" s="415"/>
    </row>
    <row r="784" spans="1:7" x14ac:dyDescent="0.2">
      <c r="A784" s="425"/>
      <c r="B784" s="355"/>
      <c r="C784" s="420" t="s">
        <v>332</v>
      </c>
      <c r="D784" s="418"/>
      <c r="E784" s="418"/>
      <c r="F784" s="419"/>
      <c r="G784" s="415"/>
    </row>
    <row r="785" spans="1:7" x14ac:dyDescent="0.2">
      <c r="A785" s="425"/>
      <c r="B785" s="355"/>
      <c r="C785" s="420" t="s">
        <v>333</v>
      </c>
      <c r="D785" s="418"/>
      <c r="E785" s="418"/>
      <c r="F785" s="419"/>
      <c r="G785" s="415"/>
    </row>
    <row r="786" spans="1:7" x14ac:dyDescent="0.2">
      <c r="A786" s="425"/>
      <c r="B786" s="355"/>
      <c r="C786" s="420"/>
      <c r="D786" s="418"/>
      <c r="E786" s="418"/>
      <c r="F786" s="419"/>
      <c r="G786" s="415"/>
    </row>
    <row r="787" spans="1:7" x14ac:dyDescent="0.2">
      <c r="A787" s="425"/>
      <c r="B787" s="355"/>
      <c r="C787" s="420" t="s">
        <v>334</v>
      </c>
      <c r="D787" s="418"/>
      <c r="E787" s="418"/>
      <c r="F787" s="419"/>
      <c r="G787" s="415"/>
    </row>
    <row r="788" spans="1:7" x14ac:dyDescent="0.2">
      <c r="A788" s="425"/>
      <c r="B788" s="355"/>
      <c r="C788" s="420"/>
      <c r="D788" s="418"/>
      <c r="E788" s="418"/>
      <c r="F788" s="419"/>
      <c r="G788" s="415"/>
    </row>
    <row r="789" spans="1:7" x14ac:dyDescent="0.2">
      <c r="A789" s="425"/>
      <c r="B789" s="355"/>
      <c r="C789" s="420" t="s">
        <v>335</v>
      </c>
      <c r="D789" s="418"/>
      <c r="E789" s="418"/>
      <c r="F789" s="419"/>
      <c r="G789" s="415"/>
    </row>
    <row r="790" spans="1:7" x14ac:dyDescent="0.2">
      <c r="A790" s="425"/>
      <c r="B790" s="355"/>
      <c r="C790" s="420" t="s">
        <v>336</v>
      </c>
      <c r="D790" s="418"/>
      <c r="E790" s="418"/>
      <c r="F790" s="419"/>
      <c r="G790" s="415"/>
    </row>
    <row r="791" spans="1:7" x14ac:dyDescent="0.2">
      <c r="A791" s="425"/>
      <c r="B791" s="355"/>
      <c r="C791" s="420" t="s">
        <v>337</v>
      </c>
      <c r="D791" s="418"/>
      <c r="E791" s="418"/>
      <c r="F791" s="419"/>
      <c r="G791" s="415"/>
    </row>
    <row r="792" spans="1:7" x14ac:dyDescent="0.2">
      <c r="A792" s="425"/>
      <c r="B792" s="355"/>
      <c r="C792" s="420"/>
      <c r="D792" s="418"/>
      <c r="E792" s="418"/>
      <c r="F792" s="419"/>
      <c r="G792" s="415"/>
    </row>
    <row r="793" spans="1:7" x14ac:dyDescent="0.2">
      <c r="A793" s="425"/>
      <c r="B793" s="355"/>
      <c r="C793" s="420" t="s">
        <v>338</v>
      </c>
      <c r="D793" s="418"/>
      <c r="E793" s="418"/>
      <c r="F793" s="419"/>
      <c r="G793" s="415"/>
    </row>
    <row r="794" spans="1:7" x14ac:dyDescent="0.2">
      <c r="A794" s="425"/>
      <c r="B794" s="355"/>
      <c r="C794" s="420" t="s">
        <v>339</v>
      </c>
      <c r="D794" s="418"/>
      <c r="E794" s="418"/>
      <c r="F794" s="419"/>
      <c r="G794" s="415"/>
    </row>
    <row r="795" spans="1:7" x14ac:dyDescent="0.2">
      <c r="A795" s="425"/>
      <c r="B795" s="355"/>
      <c r="C795" s="420" t="s">
        <v>340</v>
      </c>
      <c r="D795" s="418"/>
      <c r="E795" s="418"/>
      <c r="F795" s="419"/>
      <c r="G795" s="415"/>
    </row>
    <row r="796" spans="1:7" x14ac:dyDescent="0.2">
      <c r="A796" s="425"/>
      <c r="B796" s="355"/>
      <c r="C796" s="420" t="s">
        <v>341</v>
      </c>
      <c r="D796" s="418"/>
      <c r="E796" s="418"/>
      <c r="F796" s="419"/>
      <c r="G796" s="415"/>
    </row>
    <row r="797" spans="1:7" x14ac:dyDescent="0.2">
      <c r="A797" s="425"/>
      <c r="B797" s="355"/>
      <c r="C797" s="420"/>
      <c r="D797" s="418"/>
      <c r="E797" s="418"/>
      <c r="F797" s="419"/>
      <c r="G797" s="415"/>
    </row>
    <row r="798" spans="1:7" x14ac:dyDescent="0.2">
      <c r="A798" s="425"/>
      <c r="B798" s="355"/>
      <c r="C798" s="420" t="s">
        <v>342</v>
      </c>
      <c r="D798" s="418"/>
      <c r="E798" s="418"/>
      <c r="F798" s="419"/>
      <c r="G798" s="415"/>
    </row>
    <row r="799" spans="1:7" x14ac:dyDescent="0.2">
      <c r="A799" s="425"/>
      <c r="B799" s="355"/>
      <c r="C799" s="420"/>
      <c r="D799" s="418"/>
      <c r="E799" s="418"/>
      <c r="F799" s="419"/>
      <c r="G799" s="415"/>
    </row>
    <row r="800" spans="1:7" x14ac:dyDescent="0.2">
      <c r="A800" s="425"/>
      <c r="B800" s="355"/>
      <c r="C800" s="420" t="s">
        <v>343</v>
      </c>
      <c r="D800" s="418"/>
      <c r="E800" s="418"/>
      <c r="F800" s="419"/>
      <c r="G800" s="415"/>
    </row>
    <row r="801" spans="1:7" x14ac:dyDescent="0.2">
      <c r="A801" s="425"/>
      <c r="B801" s="355"/>
      <c r="C801" s="420" t="s">
        <v>344</v>
      </c>
      <c r="D801" s="418"/>
      <c r="E801" s="418"/>
      <c r="F801" s="419"/>
      <c r="G801" s="415"/>
    </row>
    <row r="802" spans="1:7" x14ac:dyDescent="0.2">
      <c r="A802" s="425"/>
      <c r="B802" s="355"/>
      <c r="C802" s="420"/>
      <c r="D802" s="418"/>
      <c r="E802" s="418"/>
      <c r="F802" s="419"/>
      <c r="G802" s="415"/>
    </row>
    <row r="803" spans="1:7" x14ac:dyDescent="0.2">
      <c r="A803" s="425"/>
      <c r="B803" s="355"/>
      <c r="C803" s="420" t="s">
        <v>345</v>
      </c>
      <c r="D803" s="418"/>
      <c r="E803" s="418"/>
      <c r="F803" s="419"/>
      <c r="G803" s="415"/>
    </row>
    <row r="804" spans="1:7" x14ac:dyDescent="0.2">
      <c r="A804" s="425"/>
      <c r="B804" s="355"/>
      <c r="C804" s="420"/>
      <c r="D804" s="418"/>
      <c r="E804" s="418"/>
      <c r="F804" s="419"/>
      <c r="G804" s="415"/>
    </row>
    <row r="805" spans="1:7" x14ac:dyDescent="0.2">
      <c r="A805" s="425"/>
      <c r="B805" s="355"/>
      <c r="C805" s="420" t="s">
        <v>346</v>
      </c>
      <c r="D805" s="418"/>
      <c r="E805" s="418"/>
      <c r="F805" s="419"/>
      <c r="G805" s="415"/>
    </row>
    <row r="806" spans="1:7" x14ac:dyDescent="0.2">
      <c r="A806" s="425"/>
      <c r="B806" s="355"/>
      <c r="C806" s="420" t="s">
        <v>347</v>
      </c>
      <c r="D806" s="418"/>
      <c r="E806" s="418"/>
      <c r="F806" s="419"/>
      <c r="G806" s="415"/>
    </row>
    <row r="807" spans="1:7" x14ac:dyDescent="0.2">
      <c r="A807" s="425"/>
      <c r="B807" s="355"/>
      <c r="C807" s="420" t="s">
        <v>348</v>
      </c>
      <c r="D807" s="418"/>
      <c r="E807" s="418"/>
      <c r="F807" s="419"/>
      <c r="G807" s="415"/>
    </row>
    <row r="808" spans="1:7" x14ac:dyDescent="0.2">
      <c r="A808" s="425"/>
      <c r="B808" s="355"/>
      <c r="C808" s="420"/>
      <c r="D808" s="418"/>
      <c r="E808" s="418"/>
      <c r="F808" s="419"/>
      <c r="G808" s="415"/>
    </row>
    <row r="809" spans="1:7" x14ac:dyDescent="0.2">
      <c r="A809" s="425"/>
      <c r="B809" s="355"/>
      <c r="C809" s="420" t="s">
        <v>349</v>
      </c>
      <c r="D809" s="418"/>
      <c r="E809" s="418"/>
      <c r="F809" s="419"/>
      <c r="G809" s="415"/>
    </row>
    <row r="810" spans="1:7" x14ac:dyDescent="0.2">
      <c r="A810" s="425"/>
      <c r="B810" s="355"/>
      <c r="C810" s="420"/>
      <c r="D810" s="418"/>
      <c r="E810" s="418"/>
      <c r="F810" s="419"/>
      <c r="G810" s="415"/>
    </row>
    <row r="811" spans="1:7" ht="25.5" x14ac:dyDescent="0.2">
      <c r="A811" s="425"/>
      <c r="B811" s="355"/>
      <c r="C811" s="422" t="s">
        <v>790</v>
      </c>
      <c r="D811" s="418"/>
      <c r="E811" s="418"/>
      <c r="F811" s="419"/>
      <c r="G811" s="415"/>
    </row>
    <row r="812" spans="1:7" x14ac:dyDescent="0.2">
      <c r="A812" s="425"/>
      <c r="B812" s="355"/>
      <c r="C812" s="420"/>
      <c r="D812" s="418"/>
      <c r="E812" s="418"/>
      <c r="F812" s="419"/>
      <c r="G812" s="415"/>
    </row>
    <row r="813" spans="1:7" x14ac:dyDescent="0.2">
      <c r="A813" s="425" t="s">
        <v>791</v>
      </c>
      <c r="B813" s="355"/>
      <c r="C813" s="420" t="s">
        <v>792</v>
      </c>
      <c r="D813" s="418" t="s">
        <v>70</v>
      </c>
      <c r="E813" s="418">
        <v>170</v>
      </c>
      <c r="F813" s="419"/>
      <c r="G813" s="415"/>
    </row>
    <row r="814" spans="1:7" x14ac:dyDescent="0.2">
      <c r="A814" s="425"/>
      <c r="B814" s="355"/>
      <c r="C814" s="420"/>
      <c r="D814" s="418"/>
      <c r="E814" s="418"/>
      <c r="F814" s="419"/>
      <c r="G814" s="415"/>
    </row>
    <row r="815" spans="1:7" x14ac:dyDescent="0.2">
      <c r="A815" s="425"/>
      <c r="B815" s="355"/>
      <c r="C815" s="422" t="s">
        <v>793</v>
      </c>
      <c r="D815" s="418"/>
      <c r="E815" s="418"/>
      <c r="F815" s="419"/>
      <c r="G815" s="415"/>
    </row>
    <row r="816" spans="1:7" x14ac:dyDescent="0.2">
      <c r="A816" s="425"/>
      <c r="B816" s="355"/>
      <c r="C816" s="420"/>
      <c r="D816" s="418"/>
      <c r="E816" s="418"/>
      <c r="F816" s="419"/>
      <c r="G816" s="415"/>
    </row>
    <row r="817" spans="1:7" x14ac:dyDescent="0.2">
      <c r="A817" s="425" t="s">
        <v>794</v>
      </c>
      <c r="B817" s="355"/>
      <c r="C817" s="420" t="s">
        <v>795</v>
      </c>
      <c r="D817" s="418" t="s">
        <v>70</v>
      </c>
      <c r="E817" s="418">
        <v>70</v>
      </c>
      <c r="F817" s="419"/>
      <c r="G817" s="415"/>
    </row>
    <row r="818" spans="1:7" x14ac:dyDescent="0.2">
      <c r="A818" s="425"/>
      <c r="B818" s="355"/>
      <c r="C818" s="420"/>
      <c r="D818" s="418"/>
      <c r="E818" s="418"/>
      <c r="F818" s="419"/>
      <c r="G818" s="415"/>
    </row>
    <row r="819" spans="1:7" ht="25.5" x14ac:dyDescent="0.2">
      <c r="A819" s="425"/>
      <c r="B819" s="355"/>
      <c r="C819" s="422" t="s">
        <v>796</v>
      </c>
      <c r="D819" s="418" t="s">
        <v>86</v>
      </c>
      <c r="E819" s="418">
        <f>10+(3.5*4)+6</f>
        <v>30</v>
      </c>
      <c r="F819" s="419"/>
      <c r="G819" s="415"/>
    </row>
    <row r="820" spans="1:7" x14ac:dyDescent="0.2">
      <c r="A820" s="425"/>
      <c r="B820" s="355"/>
      <c r="C820" s="420"/>
      <c r="D820" s="418"/>
      <c r="E820" s="418"/>
      <c r="F820" s="419"/>
      <c r="G820" s="415"/>
    </row>
    <row r="821" spans="1:7" x14ac:dyDescent="0.2">
      <c r="A821" s="425"/>
      <c r="B821" s="355"/>
      <c r="C821" s="420"/>
      <c r="D821" s="418"/>
      <c r="E821" s="418"/>
      <c r="F821" s="419"/>
      <c r="G821" s="415"/>
    </row>
    <row r="822" spans="1:7" x14ac:dyDescent="0.2">
      <c r="A822" s="425"/>
      <c r="B822" s="355"/>
      <c r="C822" s="420" t="s">
        <v>353</v>
      </c>
      <c r="D822" s="418"/>
      <c r="E822" s="418"/>
      <c r="F822" s="419"/>
      <c r="G822" s="415"/>
    </row>
    <row r="823" spans="1:7" x14ac:dyDescent="0.2">
      <c r="A823" s="425"/>
      <c r="B823" s="355"/>
      <c r="C823" s="420"/>
      <c r="D823" s="418"/>
      <c r="E823" s="418"/>
      <c r="F823" s="419"/>
      <c r="G823" s="415"/>
    </row>
    <row r="824" spans="1:7" x14ac:dyDescent="0.2">
      <c r="A824" s="425"/>
      <c r="B824" s="355"/>
      <c r="C824" s="420" t="s">
        <v>354</v>
      </c>
      <c r="D824" s="418"/>
      <c r="E824" s="418"/>
      <c r="F824" s="419"/>
      <c r="G824" s="415"/>
    </row>
    <row r="825" spans="1:7" x14ac:dyDescent="0.2">
      <c r="A825" s="425"/>
      <c r="B825" s="355"/>
      <c r="C825" s="420"/>
      <c r="D825" s="418"/>
      <c r="E825" s="418"/>
      <c r="F825" s="419"/>
      <c r="G825" s="415"/>
    </row>
    <row r="826" spans="1:7" x14ac:dyDescent="0.2">
      <c r="A826" s="425" t="s">
        <v>797</v>
      </c>
      <c r="B826" s="355"/>
      <c r="C826" s="420" t="s">
        <v>798</v>
      </c>
      <c r="D826" s="418" t="s">
        <v>86</v>
      </c>
      <c r="E826" s="418">
        <f>+(170+70)*5</f>
        <v>1200</v>
      </c>
      <c r="F826" s="419"/>
      <c r="G826" s="415"/>
    </row>
    <row r="827" spans="1:7" x14ac:dyDescent="0.2">
      <c r="A827" s="425"/>
      <c r="B827" s="355"/>
      <c r="C827" s="420"/>
      <c r="D827" s="418"/>
      <c r="E827" s="418"/>
      <c r="F827" s="419"/>
      <c r="G827" s="415"/>
    </row>
    <row r="828" spans="1:7" x14ac:dyDescent="0.2">
      <c r="A828" s="425"/>
      <c r="B828" s="355"/>
      <c r="C828" s="420"/>
      <c r="D828" s="190"/>
      <c r="E828" s="190"/>
      <c r="F828" s="190"/>
      <c r="G828" s="415"/>
    </row>
    <row r="829" spans="1:7" x14ac:dyDescent="0.2">
      <c r="A829" s="426"/>
      <c r="B829" s="427"/>
      <c r="C829" s="436" t="s">
        <v>357</v>
      </c>
      <c r="D829" s="437"/>
      <c r="E829" s="437"/>
      <c r="F829" s="438"/>
      <c r="G829" s="429"/>
    </row>
    <row r="830" spans="1:7" x14ac:dyDescent="0.2">
      <c r="A830" s="426"/>
      <c r="B830" s="427"/>
      <c r="C830" s="439"/>
      <c r="D830" s="440"/>
      <c r="E830" s="440"/>
      <c r="F830" s="441"/>
      <c r="G830" s="442"/>
    </row>
    <row r="831" spans="1:7" x14ac:dyDescent="0.2">
      <c r="A831" s="425"/>
      <c r="B831" s="355"/>
      <c r="C831" s="420"/>
      <c r="D831" s="418"/>
      <c r="E831" s="418"/>
      <c r="F831" s="419"/>
      <c r="G831" s="415"/>
    </row>
    <row r="832" spans="1:7" x14ac:dyDescent="0.2">
      <c r="A832" s="425"/>
      <c r="B832" s="355"/>
      <c r="C832" s="417" t="s">
        <v>799</v>
      </c>
      <c r="D832" s="418"/>
      <c r="E832" s="418"/>
      <c r="F832" s="419"/>
      <c r="G832" s="415"/>
    </row>
    <row r="833" spans="1:7" x14ac:dyDescent="0.2">
      <c r="A833" s="425"/>
      <c r="B833" s="355"/>
      <c r="C833" s="417"/>
      <c r="D833" s="418"/>
      <c r="E833" s="418"/>
      <c r="F833" s="419"/>
      <c r="G833" s="415"/>
    </row>
    <row r="834" spans="1:7" x14ac:dyDescent="0.2">
      <c r="A834" s="425"/>
      <c r="B834" s="355"/>
      <c r="C834" s="417" t="s">
        <v>800</v>
      </c>
      <c r="D834" s="418"/>
      <c r="E834" s="418"/>
      <c r="F834" s="419"/>
      <c r="G834" s="415"/>
    </row>
    <row r="835" spans="1:7" x14ac:dyDescent="0.2">
      <c r="A835" s="425"/>
      <c r="B835" s="355"/>
      <c r="C835" s="417"/>
      <c r="D835" s="418"/>
      <c r="E835" s="418"/>
      <c r="F835" s="419"/>
      <c r="G835" s="415"/>
    </row>
    <row r="836" spans="1:7" x14ac:dyDescent="0.2">
      <c r="A836" s="425"/>
      <c r="B836" s="355"/>
      <c r="C836" s="417" t="s">
        <v>330</v>
      </c>
      <c r="D836" s="418"/>
      <c r="E836" s="418"/>
      <c r="F836" s="419"/>
      <c r="G836" s="415"/>
    </row>
    <row r="837" spans="1:7" x14ac:dyDescent="0.2">
      <c r="A837" s="425"/>
      <c r="B837" s="355"/>
      <c r="C837" s="420"/>
      <c r="D837" s="418"/>
      <c r="E837" s="418"/>
      <c r="F837" s="419"/>
      <c r="G837" s="415"/>
    </row>
    <row r="838" spans="1:7" x14ac:dyDescent="0.2">
      <c r="A838" s="425"/>
      <c r="B838" s="355"/>
      <c r="C838" s="420" t="s">
        <v>801</v>
      </c>
      <c r="D838" s="418"/>
      <c r="E838" s="418"/>
      <c r="F838" s="419"/>
      <c r="G838" s="415"/>
    </row>
    <row r="839" spans="1:7" x14ac:dyDescent="0.2">
      <c r="A839" s="425"/>
      <c r="B839" s="355"/>
      <c r="C839" s="420"/>
      <c r="D839" s="418"/>
      <c r="E839" s="418"/>
      <c r="F839" s="419"/>
      <c r="G839" s="415"/>
    </row>
    <row r="840" spans="1:7" x14ac:dyDescent="0.2">
      <c r="A840" s="425"/>
      <c r="B840" s="355"/>
      <c r="C840" s="420" t="s">
        <v>802</v>
      </c>
      <c r="D840" s="418"/>
      <c r="E840" s="418"/>
      <c r="F840" s="419"/>
      <c r="G840" s="415"/>
    </row>
    <row r="841" spans="1:7" x14ac:dyDescent="0.2">
      <c r="A841" s="425"/>
      <c r="B841" s="355"/>
      <c r="C841" s="420" t="s">
        <v>803</v>
      </c>
      <c r="D841" s="418"/>
      <c r="E841" s="418"/>
      <c r="F841" s="419"/>
      <c r="G841" s="415"/>
    </row>
    <row r="842" spans="1:7" x14ac:dyDescent="0.2">
      <c r="A842" s="425"/>
      <c r="B842" s="355"/>
      <c r="C842" s="420" t="s">
        <v>804</v>
      </c>
      <c r="D842" s="418"/>
      <c r="E842" s="418"/>
      <c r="F842" s="419"/>
      <c r="G842" s="415"/>
    </row>
    <row r="843" spans="1:7" x14ac:dyDescent="0.2">
      <c r="A843" s="425"/>
      <c r="B843" s="355"/>
      <c r="C843" s="420" t="s">
        <v>805</v>
      </c>
      <c r="D843" s="418"/>
      <c r="E843" s="418"/>
      <c r="F843" s="419"/>
      <c r="G843" s="415"/>
    </row>
    <row r="844" spans="1:7" x14ac:dyDescent="0.2">
      <c r="A844" s="425"/>
      <c r="B844" s="355"/>
      <c r="C844" s="420" t="s">
        <v>806</v>
      </c>
      <c r="D844" s="418"/>
      <c r="E844" s="418"/>
      <c r="F844" s="419"/>
      <c r="G844" s="415"/>
    </row>
    <row r="845" spans="1:7" x14ac:dyDescent="0.2">
      <c r="A845" s="425"/>
      <c r="B845" s="355"/>
      <c r="C845" s="420" t="s">
        <v>312</v>
      </c>
      <c r="D845" s="418"/>
      <c r="E845" s="418"/>
      <c r="F845" s="419"/>
      <c r="G845" s="415"/>
    </row>
    <row r="846" spans="1:7" x14ac:dyDescent="0.2">
      <c r="A846" s="425"/>
      <c r="B846" s="355"/>
      <c r="C846" s="420" t="s">
        <v>807</v>
      </c>
      <c r="D846" s="418"/>
      <c r="E846" s="418"/>
      <c r="F846" s="419"/>
      <c r="G846" s="415"/>
    </row>
    <row r="847" spans="1:7" x14ac:dyDescent="0.2">
      <c r="A847" s="425"/>
      <c r="B847" s="355"/>
      <c r="C847" s="420"/>
      <c r="D847" s="418"/>
      <c r="E847" s="418"/>
      <c r="F847" s="419"/>
      <c r="G847" s="415"/>
    </row>
    <row r="848" spans="1:7" x14ac:dyDescent="0.2">
      <c r="A848" s="425"/>
      <c r="B848" s="355"/>
      <c r="C848" s="420" t="s">
        <v>808</v>
      </c>
      <c r="D848" s="418"/>
      <c r="E848" s="418"/>
      <c r="F848" s="419"/>
      <c r="G848" s="415"/>
    </row>
    <row r="849" spans="1:7" x14ac:dyDescent="0.2">
      <c r="A849" s="425"/>
      <c r="B849" s="355"/>
      <c r="C849" s="420" t="s">
        <v>809</v>
      </c>
      <c r="D849" s="418"/>
      <c r="E849" s="418"/>
      <c r="F849" s="419"/>
      <c r="G849" s="415"/>
    </row>
    <row r="850" spans="1:7" x14ac:dyDescent="0.2">
      <c r="A850" s="425"/>
      <c r="B850" s="355"/>
      <c r="C850" s="420"/>
      <c r="D850" s="418"/>
      <c r="E850" s="418"/>
      <c r="F850" s="419"/>
      <c r="G850" s="415"/>
    </row>
    <row r="851" spans="1:7" x14ac:dyDescent="0.2">
      <c r="A851" s="425" t="s">
        <v>810</v>
      </c>
      <c r="B851" s="355"/>
      <c r="C851" s="420" t="s">
        <v>811</v>
      </c>
      <c r="D851" s="418" t="s">
        <v>70</v>
      </c>
      <c r="E851" s="418">
        <f>46*0.23</f>
        <v>10.58</v>
      </c>
      <c r="F851" s="419"/>
      <c r="G851" s="415"/>
    </row>
    <row r="852" spans="1:7" x14ac:dyDescent="0.2">
      <c r="A852" s="425"/>
      <c r="B852" s="355"/>
      <c r="C852" s="420"/>
      <c r="D852" s="418"/>
      <c r="E852" s="418"/>
      <c r="F852" s="419"/>
      <c r="G852" s="415"/>
    </row>
    <row r="853" spans="1:7" x14ac:dyDescent="0.2">
      <c r="A853" s="426"/>
      <c r="B853" s="427"/>
      <c r="C853" s="436" t="s">
        <v>812</v>
      </c>
      <c r="D853" s="437"/>
      <c r="E853" s="437"/>
      <c r="F853" s="438"/>
      <c r="G853" s="429"/>
    </row>
    <row r="854" spans="1:7" x14ac:dyDescent="0.2">
      <c r="A854" s="426"/>
      <c r="B854" s="427"/>
      <c r="C854" s="439"/>
      <c r="D854" s="440"/>
      <c r="E854" s="440"/>
      <c r="F854" s="441"/>
      <c r="G854" s="442"/>
    </row>
    <row r="855" spans="1:7" x14ac:dyDescent="0.2">
      <c r="A855" s="425"/>
      <c r="B855" s="355"/>
      <c r="C855" s="420"/>
      <c r="D855" s="418"/>
      <c r="E855" s="418"/>
      <c r="F855" s="419"/>
      <c r="G855" s="415"/>
    </row>
    <row r="856" spans="1:7" x14ac:dyDescent="0.2">
      <c r="A856" s="425"/>
      <c r="B856" s="355"/>
      <c r="C856" s="417" t="s">
        <v>358</v>
      </c>
      <c r="D856" s="418"/>
      <c r="E856" s="418"/>
      <c r="F856" s="419"/>
      <c r="G856" s="415"/>
    </row>
    <row r="857" spans="1:7" x14ac:dyDescent="0.2">
      <c r="A857" s="425"/>
      <c r="B857" s="355"/>
      <c r="C857" s="417"/>
      <c r="D857" s="418"/>
      <c r="E857" s="418"/>
      <c r="F857" s="419"/>
      <c r="G857" s="415"/>
    </row>
    <row r="858" spans="1:7" x14ac:dyDescent="0.2">
      <c r="A858" s="425"/>
      <c r="B858" s="355"/>
      <c r="C858" s="417" t="s">
        <v>813</v>
      </c>
      <c r="D858" s="418"/>
      <c r="E858" s="418"/>
      <c r="F858" s="419"/>
      <c r="G858" s="415"/>
    </row>
    <row r="859" spans="1:7" x14ac:dyDescent="0.2">
      <c r="A859" s="425"/>
      <c r="B859" s="355"/>
      <c r="C859" s="420"/>
      <c r="D859" s="418"/>
      <c r="E859" s="418"/>
      <c r="F859" s="419"/>
      <c r="G859" s="415"/>
    </row>
    <row r="860" spans="1:7" x14ac:dyDescent="0.2">
      <c r="A860" s="425"/>
      <c r="B860" s="355"/>
      <c r="C860" s="420" t="s">
        <v>814</v>
      </c>
      <c r="D860" s="418"/>
      <c r="E860" s="418"/>
      <c r="F860" s="419"/>
      <c r="G860" s="415"/>
    </row>
    <row r="861" spans="1:7" x14ac:dyDescent="0.2">
      <c r="A861" s="425"/>
      <c r="B861" s="355"/>
      <c r="C861" s="420"/>
      <c r="D861" s="418"/>
      <c r="E861" s="418"/>
      <c r="F861" s="419"/>
      <c r="G861" s="415"/>
    </row>
    <row r="862" spans="1:7" x14ac:dyDescent="0.2">
      <c r="A862" s="425"/>
      <c r="B862" s="355"/>
      <c r="C862" s="420" t="s">
        <v>815</v>
      </c>
      <c r="D862" s="418"/>
      <c r="E862" s="418"/>
      <c r="F862" s="419"/>
      <c r="G862" s="415"/>
    </row>
    <row r="863" spans="1:7" x14ac:dyDescent="0.2">
      <c r="A863" s="425"/>
      <c r="B863" s="355"/>
      <c r="C863" s="420"/>
      <c r="D863" s="418"/>
      <c r="E863" s="418"/>
      <c r="F863" s="419"/>
      <c r="G863" s="415"/>
    </row>
    <row r="864" spans="1:7" x14ac:dyDescent="0.2">
      <c r="A864" s="425"/>
      <c r="B864" s="355"/>
      <c r="C864" s="420" t="s">
        <v>816</v>
      </c>
      <c r="D864" s="418"/>
      <c r="E864" s="418"/>
      <c r="F864" s="419"/>
      <c r="G864" s="415"/>
    </row>
    <row r="865" spans="1:7" x14ac:dyDescent="0.2">
      <c r="A865" s="425"/>
      <c r="B865" s="355"/>
      <c r="C865" s="420" t="s">
        <v>817</v>
      </c>
      <c r="D865" s="418"/>
      <c r="E865" s="418"/>
      <c r="F865" s="419"/>
      <c r="G865" s="415"/>
    </row>
    <row r="866" spans="1:7" x14ac:dyDescent="0.2">
      <c r="A866" s="425"/>
      <c r="B866" s="355"/>
      <c r="C866" s="420"/>
      <c r="D866" s="418"/>
      <c r="E866" s="418"/>
      <c r="F866" s="419"/>
      <c r="G866" s="415"/>
    </row>
    <row r="867" spans="1:7" x14ac:dyDescent="0.2">
      <c r="A867" s="425" t="s">
        <v>818</v>
      </c>
      <c r="B867" s="355"/>
      <c r="C867" s="420" t="s">
        <v>819</v>
      </c>
      <c r="D867" s="418" t="s">
        <v>70</v>
      </c>
      <c r="E867" s="418">
        <v>135</v>
      </c>
      <c r="F867" s="419"/>
      <c r="G867" s="415"/>
    </row>
    <row r="868" spans="1:7" x14ac:dyDescent="0.2">
      <c r="A868" s="425"/>
      <c r="B868" s="355"/>
      <c r="C868" s="420"/>
      <c r="D868" s="418"/>
      <c r="E868" s="418"/>
      <c r="F868" s="419"/>
      <c r="G868" s="415"/>
    </row>
    <row r="869" spans="1:7" x14ac:dyDescent="0.2">
      <c r="A869" s="425" t="s">
        <v>820</v>
      </c>
      <c r="B869" s="355"/>
      <c r="C869" s="420" t="s">
        <v>821</v>
      </c>
      <c r="D869" s="418" t="s">
        <v>86</v>
      </c>
      <c r="E869" s="418">
        <v>21</v>
      </c>
      <c r="F869" s="419"/>
      <c r="G869" s="415"/>
    </row>
    <row r="870" spans="1:7" x14ac:dyDescent="0.2">
      <c r="A870" s="425"/>
      <c r="B870" s="355"/>
      <c r="C870" s="420" t="s">
        <v>312</v>
      </c>
      <c r="D870" s="418"/>
      <c r="E870" s="418"/>
      <c r="F870" s="419"/>
      <c r="G870" s="415"/>
    </row>
    <row r="871" spans="1:7" x14ac:dyDescent="0.2">
      <c r="A871" s="425"/>
      <c r="B871" s="355"/>
      <c r="C871" s="420"/>
      <c r="D871" s="190"/>
      <c r="E871" s="190"/>
      <c r="F871" s="190"/>
      <c r="G871" s="415"/>
    </row>
    <row r="872" spans="1:7" x14ac:dyDescent="0.2">
      <c r="A872" s="426"/>
      <c r="B872" s="427"/>
      <c r="C872" s="436" t="s">
        <v>822</v>
      </c>
      <c r="D872" s="437"/>
      <c r="E872" s="437"/>
      <c r="F872" s="438"/>
      <c r="G872" s="429"/>
    </row>
    <row r="873" spans="1:7" x14ac:dyDescent="0.2">
      <c r="A873" s="426"/>
      <c r="B873" s="427"/>
      <c r="C873" s="439"/>
      <c r="D873" s="440"/>
      <c r="E873" s="440"/>
      <c r="F873" s="441"/>
      <c r="G873" s="429"/>
    </row>
    <row r="874" spans="1:7" x14ac:dyDescent="0.2">
      <c r="A874" s="425"/>
      <c r="B874" s="355"/>
      <c r="C874" s="480"/>
      <c r="D874" s="418"/>
      <c r="E874" s="418"/>
      <c r="F874" s="419"/>
      <c r="G874" s="415"/>
    </row>
    <row r="875" spans="1:7" x14ac:dyDescent="0.2">
      <c r="A875" s="425"/>
      <c r="B875" s="355"/>
      <c r="C875" s="417" t="s">
        <v>389</v>
      </c>
      <c r="D875" s="418"/>
      <c r="E875" s="418"/>
      <c r="F875" s="419"/>
      <c r="G875" s="415"/>
    </row>
    <row r="876" spans="1:7" x14ac:dyDescent="0.2">
      <c r="A876" s="425"/>
      <c r="B876" s="355"/>
      <c r="C876" s="417"/>
      <c r="D876" s="418"/>
      <c r="E876" s="418"/>
      <c r="F876" s="419"/>
      <c r="G876" s="415"/>
    </row>
    <row r="877" spans="1:7" x14ac:dyDescent="0.2">
      <c r="A877" s="425"/>
      <c r="B877" s="355"/>
      <c r="C877" s="417" t="s">
        <v>359</v>
      </c>
      <c r="D877" s="418"/>
      <c r="E877" s="418"/>
      <c r="F877" s="419"/>
      <c r="G877" s="415"/>
    </row>
    <row r="878" spans="1:7" x14ac:dyDescent="0.2">
      <c r="A878" s="425"/>
      <c r="B878" s="355"/>
      <c r="C878" s="417"/>
      <c r="D878" s="418"/>
      <c r="E878" s="418"/>
      <c r="F878" s="419"/>
      <c r="G878" s="415"/>
    </row>
    <row r="879" spans="1:7" x14ac:dyDescent="0.2">
      <c r="A879" s="425"/>
      <c r="B879" s="355"/>
      <c r="C879" s="417" t="s">
        <v>330</v>
      </c>
      <c r="D879" s="418"/>
      <c r="E879" s="418"/>
      <c r="F879" s="419"/>
      <c r="G879" s="415"/>
    </row>
    <row r="880" spans="1:7" x14ac:dyDescent="0.2">
      <c r="A880" s="425"/>
      <c r="B880" s="355"/>
      <c r="C880" s="420"/>
      <c r="D880" s="418"/>
      <c r="E880" s="418"/>
      <c r="F880" s="419"/>
      <c r="G880" s="415"/>
    </row>
    <row r="881" spans="1:7" x14ac:dyDescent="0.2">
      <c r="A881" s="425"/>
      <c r="B881" s="355"/>
      <c r="C881" s="420" t="s">
        <v>360</v>
      </c>
      <c r="D881" s="418"/>
      <c r="E881" s="418"/>
      <c r="F881" s="419"/>
      <c r="G881" s="415"/>
    </row>
    <row r="882" spans="1:7" x14ac:dyDescent="0.2">
      <c r="A882" s="425"/>
      <c r="B882" s="355"/>
      <c r="C882" s="420"/>
      <c r="D882" s="418"/>
      <c r="E882" s="418"/>
      <c r="F882" s="419"/>
      <c r="G882" s="415"/>
    </row>
    <row r="883" spans="1:7" x14ac:dyDescent="0.2">
      <c r="A883" s="425"/>
      <c r="B883" s="355"/>
      <c r="C883" s="420" t="s">
        <v>361</v>
      </c>
      <c r="D883" s="418"/>
      <c r="E883" s="418"/>
      <c r="F883" s="419"/>
      <c r="G883" s="415"/>
    </row>
    <row r="884" spans="1:7" x14ac:dyDescent="0.2">
      <c r="A884" s="425"/>
      <c r="B884" s="355"/>
      <c r="C884" s="420"/>
      <c r="D884" s="418"/>
      <c r="E884" s="418"/>
      <c r="F884" s="419"/>
      <c r="G884" s="415"/>
    </row>
    <row r="885" spans="1:7" x14ac:dyDescent="0.2">
      <c r="A885" s="425"/>
      <c r="B885" s="355"/>
      <c r="C885" s="420" t="s">
        <v>362</v>
      </c>
      <c r="D885" s="418"/>
      <c r="E885" s="418"/>
      <c r="F885" s="419"/>
      <c r="G885" s="415"/>
    </row>
    <row r="886" spans="1:7" x14ac:dyDescent="0.2">
      <c r="A886" s="425"/>
      <c r="B886" s="355"/>
      <c r="C886" s="420"/>
      <c r="D886" s="418"/>
      <c r="E886" s="418"/>
      <c r="F886" s="419"/>
      <c r="G886" s="415"/>
    </row>
    <row r="887" spans="1:7" x14ac:dyDescent="0.2">
      <c r="A887" s="425"/>
      <c r="B887" s="355"/>
      <c r="C887" s="420" t="s">
        <v>363</v>
      </c>
      <c r="D887" s="418"/>
      <c r="E887" s="418"/>
      <c r="F887" s="419"/>
      <c r="G887" s="415"/>
    </row>
    <row r="888" spans="1:7" x14ac:dyDescent="0.2">
      <c r="A888" s="425"/>
      <c r="B888" s="355"/>
      <c r="C888" s="420"/>
      <c r="D888" s="418"/>
      <c r="E888" s="418"/>
      <c r="F888" s="419"/>
      <c r="G888" s="415"/>
    </row>
    <row r="889" spans="1:7" x14ac:dyDescent="0.2">
      <c r="A889" s="425"/>
      <c r="B889" s="355"/>
      <c r="C889" s="420" t="s">
        <v>364</v>
      </c>
      <c r="D889" s="418"/>
      <c r="E889" s="418"/>
      <c r="F889" s="419"/>
      <c r="G889" s="415"/>
    </row>
    <row r="890" spans="1:7" x14ac:dyDescent="0.2">
      <c r="A890" s="425"/>
      <c r="B890" s="355"/>
      <c r="C890" s="420"/>
      <c r="D890" s="418"/>
      <c r="E890" s="418"/>
      <c r="F890" s="419"/>
      <c r="G890" s="415"/>
    </row>
    <row r="891" spans="1:7" x14ac:dyDescent="0.2">
      <c r="A891" s="425"/>
      <c r="B891" s="355"/>
      <c r="C891" s="420" t="s">
        <v>365</v>
      </c>
      <c r="D891" s="418"/>
      <c r="E891" s="418"/>
      <c r="F891" s="419"/>
      <c r="G891" s="415"/>
    </row>
    <row r="892" spans="1:7" x14ac:dyDescent="0.2">
      <c r="A892" s="425"/>
      <c r="B892" s="355"/>
      <c r="C892" s="420" t="s">
        <v>366</v>
      </c>
      <c r="D892" s="418"/>
      <c r="E892" s="418"/>
      <c r="F892" s="419"/>
      <c r="G892" s="415"/>
    </row>
    <row r="893" spans="1:7" x14ac:dyDescent="0.2">
      <c r="A893" s="425"/>
      <c r="B893" s="355"/>
      <c r="C893" s="420"/>
      <c r="D893" s="418"/>
      <c r="E893" s="418"/>
      <c r="F893" s="419"/>
      <c r="G893" s="415"/>
    </row>
    <row r="894" spans="1:7" x14ac:dyDescent="0.2">
      <c r="A894" s="425"/>
      <c r="B894" s="355"/>
      <c r="C894" s="420" t="s">
        <v>367</v>
      </c>
      <c r="D894" s="418"/>
      <c r="E894" s="418"/>
      <c r="F894" s="419"/>
      <c r="G894" s="415"/>
    </row>
    <row r="895" spans="1:7" x14ac:dyDescent="0.2">
      <c r="A895" s="425"/>
      <c r="B895" s="355"/>
      <c r="C895" s="420" t="s">
        <v>368</v>
      </c>
      <c r="D895" s="418"/>
      <c r="E895" s="418"/>
      <c r="F895" s="419"/>
      <c r="G895" s="415"/>
    </row>
    <row r="896" spans="1:7" x14ac:dyDescent="0.2">
      <c r="A896" s="425"/>
      <c r="B896" s="355"/>
      <c r="C896" s="420"/>
      <c r="D896" s="418"/>
      <c r="E896" s="418"/>
      <c r="F896" s="419"/>
      <c r="G896" s="415"/>
    </row>
    <row r="897" spans="1:7" x14ac:dyDescent="0.2">
      <c r="A897" s="425"/>
      <c r="B897" s="355"/>
      <c r="C897" s="420" t="s">
        <v>369</v>
      </c>
      <c r="D897" s="418"/>
      <c r="E897" s="418"/>
      <c r="F897" s="419"/>
      <c r="G897" s="415"/>
    </row>
    <row r="898" spans="1:7" x14ac:dyDescent="0.2">
      <c r="A898" s="425"/>
      <c r="B898" s="355"/>
      <c r="C898" s="420"/>
      <c r="D898" s="418"/>
      <c r="E898" s="418"/>
      <c r="F898" s="419"/>
      <c r="G898" s="415"/>
    </row>
    <row r="899" spans="1:7" x14ac:dyDescent="0.2">
      <c r="A899" s="425"/>
      <c r="B899" s="355"/>
      <c r="C899" s="420" t="s">
        <v>370</v>
      </c>
      <c r="D899" s="418"/>
      <c r="E899" s="418"/>
      <c r="F899" s="419"/>
      <c r="G899" s="415"/>
    </row>
    <row r="900" spans="1:7" x14ac:dyDescent="0.2">
      <c r="A900" s="425"/>
      <c r="B900" s="355"/>
      <c r="C900" s="420" t="s">
        <v>371</v>
      </c>
      <c r="D900" s="418"/>
      <c r="E900" s="418"/>
      <c r="F900" s="419"/>
      <c r="G900" s="415"/>
    </row>
    <row r="901" spans="1:7" x14ac:dyDescent="0.2">
      <c r="A901" s="425"/>
      <c r="B901" s="355"/>
      <c r="C901" s="420"/>
      <c r="D901" s="418"/>
      <c r="E901" s="418"/>
      <c r="F901" s="419"/>
      <c r="G901" s="415"/>
    </row>
    <row r="902" spans="1:7" x14ac:dyDescent="0.2">
      <c r="A902" s="425"/>
      <c r="B902" s="355"/>
      <c r="C902" s="420" t="s">
        <v>372</v>
      </c>
      <c r="D902" s="418"/>
      <c r="E902" s="418"/>
      <c r="F902" s="419"/>
      <c r="G902" s="415"/>
    </row>
    <row r="903" spans="1:7" x14ac:dyDescent="0.2">
      <c r="A903" s="425"/>
      <c r="B903" s="355"/>
      <c r="C903" s="420"/>
      <c r="D903" s="418"/>
      <c r="E903" s="418"/>
      <c r="F903" s="419"/>
      <c r="G903" s="415"/>
    </row>
    <row r="904" spans="1:7" x14ac:dyDescent="0.2">
      <c r="A904" s="425"/>
      <c r="B904" s="355"/>
      <c r="C904" s="420" t="s">
        <v>373</v>
      </c>
      <c r="D904" s="418"/>
      <c r="E904" s="418"/>
      <c r="F904" s="419"/>
      <c r="G904" s="415"/>
    </row>
    <row r="905" spans="1:7" x14ac:dyDescent="0.2">
      <c r="A905" s="425"/>
      <c r="B905" s="355"/>
      <c r="C905" s="420" t="s">
        <v>374</v>
      </c>
      <c r="D905" s="418"/>
      <c r="E905" s="418"/>
      <c r="F905" s="419"/>
      <c r="G905" s="415"/>
    </row>
    <row r="906" spans="1:7" x14ac:dyDescent="0.2">
      <c r="A906" s="425"/>
      <c r="B906" s="355"/>
      <c r="C906" s="420"/>
      <c r="D906" s="418"/>
      <c r="E906" s="418"/>
      <c r="F906" s="419"/>
      <c r="G906" s="415"/>
    </row>
    <row r="907" spans="1:7" x14ac:dyDescent="0.2">
      <c r="A907" s="425"/>
      <c r="B907" s="355"/>
      <c r="C907" s="420" t="s">
        <v>823</v>
      </c>
      <c r="D907" s="418"/>
      <c r="E907" s="418"/>
      <c r="F907" s="419"/>
      <c r="G907" s="415"/>
    </row>
    <row r="908" spans="1:7" x14ac:dyDescent="0.2">
      <c r="A908" s="425"/>
      <c r="B908" s="355"/>
      <c r="C908" s="420"/>
      <c r="D908" s="418"/>
      <c r="E908" s="418"/>
      <c r="F908" s="419"/>
      <c r="G908" s="415"/>
    </row>
    <row r="909" spans="1:7" x14ac:dyDescent="0.2">
      <c r="A909" s="425" t="s">
        <v>824</v>
      </c>
      <c r="B909" s="355"/>
      <c r="C909" s="420" t="s">
        <v>825</v>
      </c>
      <c r="D909" s="418" t="s">
        <v>70</v>
      </c>
      <c r="E909" s="418">
        <v>135</v>
      </c>
      <c r="F909" s="419"/>
      <c r="G909" s="415"/>
    </row>
    <row r="910" spans="1:7" x14ac:dyDescent="0.2">
      <c r="A910" s="425"/>
      <c r="B910" s="355"/>
      <c r="C910" s="420"/>
      <c r="D910" s="418"/>
      <c r="E910" s="418"/>
      <c r="F910" s="419"/>
      <c r="G910" s="415"/>
    </row>
    <row r="911" spans="1:7" x14ac:dyDescent="0.2">
      <c r="A911" s="425"/>
      <c r="B911" s="355"/>
      <c r="C911" s="420"/>
      <c r="D911" s="418"/>
      <c r="E911" s="418"/>
      <c r="F911" s="419"/>
      <c r="G911" s="415"/>
    </row>
    <row r="912" spans="1:7" x14ac:dyDescent="0.2">
      <c r="A912" s="426"/>
      <c r="B912" s="427"/>
      <c r="C912" s="436" t="s">
        <v>826</v>
      </c>
      <c r="D912" s="444"/>
      <c r="E912" s="444"/>
      <c r="F912" s="445"/>
      <c r="G912" s="429"/>
    </row>
    <row r="913" spans="1:7" x14ac:dyDescent="0.2">
      <c r="A913" s="425"/>
      <c r="B913" s="355"/>
      <c r="C913" s="480"/>
      <c r="D913" s="418"/>
      <c r="E913" s="418"/>
      <c r="F913" s="419"/>
      <c r="G913" s="415"/>
    </row>
    <row r="914" spans="1:7" x14ac:dyDescent="0.2">
      <c r="A914" s="425"/>
      <c r="B914" s="355"/>
      <c r="C914" s="420"/>
      <c r="D914" s="418"/>
      <c r="E914" s="418"/>
      <c r="F914" s="419"/>
      <c r="G914" s="415"/>
    </row>
    <row r="915" spans="1:7" x14ac:dyDescent="0.2">
      <c r="A915" s="425"/>
      <c r="B915" s="355"/>
      <c r="C915" s="417" t="s">
        <v>411</v>
      </c>
      <c r="D915" s="418"/>
      <c r="E915" s="418"/>
      <c r="F915" s="419"/>
      <c r="G915" s="415"/>
    </row>
    <row r="916" spans="1:7" x14ac:dyDescent="0.2">
      <c r="A916" s="425"/>
      <c r="B916" s="355"/>
      <c r="C916" s="417"/>
      <c r="D916" s="418"/>
      <c r="E916" s="418"/>
      <c r="F916" s="419"/>
      <c r="G916" s="415"/>
    </row>
    <row r="917" spans="1:7" x14ac:dyDescent="0.2">
      <c r="A917" s="425"/>
      <c r="B917" s="355"/>
      <c r="C917" s="417" t="s">
        <v>390</v>
      </c>
      <c r="D917" s="418"/>
      <c r="E917" s="418"/>
      <c r="F917" s="419"/>
      <c r="G917" s="415"/>
    </row>
    <row r="918" spans="1:7" x14ac:dyDescent="0.2">
      <c r="A918" s="425"/>
      <c r="B918" s="355"/>
      <c r="C918" s="417"/>
      <c r="D918" s="418"/>
      <c r="E918" s="418"/>
      <c r="F918" s="419"/>
      <c r="G918" s="415"/>
    </row>
    <row r="919" spans="1:7" x14ac:dyDescent="0.2">
      <c r="A919" s="425"/>
      <c r="B919" s="355"/>
      <c r="C919" s="417" t="s">
        <v>330</v>
      </c>
      <c r="D919" s="418"/>
      <c r="E919" s="418"/>
      <c r="F919" s="419"/>
      <c r="G919" s="415"/>
    </row>
    <row r="920" spans="1:7" x14ac:dyDescent="0.2">
      <c r="A920" s="425"/>
      <c r="B920" s="355"/>
      <c r="C920" s="420"/>
      <c r="D920" s="418"/>
      <c r="E920" s="418"/>
      <c r="F920" s="419"/>
      <c r="G920" s="415"/>
    </row>
    <row r="921" spans="1:7" x14ac:dyDescent="0.2">
      <c r="A921" s="425"/>
      <c r="B921" s="355"/>
      <c r="C921" s="420" t="s">
        <v>391</v>
      </c>
      <c r="D921" s="418"/>
      <c r="E921" s="418"/>
      <c r="F921" s="419"/>
      <c r="G921" s="415"/>
    </row>
    <row r="922" spans="1:7" x14ac:dyDescent="0.2">
      <c r="A922" s="425"/>
      <c r="B922" s="355"/>
      <c r="C922" s="420"/>
      <c r="D922" s="418"/>
      <c r="E922" s="418"/>
      <c r="F922" s="419"/>
      <c r="G922" s="415"/>
    </row>
    <row r="923" spans="1:7" x14ac:dyDescent="0.2">
      <c r="A923" s="425"/>
      <c r="B923" s="355"/>
      <c r="C923" s="420" t="s">
        <v>370</v>
      </c>
      <c r="D923" s="418"/>
      <c r="E923" s="418"/>
      <c r="F923" s="419"/>
      <c r="G923" s="415"/>
    </row>
    <row r="924" spans="1:7" x14ac:dyDescent="0.2">
      <c r="A924" s="425"/>
      <c r="B924" s="355"/>
      <c r="C924" s="420" t="s">
        <v>392</v>
      </c>
      <c r="D924" s="418"/>
      <c r="E924" s="418"/>
      <c r="F924" s="419"/>
      <c r="G924" s="415"/>
    </row>
    <row r="925" spans="1:7" x14ac:dyDescent="0.2">
      <c r="A925" s="425"/>
      <c r="B925" s="355"/>
      <c r="C925" s="420" t="s">
        <v>393</v>
      </c>
      <c r="D925" s="418"/>
      <c r="E925" s="418"/>
      <c r="F925" s="419"/>
      <c r="G925" s="415"/>
    </row>
    <row r="926" spans="1:7" x14ac:dyDescent="0.2">
      <c r="A926" s="425"/>
      <c r="B926" s="355"/>
      <c r="C926" s="420"/>
      <c r="D926" s="418"/>
      <c r="E926" s="418"/>
      <c r="F926" s="419"/>
      <c r="G926" s="415"/>
    </row>
    <row r="927" spans="1:7" x14ac:dyDescent="0.2">
      <c r="A927" s="425"/>
      <c r="B927" s="355"/>
      <c r="C927" s="420" t="s">
        <v>394</v>
      </c>
      <c r="D927" s="418"/>
      <c r="E927" s="418"/>
      <c r="F927" s="419"/>
      <c r="G927" s="415"/>
    </row>
    <row r="928" spans="1:7" x14ac:dyDescent="0.2">
      <c r="A928" s="425"/>
      <c r="B928" s="355"/>
      <c r="C928" s="420" t="s">
        <v>395</v>
      </c>
      <c r="D928" s="418"/>
      <c r="E928" s="418"/>
      <c r="F928" s="419"/>
      <c r="G928" s="415"/>
    </row>
    <row r="929" spans="1:7" x14ac:dyDescent="0.2">
      <c r="A929" s="425"/>
      <c r="B929" s="355"/>
      <c r="C929" s="420" t="s">
        <v>396</v>
      </c>
      <c r="D929" s="418"/>
      <c r="E929" s="418"/>
      <c r="F929" s="419"/>
      <c r="G929" s="415"/>
    </row>
    <row r="930" spans="1:7" x14ac:dyDescent="0.2">
      <c r="A930" s="425"/>
      <c r="B930" s="355"/>
      <c r="C930" s="420" t="s">
        <v>397</v>
      </c>
      <c r="D930" s="418"/>
      <c r="E930" s="418"/>
      <c r="F930" s="419"/>
      <c r="G930" s="415"/>
    </row>
    <row r="931" spans="1:7" x14ac:dyDescent="0.2">
      <c r="A931" s="425"/>
      <c r="B931" s="355"/>
      <c r="C931" s="420"/>
      <c r="D931" s="418"/>
      <c r="E931" s="418"/>
      <c r="F931" s="419"/>
      <c r="G931" s="415"/>
    </row>
    <row r="932" spans="1:7" x14ac:dyDescent="0.2">
      <c r="A932" s="425"/>
      <c r="B932" s="355"/>
      <c r="C932" s="420" t="s">
        <v>398</v>
      </c>
      <c r="D932" s="418"/>
      <c r="E932" s="418"/>
      <c r="F932" s="419"/>
      <c r="G932" s="415"/>
    </row>
    <row r="933" spans="1:7" x14ac:dyDescent="0.2">
      <c r="A933" s="425"/>
      <c r="B933" s="355"/>
      <c r="C933" s="420"/>
      <c r="D933" s="418"/>
      <c r="E933" s="418"/>
      <c r="F933" s="419"/>
      <c r="G933" s="415"/>
    </row>
    <row r="934" spans="1:7" x14ac:dyDescent="0.2">
      <c r="A934" s="425"/>
      <c r="B934" s="355"/>
      <c r="C934" s="420"/>
      <c r="D934" s="418"/>
      <c r="E934" s="418"/>
      <c r="F934" s="419"/>
      <c r="G934" s="415"/>
    </row>
    <row r="935" spans="1:7" x14ac:dyDescent="0.2">
      <c r="A935" s="425"/>
      <c r="B935" s="355"/>
      <c r="C935" s="417" t="s">
        <v>827</v>
      </c>
      <c r="D935" s="418"/>
      <c r="E935" s="418"/>
      <c r="F935" s="419"/>
      <c r="G935" s="415"/>
    </row>
    <row r="936" spans="1:7" x14ac:dyDescent="0.2">
      <c r="A936" s="425"/>
      <c r="B936" s="355"/>
      <c r="C936" s="420"/>
      <c r="D936" s="418"/>
      <c r="E936" s="418"/>
      <c r="F936" s="419"/>
      <c r="G936" s="415"/>
    </row>
    <row r="937" spans="1:7" x14ac:dyDescent="0.2">
      <c r="A937" s="425" t="s">
        <v>828</v>
      </c>
      <c r="B937" s="355"/>
      <c r="C937" s="420" t="s">
        <v>407</v>
      </c>
      <c r="D937" s="418"/>
      <c r="E937" s="418"/>
      <c r="F937" s="419"/>
      <c r="G937" s="415"/>
    </row>
    <row r="938" spans="1:7" x14ac:dyDescent="0.2">
      <c r="A938" s="425"/>
      <c r="B938" s="355"/>
      <c r="C938" s="420" t="s">
        <v>408</v>
      </c>
      <c r="D938" s="418" t="s">
        <v>70</v>
      </c>
      <c r="E938" s="418">
        <v>110</v>
      </c>
      <c r="F938" s="419"/>
      <c r="G938" s="415"/>
    </row>
    <row r="939" spans="1:7" x14ac:dyDescent="0.2">
      <c r="A939" s="425"/>
      <c r="B939" s="355"/>
      <c r="C939" s="420" t="s">
        <v>409</v>
      </c>
      <c r="D939" s="418"/>
      <c r="E939" s="418"/>
      <c r="F939" s="419"/>
      <c r="G939" s="415"/>
    </row>
    <row r="940" spans="1:7" x14ac:dyDescent="0.2">
      <c r="A940" s="425"/>
      <c r="B940" s="355"/>
      <c r="C940" s="420"/>
      <c r="D940" s="418"/>
      <c r="E940" s="418"/>
      <c r="F940" s="419"/>
      <c r="G940" s="415"/>
    </row>
    <row r="941" spans="1:7" x14ac:dyDescent="0.2">
      <c r="A941" s="425" t="s">
        <v>829</v>
      </c>
      <c r="B941" s="355"/>
      <c r="C941" s="420" t="s">
        <v>830</v>
      </c>
      <c r="D941" s="418"/>
      <c r="E941" s="418"/>
      <c r="F941" s="419"/>
      <c r="G941" s="415"/>
    </row>
    <row r="942" spans="1:7" x14ac:dyDescent="0.2">
      <c r="A942" s="425"/>
      <c r="B942" s="355"/>
      <c r="C942" s="420"/>
      <c r="D942" s="418"/>
      <c r="E942" s="418"/>
      <c r="F942" s="419"/>
      <c r="G942" s="415"/>
    </row>
    <row r="943" spans="1:7" x14ac:dyDescent="0.2">
      <c r="A943" s="425" t="s">
        <v>831</v>
      </c>
      <c r="B943" s="355"/>
      <c r="C943" s="420" t="s">
        <v>832</v>
      </c>
      <c r="D943" s="418" t="s">
        <v>86</v>
      </c>
      <c r="E943" s="418">
        <f>72+12</f>
        <v>84</v>
      </c>
      <c r="F943" s="419"/>
      <c r="G943" s="415"/>
    </row>
    <row r="944" spans="1:7" x14ac:dyDescent="0.2">
      <c r="A944" s="425"/>
      <c r="B944" s="355"/>
      <c r="C944" s="420"/>
      <c r="D944" s="418"/>
      <c r="E944" s="418"/>
      <c r="F944" s="419"/>
      <c r="G944" s="415"/>
    </row>
    <row r="945" spans="1:7" x14ac:dyDescent="0.2">
      <c r="A945" s="425"/>
      <c r="B945" s="355"/>
      <c r="C945" s="417" t="s">
        <v>833</v>
      </c>
      <c r="D945" s="418"/>
      <c r="E945" s="418"/>
      <c r="F945" s="419"/>
      <c r="G945" s="415"/>
    </row>
    <row r="946" spans="1:7" x14ac:dyDescent="0.2">
      <c r="A946" s="425"/>
      <c r="B946" s="355"/>
      <c r="C946" s="420"/>
      <c r="D946" s="418"/>
      <c r="E946" s="418"/>
      <c r="F946" s="419"/>
      <c r="G946" s="415"/>
    </row>
    <row r="947" spans="1:7" x14ac:dyDescent="0.2">
      <c r="A947" s="425" t="s">
        <v>834</v>
      </c>
      <c r="B947" s="355"/>
      <c r="C947" s="420" t="s">
        <v>835</v>
      </c>
      <c r="D947" s="418" t="s">
        <v>14</v>
      </c>
      <c r="E947" s="418">
        <v>4</v>
      </c>
      <c r="F947" s="419"/>
      <c r="G947" s="415"/>
    </row>
    <row r="948" spans="1:7" x14ac:dyDescent="0.2">
      <c r="A948" s="425"/>
      <c r="B948" s="355"/>
      <c r="C948" s="420"/>
      <c r="D948" s="418"/>
      <c r="E948" s="418"/>
      <c r="F948" s="419"/>
      <c r="G948" s="415"/>
    </row>
    <row r="949" spans="1:7" x14ac:dyDescent="0.2">
      <c r="A949" s="425"/>
      <c r="B949" s="355"/>
      <c r="C949" s="420"/>
      <c r="D949" s="418"/>
      <c r="E949" s="418"/>
      <c r="F949" s="419"/>
      <c r="G949" s="415"/>
    </row>
    <row r="950" spans="1:7" x14ac:dyDescent="0.2">
      <c r="A950" s="426"/>
      <c r="B950" s="427"/>
      <c r="C950" s="436" t="s">
        <v>410</v>
      </c>
      <c r="D950" s="444"/>
      <c r="E950" s="444"/>
      <c r="F950" s="445"/>
      <c r="G950" s="429"/>
    </row>
    <row r="951" spans="1:7" x14ac:dyDescent="0.2">
      <c r="A951" s="426"/>
      <c r="B951" s="427"/>
      <c r="C951" s="439"/>
      <c r="D951" s="446"/>
      <c r="E951" s="446"/>
      <c r="F951" s="446"/>
      <c r="G951" s="442"/>
    </row>
    <row r="952" spans="1:7" x14ac:dyDescent="0.2">
      <c r="A952" s="425"/>
      <c r="B952" s="355"/>
      <c r="C952" s="420"/>
      <c r="D952" s="418"/>
      <c r="E952" s="418"/>
      <c r="F952" s="419"/>
      <c r="G952" s="415"/>
    </row>
    <row r="953" spans="1:7" x14ac:dyDescent="0.2">
      <c r="A953" s="425"/>
      <c r="B953" s="355"/>
      <c r="C953" s="420"/>
      <c r="D953" s="418"/>
      <c r="E953" s="418"/>
      <c r="F953" s="419"/>
      <c r="G953" s="415"/>
    </row>
    <row r="954" spans="1:7" x14ac:dyDescent="0.2">
      <c r="A954" s="425"/>
      <c r="B954" s="355"/>
      <c r="C954" s="420"/>
      <c r="D954" s="418"/>
      <c r="E954" s="418"/>
      <c r="F954" s="419"/>
      <c r="G954" s="415"/>
    </row>
    <row r="955" spans="1:7" x14ac:dyDescent="0.2">
      <c r="A955" s="425"/>
      <c r="B955" s="355"/>
      <c r="C955" s="417" t="s">
        <v>458</v>
      </c>
      <c r="D955" s="418"/>
      <c r="E955" s="418"/>
      <c r="F955" s="419"/>
      <c r="G955" s="415"/>
    </row>
    <row r="956" spans="1:7" x14ac:dyDescent="0.2">
      <c r="A956" s="425"/>
      <c r="B956" s="355"/>
      <c r="C956" s="417"/>
      <c r="D956" s="418"/>
      <c r="E956" s="418"/>
      <c r="F956" s="419"/>
      <c r="G956" s="415"/>
    </row>
    <row r="957" spans="1:7" x14ac:dyDescent="0.2">
      <c r="A957" s="425"/>
      <c r="B957" s="355"/>
      <c r="C957" s="417" t="s">
        <v>459</v>
      </c>
      <c r="D957" s="418"/>
      <c r="E957" s="418"/>
      <c r="F957" s="419"/>
      <c r="G957" s="415"/>
    </row>
    <row r="958" spans="1:7" x14ac:dyDescent="0.2">
      <c r="A958" s="425"/>
      <c r="B958" s="355"/>
      <c r="C958" s="417"/>
      <c r="D958" s="418"/>
      <c r="E958" s="418"/>
      <c r="F958" s="419"/>
      <c r="G958" s="415"/>
    </row>
    <row r="959" spans="1:7" x14ac:dyDescent="0.2">
      <c r="A959" s="425"/>
      <c r="B959" s="355"/>
      <c r="C959" s="417" t="s">
        <v>330</v>
      </c>
      <c r="D959" s="418"/>
      <c r="E959" s="418"/>
      <c r="F959" s="419"/>
      <c r="G959" s="415"/>
    </row>
    <row r="960" spans="1:7" x14ac:dyDescent="0.2">
      <c r="A960" s="425"/>
      <c r="B960" s="355"/>
      <c r="C960" s="420"/>
      <c r="D960" s="418"/>
      <c r="E960" s="418"/>
      <c r="F960" s="419"/>
      <c r="G960" s="415"/>
    </row>
    <row r="961" spans="1:7" x14ac:dyDescent="0.2">
      <c r="A961" s="425"/>
      <c r="B961" s="355"/>
      <c r="C961" s="420" t="s">
        <v>460</v>
      </c>
      <c r="D961" s="418"/>
      <c r="E961" s="418"/>
      <c r="F961" s="419"/>
      <c r="G961" s="415"/>
    </row>
    <row r="962" spans="1:7" x14ac:dyDescent="0.2">
      <c r="A962" s="425"/>
      <c r="B962" s="355"/>
      <c r="C962" s="420"/>
      <c r="D962" s="418"/>
      <c r="E962" s="418"/>
      <c r="F962" s="419"/>
      <c r="G962" s="415"/>
    </row>
    <row r="963" spans="1:7" x14ac:dyDescent="0.2">
      <c r="A963" s="425"/>
      <c r="B963" s="355"/>
      <c r="C963" s="420" t="s">
        <v>461</v>
      </c>
      <c r="D963" s="418"/>
      <c r="E963" s="418"/>
      <c r="F963" s="419"/>
      <c r="G963" s="415"/>
    </row>
    <row r="964" spans="1:7" x14ac:dyDescent="0.2">
      <c r="A964" s="425"/>
      <c r="B964" s="355"/>
      <c r="C964" s="420" t="s">
        <v>462</v>
      </c>
      <c r="D964" s="418"/>
      <c r="E964" s="418"/>
      <c r="F964" s="419"/>
      <c r="G964" s="415"/>
    </row>
    <row r="965" spans="1:7" x14ac:dyDescent="0.2">
      <c r="A965" s="425"/>
      <c r="B965" s="355"/>
      <c r="C965" s="420"/>
      <c r="D965" s="418"/>
      <c r="E965" s="418"/>
      <c r="F965" s="419"/>
      <c r="G965" s="415"/>
    </row>
    <row r="966" spans="1:7" x14ac:dyDescent="0.2">
      <c r="A966" s="425"/>
      <c r="B966" s="355"/>
      <c r="C966" s="420" t="s">
        <v>463</v>
      </c>
      <c r="D966" s="418"/>
      <c r="E966" s="418"/>
      <c r="F966" s="419"/>
      <c r="G966" s="415"/>
    </row>
    <row r="967" spans="1:7" x14ac:dyDescent="0.2">
      <c r="A967" s="425"/>
      <c r="B967" s="355"/>
      <c r="C967" s="420" t="s">
        <v>464</v>
      </c>
      <c r="D967" s="418"/>
      <c r="E967" s="418"/>
      <c r="F967" s="419"/>
      <c r="G967" s="415"/>
    </row>
    <row r="968" spans="1:7" x14ac:dyDescent="0.2">
      <c r="A968" s="425"/>
      <c r="B968" s="355"/>
      <c r="C968" s="420" t="s">
        <v>465</v>
      </c>
      <c r="D968" s="418"/>
      <c r="E968" s="418"/>
      <c r="F968" s="419"/>
      <c r="G968" s="415"/>
    </row>
    <row r="969" spans="1:7" x14ac:dyDescent="0.2">
      <c r="A969" s="425"/>
      <c r="B969" s="355"/>
      <c r="C969" s="420"/>
      <c r="D969" s="418"/>
      <c r="E969" s="418"/>
      <c r="F969" s="419"/>
      <c r="G969" s="415"/>
    </row>
    <row r="970" spans="1:7" x14ac:dyDescent="0.2">
      <c r="A970" s="425"/>
      <c r="B970" s="355"/>
      <c r="C970" s="420" t="s">
        <v>466</v>
      </c>
      <c r="D970" s="418"/>
      <c r="E970" s="418"/>
      <c r="F970" s="419"/>
      <c r="G970" s="415"/>
    </row>
    <row r="971" spans="1:7" x14ac:dyDescent="0.2">
      <c r="A971" s="425"/>
      <c r="B971" s="355"/>
      <c r="C971" s="420" t="s">
        <v>467</v>
      </c>
      <c r="D971" s="418"/>
      <c r="E971" s="418"/>
      <c r="F971" s="419"/>
      <c r="G971" s="415"/>
    </row>
    <row r="972" spans="1:7" x14ac:dyDescent="0.2">
      <c r="A972" s="425"/>
      <c r="B972" s="355"/>
      <c r="C972" s="420"/>
      <c r="D972" s="418"/>
      <c r="E972" s="418"/>
      <c r="F972" s="419"/>
      <c r="G972" s="415"/>
    </row>
    <row r="973" spans="1:7" x14ac:dyDescent="0.2">
      <c r="A973" s="425"/>
      <c r="B973" s="355"/>
      <c r="C973" s="420" t="s">
        <v>473</v>
      </c>
      <c r="D973" s="418"/>
      <c r="E973" s="418"/>
      <c r="F973" s="419"/>
      <c r="G973" s="415"/>
    </row>
    <row r="974" spans="1:7" x14ac:dyDescent="0.2">
      <c r="A974" s="425"/>
      <c r="B974" s="355"/>
      <c r="C974" s="420"/>
      <c r="D974" s="418"/>
      <c r="E974" s="418"/>
      <c r="F974" s="419"/>
      <c r="G974" s="415"/>
    </row>
    <row r="975" spans="1:7" x14ac:dyDescent="0.2">
      <c r="A975" s="425"/>
      <c r="B975" s="355"/>
      <c r="C975" s="420" t="s">
        <v>474</v>
      </c>
      <c r="D975" s="418"/>
      <c r="E975" s="418"/>
      <c r="F975" s="419"/>
      <c r="G975" s="415"/>
    </row>
    <row r="976" spans="1:7" x14ac:dyDescent="0.2">
      <c r="A976" s="425"/>
      <c r="B976" s="355"/>
      <c r="C976" s="420" t="s">
        <v>475</v>
      </c>
      <c r="D976" s="418"/>
      <c r="E976" s="418"/>
      <c r="F976" s="419"/>
      <c r="G976" s="415"/>
    </row>
    <row r="977" spans="1:7" x14ac:dyDescent="0.2">
      <c r="A977" s="425"/>
      <c r="B977" s="355"/>
      <c r="C977" s="420" t="s">
        <v>476</v>
      </c>
      <c r="D977" s="418"/>
      <c r="E977" s="418"/>
      <c r="F977" s="419"/>
      <c r="G977" s="415"/>
    </row>
    <row r="978" spans="1:7" x14ac:dyDescent="0.2">
      <c r="A978" s="425"/>
      <c r="B978" s="355"/>
      <c r="C978" s="420"/>
      <c r="D978" s="418"/>
      <c r="E978" s="418"/>
      <c r="F978" s="419"/>
      <c r="G978" s="415"/>
    </row>
    <row r="979" spans="1:7" x14ac:dyDescent="0.2">
      <c r="A979" s="425" t="s">
        <v>836</v>
      </c>
      <c r="B979" s="355"/>
      <c r="C979" s="420" t="s">
        <v>837</v>
      </c>
      <c r="D979" s="418" t="s">
        <v>23</v>
      </c>
      <c r="E979" s="418">
        <v>4</v>
      </c>
      <c r="F979" s="419"/>
      <c r="G979" s="415"/>
    </row>
    <row r="980" spans="1:7" x14ac:dyDescent="0.2">
      <c r="A980" s="425"/>
      <c r="B980" s="355"/>
      <c r="C980" s="420"/>
      <c r="D980" s="418"/>
      <c r="E980" s="418"/>
      <c r="F980" s="419"/>
      <c r="G980" s="415"/>
    </row>
    <row r="981" spans="1:7" x14ac:dyDescent="0.2">
      <c r="A981" s="425"/>
      <c r="B981" s="355"/>
      <c r="C981" s="420"/>
      <c r="D981" s="418"/>
      <c r="E981" s="418"/>
      <c r="F981" s="419"/>
      <c r="G981" s="415"/>
    </row>
    <row r="982" spans="1:7" x14ac:dyDescent="0.2">
      <c r="A982" s="425"/>
      <c r="B982" s="355"/>
      <c r="C982" s="420" t="s">
        <v>838</v>
      </c>
      <c r="D982" s="418"/>
      <c r="E982" s="418"/>
      <c r="F982" s="419"/>
      <c r="G982" s="415"/>
    </row>
    <row r="983" spans="1:7" x14ac:dyDescent="0.2">
      <c r="A983" s="425"/>
      <c r="B983" s="355"/>
      <c r="C983" s="420"/>
      <c r="D983" s="418"/>
      <c r="E983" s="418"/>
      <c r="F983" s="419"/>
      <c r="G983" s="415"/>
    </row>
    <row r="984" spans="1:7" ht="63.75" x14ac:dyDescent="0.2">
      <c r="A984" s="448" t="s">
        <v>839</v>
      </c>
      <c r="B984" s="355"/>
      <c r="C984" s="422" t="s">
        <v>840</v>
      </c>
      <c r="D984" s="418" t="s">
        <v>14</v>
      </c>
      <c r="E984" s="418">
        <v>4</v>
      </c>
      <c r="F984" s="419"/>
      <c r="G984" s="415"/>
    </row>
    <row r="985" spans="1:7" x14ac:dyDescent="0.2">
      <c r="A985" s="425"/>
      <c r="B985" s="355"/>
      <c r="C985" s="420"/>
      <c r="D985" s="418"/>
      <c r="E985" s="418"/>
      <c r="F985" s="419"/>
      <c r="G985" s="415"/>
    </row>
    <row r="986" spans="1:7" x14ac:dyDescent="0.2">
      <c r="A986" s="448"/>
      <c r="B986" s="355"/>
      <c r="C986" s="251"/>
      <c r="D986" s="418"/>
      <c r="E986" s="418"/>
      <c r="F986" s="419"/>
      <c r="G986" s="415"/>
    </row>
    <row r="987" spans="1:7" x14ac:dyDescent="0.2">
      <c r="A987" s="448"/>
      <c r="B987" s="355"/>
      <c r="C987" s="251"/>
      <c r="D987" s="418"/>
      <c r="E987" s="418"/>
      <c r="F987" s="419"/>
      <c r="G987" s="415"/>
    </row>
    <row r="988" spans="1:7" x14ac:dyDescent="0.2">
      <c r="A988" s="426"/>
      <c r="B988" s="427"/>
      <c r="C988" s="436" t="s">
        <v>478</v>
      </c>
      <c r="D988" s="437"/>
      <c r="E988" s="437"/>
      <c r="F988" s="438"/>
      <c r="G988" s="429"/>
    </row>
    <row r="989" spans="1:7" x14ac:dyDescent="0.2">
      <c r="A989" s="426"/>
      <c r="B989" s="427"/>
      <c r="C989" s="439"/>
      <c r="D989" s="440"/>
      <c r="E989" s="440"/>
      <c r="F989" s="441"/>
      <c r="G989" s="442"/>
    </row>
    <row r="990" spans="1:7" x14ac:dyDescent="0.2">
      <c r="A990" s="425"/>
      <c r="B990" s="355"/>
      <c r="C990" s="420"/>
      <c r="D990" s="418"/>
      <c r="E990" s="418"/>
      <c r="F990" s="419"/>
      <c r="G990" s="415"/>
    </row>
    <row r="991" spans="1:7" x14ac:dyDescent="0.2">
      <c r="A991" s="426"/>
      <c r="B991" s="427"/>
      <c r="C991" s="439"/>
      <c r="D991" s="440"/>
      <c r="E991" s="440"/>
      <c r="F991" s="441"/>
      <c r="G991" s="442"/>
    </row>
    <row r="992" spans="1:7" x14ac:dyDescent="0.2">
      <c r="A992" s="425"/>
      <c r="B992" s="355"/>
      <c r="C992" s="420"/>
      <c r="D992" s="418"/>
      <c r="E992" s="418"/>
      <c r="F992" s="419"/>
      <c r="G992" s="415"/>
    </row>
    <row r="993" spans="1:7" x14ac:dyDescent="0.2">
      <c r="A993" s="425"/>
      <c r="B993" s="355"/>
      <c r="C993" s="420"/>
      <c r="D993" s="418"/>
      <c r="E993" s="418"/>
      <c r="F993" s="419"/>
      <c r="G993" s="415"/>
    </row>
    <row r="994" spans="1:7" x14ac:dyDescent="0.2">
      <c r="A994" s="425"/>
      <c r="B994" s="355"/>
      <c r="C994" s="417" t="s">
        <v>841</v>
      </c>
      <c r="D994" s="418"/>
      <c r="E994" s="418"/>
      <c r="F994" s="419"/>
      <c r="G994" s="415"/>
    </row>
    <row r="995" spans="1:7" x14ac:dyDescent="0.2">
      <c r="A995" s="425"/>
      <c r="B995" s="355"/>
      <c r="C995" s="417"/>
      <c r="D995" s="418"/>
      <c r="E995" s="418"/>
      <c r="F995" s="419"/>
      <c r="G995" s="415"/>
    </row>
    <row r="996" spans="1:7" x14ac:dyDescent="0.2">
      <c r="A996" s="425"/>
      <c r="B996" s="355"/>
      <c r="C996" s="417" t="s">
        <v>724</v>
      </c>
      <c r="D996" s="418"/>
      <c r="E996" s="418"/>
      <c r="F996" s="419"/>
      <c r="G996" s="415"/>
    </row>
    <row r="997" spans="1:7" x14ac:dyDescent="0.2">
      <c r="A997" s="425"/>
      <c r="B997" s="355"/>
      <c r="C997" s="417"/>
      <c r="D997" s="418"/>
      <c r="E997" s="418"/>
      <c r="F997" s="419"/>
      <c r="G997" s="415"/>
    </row>
    <row r="998" spans="1:7" x14ac:dyDescent="0.2">
      <c r="A998" s="425"/>
      <c r="B998" s="355"/>
      <c r="C998" s="417" t="s">
        <v>311</v>
      </c>
      <c r="D998" s="418"/>
      <c r="E998" s="418"/>
      <c r="F998" s="419"/>
      <c r="G998" s="415"/>
    </row>
    <row r="999" spans="1:7" x14ac:dyDescent="0.2">
      <c r="A999" s="425"/>
      <c r="B999" s="355"/>
      <c r="C999" s="420"/>
      <c r="D999" s="418"/>
      <c r="E999" s="418"/>
      <c r="F999" s="419"/>
      <c r="G999" s="415"/>
    </row>
    <row r="1000" spans="1:7" x14ac:dyDescent="0.2">
      <c r="A1000" s="425"/>
      <c r="B1000" s="355"/>
      <c r="C1000" s="420" t="s">
        <v>725</v>
      </c>
      <c r="D1000" s="418"/>
      <c r="E1000" s="418"/>
      <c r="F1000" s="419"/>
      <c r="G1000" s="415"/>
    </row>
    <row r="1001" spans="1:7" x14ac:dyDescent="0.2">
      <c r="A1001" s="425"/>
      <c r="B1001" s="355"/>
      <c r="C1001" s="420" t="s">
        <v>726</v>
      </c>
      <c r="D1001" s="418"/>
      <c r="E1001" s="418"/>
      <c r="F1001" s="419"/>
      <c r="G1001" s="415"/>
    </row>
    <row r="1002" spans="1:7" x14ac:dyDescent="0.2">
      <c r="A1002" s="425"/>
      <c r="B1002" s="355"/>
      <c r="C1002" s="420"/>
      <c r="D1002" s="418"/>
      <c r="E1002" s="418"/>
      <c r="F1002" s="419"/>
      <c r="G1002" s="415"/>
    </row>
    <row r="1003" spans="1:7" x14ac:dyDescent="0.2">
      <c r="A1003" s="425"/>
      <c r="B1003" s="355"/>
      <c r="C1003" s="420" t="s">
        <v>727</v>
      </c>
      <c r="D1003" s="418"/>
      <c r="E1003" s="418"/>
      <c r="F1003" s="419"/>
      <c r="G1003" s="415"/>
    </row>
    <row r="1004" spans="1:7" x14ac:dyDescent="0.2">
      <c r="A1004" s="425"/>
      <c r="B1004" s="355"/>
      <c r="C1004" s="420"/>
      <c r="D1004" s="418"/>
      <c r="E1004" s="418"/>
      <c r="F1004" s="419"/>
      <c r="G1004" s="415"/>
    </row>
    <row r="1005" spans="1:7" x14ac:dyDescent="0.2">
      <c r="A1005" s="425"/>
      <c r="B1005" s="355"/>
      <c r="C1005" s="420" t="s">
        <v>842</v>
      </c>
      <c r="D1005" s="418"/>
      <c r="E1005" s="418"/>
      <c r="F1005" s="419"/>
      <c r="G1005" s="415"/>
    </row>
    <row r="1006" spans="1:7" x14ac:dyDescent="0.2">
      <c r="A1006" s="425"/>
      <c r="B1006" s="355"/>
      <c r="C1006" s="420"/>
      <c r="D1006" s="418"/>
      <c r="E1006" s="418"/>
      <c r="F1006" s="419"/>
      <c r="G1006" s="415"/>
    </row>
    <row r="1007" spans="1:7" x14ac:dyDescent="0.2">
      <c r="A1007" s="425" t="s">
        <v>843</v>
      </c>
      <c r="B1007" s="355"/>
      <c r="C1007" s="420" t="s">
        <v>844</v>
      </c>
      <c r="D1007" s="418" t="s">
        <v>70</v>
      </c>
      <c r="E1007" s="418">
        <v>8</v>
      </c>
      <c r="F1007" s="419"/>
      <c r="G1007" s="415"/>
    </row>
    <row r="1008" spans="1:7" x14ac:dyDescent="0.2">
      <c r="A1008" s="425"/>
      <c r="B1008" s="355"/>
      <c r="C1008" s="420"/>
      <c r="D1008" s="418"/>
      <c r="E1008" s="418"/>
      <c r="F1008" s="419"/>
      <c r="G1008" s="415"/>
    </row>
    <row r="1009" spans="1:7" x14ac:dyDescent="0.2">
      <c r="A1009" s="425"/>
      <c r="B1009" s="355"/>
      <c r="C1009" s="420" t="s">
        <v>728</v>
      </c>
      <c r="D1009" s="418"/>
      <c r="E1009" s="418"/>
      <c r="F1009" s="419"/>
      <c r="G1009" s="415"/>
    </row>
    <row r="1010" spans="1:7" x14ac:dyDescent="0.2">
      <c r="A1010" s="425"/>
      <c r="B1010" s="355"/>
      <c r="C1010" s="420"/>
      <c r="D1010" s="418"/>
      <c r="E1010" s="418"/>
      <c r="F1010" s="419"/>
      <c r="G1010" s="415"/>
    </row>
    <row r="1011" spans="1:7" x14ac:dyDescent="0.2">
      <c r="A1011" s="425"/>
      <c r="B1011" s="355"/>
      <c r="C1011" s="420"/>
      <c r="D1011" s="418"/>
      <c r="E1011" s="418"/>
      <c r="F1011" s="419"/>
      <c r="G1011" s="415"/>
    </row>
    <row r="1012" spans="1:7" x14ac:dyDescent="0.2">
      <c r="A1012" s="426"/>
      <c r="B1012" s="427"/>
      <c r="C1012" s="436" t="s">
        <v>738</v>
      </c>
      <c r="D1012" s="437"/>
      <c r="E1012" s="437"/>
      <c r="F1012" s="438"/>
      <c r="G1012" s="429"/>
    </row>
    <row r="1013" spans="1:7" x14ac:dyDescent="0.2">
      <c r="A1013" s="426"/>
      <c r="B1013" s="427"/>
      <c r="C1013" s="454"/>
      <c r="D1013" s="440"/>
      <c r="E1013" s="440"/>
      <c r="F1013" s="441"/>
      <c r="G1013" s="429"/>
    </row>
    <row r="1014" spans="1:7" x14ac:dyDescent="0.2">
      <c r="A1014" s="425"/>
      <c r="B1014" s="355"/>
      <c r="C1014" s="420"/>
      <c r="D1014" s="418"/>
      <c r="E1014" s="418"/>
      <c r="F1014" s="419"/>
      <c r="G1014" s="415"/>
    </row>
    <row r="1015" spans="1:7" x14ac:dyDescent="0.2">
      <c r="A1015" s="425"/>
      <c r="B1015" s="355"/>
      <c r="C1015" s="417" t="s">
        <v>487</v>
      </c>
      <c r="D1015" s="418"/>
      <c r="E1015" s="418"/>
      <c r="F1015" s="419"/>
      <c r="G1015" s="415"/>
    </row>
    <row r="1016" spans="1:7" x14ac:dyDescent="0.2">
      <c r="A1016" s="425"/>
      <c r="B1016" s="355"/>
      <c r="C1016" s="417"/>
      <c r="D1016" s="418"/>
      <c r="E1016" s="418"/>
      <c r="F1016" s="419"/>
      <c r="G1016" s="415"/>
    </row>
    <row r="1017" spans="1:7" x14ac:dyDescent="0.2">
      <c r="A1017" s="425"/>
      <c r="B1017" s="355"/>
      <c r="C1017" s="417" t="s">
        <v>740</v>
      </c>
      <c r="D1017" s="418"/>
      <c r="E1017" s="418"/>
      <c r="F1017" s="419"/>
      <c r="G1017" s="415"/>
    </row>
    <row r="1018" spans="1:7" x14ac:dyDescent="0.2">
      <c r="A1018" s="425"/>
      <c r="B1018" s="355"/>
      <c r="C1018" s="417"/>
      <c r="D1018" s="418"/>
      <c r="E1018" s="418"/>
      <c r="F1018" s="419"/>
      <c r="G1018" s="415"/>
    </row>
    <row r="1019" spans="1:7" x14ac:dyDescent="0.2">
      <c r="A1019" s="425"/>
      <c r="B1019" s="355"/>
      <c r="C1019" s="417" t="s">
        <v>146</v>
      </c>
      <c r="D1019" s="418"/>
      <c r="E1019" s="418"/>
      <c r="F1019" s="419"/>
      <c r="G1019" s="415"/>
    </row>
    <row r="1020" spans="1:7" x14ac:dyDescent="0.2">
      <c r="A1020" s="425"/>
      <c r="B1020" s="355"/>
      <c r="C1020" s="420"/>
      <c r="D1020" s="418"/>
      <c r="E1020" s="418"/>
      <c r="F1020" s="419"/>
      <c r="G1020" s="415"/>
    </row>
    <row r="1021" spans="1:7" x14ac:dyDescent="0.2">
      <c r="A1021" s="425"/>
      <c r="B1021" s="355"/>
      <c r="C1021" s="420" t="s">
        <v>741</v>
      </c>
      <c r="D1021" s="418"/>
      <c r="E1021" s="418"/>
      <c r="F1021" s="419"/>
      <c r="G1021" s="415"/>
    </row>
    <row r="1022" spans="1:7" x14ac:dyDescent="0.2">
      <c r="A1022" s="425"/>
      <c r="B1022" s="355"/>
      <c r="C1022" s="420" t="s">
        <v>742</v>
      </c>
      <c r="D1022" s="418"/>
      <c r="E1022" s="418"/>
      <c r="F1022" s="419"/>
      <c r="G1022" s="415"/>
    </row>
    <row r="1023" spans="1:7" x14ac:dyDescent="0.2">
      <c r="A1023" s="425"/>
      <c r="B1023" s="355"/>
      <c r="C1023" s="420" t="s">
        <v>743</v>
      </c>
      <c r="D1023" s="418"/>
      <c r="E1023" s="418"/>
      <c r="F1023" s="419"/>
      <c r="G1023" s="415"/>
    </row>
    <row r="1024" spans="1:7" x14ac:dyDescent="0.2">
      <c r="A1024" s="425"/>
      <c r="B1024" s="355"/>
      <c r="C1024" s="420"/>
      <c r="D1024" s="418"/>
      <c r="E1024" s="418"/>
      <c r="F1024" s="419"/>
      <c r="G1024" s="415"/>
    </row>
    <row r="1025" spans="1:7" x14ac:dyDescent="0.2">
      <c r="A1025" s="425"/>
      <c r="B1025" s="355"/>
      <c r="C1025" s="420" t="s">
        <v>330</v>
      </c>
      <c r="D1025" s="418"/>
      <c r="E1025" s="418"/>
      <c r="F1025" s="419"/>
      <c r="G1025" s="415"/>
    </row>
    <row r="1026" spans="1:7" x14ac:dyDescent="0.2">
      <c r="A1026" s="425"/>
      <c r="B1026" s="355"/>
      <c r="C1026" s="420"/>
      <c r="D1026" s="418"/>
      <c r="E1026" s="418"/>
      <c r="F1026" s="419"/>
      <c r="G1026" s="415"/>
    </row>
    <row r="1027" spans="1:7" x14ac:dyDescent="0.2">
      <c r="A1027" s="425"/>
      <c r="B1027" s="355"/>
      <c r="C1027" s="420" t="s">
        <v>744</v>
      </c>
      <c r="D1027" s="418"/>
      <c r="E1027" s="418"/>
      <c r="F1027" s="419"/>
      <c r="G1027" s="415"/>
    </row>
    <row r="1028" spans="1:7" x14ac:dyDescent="0.2">
      <c r="A1028" s="425"/>
      <c r="B1028" s="355"/>
      <c r="C1028" s="420"/>
      <c r="D1028" s="418"/>
      <c r="E1028" s="418"/>
      <c r="F1028" s="419"/>
      <c r="G1028" s="415"/>
    </row>
    <row r="1029" spans="1:7" x14ac:dyDescent="0.2">
      <c r="A1029" s="425"/>
      <c r="B1029" s="355"/>
      <c r="C1029" s="420" t="s">
        <v>745</v>
      </c>
      <c r="D1029" s="418"/>
      <c r="E1029" s="418"/>
      <c r="F1029" s="419"/>
      <c r="G1029" s="415"/>
    </row>
    <row r="1030" spans="1:7" x14ac:dyDescent="0.2">
      <c r="A1030" s="425"/>
      <c r="B1030" s="355"/>
      <c r="C1030" s="420" t="s">
        <v>746</v>
      </c>
      <c r="D1030" s="418"/>
      <c r="E1030" s="418"/>
      <c r="F1030" s="419"/>
      <c r="G1030" s="415"/>
    </row>
    <row r="1031" spans="1:7" x14ac:dyDescent="0.2">
      <c r="A1031" s="425"/>
      <c r="B1031" s="355"/>
      <c r="C1031" s="420"/>
      <c r="D1031" s="418"/>
      <c r="E1031" s="418"/>
      <c r="F1031" s="419"/>
      <c r="G1031" s="415"/>
    </row>
    <row r="1032" spans="1:7" x14ac:dyDescent="0.2">
      <c r="A1032" s="425"/>
      <c r="B1032" s="355"/>
      <c r="C1032" s="420"/>
      <c r="D1032" s="418"/>
      <c r="E1032" s="418"/>
      <c r="F1032" s="419"/>
      <c r="G1032" s="415"/>
    </row>
    <row r="1033" spans="1:7" x14ac:dyDescent="0.2">
      <c r="A1033" s="425"/>
      <c r="B1033" s="355"/>
      <c r="C1033" s="420" t="s">
        <v>748</v>
      </c>
      <c r="D1033" s="418"/>
      <c r="E1033" s="418"/>
      <c r="F1033" s="419"/>
      <c r="G1033" s="415"/>
    </row>
    <row r="1034" spans="1:7" x14ac:dyDescent="0.2">
      <c r="A1034" s="425"/>
      <c r="B1034" s="355"/>
      <c r="C1034" s="420"/>
      <c r="D1034" s="418"/>
      <c r="E1034" s="418"/>
      <c r="F1034" s="419"/>
      <c r="G1034" s="415"/>
    </row>
    <row r="1035" spans="1:7" x14ac:dyDescent="0.2">
      <c r="A1035" s="425"/>
      <c r="B1035" s="355"/>
      <c r="C1035" s="420" t="s">
        <v>749</v>
      </c>
      <c r="D1035" s="418"/>
      <c r="E1035" s="418"/>
      <c r="F1035" s="419"/>
      <c r="G1035" s="415"/>
    </row>
    <row r="1036" spans="1:7" x14ac:dyDescent="0.2">
      <c r="A1036" s="425"/>
      <c r="B1036" s="355"/>
      <c r="C1036" s="420" t="s">
        <v>750</v>
      </c>
      <c r="D1036" s="418"/>
      <c r="E1036" s="418"/>
      <c r="F1036" s="419"/>
      <c r="G1036" s="415"/>
    </row>
    <row r="1037" spans="1:7" x14ac:dyDescent="0.2">
      <c r="A1037" s="425"/>
      <c r="B1037" s="355"/>
      <c r="C1037" s="420" t="s">
        <v>751</v>
      </c>
      <c r="D1037" s="418"/>
      <c r="E1037" s="418"/>
      <c r="F1037" s="419"/>
      <c r="G1037" s="415"/>
    </row>
    <row r="1038" spans="1:7" x14ac:dyDescent="0.2">
      <c r="A1038" s="425"/>
      <c r="B1038" s="355"/>
      <c r="C1038" s="420"/>
      <c r="D1038" s="418"/>
      <c r="E1038" s="418"/>
      <c r="F1038" s="419"/>
      <c r="G1038" s="415"/>
    </row>
    <row r="1039" spans="1:7" x14ac:dyDescent="0.2">
      <c r="A1039" s="425" t="s">
        <v>845</v>
      </c>
      <c r="B1039" s="355"/>
      <c r="C1039" s="420" t="s">
        <v>753</v>
      </c>
      <c r="D1039" s="418" t="s">
        <v>70</v>
      </c>
      <c r="E1039" s="418">
        <v>20</v>
      </c>
      <c r="F1039" s="419"/>
      <c r="G1039" s="415"/>
    </row>
    <row r="1040" spans="1:7" x14ac:dyDescent="0.2">
      <c r="A1040" s="425"/>
      <c r="B1040" s="355"/>
      <c r="C1040" s="420"/>
      <c r="D1040" s="418"/>
      <c r="E1040" s="418"/>
      <c r="F1040" s="419"/>
      <c r="G1040" s="415"/>
    </row>
    <row r="1041" spans="1:7" x14ac:dyDescent="0.2">
      <c r="A1041" s="425"/>
      <c r="B1041" s="355"/>
      <c r="C1041" s="420"/>
      <c r="D1041" s="418"/>
      <c r="E1041" s="418"/>
      <c r="F1041" s="419"/>
      <c r="G1041" s="415"/>
    </row>
    <row r="1042" spans="1:7" x14ac:dyDescent="0.2">
      <c r="A1042" s="425"/>
      <c r="B1042" s="355"/>
      <c r="C1042" s="420" t="s">
        <v>756</v>
      </c>
      <c r="D1042" s="418"/>
      <c r="E1042" s="418"/>
      <c r="F1042" s="419"/>
      <c r="G1042" s="415"/>
    </row>
    <row r="1043" spans="1:7" x14ac:dyDescent="0.2">
      <c r="A1043" s="425"/>
      <c r="B1043" s="355"/>
      <c r="C1043" s="420"/>
      <c r="D1043" s="418"/>
      <c r="E1043" s="418"/>
      <c r="F1043" s="419"/>
      <c r="G1043" s="415"/>
    </row>
    <row r="1044" spans="1:7" x14ac:dyDescent="0.2">
      <c r="A1044" s="425"/>
      <c r="B1044" s="355"/>
      <c r="C1044" s="420" t="s">
        <v>757</v>
      </c>
      <c r="D1044" s="418"/>
      <c r="E1044" s="418"/>
      <c r="F1044" s="419"/>
      <c r="G1044" s="415"/>
    </row>
    <row r="1045" spans="1:7" x14ac:dyDescent="0.2">
      <c r="A1045" s="425"/>
      <c r="B1045" s="355"/>
      <c r="C1045" s="420" t="s">
        <v>758</v>
      </c>
      <c r="D1045" s="418"/>
      <c r="E1045" s="418"/>
      <c r="F1045" s="419"/>
      <c r="G1045" s="415"/>
    </row>
    <row r="1046" spans="1:7" x14ac:dyDescent="0.2">
      <c r="A1046" s="425"/>
      <c r="B1046" s="355"/>
      <c r="C1046" s="420" t="s">
        <v>759</v>
      </c>
      <c r="D1046" s="418"/>
      <c r="E1046" s="418"/>
      <c r="F1046" s="419"/>
      <c r="G1046" s="415"/>
    </row>
    <row r="1047" spans="1:7" x14ac:dyDescent="0.2">
      <c r="A1047" s="425"/>
      <c r="B1047" s="355"/>
      <c r="C1047" s="420"/>
      <c r="D1047" s="418"/>
      <c r="E1047" s="418"/>
      <c r="F1047" s="419"/>
      <c r="G1047" s="415"/>
    </row>
    <row r="1048" spans="1:7" x14ac:dyDescent="0.2">
      <c r="A1048" s="425" t="s">
        <v>846</v>
      </c>
      <c r="B1048" s="355"/>
      <c r="C1048" s="420" t="s">
        <v>847</v>
      </c>
      <c r="D1048" s="418" t="s">
        <v>86</v>
      </c>
      <c r="E1048" s="418">
        <v>20</v>
      </c>
      <c r="F1048" s="419"/>
      <c r="G1048" s="415"/>
    </row>
    <row r="1049" spans="1:7" x14ac:dyDescent="0.2">
      <c r="A1049" s="425"/>
      <c r="B1049" s="355"/>
      <c r="C1049" s="420"/>
      <c r="D1049" s="418"/>
      <c r="E1049" s="418"/>
      <c r="F1049" s="419"/>
      <c r="G1049" s="415"/>
    </row>
    <row r="1050" spans="1:7" x14ac:dyDescent="0.2">
      <c r="A1050" s="425" t="s">
        <v>856</v>
      </c>
      <c r="B1050" s="355"/>
      <c r="C1050" s="420" t="s">
        <v>848</v>
      </c>
      <c r="D1050" s="418" t="s">
        <v>70</v>
      </c>
      <c r="E1050" s="418">
        <v>45</v>
      </c>
      <c r="F1050" s="419"/>
      <c r="G1050" s="415"/>
    </row>
    <row r="1051" spans="1:7" x14ac:dyDescent="0.2">
      <c r="A1051" s="425"/>
      <c r="B1051" s="355"/>
      <c r="C1051" s="420"/>
      <c r="D1051" s="418"/>
      <c r="E1051" s="418"/>
      <c r="F1051" s="419"/>
      <c r="G1051" s="415"/>
    </row>
    <row r="1052" spans="1:7" x14ac:dyDescent="0.2">
      <c r="A1052" s="425" t="s">
        <v>857</v>
      </c>
      <c r="B1052" s="355"/>
      <c r="C1052" s="420" t="s">
        <v>849</v>
      </c>
      <c r="D1052" s="418" t="s">
        <v>70</v>
      </c>
      <c r="E1052" s="418">
        <v>110</v>
      </c>
      <c r="F1052" s="419"/>
      <c r="G1052" s="415"/>
    </row>
    <row r="1053" spans="1:7" x14ac:dyDescent="0.2">
      <c r="A1053" s="425"/>
      <c r="B1053" s="355"/>
      <c r="C1053" s="420"/>
      <c r="D1053" s="418"/>
      <c r="E1053" s="418"/>
      <c r="F1053" s="419"/>
      <c r="G1053" s="415"/>
    </row>
    <row r="1054" spans="1:7" x14ac:dyDescent="0.2">
      <c r="A1054" s="425"/>
      <c r="B1054" s="355"/>
      <c r="C1054" s="349"/>
      <c r="D1054" s="418"/>
      <c r="E1054" s="455"/>
      <c r="F1054" s="419"/>
      <c r="G1054" s="415"/>
    </row>
    <row r="1055" spans="1:7" x14ac:dyDescent="0.2">
      <c r="A1055" s="426"/>
      <c r="B1055" s="427"/>
      <c r="C1055" s="436" t="s">
        <v>764</v>
      </c>
      <c r="D1055" s="437"/>
      <c r="E1055" s="437"/>
      <c r="F1055" s="438"/>
      <c r="G1055" s="429"/>
    </row>
    <row r="1056" spans="1:7" x14ac:dyDescent="0.2">
      <c r="A1056" s="456"/>
      <c r="B1056" s="457"/>
      <c r="C1056" s="458"/>
      <c r="D1056" s="437"/>
      <c r="E1056" s="437"/>
      <c r="F1056" s="459"/>
      <c r="G1056" s="429"/>
    </row>
    <row r="1057" spans="1:7" x14ac:dyDescent="0.2">
      <c r="A1057" s="739" t="s">
        <v>765</v>
      </c>
      <c r="B1057" s="740"/>
      <c r="C1057" s="740"/>
      <c r="D1057" s="740"/>
      <c r="E1057" s="740"/>
      <c r="F1057" s="740"/>
      <c r="G1057" s="741"/>
    </row>
    <row r="1058" spans="1:7" x14ac:dyDescent="0.2">
      <c r="A1058" s="460" t="s">
        <v>23</v>
      </c>
      <c r="B1058" s="461"/>
      <c r="C1058" s="742" t="s">
        <v>9</v>
      </c>
      <c r="D1058" s="742"/>
      <c r="E1058" s="742"/>
      <c r="F1058" s="742"/>
      <c r="G1058" s="462" t="s">
        <v>13</v>
      </c>
    </row>
    <row r="1059" spans="1:7" x14ac:dyDescent="0.2">
      <c r="A1059" s="409"/>
      <c r="B1059" s="410"/>
      <c r="C1059" s="463"/>
      <c r="D1059" s="464"/>
      <c r="E1059" s="465"/>
      <c r="F1059" s="466"/>
      <c r="G1059" s="415"/>
    </row>
    <row r="1060" spans="1:7" x14ac:dyDescent="0.2">
      <c r="A1060" s="467" t="s">
        <v>766</v>
      </c>
      <c r="B1060" s="410"/>
      <c r="C1060" s="471" t="s">
        <v>769</v>
      </c>
      <c r="D1060" s="469"/>
      <c r="E1060" s="470"/>
      <c r="F1060" s="451"/>
      <c r="G1060" s="415"/>
    </row>
    <row r="1061" spans="1:7" x14ac:dyDescent="0.2">
      <c r="A1061" s="467" t="s">
        <v>768</v>
      </c>
      <c r="B1061" s="410"/>
      <c r="C1061" s="471" t="s">
        <v>801</v>
      </c>
      <c r="D1061" s="469"/>
      <c r="E1061" s="470"/>
      <c r="F1061" s="451"/>
      <c r="G1061" s="415"/>
    </row>
    <row r="1062" spans="1:7" x14ac:dyDescent="0.2">
      <c r="A1062" s="467" t="s">
        <v>770</v>
      </c>
      <c r="B1062" s="410"/>
      <c r="C1062" s="471" t="s">
        <v>850</v>
      </c>
      <c r="D1062" s="469"/>
      <c r="E1062" s="470"/>
      <c r="F1062" s="451"/>
      <c r="G1062" s="415"/>
    </row>
    <row r="1063" spans="1:7" x14ac:dyDescent="0.2">
      <c r="A1063" s="467" t="s">
        <v>772</v>
      </c>
      <c r="B1063" s="410"/>
      <c r="C1063" s="471" t="s">
        <v>771</v>
      </c>
      <c r="D1063" s="469"/>
      <c r="E1063" s="470"/>
      <c r="F1063" s="451"/>
      <c r="G1063" s="415"/>
    </row>
    <row r="1064" spans="1:7" x14ac:dyDescent="0.2">
      <c r="A1064" s="467" t="s">
        <v>774</v>
      </c>
      <c r="B1064" s="410"/>
      <c r="C1064" s="471" t="s">
        <v>773</v>
      </c>
      <c r="D1064" s="469"/>
      <c r="E1064" s="470"/>
      <c r="F1064" s="451"/>
      <c r="G1064" s="415"/>
    </row>
    <row r="1065" spans="1:7" x14ac:dyDescent="0.2">
      <c r="A1065" s="467" t="s">
        <v>776</v>
      </c>
      <c r="B1065" s="410"/>
      <c r="C1065" s="471" t="s">
        <v>777</v>
      </c>
      <c r="D1065" s="469"/>
      <c r="E1065" s="470"/>
      <c r="F1065" s="451"/>
      <c r="G1065" s="415"/>
    </row>
    <row r="1066" spans="1:7" x14ac:dyDescent="0.2">
      <c r="A1066" s="467" t="s">
        <v>778</v>
      </c>
      <c r="B1066" s="410"/>
      <c r="C1066" s="471" t="s">
        <v>785</v>
      </c>
      <c r="D1066" s="469"/>
      <c r="E1066" s="470"/>
      <c r="F1066" s="451"/>
      <c r="G1066" s="415"/>
    </row>
    <row r="1067" spans="1:7" x14ac:dyDescent="0.2">
      <c r="A1067" s="467" t="s">
        <v>780</v>
      </c>
      <c r="B1067" s="410"/>
      <c r="C1067" s="471" t="s">
        <v>787</v>
      </c>
      <c r="D1067" s="469"/>
      <c r="E1067" s="470"/>
      <c r="F1067" s="451"/>
      <c r="G1067" s="415"/>
    </row>
    <row r="1068" spans="1:7" x14ac:dyDescent="0.2">
      <c r="A1068" s="409"/>
      <c r="B1068" s="410"/>
      <c r="C1068" s="472"/>
      <c r="D1068" s="469"/>
      <c r="E1068" s="470"/>
      <c r="F1068" s="451"/>
      <c r="G1068" s="415"/>
    </row>
    <row r="1069" spans="1:7" x14ac:dyDescent="0.2">
      <c r="A1069" s="473"/>
      <c r="B1069" s="461"/>
      <c r="C1069" s="743" t="s">
        <v>788</v>
      </c>
      <c r="D1069" s="744"/>
      <c r="E1069" s="744"/>
      <c r="F1069" s="745"/>
      <c r="G1069" s="429"/>
    </row>
    <row r="1070" spans="1:7" x14ac:dyDescent="0.2">
      <c r="A1070" s="474"/>
      <c r="B1070" s="475"/>
      <c r="C1070" s="476"/>
      <c r="D1070" s="477"/>
      <c r="E1070" s="478"/>
      <c r="F1070" s="479"/>
      <c r="G1070" s="435"/>
    </row>
  </sheetData>
  <mergeCells count="16">
    <mergeCell ref="A1057:G1057"/>
    <mergeCell ref="C1058:F1058"/>
    <mergeCell ref="C1069:F1069"/>
    <mergeCell ref="J2:L2"/>
    <mergeCell ref="J3:L3"/>
    <mergeCell ref="A5:A6"/>
    <mergeCell ref="B5:B6"/>
    <mergeCell ref="F5:F6"/>
    <mergeCell ref="D36:F36"/>
    <mergeCell ref="A746:G746"/>
    <mergeCell ref="C747:F747"/>
    <mergeCell ref="C761:F761"/>
    <mergeCell ref="A767:A768"/>
    <mergeCell ref="B767:B768"/>
    <mergeCell ref="F767:F768"/>
    <mergeCell ref="C2:F3"/>
  </mergeCells>
  <pageMargins left="0.70866141732283472" right="0.70866141732283472" top="0.74803149606299213" bottom="0.74803149606299213" header="0.31496062992125984" footer="0.31496062992125984"/>
  <pageSetup scale="48" fitToHeight="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171"/>
  <sheetViews>
    <sheetView zoomScale="46" zoomScaleNormal="46" zoomScaleSheetLayoutView="90" workbookViewId="0">
      <pane ySplit="7" topLeftCell="A110" activePane="bottomLeft" state="frozen"/>
      <selection pane="bottomLeft" activeCell="G8" sqref="G8:G168"/>
    </sheetView>
  </sheetViews>
  <sheetFormatPr defaultRowHeight="12.75" x14ac:dyDescent="0.2"/>
  <cols>
    <col min="1" max="1" width="9" style="306" bestFit="1" customWidth="1"/>
    <col min="2" max="2" width="14.5703125" style="19" bestFit="1" customWidth="1"/>
    <col min="3" max="3" width="84.85546875" style="19" bestFit="1" customWidth="1"/>
    <col min="4" max="4" width="4.85546875" style="19" bestFit="1" customWidth="1"/>
    <col min="5" max="5" width="5.140625" style="35" bestFit="1" customWidth="1"/>
    <col min="6" max="6" width="13.85546875" style="19" customWidth="1"/>
    <col min="7" max="7" width="31.85546875" style="19" bestFit="1" customWidth="1"/>
    <col min="8" max="8" width="8.85546875" style="13"/>
    <col min="9" max="9" width="13.5703125" style="14" customWidth="1"/>
    <col min="10" max="256" width="8.85546875" style="14"/>
    <col min="257" max="257" width="7.5703125" style="14" customWidth="1"/>
    <col min="258" max="258" width="9.5703125" style="14" customWidth="1"/>
    <col min="259" max="259" width="43.5703125" style="14" customWidth="1"/>
    <col min="260" max="260" width="8.42578125" style="14" customWidth="1"/>
    <col min="261" max="261" width="9.5703125" style="14" customWidth="1"/>
    <col min="262" max="262" width="11.5703125" style="14" customWidth="1"/>
    <col min="263" max="263" width="15.5703125" style="14" customWidth="1"/>
    <col min="264" max="512" width="8.85546875" style="14"/>
    <col min="513" max="513" width="7.5703125" style="14" customWidth="1"/>
    <col min="514" max="514" width="9.5703125" style="14" customWidth="1"/>
    <col min="515" max="515" width="43.5703125" style="14" customWidth="1"/>
    <col min="516" max="516" width="8.42578125" style="14" customWidth="1"/>
    <col min="517" max="517" width="9.5703125" style="14" customWidth="1"/>
    <col min="518" max="518" width="11.5703125" style="14" customWidth="1"/>
    <col min="519" max="519" width="15.5703125" style="14" customWidth="1"/>
    <col min="520" max="768" width="8.85546875" style="14"/>
    <col min="769" max="769" width="7.5703125" style="14" customWidth="1"/>
    <col min="770" max="770" width="9.5703125" style="14" customWidth="1"/>
    <col min="771" max="771" width="43.5703125" style="14" customWidth="1"/>
    <col min="772" max="772" width="8.42578125" style="14" customWidth="1"/>
    <col min="773" max="773" width="9.5703125" style="14" customWidth="1"/>
    <col min="774" max="774" width="11.5703125" style="14" customWidth="1"/>
    <col min="775" max="775" width="15.5703125" style="14" customWidth="1"/>
    <col min="776" max="1024" width="8.85546875" style="14"/>
    <col min="1025" max="1025" width="7.5703125" style="14" customWidth="1"/>
    <col min="1026" max="1026" width="9.5703125" style="14" customWidth="1"/>
    <col min="1027" max="1027" width="43.5703125" style="14" customWidth="1"/>
    <col min="1028" max="1028" width="8.42578125" style="14" customWidth="1"/>
    <col min="1029" max="1029" width="9.5703125" style="14" customWidth="1"/>
    <col min="1030" max="1030" width="11.5703125" style="14" customWidth="1"/>
    <col min="1031" max="1031" width="15.5703125" style="14" customWidth="1"/>
    <col min="1032" max="1280" width="8.85546875" style="14"/>
    <col min="1281" max="1281" width="7.5703125" style="14" customWidth="1"/>
    <col min="1282" max="1282" width="9.5703125" style="14" customWidth="1"/>
    <col min="1283" max="1283" width="43.5703125" style="14" customWidth="1"/>
    <col min="1284" max="1284" width="8.42578125" style="14" customWidth="1"/>
    <col min="1285" max="1285" width="9.5703125" style="14" customWidth="1"/>
    <col min="1286" max="1286" width="11.5703125" style="14" customWidth="1"/>
    <col min="1287" max="1287" width="15.5703125" style="14" customWidth="1"/>
    <col min="1288" max="1536" width="8.85546875" style="14"/>
    <col min="1537" max="1537" width="7.5703125" style="14" customWidth="1"/>
    <col min="1538" max="1538" width="9.5703125" style="14" customWidth="1"/>
    <col min="1539" max="1539" width="43.5703125" style="14" customWidth="1"/>
    <col min="1540" max="1540" width="8.42578125" style="14" customWidth="1"/>
    <col min="1541" max="1541" width="9.5703125" style="14" customWidth="1"/>
    <col min="1542" max="1542" width="11.5703125" style="14" customWidth="1"/>
    <col min="1543" max="1543" width="15.5703125" style="14" customWidth="1"/>
    <col min="1544" max="1792" width="8.85546875" style="14"/>
    <col min="1793" max="1793" width="7.5703125" style="14" customWidth="1"/>
    <col min="1794" max="1794" width="9.5703125" style="14" customWidth="1"/>
    <col min="1795" max="1795" width="43.5703125" style="14" customWidth="1"/>
    <col min="1796" max="1796" width="8.42578125" style="14" customWidth="1"/>
    <col min="1797" max="1797" width="9.5703125" style="14" customWidth="1"/>
    <col min="1798" max="1798" width="11.5703125" style="14" customWidth="1"/>
    <col min="1799" max="1799" width="15.5703125" style="14" customWidth="1"/>
    <col min="1800" max="2048" width="8.85546875" style="14"/>
    <col min="2049" max="2049" width="7.5703125" style="14" customWidth="1"/>
    <col min="2050" max="2050" width="9.5703125" style="14" customWidth="1"/>
    <col min="2051" max="2051" width="43.5703125" style="14" customWidth="1"/>
    <col min="2052" max="2052" width="8.42578125" style="14" customWidth="1"/>
    <col min="2053" max="2053" width="9.5703125" style="14" customWidth="1"/>
    <col min="2054" max="2054" width="11.5703125" style="14" customWidth="1"/>
    <col min="2055" max="2055" width="15.5703125" style="14" customWidth="1"/>
    <col min="2056" max="2304" width="8.85546875" style="14"/>
    <col min="2305" max="2305" width="7.5703125" style="14" customWidth="1"/>
    <col min="2306" max="2306" width="9.5703125" style="14" customWidth="1"/>
    <col min="2307" max="2307" width="43.5703125" style="14" customWidth="1"/>
    <col min="2308" max="2308" width="8.42578125" style="14" customWidth="1"/>
    <col min="2309" max="2309" width="9.5703125" style="14" customWidth="1"/>
    <col min="2310" max="2310" width="11.5703125" style="14" customWidth="1"/>
    <col min="2311" max="2311" width="15.5703125" style="14" customWidth="1"/>
    <col min="2312" max="2560" width="8.85546875" style="14"/>
    <col min="2561" max="2561" width="7.5703125" style="14" customWidth="1"/>
    <col min="2562" max="2562" width="9.5703125" style="14" customWidth="1"/>
    <col min="2563" max="2563" width="43.5703125" style="14" customWidth="1"/>
    <col min="2564" max="2564" width="8.42578125" style="14" customWidth="1"/>
    <col min="2565" max="2565" width="9.5703125" style="14" customWidth="1"/>
    <col min="2566" max="2566" width="11.5703125" style="14" customWidth="1"/>
    <col min="2567" max="2567" width="15.5703125" style="14" customWidth="1"/>
    <col min="2568" max="2816" width="8.85546875" style="14"/>
    <col min="2817" max="2817" width="7.5703125" style="14" customWidth="1"/>
    <col min="2818" max="2818" width="9.5703125" style="14" customWidth="1"/>
    <col min="2819" max="2819" width="43.5703125" style="14" customWidth="1"/>
    <col min="2820" max="2820" width="8.42578125" style="14" customWidth="1"/>
    <col min="2821" max="2821" width="9.5703125" style="14" customWidth="1"/>
    <col min="2822" max="2822" width="11.5703125" style="14" customWidth="1"/>
    <col min="2823" max="2823" width="15.5703125" style="14" customWidth="1"/>
    <col min="2824" max="3072" width="8.85546875" style="14"/>
    <col min="3073" max="3073" width="7.5703125" style="14" customWidth="1"/>
    <col min="3074" max="3074" width="9.5703125" style="14" customWidth="1"/>
    <col min="3075" max="3075" width="43.5703125" style="14" customWidth="1"/>
    <col min="3076" max="3076" width="8.42578125" style="14" customWidth="1"/>
    <col min="3077" max="3077" width="9.5703125" style="14" customWidth="1"/>
    <col min="3078" max="3078" width="11.5703125" style="14" customWidth="1"/>
    <col min="3079" max="3079" width="15.5703125" style="14" customWidth="1"/>
    <col min="3080" max="3328" width="8.85546875" style="14"/>
    <col min="3329" max="3329" width="7.5703125" style="14" customWidth="1"/>
    <col min="3330" max="3330" width="9.5703125" style="14" customWidth="1"/>
    <col min="3331" max="3331" width="43.5703125" style="14" customWidth="1"/>
    <col min="3332" max="3332" width="8.42578125" style="14" customWidth="1"/>
    <col min="3333" max="3333" width="9.5703125" style="14" customWidth="1"/>
    <col min="3334" max="3334" width="11.5703125" style="14" customWidth="1"/>
    <col min="3335" max="3335" width="15.5703125" style="14" customWidth="1"/>
    <col min="3336" max="3584" width="8.85546875" style="14"/>
    <col min="3585" max="3585" width="7.5703125" style="14" customWidth="1"/>
    <col min="3586" max="3586" width="9.5703125" style="14" customWidth="1"/>
    <col min="3587" max="3587" width="43.5703125" style="14" customWidth="1"/>
    <col min="3588" max="3588" width="8.42578125" style="14" customWidth="1"/>
    <col min="3589" max="3589" width="9.5703125" style="14" customWidth="1"/>
    <col min="3590" max="3590" width="11.5703125" style="14" customWidth="1"/>
    <col min="3591" max="3591" width="15.5703125" style="14" customWidth="1"/>
    <col min="3592" max="3840" width="8.85546875" style="14"/>
    <col min="3841" max="3841" width="7.5703125" style="14" customWidth="1"/>
    <col min="3842" max="3842" width="9.5703125" style="14" customWidth="1"/>
    <col min="3843" max="3843" width="43.5703125" style="14" customWidth="1"/>
    <col min="3844" max="3844" width="8.42578125" style="14" customWidth="1"/>
    <col min="3845" max="3845" width="9.5703125" style="14" customWidth="1"/>
    <col min="3846" max="3846" width="11.5703125" style="14" customWidth="1"/>
    <col min="3847" max="3847" width="15.5703125" style="14" customWidth="1"/>
    <col min="3848" max="4096" width="8.85546875" style="14"/>
    <col min="4097" max="4097" width="7.5703125" style="14" customWidth="1"/>
    <col min="4098" max="4098" width="9.5703125" style="14" customWidth="1"/>
    <col min="4099" max="4099" width="43.5703125" style="14" customWidth="1"/>
    <col min="4100" max="4100" width="8.42578125" style="14" customWidth="1"/>
    <col min="4101" max="4101" width="9.5703125" style="14" customWidth="1"/>
    <col min="4102" max="4102" width="11.5703125" style="14" customWidth="1"/>
    <col min="4103" max="4103" width="15.5703125" style="14" customWidth="1"/>
    <col min="4104" max="4352" width="8.85546875" style="14"/>
    <col min="4353" max="4353" width="7.5703125" style="14" customWidth="1"/>
    <col min="4354" max="4354" width="9.5703125" style="14" customWidth="1"/>
    <col min="4355" max="4355" width="43.5703125" style="14" customWidth="1"/>
    <col min="4356" max="4356" width="8.42578125" style="14" customWidth="1"/>
    <col min="4357" max="4357" width="9.5703125" style="14" customWidth="1"/>
    <col min="4358" max="4358" width="11.5703125" style="14" customWidth="1"/>
    <col min="4359" max="4359" width="15.5703125" style="14" customWidth="1"/>
    <col min="4360" max="4608" width="8.85546875" style="14"/>
    <col min="4609" max="4609" width="7.5703125" style="14" customWidth="1"/>
    <col min="4610" max="4610" width="9.5703125" style="14" customWidth="1"/>
    <col min="4611" max="4611" width="43.5703125" style="14" customWidth="1"/>
    <col min="4612" max="4612" width="8.42578125" style="14" customWidth="1"/>
    <col min="4613" max="4613" width="9.5703125" style="14" customWidth="1"/>
    <col min="4614" max="4614" width="11.5703125" style="14" customWidth="1"/>
    <col min="4615" max="4615" width="15.5703125" style="14" customWidth="1"/>
    <col min="4616" max="4864" width="8.85546875" style="14"/>
    <col min="4865" max="4865" width="7.5703125" style="14" customWidth="1"/>
    <col min="4866" max="4866" width="9.5703125" style="14" customWidth="1"/>
    <col min="4867" max="4867" width="43.5703125" style="14" customWidth="1"/>
    <col min="4868" max="4868" width="8.42578125" style="14" customWidth="1"/>
    <col min="4869" max="4869" width="9.5703125" style="14" customWidth="1"/>
    <col min="4870" max="4870" width="11.5703125" style="14" customWidth="1"/>
    <col min="4871" max="4871" width="15.5703125" style="14" customWidth="1"/>
    <col min="4872" max="5120" width="8.85546875" style="14"/>
    <col min="5121" max="5121" width="7.5703125" style="14" customWidth="1"/>
    <col min="5122" max="5122" width="9.5703125" style="14" customWidth="1"/>
    <col min="5123" max="5123" width="43.5703125" style="14" customWidth="1"/>
    <col min="5124" max="5124" width="8.42578125" style="14" customWidth="1"/>
    <col min="5125" max="5125" width="9.5703125" style="14" customWidth="1"/>
    <col min="5126" max="5126" width="11.5703125" style="14" customWidth="1"/>
    <col min="5127" max="5127" width="15.5703125" style="14" customWidth="1"/>
    <col min="5128" max="5376" width="8.85546875" style="14"/>
    <col min="5377" max="5377" width="7.5703125" style="14" customWidth="1"/>
    <col min="5378" max="5378" width="9.5703125" style="14" customWidth="1"/>
    <col min="5379" max="5379" width="43.5703125" style="14" customWidth="1"/>
    <col min="5380" max="5380" width="8.42578125" style="14" customWidth="1"/>
    <col min="5381" max="5381" width="9.5703125" style="14" customWidth="1"/>
    <col min="5382" max="5382" width="11.5703125" style="14" customWidth="1"/>
    <col min="5383" max="5383" width="15.5703125" style="14" customWidth="1"/>
    <col min="5384" max="5632" width="8.85546875" style="14"/>
    <col min="5633" max="5633" width="7.5703125" style="14" customWidth="1"/>
    <col min="5634" max="5634" width="9.5703125" style="14" customWidth="1"/>
    <col min="5635" max="5635" width="43.5703125" style="14" customWidth="1"/>
    <col min="5636" max="5636" width="8.42578125" style="14" customWidth="1"/>
    <col min="5637" max="5637" width="9.5703125" style="14" customWidth="1"/>
    <col min="5638" max="5638" width="11.5703125" style="14" customWidth="1"/>
    <col min="5639" max="5639" width="15.5703125" style="14" customWidth="1"/>
    <col min="5640" max="5888" width="8.85546875" style="14"/>
    <col min="5889" max="5889" width="7.5703125" style="14" customWidth="1"/>
    <col min="5890" max="5890" width="9.5703125" style="14" customWidth="1"/>
    <col min="5891" max="5891" width="43.5703125" style="14" customWidth="1"/>
    <col min="5892" max="5892" width="8.42578125" style="14" customWidth="1"/>
    <col min="5893" max="5893" width="9.5703125" style="14" customWidth="1"/>
    <col min="5894" max="5894" width="11.5703125" style="14" customWidth="1"/>
    <col min="5895" max="5895" width="15.5703125" style="14" customWidth="1"/>
    <col min="5896" max="6144" width="8.85546875" style="14"/>
    <col min="6145" max="6145" width="7.5703125" style="14" customWidth="1"/>
    <col min="6146" max="6146" width="9.5703125" style="14" customWidth="1"/>
    <col min="6147" max="6147" width="43.5703125" style="14" customWidth="1"/>
    <col min="6148" max="6148" width="8.42578125" style="14" customWidth="1"/>
    <col min="6149" max="6149" width="9.5703125" style="14" customWidth="1"/>
    <col min="6150" max="6150" width="11.5703125" style="14" customWidth="1"/>
    <col min="6151" max="6151" width="15.5703125" style="14" customWidth="1"/>
    <col min="6152" max="6400" width="8.85546875" style="14"/>
    <col min="6401" max="6401" width="7.5703125" style="14" customWidth="1"/>
    <col min="6402" max="6402" width="9.5703125" style="14" customWidth="1"/>
    <col min="6403" max="6403" width="43.5703125" style="14" customWidth="1"/>
    <col min="6404" max="6404" width="8.42578125" style="14" customWidth="1"/>
    <col min="6405" max="6405" width="9.5703125" style="14" customWidth="1"/>
    <col min="6406" max="6406" width="11.5703125" style="14" customWidth="1"/>
    <col min="6407" max="6407" width="15.5703125" style="14" customWidth="1"/>
    <col min="6408" max="6656" width="8.85546875" style="14"/>
    <col min="6657" max="6657" width="7.5703125" style="14" customWidth="1"/>
    <col min="6658" max="6658" width="9.5703125" style="14" customWidth="1"/>
    <col min="6659" max="6659" width="43.5703125" style="14" customWidth="1"/>
    <col min="6660" max="6660" width="8.42578125" style="14" customWidth="1"/>
    <col min="6661" max="6661" width="9.5703125" style="14" customWidth="1"/>
    <col min="6662" max="6662" width="11.5703125" style="14" customWidth="1"/>
    <col min="6663" max="6663" width="15.5703125" style="14" customWidth="1"/>
    <col min="6664" max="6912" width="8.85546875" style="14"/>
    <col min="6913" max="6913" width="7.5703125" style="14" customWidth="1"/>
    <col min="6914" max="6914" width="9.5703125" style="14" customWidth="1"/>
    <col min="6915" max="6915" width="43.5703125" style="14" customWidth="1"/>
    <col min="6916" max="6916" width="8.42578125" style="14" customWidth="1"/>
    <col min="6917" max="6917" width="9.5703125" style="14" customWidth="1"/>
    <col min="6918" max="6918" width="11.5703125" style="14" customWidth="1"/>
    <col min="6919" max="6919" width="15.5703125" style="14" customWidth="1"/>
    <col min="6920" max="7168" width="8.85546875" style="14"/>
    <col min="7169" max="7169" width="7.5703125" style="14" customWidth="1"/>
    <col min="7170" max="7170" width="9.5703125" style="14" customWidth="1"/>
    <col min="7171" max="7171" width="43.5703125" style="14" customWidth="1"/>
    <col min="7172" max="7172" width="8.42578125" style="14" customWidth="1"/>
    <col min="7173" max="7173" width="9.5703125" style="14" customWidth="1"/>
    <col min="7174" max="7174" width="11.5703125" style="14" customWidth="1"/>
    <col min="7175" max="7175" width="15.5703125" style="14" customWidth="1"/>
    <col min="7176" max="7424" width="8.85546875" style="14"/>
    <col min="7425" max="7425" width="7.5703125" style="14" customWidth="1"/>
    <col min="7426" max="7426" width="9.5703125" style="14" customWidth="1"/>
    <col min="7427" max="7427" width="43.5703125" style="14" customWidth="1"/>
    <col min="7428" max="7428" width="8.42578125" style="14" customWidth="1"/>
    <col min="7429" max="7429" width="9.5703125" style="14" customWidth="1"/>
    <col min="7430" max="7430" width="11.5703125" style="14" customWidth="1"/>
    <col min="7431" max="7431" width="15.5703125" style="14" customWidth="1"/>
    <col min="7432" max="7680" width="8.85546875" style="14"/>
    <col min="7681" max="7681" width="7.5703125" style="14" customWidth="1"/>
    <col min="7682" max="7682" width="9.5703125" style="14" customWidth="1"/>
    <col min="7683" max="7683" width="43.5703125" style="14" customWidth="1"/>
    <col min="7684" max="7684" width="8.42578125" style="14" customWidth="1"/>
    <col min="7685" max="7685" width="9.5703125" style="14" customWidth="1"/>
    <col min="7686" max="7686" width="11.5703125" style="14" customWidth="1"/>
    <col min="7687" max="7687" width="15.5703125" style="14" customWidth="1"/>
    <col min="7688" max="7936" width="8.85546875" style="14"/>
    <col min="7937" max="7937" width="7.5703125" style="14" customWidth="1"/>
    <col min="7938" max="7938" width="9.5703125" style="14" customWidth="1"/>
    <col min="7939" max="7939" width="43.5703125" style="14" customWidth="1"/>
    <col min="7940" max="7940" width="8.42578125" style="14" customWidth="1"/>
    <col min="7941" max="7941" width="9.5703125" style="14" customWidth="1"/>
    <col min="7942" max="7942" width="11.5703125" style="14" customWidth="1"/>
    <col min="7943" max="7943" width="15.5703125" style="14" customWidth="1"/>
    <col min="7944" max="8192" width="8.85546875" style="14"/>
    <col min="8193" max="8193" width="7.5703125" style="14" customWidth="1"/>
    <col min="8194" max="8194" width="9.5703125" style="14" customWidth="1"/>
    <col min="8195" max="8195" width="43.5703125" style="14" customWidth="1"/>
    <col min="8196" max="8196" width="8.42578125" style="14" customWidth="1"/>
    <col min="8197" max="8197" width="9.5703125" style="14" customWidth="1"/>
    <col min="8198" max="8198" width="11.5703125" style="14" customWidth="1"/>
    <col min="8199" max="8199" width="15.5703125" style="14" customWidth="1"/>
    <col min="8200" max="8448" width="8.85546875" style="14"/>
    <col min="8449" max="8449" width="7.5703125" style="14" customWidth="1"/>
    <col min="8450" max="8450" width="9.5703125" style="14" customWidth="1"/>
    <col min="8451" max="8451" width="43.5703125" style="14" customWidth="1"/>
    <col min="8452" max="8452" width="8.42578125" style="14" customWidth="1"/>
    <col min="8453" max="8453" width="9.5703125" style="14" customWidth="1"/>
    <col min="8454" max="8454" width="11.5703125" style="14" customWidth="1"/>
    <col min="8455" max="8455" width="15.5703125" style="14" customWidth="1"/>
    <col min="8456" max="8704" width="8.85546875" style="14"/>
    <col min="8705" max="8705" width="7.5703125" style="14" customWidth="1"/>
    <col min="8706" max="8706" width="9.5703125" style="14" customWidth="1"/>
    <col min="8707" max="8707" width="43.5703125" style="14" customWidth="1"/>
    <col min="8708" max="8708" width="8.42578125" style="14" customWidth="1"/>
    <col min="8709" max="8709" width="9.5703125" style="14" customWidth="1"/>
    <col min="8710" max="8710" width="11.5703125" style="14" customWidth="1"/>
    <col min="8711" max="8711" width="15.5703125" style="14" customWidth="1"/>
    <col min="8712" max="8960" width="8.85546875" style="14"/>
    <col min="8961" max="8961" width="7.5703125" style="14" customWidth="1"/>
    <col min="8962" max="8962" width="9.5703125" style="14" customWidth="1"/>
    <col min="8963" max="8963" width="43.5703125" style="14" customWidth="1"/>
    <col min="8964" max="8964" width="8.42578125" style="14" customWidth="1"/>
    <col min="8965" max="8965" width="9.5703125" style="14" customWidth="1"/>
    <col min="8966" max="8966" width="11.5703125" style="14" customWidth="1"/>
    <col min="8967" max="8967" width="15.5703125" style="14" customWidth="1"/>
    <col min="8968" max="9216" width="8.85546875" style="14"/>
    <col min="9217" max="9217" width="7.5703125" style="14" customWidth="1"/>
    <col min="9218" max="9218" width="9.5703125" style="14" customWidth="1"/>
    <col min="9219" max="9219" width="43.5703125" style="14" customWidth="1"/>
    <col min="9220" max="9220" width="8.42578125" style="14" customWidth="1"/>
    <col min="9221" max="9221" width="9.5703125" style="14" customWidth="1"/>
    <col min="9222" max="9222" width="11.5703125" style="14" customWidth="1"/>
    <col min="9223" max="9223" width="15.5703125" style="14" customWidth="1"/>
    <col min="9224" max="9472" width="8.85546875" style="14"/>
    <col min="9473" max="9473" width="7.5703125" style="14" customWidth="1"/>
    <col min="9474" max="9474" width="9.5703125" style="14" customWidth="1"/>
    <col min="9475" max="9475" width="43.5703125" style="14" customWidth="1"/>
    <col min="9476" max="9476" width="8.42578125" style="14" customWidth="1"/>
    <col min="9477" max="9477" width="9.5703125" style="14" customWidth="1"/>
    <col min="9478" max="9478" width="11.5703125" style="14" customWidth="1"/>
    <col min="9479" max="9479" width="15.5703125" style="14" customWidth="1"/>
    <col min="9480" max="9728" width="8.85546875" style="14"/>
    <col min="9729" max="9729" width="7.5703125" style="14" customWidth="1"/>
    <col min="9730" max="9730" width="9.5703125" style="14" customWidth="1"/>
    <col min="9731" max="9731" width="43.5703125" style="14" customWidth="1"/>
    <col min="9732" max="9732" width="8.42578125" style="14" customWidth="1"/>
    <col min="9733" max="9733" width="9.5703125" style="14" customWidth="1"/>
    <col min="9734" max="9734" width="11.5703125" style="14" customWidth="1"/>
    <col min="9735" max="9735" width="15.5703125" style="14" customWidth="1"/>
    <col min="9736" max="9984" width="8.85546875" style="14"/>
    <col min="9985" max="9985" width="7.5703125" style="14" customWidth="1"/>
    <col min="9986" max="9986" width="9.5703125" style="14" customWidth="1"/>
    <col min="9987" max="9987" width="43.5703125" style="14" customWidth="1"/>
    <col min="9988" max="9988" width="8.42578125" style="14" customWidth="1"/>
    <col min="9989" max="9989" width="9.5703125" style="14" customWidth="1"/>
    <col min="9990" max="9990" width="11.5703125" style="14" customWidth="1"/>
    <col min="9991" max="9991" width="15.5703125" style="14" customWidth="1"/>
    <col min="9992" max="10240" width="8.85546875" style="14"/>
    <col min="10241" max="10241" width="7.5703125" style="14" customWidth="1"/>
    <col min="10242" max="10242" width="9.5703125" style="14" customWidth="1"/>
    <col min="10243" max="10243" width="43.5703125" style="14" customWidth="1"/>
    <col min="10244" max="10244" width="8.42578125" style="14" customWidth="1"/>
    <col min="10245" max="10245" width="9.5703125" style="14" customWidth="1"/>
    <col min="10246" max="10246" width="11.5703125" style="14" customWidth="1"/>
    <col min="10247" max="10247" width="15.5703125" style="14" customWidth="1"/>
    <col min="10248" max="10496" width="8.85546875" style="14"/>
    <col min="10497" max="10497" width="7.5703125" style="14" customWidth="1"/>
    <col min="10498" max="10498" width="9.5703125" style="14" customWidth="1"/>
    <col min="10499" max="10499" width="43.5703125" style="14" customWidth="1"/>
    <col min="10500" max="10500" width="8.42578125" style="14" customWidth="1"/>
    <col min="10501" max="10501" width="9.5703125" style="14" customWidth="1"/>
    <col min="10502" max="10502" width="11.5703125" style="14" customWidth="1"/>
    <col min="10503" max="10503" width="15.5703125" style="14" customWidth="1"/>
    <col min="10504" max="10752" width="8.85546875" style="14"/>
    <col min="10753" max="10753" width="7.5703125" style="14" customWidth="1"/>
    <col min="10754" max="10754" width="9.5703125" style="14" customWidth="1"/>
    <col min="10755" max="10755" width="43.5703125" style="14" customWidth="1"/>
    <col min="10756" max="10756" width="8.42578125" style="14" customWidth="1"/>
    <col min="10757" max="10757" width="9.5703125" style="14" customWidth="1"/>
    <col min="10758" max="10758" width="11.5703125" style="14" customWidth="1"/>
    <col min="10759" max="10759" width="15.5703125" style="14" customWidth="1"/>
    <col min="10760" max="11008" width="8.85546875" style="14"/>
    <col min="11009" max="11009" width="7.5703125" style="14" customWidth="1"/>
    <col min="11010" max="11010" width="9.5703125" style="14" customWidth="1"/>
    <col min="11011" max="11011" width="43.5703125" style="14" customWidth="1"/>
    <col min="11012" max="11012" width="8.42578125" style="14" customWidth="1"/>
    <col min="11013" max="11013" width="9.5703125" style="14" customWidth="1"/>
    <col min="11014" max="11014" width="11.5703125" style="14" customWidth="1"/>
    <col min="11015" max="11015" width="15.5703125" style="14" customWidth="1"/>
    <col min="11016" max="11264" width="8.85546875" style="14"/>
    <col min="11265" max="11265" width="7.5703125" style="14" customWidth="1"/>
    <col min="11266" max="11266" width="9.5703125" style="14" customWidth="1"/>
    <col min="11267" max="11267" width="43.5703125" style="14" customWidth="1"/>
    <col min="11268" max="11268" width="8.42578125" style="14" customWidth="1"/>
    <col min="11269" max="11269" width="9.5703125" style="14" customWidth="1"/>
    <col min="11270" max="11270" width="11.5703125" style="14" customWidth="1"/>
    <col min="11271" max="11271" width="15.5703125" style="14" customWidth="1"/>
    <col min="11272" max="11520" width="8.85546875" style="14"/>
    <col min="11521" max="11521" width="7.5703125" style="14" customWidth="1"/>
    <col min="11522" max="11522" width="9.5703125" style="14" customWidth="1"/>
    <col min="11523" max="11523" width="43.5703125" style="14" customWidth="1"/>
    <col min="11524" max="11524" width="8.42578125" style="14" customWidth="1"/>
    <col min="11525" max="11525" width="9.5703125" style="14" customWidth="1"/>
    <col min="11526" max="11526" width="11.5703125" style="14" customWidth="1"/>
    <col min="11527" max="11527" width="15.5703125" style="14" customWidth="1"/>
    <col min="11528" max="11776" width="8.85546875" style="14"/>
    <col min="11777" max="11777" width="7.5703125" style="14" customWidth="1"/>
    <col min="11778" max="11778" width="9.5703125" style="14" customWidth="1"/>
    <col min="11779" max="11779" width="43.5703125" style="14" customWidth="1"/>
    <col min="11780" max="11780" width="8.42578125" style="14" customWidth="1"/>
    <col min="11781" max="11781" width="9.5703125" style="14" customWidth="1"/>
    <col min="11782" max="11782" width="11.5703125" style="14" customWidth="1"/>
    <col min="11783" max="11783" width="15.5703125" style="14" customWidth="1"/>
    <col min="11784" max="12032" width="8.85546875" style="14"/>
    <col min="12033" max="12033" width="7.5703125" style="14" customWidth="1"/>
    <col min="12034" max="12034" width="9.5703125" style="14" customWidth="1"/>
    <col min="12035" max="12035" width="43.5703125" style="14" customWidth="1"/>
    <col min="12036" max="12036" width="8.42578125" style="14" customWidth="1"/>
    <col min="12037" max="12037" width="9.5703125" style="14" customWidth="1"/>
    <col min="12038" max="12038" width="11.5703125" style="14" customWidth="1"/>
    <col min="12039" max="12039" width="15.5703125" style="14" customWidth="1"/>
    <col min="12040" max="12288" width="8.85546875" style="14"/>
    <col min="12289" max="12289" width="7.5703125" style="14" customWidth="1"/>
    <col min="12290" max="12290" width="9.5703125" style="14" customWidth="1"/>
    <col min="12291" max="12291" width="43.5703125" style="14" customWidth="1"/>
    <col min="12292" max="12292" width="8.42578125" style="14" customWidth="1"/>
    <col min="12293" max="12293" width="9.5703125" style="14" customWidth="1"/>
    <col min="12294" max="12294" width="11.5703125" style="14" customWidth="1"/>
    <col min="12295" max="12295" width="15.5703125" style="14" customWidth="1"/>
    <col min="12296" max="12544" width="8.85546875" style="14"/>
    <col min="12545" max="12545" width="7.5703125" style="14" customWidth="1"/>
    <col min="12546" max="12546" width="9.5703125" style="14" customWidth="1"/>
    <col min="12547" max="12547" width="43.5703125" style="14" customWidth="1"/>
    <col min="12548" max="12548" width="8.42578125" style="14" customWidth="1"/>
    <col min="12549" max="12549" width="9.5703125" style="14" customWidth="1"/>
    <col min="12550" max="12550" width="11.5703125" style="14" customWidth="1"/>
    <col min="12551" max="12551" width="15.5703125" style="14" customWidth="1"/>
    <col min="12552" max="12800" width="8.85546875" style="14"/>
    <col min="12801" max="12801" width="7.5703125" style="14" customWidth="1"/>
    <col min="12802" max="12802" width="9.5703125" style="14" customWidth="1"/>
    <col min="12803" max="12803" width="43.5703125" style="14" customWidth="1"/>
    <col min="12804" max="12804" width="8.42578125" style="14" customWidth="1"/>
    <col min="12805" max="12805" width="9.5703125" style="14" customWidth="1"/>
    <col min="12806" max="12806" width="11.5703125" style="14" customWidth="1"/>
    <col min="12807" max="12807" width="15.5703125" style="14" customWidth="1"/>
    <col min="12808" max="13056" width="8.85546875" style="14"/>
    <col min="13057" max="13057" width="7.5703125" style="14" customWidth="1"/>
    <col min="13058" max="13058" width="9.5703125" style="14" customWidth="1"/>
    <col min="13059" max="13059" width="43.5703125" style="14" customWidth="1"/>
    <col min="13060" max="13060" width="8.42578125" style="14" customWidth="1"/>
    <col min="13061" max="13061" width="9.5703125" style="14" customWidth="1"/>
    <col min="13062" max="13062" width="11.5703125" style="14" customWidth="1"/>
    <col min="13063" max="13063" width="15.5703125" style="14" customWidth="1"/>
    <col min="13064" max="13312" width="8.85546875" style="14"/>
    <col min="13313" max="13313" width="7.5703125" style="14" customWidth="1"/>
    <col min="13314" max="13314" width="9.5703125" style="14" customWidth="1"/>
    <col min="13315" max="13315" width="43.5703125" style="14" customWidth="1"/>
    <col min="13316" max="13316" width="8.42578125" style="14" customWidth="1"/>
    <col min="13317" max="13317" width="9.5703125" style="14" customWidth="1"/>
    <col min="13318" max="13318" width="11.5703125" style="14" customWidth="1"/>
    <col min="13319" max="13319" width="15.5703125" style="14" customWidth="1"/>
    <col min="13320" max="13568" width="8.85546875" style="14"/>
    <col min="13569" max="13569" width="7.5703125" style="14" customWidth="1"/>
    <col min="13570" max="13570" width="9.5703125" style="14" customWidth="1"/>
    <col min="13571" max="13571" width="43.5703125" style="14" customWidth="1"/>
    <col min="13572" max="13572" width="8.42578125" style="14" customWidth="1"/>
    <col min="13573" max="13573" width="9.5703125" style="14" customWidth="1"/>
    <col min="13574" max="13574" width="11.5703125" style="14" customWidth="1"/>
    <col min="13575" max="13575" width="15.5703125" style="14" customWidth="1"/>
    <col min="13576" max="13824" width="8.85546875" style="14"/>
    <col min="13825" max="13825" width="7.5703125" style="14" customWidth="1"/>
    <col min="13826" max="13826" width="9.5703125" style="14" customWidth="1"/>
    <col min="13827" max="13827" width="43.5703125" style="14" customWidth="1"/>
    <col min="13828" max="13828" width="8.42578125" style="14" customWidth="1"/>
    <col min="13829" max="13829" width="9.5703125" style="14" customWidth="1"/>
    <col min="13830" max="13830" width="11.5703125" style="14" customWidth="1"/>
    <col min="13831" max="13831" width="15.5703125" style="14" customWidth="1"/>
    <col min="13832" max="14080" width="8.85546875" style="14"/>
    <col min="14081" max="14081" width="7.5703125" style="14" customWidth="1"/>
    <col min="14082" max="14082" width="9.5703125" style="14" customWidth="1"/>
    <col min="14083" max="14083" width="43.5703125" style="14" customWidth="1"/>
    <col min="14084" max="14084" width="8.42578125" style="14" customWidth="1"/>
    <col min="14085" max="14085" width="9.5703125" style="14" customWidth="1"/>
    <col min="14086" max="14086" width="11.5703125" style="14" customWidth="1"/>
    <col min="14087" max="14087" width="15.5703125" style="14" customWidth="1"/>
    <col min="14088" max="14336" width="8.85546875" style="14"/>
    <col min="14337" max="14337" width="7.5703125" style="14" customWidth="1"/>
    <col min="14338" max="14338" width="9.5703125" style="14" customWidth="1"/>
    <col min="14339" max="14339" width="43.5703125" style="14" customWidth="1"/>
    <col min="14340" max="14340" width="8.42578125" style="14" customWidth="1"/>
    <col min="14341" max="14341" width="9.5703125" style="14" customWidth="1"/>
    <col min="14342" max="14342" width="11.5703125" style="14" customWidth="1"/>
    <col min="14343" max="14343" width="15.5703125" style="14" customWidth="1"/>
    <col min="14344" max="14592" width="8.85546875" style="14"/>
    <col min="14593" max="14593" width="7.5703125" style="14" customWidth="1"/>
    <col min="14594" max="14594" width="9.5703125" style="14" customWidth="1"/>
    <col min="14595" max="14595" width="43.5703125" style="14" customWidth="1"/>
    <col min="14596" max="14596" width="8.42578125" style="14" customWidth="1"/>
    <col min="14597" max="14597" width="9.5703125" style="14" customWidth="1"/>
    <col min="14598" max="14598" width="11.5703125" style="14" customWidth="1"/>
    <col min="14599" max="14599" width="15.5703125" style="14" customWidth="1"/>
    <col min="14600" max="14848" width="8.85546875" style="14"/>
    <col min="14849" max="14849" width="7.5703125" style="14" customWidth="1"/>
    <col min="14850" max="14850" width="9.5703125" style="14" customWidth="1"/>
    <col min="14851" max="14851" width="43.5703125" style="14" customWidth="1"/>
    <col min="14852" max="14852" width="8.42578125" style="14" customWidth="1"/>
    <col min="14853" max="14853" width="9.5703125" style="14" customWidth="1"/>
    <col min="14854" max="14854" width="11.5703125" style="14" customWidth="1"/>
    <col min="14855" max="14855" width="15.5703125" style="14" customWidth="1"/>
    <col min="14856" max="15104" width="8.85546875" style="14"/>
    <col min="15105" max="15105" width="7.5703125" style="14" customWidth="1"/>
    <col min="15106" max="15106" width="9.5703125" style="14" customWidth="1"/>
    <col min="15107" max="15107" width="43.5703125" style="14" customWidth="1"/>
    <col min="15108" max="15108" width="8.42578125" style="14" customWidth="1"/>
    <col min="15109" max="15109" width="9.5703125" style="14" customWidth="1"/>
    <col min="15110" max="15110" width="11.5703125" style="14" customWidth="1"/>
    <col min="15111" max="15111" width="15.5703125" style="14" customWidth="1"/>
    <col min="15112" max="15360" width="8.85546875" style="14"/>
    <col min="15361" max="15361" width="7.5703125" style="14" customWidth="1"/>
    <col min="15362" max="15362" width="9.5703125" style="14" customWidth="1"/>
    <col min="15363" max="15363" width="43.5703125" style="14" customWidth="1"/>
    <col min="15364" max="15364" width="8.42578125" style="14" customWidth="1"/>
    <col min="15365" max="15365" width="9.5703125" style="14" customWidth="1"/>
    <col min="15366" max="15366" width="11.5703125" style="14" customWidth="1"/>
    <col min="15367" max="15367" width="15.5703125" style="14" customWidth="1"/>
    <col min="15368" max="15616" width="8.85546875" style="14"/>
    <col min="15617" max="15617" width="7.5703125" style="14" customWidth="1"/>
    <col min="15618" max="15618" width="9.5703125" style="14" customWidth="1"/>
    <col min="15619" max="15619" width="43.5703125" style="14" customWidth="1"/>
    <col min="15620" max="15620" width="8.42578125" style="14" customWidth="1"/>
    <col min="15621" max="15621" width="9.5703125" style="14" customWidth="1"/>
    <col min="15622" max="15622" width="11.5703125" style="14" customWidth="1"/>
    <col min="15623" max="15623" width="15.5703125" style="14" customWidth="1"/>
    <col min="15624" max="15872" width="8.85546875" style="14"/>
    <col min="15873" max="15873" width="7.5703125" style="14" customWidth="1"/>
    <col min="15874" max="15874" width="9.5703125" style="14" customWidth="1"/>
    <col min="15875" max="15875" width="43.5703125" style="14" customWidth="1"/>
    <col min="15876" max="15876" width="8.42578125" style="14" customWidth="1"/>
    <col min="15877" max="15877" width="9.5703125" style="14" customWidth="1"/>
    <col min="15878" max="15878" width="11.5703125" style="14" customWidth="1"/>
    <col min="15879" max="15879" width="15.5703125" style="14" customWidth="1"/>
    <col min="15880" max="16128" width="8.85546875" style="14"/>
    <col min="16129" max="16129" width="7.5703125" style="14" customWidth="1"/>
    <col min="16130" max="16130" width="9.5703125" style="14" customWidth="1"/>
    <col min="16131" max="16131" width="43.5703125" style="14" customWidth="1"/>
    <col min="16132" max="16132" width="8.42578125" style="14" customWidth="1"/>
    <col min="16133" max="16133" width="9.5703125" style="14" customWidth="1"/>
    <col min="16134" max="16134" width="11.5703125" style="14" customWidth="1"/>
    <col min="16135" max="16135" width="15.5703125" style="14" customWidth="1"/>
    <col min="16136" max="16382" width="8.85546875" style="14"/>
    <col min="16383" max="16384" width="8.85546875" style="14" customWidth="1"/>
  </cols>
  <sheetData>
    <row r="1" spans="1:13" x14ac:dyDescent="0.2">
      <c r="A1" s="8"/>
      <c r="B1" s="10"/>
      <c r="C1" s="10"/>
      <c r="D1" s="44"/>
      <c r="E1" s="45"/>
      <c r="G1" s="309" t="str">
        <f>'Schedule A - P&amp;G'!I1</f>
        <v>RW10395951/21 ( R )</v>
      </c>
    </row>
    <row r="2" spans="1:13" ht="22.5" customHeight="1" x14ac:dyDescent="0.2">
      <c r="A2" s="8"/>
      <c r="C2" s="715" t="str">
        <f>'Schedule A - P&amp;G'!C2:I2</f>
        <v xml:space="preserve">WORK PACKAGE TWO (2) - MODIFY MAINTENANCE T&amp;P STORE WORKS AREA 2 
AT ZUIKERBOSCH PUMPING STATION </v>
      </c>
      <c r="D2" s="715"/>
      <c r="E2" s="715"/>
      <c r="F2" s="715"/>
      <c r="G2" s="308"/>
      <c r="I2" s="13"/>
      <c r="J2" s="13"/>
      <c r="K2" s="13"/>
      <c r="L2" s="13"/>
      <c r="M2" s="13"/>
    </row>
    <row r="3" spans="1:13" x14ac:dyDescent="0.2">
      <c r="A3" s="15"/>
      <c r="B3" s="8"/>
      <c r="C3" s="715"/>
      <c r="D3" s="715"/>
      <c r="E3" s="715"/>
      <c r="F3" s="715"/>
      <c r="G3" s="136"/>
      <c r="I3" s="13"/>
      <c r="J3" s="713"/>
      <c r="K3" s="713"/>
      <c r="L3" s="713"/>
      <c r="M3" s="49"/>
    </row>
    <row r="4" spans="1:13" x14ac:dyDescent="0.2">
      <c r="A4" s="15"/>
      <c r="B4" s="8"/>
      <c r="C4" s="50"/>
      <c r="D4" s="50"/>
      <c r="E4" s="50"/>
      <c r="F4" s="50"/>
      <c r="G4" s="16" t="s">
        <v>867</v>
      </c>
      <c r="I4" s="13"/>
      <c r="J4" s="713"/>
      <c r="K4" s="713"/>
      <c r="L4" s="713"/>
      <c r="M4" s="13"/>
    </row>
    <row r="5" spans="1:13" x14ac:dyDescent="0.2">
      <c r="A5" s="17"/>
      <c r="B5" s="233"/>
      <c r="D5" s="20"/>
      <c r="E5" s="17"/>
      <c r="F5" s="21"/>
      <c r="G5" s="233"/>
      <c r="H5" s="14"/>
      <c r="I5" s="13"/>
      <c r="J5" s="13"/>
      <c r="K5" s="13"/>
      <c r="L5" s="13"/>
      <c r="M5" s="13"/>
    </row>
    <row r="6" spans="1:13" ht="25.5" customHeight="1" x14ac:dyDescent="0.2">
      <c r="A6" s="754" t="s">
        <v>21</v>
      </c>
      <c r="B6" s="726" t="s">
        <v>22</v>
      </c>
      <c r="C6" s="280" t="s">
        <v>9</v>
      </c>
      <c r="D6" s="140" t="s">
        <v>5</v>
      </c>
      <c r="E6" s="141" t="s">
        <v>12</v>
      </c>
      <c r="F6" s="757" t="s">
        <v>6</v>
      </c>
      <c r="G6" s="142" t="s">
        <v>20</v>
      </c>
      <c r="I6" s="13"/>
      <c r="J6" s="13"/>
      <c r="K6" s="13"/>
      <c r="L6" s="13"/>
      <c r="M6" s="13"/>
    </row>
    <row r="7" spans="1:13" ht="27.75" customHeight="1" x14ac:dyDescent="0.2">
      <c r="A7" s="755"/>
      <c r="B7" s="727"/>
      <c r="C7" s="351"/>
      <c r="D7" s="352"/>
      <c r="E7" s="261"/>
      <c r="F7" s="758"/>
      <c r="G7" s="483"/>
    </row>
    <row r="8" spans="1:13" x14ac:dyDescent="0.2">
      <c r="A8" s="153"/>
      <c r="B8" s="154"/>
      <c r="C8" s="155"/>
      <c r="D8" s="154"/>
      <c r="E8" s="154"/>
      <c r="F8" s="154"/>
      <c r="G8" s="156"/>
      <c r="H8" s="14"/>
    </row>
    <row r="9" spans="1:13" s="33" customFormat="1" x14ac:dyDescent="0.2">
      <c r="A9" s="484"/>
      <c r="B9" s="484"/>
      <c r="C9" s="297" t="s">
        <v>175</v>
      </c>
      <c r="D9" s="485"/>
      <c r="E9" s="486"/>
      <c r="F9" s="487"/>
      <c r="G9" s="488"/>
      <c r="H9" s="32"/>
    </row>
    <row r="10" spans="1:13" x14ac:dyDescent="0.2">
      <c r="A10" s="296"/>
      <c r="B10" s="296"/>
      <c r="C10" s="299"/>
      <c r="D10" s="298"/>
      <c r="E10" s="298"/>
      <c r="F10" s="488"/>
      <c r="G10" s="488"/>
    </row>
    <row r="11" spans="1:13" x14ac:dyDescent="0.2">
      <c r="A11" s="296"/>
      <c r="B11" s="296"/>
      <c r="C11" s="297" t="s">
        <v>230</v>
      </c>
      <c r="D11" s="298"/>
      <c r="E11" s="298"/>
      <c r="F11" s="488"/>
      <c r="G11" s="488"/>
    </row>
    <row r="12" spans="1:13" x14ac:dyDescent="0.2">
      <c r="A12" s="296"/>
      <c r="B12" s="296"/>
      <c r="C12" s="299"/>
      <c r="D12" s="298"/>
      <c r="E12" s="298"/>
      <c r="F12" s="488"/>
      <c r="G12" s="488"/>
    </row>
    <row r="13" spans="1:13" x14ac:dyDescent="0.2">
      <c r="A13" s="296"/>
      <c r="B13" s="296"/>
      <c r="C13" s="297" t="s">
        <v>84</v>
      </c>
      <c r="D13" s="298"/>
      <c r="E13" s="298"/>
      <c r="F13" s="488"/>
      <c r="G13" s="488"/>
    </row>
    <row r="14" spans="1:13" x14ac:dyDescent="0.2">
      <c r="A14" s="296"/>
      <c r="B14" s="296"/>
      <c r="C14" s="299"/>
      <c r="D14" s="298"/>
      <c r="E14" s="298"/>
      <c r="F14" s="488"/>
      <c r="G14" s="488"/>
    </row>
    <row r="15" spans="1:13" x14ac:dyDescent="0.2">
      <c r="A15" s="296"/>
      <c r="B15" s="296"/>
      <c r="C15" s="297" t="s">
        <v>88</v>
      </c>
      <c r="D15" s="298"/>
      <c r="E15" s="298"/>
      <c r="F15" s="488"/>
      <c r="G15" s="488"/>
    </row>
    <row r="16" spans="1:13" x14ac:dyDescent="0.2">
      <c r="A16" s="296"/>
      <c r="B16" s="296"/>
      <c r="C16" s="299"/>
      <c r="D16" s="298"/>
      <c r="E16" s="298"/>
      <c r="F16" s="488"/>
      <c r="G16" s="488"/>
    </row>
    <row r="17" spans="1:7" ht="89.25" x14ac:dyDescent="0.2">
      <c r="A17" s="296"/>
      <c r="B17" s="296"/>
      <c r="C17" s="497" t="s">
        <v>85</v>
      </c>
      <c r="D17" s="298"/>
      <c r="E17" s="298"/>
      <c r="F17" s="488"/>
      <c r="G17" s="488"/>
    </row>
    <row r="18" spans="1:7" x14ac:dyDescent="0.2">
      <c r="A18" s="296"/>
      <c r="B18" s="296"/>
      <c r="C18" s="299"/>
      <c r="D18" s="298"/>
      <c r="E18" s="298"/>
      <c r="F18" s="488"/>
      <c r="G18" s="488"/>
    </row>
    <row r="19" spans="1:7" x14ac:dyDescent="0.2">
      <c r="A19" s="296"/>
      <c r="B19" s="296"/>
      <c r="C19" s="297" t="s">
        <v>89</v>
      </c>
      <c r="D19" s="298"/>
      <c r="E19" s="298"/>
      <c r="F19" s="488"/>
      <c r="G19" s="488"/>
    </row>
    <row r="20" spans="1:7" x14ac:dyDescent="0.2">
      <c r="A20" s="296"/>
      <c r="B20" s="296"/>
      <c r="C20" s="299"/>
      <c r="D20" s="298"/>
      <c r="E20" s="298"/>
      <c r="F20" s="488"/>
      <c r="G20" s="488"/>
    </row>
    <row r="21" spans="1:7" x14ac:dyDescent="0.2">
      <c r="A21" s="296"/>
      <c r="B21" s="296"/>
      <c r="C21" s="297" t="s">
        <v>90</v>
      </c>
      <c r="D21" s="298"/>
      <c r="E21" s="298"/>
      <c r="F21" s="488"/>
      <c r="G21" s="488"/>
    </row>
    <row r="22" spans="1:7" x14ac:dyDescent="0.2">
      <c r="A22" s="296"/>
      <c r="B22" s="296"/>
      <c r="C22" s="299"/>
      <c r="D22" s="298"/>
      <c r="E22" s="298"/>
      <c r="F22" s="488"/>
      <c r="G22" s="488"/>
    </row>
    <row r="23" spans="1:7" ht="25.5" x14ac:dyDescent="0.2">
      <c r="A23" s="296"/>
      <c r="B23" s="296"/>
      <c r="C23" s="299" t="s">
        <v>91</v>
      </c>
      <c r="D23" s="298"/>
      <c r="E23" s="298"/>
      <c r="F23" s="488"/>
      <c r="G23" s="488"/>
    </row>
    <row r="24" spans="1:7" x14ac:dyDescent="0.2">
      <c r="A24" s="296"/>
      <c r="B24" s="296"/>
      <c r="C24" s="299"/>
      <c r="D24" s="298"/>
      <c r="E24" s="298"/>
      <c r="F24" s="488"/>
      <c r="G24" s="488"/>
    </row>
    <row r="25" spans="1:7" x14ac:dyDescent="0.2">
      <c r="A25" s="296"/>
      <c r="B25" s="296"/>
      <c r="C25" s="297" t="s">
        <v>92</v>
      </c>
      <c r="D25" s="298"/>
      <c r="E25" s="298"/>
      <c r="F25" s="488"/>
      <c r="G25" s="488"/>
    </row>
    <row r="26" spans="1:7" x14ac:dyDescent="0.2">
      <c r="A26" s="296"/>
      <c r="B26" s="296"/>
      <c r="C26" s="299"/>
      <c r="D26" s="298"/>
      <c r="E26" s="298"/>
      <c r="F26" s="488"/>
      <c r="G26" s="488"/>
    </row>
    <row r="27" spans="1:7" ht="76.5" x14ac:dyDescent="0.2">
      <c r="A27" s="296"/>
      <c r="B27" s="296"/>
      <c r="C27" s="299" t="s">
        <v>93</v>
      </c>
      <c r="D27" s="298"/>
      <c r="E27" s="298"/>
      <c r="F27" s="488"/>
      <c r="G27" s="488"/>
    </row>
    <row r="28" spans="1:7" x14ac:dyDescent="0.2">
      <c r="A28" s="296"/>
      <c r="B28" s="296"/>
      <c r="C28" s="299"/>
      <c r="D28" s="298"/>
      <c r="E28" s="298"/>
      <c r="F28" s="488"/>
      <c r="G28" s="488"/>
    </row>
    <row r="29" spans="1:7" x14ac:dyDescent="0.2">
      <c r="A29" s="296"/>
      <c r="B29" s="296"/>
      <c r="C29" s="297" t="s">
        <v>94</v>
      </c>
      <c r="D29" s="298"/>
      <c r="E29" s="298"/>
      <c r="F29" s="488"/>
      <c r="G29" s="488"/>
    </row>
    <row r="30" spans="1:7" x14ac:dyDescent="0.2">
      <c r="A30" s="296"/>
      <c r="B30" s="296"/>
      <c r="C30" s="299"/>
      <c r="D30" s="298"/>
      <c r="E30" s="298"/>
      <c r="F30" s="488"/>
      <c r="G30" s="488"/>
    </row>
    <row r="31" spans="1:7" ht="38.25" x14ac:dyDescent="0.2">
      <c r="A31" s="296"/>
      <c r="B31" s="296"/>
      <c r="C31" s="299" t="s">
        <v>95</v>
      </c>
      <c r="D31" s="298"/>
      <c r="E31" s="298"/>
      <c r="F31" s="488"/>
      <c r="G31" s="488"/>
    </row>
    <row r="32" spans="1:7" x14ac:dyDescent="0.2">
      <c r="A32" s="296"/>
      <c r="B32" s="296"/>
      <c r="C32" s="299"/>
      <c r="D32" s="298"/>
      <c r="E32" s="298"/>
      <c r="F32" s="488"/>
      <c r="G32" s="488"/>
    </row>
    <row r="33" spans="1:7" x14ac:dyDescent="0.2">
      <c r="A33" s="296"/>
      <c r="B33" s="296" t="s">
        <v>204</v>
      </c>
      <c r="C33" s="297" t="s">
        <v>96</v>
      </c>
      <c r="D33" s="298"/>
      <c r="E33" s="298"/>
      <c r="F33" s="488"/>
      <c r="G33" s="488"/>
    </row>
    <row r="34" spans="1:7" x14ac:dyDescent="0.2">
      <c r="A34" s="296"/>
      <c r="B34" s="296"/>
      <c r="C34" s="299"/>
      <c r="D34" s="298"/>
      <c r="E34" s="298"/>
      <c r="F34" s="488"/>
      <c r="G34" s="488"/>
    </row>
    <row r="35" spans="1:7" ht="25.5" x14ac:dyDescent="0.2">
      <c r="A35" s="296"/>
      <c r="B35" s="489" t="s">
        <v>205</v>
      </c>
      <c r="C35" s="297" t="s">
        <v>97</v>
      </c>
      <c r="D35" s="298"/>
      <c r="E35" s="298"/>
      <c r="F35" s="488"/>
      <c r="G35" s="488"/>
    </row>
    <row r="36" spans="1:7" x14ac:dyDescent="0.2">
      <c r="A36" s="296"/>
      <c r="B36" s="296"/>
      <c r="C36" s="299"/>
      <c r="D36" s="298"/>
      <c r="E36" s="298"/>
      <c r="F36" s="488"/>
      <c r="G36" s="488"/>
    </row>
    <row r="37" spans="1:7" x14ac:dyDescent="0.2">
      <c r="A37" s="296">
        <v>1</v>
      </c>
      <c r="B37" s="296"/>
      <c r="C37" s="299" t="s">
        <v>212</v>
      </c>
      <c r="D37" s="298" t="s">
        <v>98</v>
      </c>
      <c r="E37" s="298">
        <v>140</v>
      </c>
      <c r="F37" s="488"/>
      <c r="G37" s="488"/>
    </row>
    <row r="38" spans="1:7" x14ac:dyDescent="0.2">
      <c r="A38" s="296"/>
      <c r="B38" s="296"/>
      <c r="C38" s="299"/>
      <c r="D38" s="298"/>
      <c r="E38" s="298"/>
      <c r="F38" s="488"/>
      <c r="G38" s="488"/>
    </row>
    <row r="39" spans="1:7" x14ac:dyDescent="0.2">
      <c r="A39" s="296"/>
      <c r="B39" s="296"/>
      <c r="C39" s="299"/>
      <c r="D39" s="298"/>
      <c r="E39" s="298"/>
      <c r="F39" s="488"/>
      <c r="G39" s="488"/>
    </row>
    <row r="40" spans="1:7" x14ac:dyDescent="0.2">
      <c r="A40" s="296"/>
      <c r="B40" s="300" t="s">
        <v>205</v>
      </c>
      <c r="C40" s="297" t="s">
        <v>99</v>
      </c>
      <c r="D40" s="298"/>
      <c r="E40" s="298"/>
      <c r="F40" s="488"/>
      <c r="G40" s="488"/>
    </row>
    <row r="41" spans="1:7" x14ac:dyDescent="0.2">
      <c r="A41" s="296"/>
      <c r="B41" s="300"/>
      <c r="C41" s="299"/>
      <c r="D41" s="298"/>
      <c r="E41" s="298"/>
      <c r="F41" s="488"/>
      <c r="G41" s="488"/>
    </row>
    <row r="42" spans="1:7" x14ac:dyDescent="0.2">
      <c r="A42" s="296">
        <v>2</v>
      </c>
      <c r="B42" s="300"/>
      <c r="C42" s="299" t="s">
        <v>100</v>
      </c>
      <c r="D42" s="298" t="s">
        <v>98</v>
      </c>
      <c r="E42" s="298">
        <v>10</v>
      </c>
      <c r="F42" s="488"/>
      <c r="G42" s="488"/>
    </row>
    <row r="43" spans="1:7" x14ac:dyDescent="0.2">
      <c r="A43" s="296"/>
      <c r="B43" s="300"/>
      <c r="C43" s="299"/>
      <c r="D43" s="298"/>
      <c r="E43" s="298"/>
      <c r="F43" s="488"/>
      <c r="G43" s="488"/>
    </row>
    <row r="44" spans="1:7" x14ac:dyDescent="0.2">
      <c r="A44" s="296">
        <v>3</v>
      </c>
      <c r="B44" s="300"/>
      <c r="C44" s="299" t="s">
        <v>101</v>
      </c>
      <c r="D44" s="298" t="s">
        <v>98</v>
      </c>
      <c r="E44" s="298">
        <v>5</v>
      </c>
      <c r="F44" s="488"/>
      <c r="G44" s="488"/>
    </row>
    <row r="45" spans="1:7" x14ac:dyDescent="0.2">
      <c r="A45" s="296"/>
      <c r="B45" s="300"/>
      <c r="C45" s="299"/>
      <c r="D45" s="298"/>
      <c r="E45" s="298"/>
      <c r="F45" s="488"/>
      <c r="G45" s="488"/>
    </row>
    <row r="46" spans="1:7" x14ac:dyDescent="0.2">
      <c r="A46" s="296"/>
      <c r="B46" s="300" t="s">
        <v>205</v>
      </c>
      <c r="C46" s="297" t="s">
        <v>102</v>
      </c>
      <c r="D46" s="298"/>
      <c r="E46" s="298"/>
      <c r="F46" s="488"/>
      <c r="G46" s="488"/>
    </row>
    <row r="47" spans="1:7" x14ac:dyDescent="0.2">
      <c r="A47" s="296"/>
      <c r="B47" s="296"/>
      <c r="C47" s="299"/>
      <c r="D47" s="298"/>
      <c r="E47" s="298"/>
      <c r="F47" s="488"/>
      <c r="G47" s="488"/>
    </row>
    <row r="48" spans="1:7" ht="38.25" x14ac:dyDescent="0.2">
      <c r="A48" s="296">
        <v>4</v>
      </c>
      <c r="B48" s="296"/>
      <c r="C48" s="299" t="s">
        <v>103</v>
      </c>
      <c r="D48" s="298" t="s">
        <v>98</v>
      </c>
      <c r="E48" s="298">
        <v>140</v>
      </c>
      <c r="F48" s="490"/>
      <c r="G48" s="490"/>
    </row>
    <row r="49" spans="1:7" x14ac:dyDescent="0.2">
      <c r="A49" s="296"/>
      <c r="B49" s="296"/>
      <c r="C49" s="299"/>
      <c r="D49" s="298"/>
      <c r="E49" s="298"/>
      <c r="F49" s="488"/>
      <c r="G49" s="488"/>
    </row>
    <row r="50" spans="1:7" x14ac:dyDescent="0.2">
      <c r="A50" s="296"/>
      <c r="B50" s="296"/>
      <c r="C50" s="297" t="s">
        <v>104</v>
      </c>
      <c r="D50" s="298"/>
      <c r="E50" s="298"/>
      <c r="F50" s="488"/>
      <c r="G50" s="488"/>
    </row>
    <row r="51" spans="1:7" x14ac:dyDescent="0.2">
      <c r="A51" s="296"/>
      <c r="B51" s="296"/>
      <c r="C51" s="299"/>
      <c r="D51" s="298"/>
      <c r="E51" s="298"/>
      <c r="F51" s="488"/>
      <c r="G51" s="488"/>
    </row>
    <row r="52" spans="1:7" x14ac:dyDescent="0.2">
      <c r="A52" s="296">
        <v>5</v>
      </c>
      <c r="B52" s="296"/>
      <c r="C52" s="299" t="s">
        <v>105</v>
      </c>
      <c r="D52" s="298" t="s">
        <v>10</v>
      </c>
      <c r="E52" s="298">
        <v>1</v>
      </c>
      <c r="F52" s="490"/>
      <c r="G52" s="491"/>
    </row>
    <row r="53" spans="1:7" x14ac:dyDescent="0.2">
      <c r="A53" s="296"/>
      <c r="B53" s="296"/>
      <c r="C53" s="299"/>
      <c r="D53" s="298"/>
      <c r="E53" s="298"/>
      <c r="F53" s="488"/>
      <c r="G53" s="488"/>
    </row>
    <row r="54" spans="1:7" x14ac:dyDescent="0.2">
      <c r="A54" s="296"/>
      <c r="B54" s="296"/>
      <c r="C54" s="297" t="s">
        <v>106</v>
      </c>
      <c r="D54" s="298"/>
      <c r="E54" s="298"/>
      <c r="F54" s="488"/>
      <c r="G54" s="488"/>
    </row>
    <row r="55" spans="1:7" x14ac:dyDescent="0.2">
      <c r="A55" s="296"/>
      <c r="B55" s="296"/>
      <c r="C55" s="299"/>
      <c r="D55" s="298"/>
      <c r="E55" s="298"/>
      <c r="F55" s="488"/>
      <c r="G55" s="488"/>
    </row>
    <row r="56" spans="1:7" ht="38.25" x14ac:dyDescent="0.2">
      <c r="A56" s="296"/>
      <c r="B56" s="300" t="s">
        <v>189</v>
      </c>
      <c r="C56" s="297" t="s">
        <v>215</v>
      </c>
      <c r="D56" s="298"/>
      <c r="E56" s="298"/>
      <c r="F56" s="488"/>
      <c r="G56" s="488"/>
    </row>
    <row r="57" spans="1:7" x14ac:dyDescent="0.2">
      <c r="A57" s="296"/>
      <c r="B57" s="296"/>
      <c r="C57" s="299"/>
      <c r="D57" s="298"/>
      <c r="E57" s="298"/>
      <c r="F57" s="488"/>
      <c r="G57" s="488"/>
    </row>
    <row r="58" spans="1:7" x14ac:dyDescent="0.2">
      <c r="A58" s="296">
        <v>6</v>
      </c>
      <c r="B58" s="296"/>
      <c r="C58" s="299" t="s">
        <v>213</v>
      </c>
      <c r="D58" s="298" t="s">
        <v>98</v>
      </c>
      <c r="E58" s="298">
        <v>110</v>
      </c>
      <c r="F58" s="488"/>
      <c r="G58" s="488"/>
    </row>
    <row r="59" spans="1:7" x14ac:dyDescent="0.2">
      <c r="A59" s="296"/>
      <c r="B59" s="296"/>
      <c r="C59" s="299"/>
      <c r="D59" s="298"/>
      <c r="E59" s="298"/>
      <c r="F59" s="488"/>
      <c r="G59" s="488"/>
    </row>
    <row r="60" spans="1:7" x14ac:dyDescent="0.2">
      <c r="A60" s="296"/>
      <c r="B60" s="296"/>
      <c r="C60" s="297" t="s">
        <v>107</v>
      </c>
      <c r="D60" s="298"/>
      <c r="E60" s="298"/>
      <c r="F60" s="488"/>
      <c r="G60" s="488"/>
    </row>
    <row r="61" spans="1:7" x14ac:dyDescent="0.2">
      <c r="A61" s="296"/>
      <c r="B61" s="296"/>
      <c r="C61" s="299"/>
      <c r="D61" s="298"/>
      <c r="E61" s="298"/>
      <c r="F61" s="488"/>
      <c r="G61" s="488"/>
    </row>
    <row r="62" spans="1:7" ht="38.25" x14ac:dyDescent="0.2">
      <c r="A62" s="296">
        <v>7</v>
      </c>
      <c r="B62" s="296"/>
      <c r="C62" s="299" t="s">
        <v>214</v>
      </c>
      <c r="D62" s="298" t="s">
        <v>70</v>
      </c>
      <c r="E62" s="298">
        <v>190</v>
      </c>
      <c r="F62" s="490"/>
      <c r="G62" s="490"/>
    </row>
    <row r="63" spans="1:7" x14ac:dyDescent="0.2">
      <c r="A63" s="296"/>
      <c r="B63" s="296"/>
      <c r="C63" s="299"/>
      <c r="D63" s="298"/>
      <c r="E63" s="298"/>
      <c r="F63" s="490"/>
      <c r="G63" s="490"/>
    </row>
    <row r="64" spans="1:7" x14ac:dyDescent="0.2">
      <c r="A64" s="296"/>
      <c r="B64" s="296"/>
      <c r="C64" s="297" t="s">
        <v>108</v>
      </c>
      <c r="D64" s="298"/>
      <c r="E64" s="298"/>
      <c r="F64" s="490"/>
      <c r="G64" s="490"/>
    </row>
    <row r="65" spans="1:7" x14ac:dyDescent="0.2">
      <c r="A65" s="296"/>
      <c r="B65" s="296"/>
      <c r="C65" s="299"/>
      <c r="D65" s="298"/>
      <c r="E65" s="298"/>
      <c r="F65" s="490"/>
      <c r="G65" s="490"/>
    </row>
    <row r="66" spans="1:7" x14ac:dyDescent="0.2">
      <c r="A66" s="296"/>
      <c r="B66" s="296"/>
      <c r="C66" s="299" t="s">
        <v>109</v>
      </c>
      <c r="D66" s="298"/>
      <c r="E66" s="298"/>
      <c r="F66" s="490"/>
      <c r="G66" s="490"/>
    </row>
    <row r="67" spans="1:7" x14ac:dyDescent="0.2">
      <c r="A67" s="296"/>
      <c r="B67" s="296"/>
      <c r="C67" s="299"/>
      <c r="D67" s="298"/>
      <c r="E67" s="298"/>
      <c r="F67" s="490"/>
      <c r="G67" s="490"/>
    </row>
    <row r="68" spans="1:7" x14ac:dyDescent="0.2">
      <c r="A68" s="296">
        <v>8</v>
      </c>
      <c r="B68" s="296"/>
      <c r="C68" s="299" t="s">
        <v>110</v>
      </c>
      <c r="D68" s="298" t="s">
        <v>23</v>
      </c>
      <c r="E68" s="298">
        <v>5</v>
      </c>
      <c r="F68" s="490"/>
      <c r="G68" s="490"/>
    </row>
    <row r="69" spans="1:7" x14ac:dyDescent="0.2">
      <c r="A69" s="296"/>
      <c r="B69" s="296"/>
      <c r="C69" s="299"/>
      <c r="D69" s="298"/>
      <c r="E69" s="298"/>
      <c r="F69" s="490"/>
      <c r="G69" s="490"/>
    </row>
    <row r="70" spans="1:7" x14ac:dyDescent="0.2">
      <c r="A70" s="296"/>
      <c r="B70" s="296"/>
      <c r="C70" s="297" t="s">
        <v>111</v>
      </c>
      <c r="D70" s="298"/>
      <c r="E70" s="298"/>
      <c r="F70" s="490"/>
      <c r="G70" s="490"/>
    </row>
    <row r="71" spans="1:7" x14ac:dyDescent="0.2">
      <c r="A71" s="296"/>
      <c r="B71" s="296"/>
      <c r="C71" s="299"/>
      <c r="D71" s="298"/>
      <c r="E71" s="298"/>
      <c r="F71" s="490"/>
      <c r="G71" s="490"/>
    </row>
    <row r="72" spans="1:7" x14ac:dyDescent="0.2">
      <c r="A72" s="296"/>
      <c r="B72" s="296"/>
      <c r="C72" s="297" t="s">
        <v>112</v>
      </c>
      <c r="D72" s="298"/>
      <c r="E72" s="298"/>
      <c r="F72" s="490"/>
      <c r="G72" s="490"/>
    </row>
    <row r="73" spans="1:7" x14ac:dyDescent="0.2">
      <c r="A73" s="296"/>
      <c r="B73" s="296"/>
      <c r="C73" s="299"/>
      <c r="D73" s="298"/>
      <c r="E73" s="298"/>
      <c r="F73" s="490"/>
      <c r="G73" s="490"/>
    </row>
    <row r="74" spans="1:7" ht="25.5" x14ac:dyDescent="0.2">
      <c r="A74" s="296">
        <v>9</v>
      </c>
      <c r="B74" s="296"/>
      <c r="C74" s="299" t="s">
        <v>113</v>
      </c>
      <c r="D74" s="298" t="s">
        <v>70</v>
      </c>
      <c r="E74" s="298">
        <v>190</v>
      </c>
      <c r="F74" s="490"/>
      <c r="G74" s="490"/>
    </row>
    <row r="75" spans="1:7" x14ac:dyDescent="0.2">
      <c r="A75" s="296"/>
      <c r="B75" s="296"/>
      <c r="C75" s="299"/>
      <c r="D75" s="298"/>
      <c r="E75" s="298"/>
      <c r="F75" s="490"/>
      <c r="G75" s="490"/>
    </row>
    <row r="76" spans="1:7" x14ac:dyDescent="0.2">
      <c r="A76" s="296">
        <v>10</v>
      </c>
      <c r="B76" s="296"/>
      <c r="C76" s="299" t="s">
        <v>114</v>
      </c>
      <c r="D76" s="298" t="s">
        <v>70</v>
      </c>
      <c r="E76" s="298">
        <v>40</v>
      </c>
      <c r="F76" s="490"/>
      <c r="G76" s="490"/>
    </row>
    <row r="77" spans="1:7" x14ac:dyDescent="0.2">
      <c r="A77" s="296"/>
      <c r="B77" s="296"/>
      <c r="C77" s="299"/>
      <c r="D77" s="298"/>
      <c r="E77" s="298"/>
      <c r="F77" s="490"/>
      <c r="G77" s="490"/>
    </row>
    <row r="78" spans="1:7" x14ac:dyDescent="0.2">
      <c r="A78" s="296"/>
      <c r="B78" s="296"/>
      <c r="C78" s="299"/>
      <c r="D78" s="298"/>
      <c r="E78" s="298"/>
      <c r="F78" s="490"/>
      <c r="G78" s="490"/>
    </row>
    <row r="79" spans="1:7" x14ac:dyDescent="0.2">
      <c r="A79" s="296"/>
      <c r="B79" s="296"/>
      <c r="C79" s="299"/>
      <c r="D79" s="298"/>
      <c r="E79" s="298"/>
      <c r="F79" s="490"/>
      <c r="G79" s="490"/>
    </row>
    <row r="80" spans="1:7" x14ac:dyDescent="0.2">
      <c r="A80" s="296"/>
      <c r="B80" s="296"/>
      <c r="C80" s="299"/>
      <c r="D80" s="298"/>
      <c r="E80" s="298"/>
      <c r="F80" s="490"/>
      <c r="G80" s="490"/>
    </row>
    <row r="81" spans="1:7" x14ac:dyDescent="0.2">
      <c r="A81" s="296"/>
      <c r="B81" s="296"/>
      <c r="C81" s="297" t="s">
        <v>115</v>
      </c>
      <c r="D81" s="298"/>
      <c r="E81" s="298"/>
      <c r="F81" s="490"/>
      <c r="G81" s="490"/>
    </row>
    <row r="82" spans="1:7" x14ac:dyDescent="0.2">
      <c r="A82" s="296"/>
      <c r="B82" s="296"/>
      <c r="C82" s="299"/>
      <c r="D82" s="298"/>
      <c r="E82" s="298"/>
      <c r="F82" s="490"/>
      <c r="G82" s="490"/>
    </row>
    <row r="83" spans="1:7" ht="89.25" x14ac:dyDescent="0.2">
      <c r="A83" s="296"/>
      <c r="B83" s="296"/>
      <c r="C83" s="299" t="s">
        <v>85</v>
      </c>
      <c r="D83" s="298"/>
      <c r="E83" s="298"/>
      <c r="F83" s="490"/>
      <c r="G83" s="490"/>
    </row>
    <row r="84" spans="1:7" x14ac:dyDescent="0.2">
      <c r="A84" s="296"/>
      <c r="B84" s="296"/>
      <c r="C84" s="299"/>
      <c r="D84" s="298"/>
      <c r="E84" s="298"/>
      <c r="F84" s="490"/>
      <c r="G84" s="490"/>
    </row>
    <row r="85" spans="1:7" x14ac:dyDescent="0.2">
      <c r="A85" s="296"/>
      <c r="B85" s="296"/>
      <c r="C85" s="297" t="s">
        <v>116</v>
      </c>
      <c r="D85" s="298"/>
      <c r="E85" s="298"/>
      <c r="F85" s="490"/>
      <c r="G85" s="490"/>
    </row>
    <row r="86" spans="1:7" x14ac:dyDescent="0.2">
      <c r="A86" s="296"/>
      <c r="B86" s="296"/>
      <c r="C86" s="299"/>
      <c r="D86" s="298"/>
      <c r="E86" s="298"/>
      <c r="F86" s="490"/>
      <c r="G86" s="490"/>
    </row>
    <row r="87" spans="1:7" ht="102" x14ac:dyDescent="0.2">
      <c r="A87" s="296"/>
      <c r="B87" s="296"/>
      <c r="C87" s="299" t="s">
        <v>117</v>
      </c>
      <c r="D87" s="298"/>
      <c r="E87" s="298"/>
      <c r="F87" s="490"/>
      <c r="G87" s="490"/>
    </row>
    <row r="88" spans="1:7" x14ac:dyDescent="0.2">
      <c r="A88" s="296"/>
      <c r="B88" s="296"/>
      <c r="C88" s="299"/>
      <c r="D88" s="298"/>
      <c r="E88" s="298"/>
      <c r="F88" s="490"/>
      <c r="G88" s="490"/>
    </row>
    <row r="89" spans="1:7" x14ac:dyDescent="0.2">
      <c r="A89" s="296"/>
      <c r="B89" s="296"/>
      <c r="C89" s="299" t="s">
        <v>118</v>
      </c>
      <c r="D89" s="298"/>
      <c r="E89" s="298"/>
      <c r="F89" s="490"/>
      <c r="G89" s="490"/>
    </row>
    <row r="90" spans="1:7" x14ac:dyDescent="0.2">
      <c r="A90" s="296"/>
      <c r="B90" s="296"/>
      <c r="C90" s="299"/>
      <c r="D90" s="298"/>
      <c r="E90" s="298"/>
      <c r="F90" s="490"/>
      <c r="G90" s="490"/>
    </row>
    <row r="91" spans="1:7" x14ac:dyDescent="0.2">
      <c r="A91" s="296"/>
      <c r="B91" s="296"/>
      <c r="C91" s="297" t="s">
        <v>119</v>
      </c>
      <c r="D91" s="298"/>
      <c r="E91" s="298"/>
      <c r="F91" s="490"/>
      <c r="G91" s="490"/>
    </row>
    <row r="92" spans="1:7" x14ac:dyDescent="0.2">
      <c r="A92" s="296"/>
      <c r="B92" s="296"/>
      <c r="C92" s="299"/>
      <c r="D92" s="298"/>
      <c r="E92" s="298"/>
      <c r="F92" s="490"/>
      <c r="G92" s="490"/>
    </row>
    <row r="93" spans="1:7" ht="63.75" x14ac:dyDescent="0.2">
      <c r="A93" s="296"/>
      <c r="B93" s="296"/>
      <c r="C93" s="299" t="s">
        <v>120</v>
      </c>
      <c r="D93" s="298"/>
      <c r="E93" s="298"/>
      <c r="F93" s="490"/>
      <c r="G93" s="490"/>
    </row>
    <row r="94" spans="1:7" x14ac:dyDescent="0.2">
      <c r="A94" s="296"/>
      <c r="B94" s="296"/>
      <c r="C94" s="299"/>
      <c r="D94" s="298"/>
      <c r="E94" s="298"/>
      <c r="F94" s="490"/>
      <c r="G94" s="490"/>
    </row>
    <row r="95" spans="1:7" ht="63.75" x14ac:dyDescent="0.2">
      <c r="A95" s="296"/>
      <c r="B95" s="296"/>
      <c r="C95" s="299" t="s">
        <v>121</v>
      </c>
      <c r="D95" s="298"/>
      <c r="E95" s="298"/>
      <c r="F95" s="490"/>
      <c r="G95" s="490"/>
    </row>
    <row r="96" spans="1:7" x14ac:dyDescent="0.2">
      <c r="A96" s="296"/>
      <c r="B96" s="296"/>
      <c r="C96" s="299"/>
      <c r="D96" s="298"/>
      <c r="E96" s="298"/>
      <c r="F96" s="490"/>
      <c r="G96" s="490"/>
    </row>
    <row r="97" spans="1:7" x14ac:dyDescent="0.2">
      <c r="A97" s="296"/>
      <c r="B97" s="296"/>
      <c r="C97" s="297" t="s">
        <v>122</v>
      </c>
      <c r="D97" s="298"/>
      <c r="E97" s="298"/>
      <c r="F97" s="490"/>
      <c r="G97" s="490"/>
    </row>
    <row r="98" spans="1:7" x14ac:dyDescent="0.2">
      <c r="A98" s="296"/>
      <c r="B98" s="296"/>
      <c r="C98" s="299"/>
      <c r="D98" s="298"/>
      <c r="E98" s="298"/>
      <c r="F98" s="490"/>
      <c r="G98" s="490"/>
    </row>
    <row r="99" spans="1:7" ht="51" x14ac:dyDescent="0.2">
      <c r="A99" s="296"/>
      <c r="B99" s="296"/>
      <c r="C99" s="299" t="s">
        <v>123</v>
      </c>
      <c r="D99" s="298"/>
      <c r="E99" s="298"/>
      <c r="F99" s="490"/>
      <c r="G99" s="490"/>
    </row>
    <row r="100" spans="1:7" x14ac:dyDescent="0.2">
      <c r="A100" s="296"/>
      <c r="B100" s="296"/>
      <c r="C100" s="299"/>
      <c r="D100" s="298"/>
      <c r="E100" s="298"/>
      <c r="F100" s="490"/>
      <c r="G100" s="490"/>
    </row>
    <row r="101" spans="1:7" ht="38.25" x14ac:dyDescent="0.2">
      <c r="A101" s="296"/>
      <c r="B101" s="296"/>
      <c r="C101" s="299" t="s">
        <v>124</v>
      </c>
      <c r="D101" s="298"/>
      <c r="E101" s="298"/>
      <c r="F101" s="490"/>
      <c r="G101" s="490"/>
    </row>
    <row r="102" spans="1:7" x14ac:dyDescent="0.2">
      <c r="A102" s="296"/>
      <c r="B102" s="296"/>
      <c r="C102" s="299"/>
      <c r="D102" s="298"/>
      <c r="E102" s="298"/>
      <c r="F102" s="490"/>
      <c r="G102" s="490"/>
    </row>
    <row r="103" spans="1:7" ht="25.5" x14ac:dyDescent="0.2">
      <c r="A103" s="296"/>
      <c r="B103" s="296"/>
      <c r="C103" s="299" t="s">
        <v>125</v>
      </c>
      <c r="D103" s="298"/>
      <c r="E103" s="298"/>
      <c r="F103" s="490"/>
      <c r="G103" s="490"/>
    </row>
    <row r="104" spans="1:7" x14ac:dyDescent="0.2">
      <c r="A104" s="296"/>
      <c r="B104" s="296"/>
      <c r="C104" s="299"/>
      <c r="D104" s="298"/>
      <c r="E104" s="298"/>
      <c r="F104" s="490"/>
      <c r="G104" s="490"/>
    </row>
    <row r="105" spans="1:7" ht="63.75" x14ac:dyDescent="0.2">
      <c r="A105" s="296"/>
      <c r="B105" s="296"/>
      <c r="C105" s="299" t="s">
        <v>126</v>
      </c>
      <c r="D105" s="298"/>
      <c r="E105" s="298"/>
      <c r="F105" s="490"/>
      <c r="G105" s="490"/>
    </row>
    <row r="106" spans="1:7" x14ac:dyDescent="0.2">
      <c r="A106" s="296"/>
      <c r="B106" s="296"/>
      <c r="C106" s="299"/>
      <c r="D106" s="298"/>
      <c r="E106" s="298"/>
      <c r="F106" s="490"/>
      <c r="G106" s="490"/>
    </row>
    <row r="107" spans="1:7" x14ac:dyDescent="0.2">
      <c r="A107" s="296"/>
      <c r="B107" s="296"/>
      <c r="C107" s="297" t="s">
        <v>127</v>
      </c>
      <c r="D107" s="298"/>
      <c r="E107" s="298"/>
      <c r="F107" s="490"/>
      <c r="G107" s="490"/>
    </row>
    <row r="108" spans="1:7" x14ac:dyDescent="0.2">
      <c r="A108" s="296"/>
      <c r="B108" s="296"/>
      <c r="C108" s="299"/>
      <c r="D108" s="298"/>
      <c r="E108" s="298"/>
      <c r="F108" s="490"/>
      <c r="G108" s="490"/>
    </row>
    <row r="109" spans="1:7" x14ac:dyDescent="0.2">
      <c r="A109" s="296"/>
      <c r="B109" s="300" t="s">
        <v>206</v>
      </c>
      <c r="C109" s="297" t="s">
        <v>128</v>
      </c>
      <c r="D109" s="298"/>
      <c r="E109" s="298"/>
      <c r="F109" s="490"/>
      <c r="G109" s="490"/>
    </row>
    <row r="110" spans="1:7" x14ac:dyDescent="0.2">
      <c r="A110" s="296"/>
      <c r="B110" s="296"/>
      <c r="C110" s="299"/>
      <c r="D110" s="298"/>
      <c r="E110" s="298"/>
      <c r="F110" s="490"/>
      <c r="G110" s="490"/>
    </row>
    <row r="111" spans="1:7" x14ac:dyDescent="0.2">
      <c r="A111" s="296">
        <v>11</v>
      </c>
      <c r="B111" s="296"/>
      <c r="C111" s="299" t="s">
        <v>216</v>
      </c>
      <c r="D111" s="298" t="s">
        <v>98</v>
      </c>
      <c r="E111" s="298">
        <f>180*0.05</f>
        <v>9</v>
      </c>
      <c r="F111" s="490"/>
      <c r="G111" s="490"/>
    </row>
    <row r="112" spans="1:7" x14ac:dyDescent="0.2">
      <c r="A112" s="296"/>
      <c r="B112" s="296"/>
      <c r="C112" s="299"/>
      <c r="D112" s="298"/>
      <c r="E112" s="298"/>
      <c r="F112" s="490"/>
      <c r="G112" s="490"/>
    </row>
    <row r="113" spans="1:7" x14ac:dyDescent="0.2">
      <c r="A113" s="296"/>
      <c r="B113" s="296"/>
      <c r="C113" s="297" t="s">
        <v>129</v>
      </c>
      <c r="D113" s="298"/>
      <c r="E113" s="298"/>
      <c r="F113" s="490"/>
      <c r="G113" s="490"/>
    </row>
    <row r="114" spans="1:7" x14ac:dyDescent="0.2">
      <c r="A114" s="296"/>
      <c r="B114" s="296"/>
      <c r="C114" s="299"/>
      <c r="D114" s="298"/>
      <c r="E114" s="298"/>
      <c r="F114" s="490"/>
      <c r="G114" s="490"/>
    </row>
    <row r="115" spans="1:7" x14ac:dyDescent="0.2">
      <c r="A115" s="296"/>
      <c r="B115" s="300" t="s">
        <v>190</v>
      </c>
      <c r="C115" s="297" t="s">
        <v>217</v>
      </c>
      <c r="D115" s="298"/>
      <c r="E115" s="298"/>
      <c r="F115" s="490"/>
      <c r="G115" s="490"/>
    </row>
    <row r="116" spans="1:7" x14ac:dyDescent="0.2">
      <c r="A116" s="296"/>
      <c r="B116" s="296"/>
      <c r="C116" s="299"/>
      <c r="D116" s="298"/>
      <c r="E116" s="298"/>
      <c r="F116" s="490"/>
      <c r="G116" s="490"/>
    </row>
    <row r="117" spans="1:7" x14ac:dyDescent="0.2">
      <c r="A117" s="296">
        <v>12</v>
      </c>
      <c r="B117" s="296"/>
      <c r="C117" s="299" t="s">
        <v>218</v>
      </c>
      <c r="D117" s="298" t="s">
        <v>98</v>
      </c>
      <c r="E117" s="298">
        <v>40</v>
      </c>
      <c r="F117" s="490"/>
      <c r="G117" s="490"/>
    </row>
    <row r="118" spans="1:7" x14ac:dyDescent="0.2">
      <c r="A118" s="296"/>
      <c r="B118" s="296"/>
      <c r="C118" s="299"/>
      <c r="D118" s="298"/>
      <c r="E118" s="298"/>
      <c r="F118" s="490"/>
      <c r="G118" s="490"/>
    </row>
    <row r="119" spans="1:7" x14ac:dyDescent="0.2">
      <c r="A119" s="296">
        <v>13</v>
      </c>
      <c r="B119" s="296"/>
      <c r="C119" s="299" t="s">
        <v>173</v>
      </c>
      <c r="D119" s="298" t="s">
        <v>98</v>
      </c>
      <c r="E119" s="298">
        <v>9</v>
      </c>
      <c r="F119" s="490"/>
      <c r="G119" s="490"/>
    </row>
    <row r="120" spans="1:7" x14ac:dyDescent="0.2">
      <c r="A120" s="296"/>
      <c r="B120" s="296"/>
      <c r="C120" s="299"/>
      <c r="D120" s="298"/>
      <c r="E120" s="298"/>
      <c r="F120" s="490"/>
      <c r="G120" s="490"/>
    </row>
    <row r="121" spans="1:7" x14ac:dyDescent="0.2">
      <c r="A121" s="296"/>
      <c r="B121" s="300">
        <v>7.3</v>
      </c>
      <c r="C121" s="297" t="s">
        <v>130</v>
      </c>
      <c r="D121" s="298"/>
      <c r="E121" s="298"/>
      <c r="F121" s="490"/>
      <c r="G121" s="490"/>
    </row>
    <row r="122" spans="1:7" x14ac:dyDescent="0.2">
      <c r="A122" s="296"/>
      <c r="B122" s="296"/>
      <c r="C122" s="299"/>
      <c r="D122" s="298"/>
      <c r="E122" s="298"/>
      <c r="F122" s="490"/>
      <c r="G122" s="490"/>
    </row>
    <row r="123" spans="1:7" ht="51" x14ac:dyDescent="0.2">
      <c r="A123" s="296">
        <v>14</v>
      </c>
      <c r="B123" s="296"/>
      <c r="C123" s="299" t="s">
        <v>131</v>
      </c>
      <c r="D123" s="298" t="s">
        <v>10</v>
      </c>
      <c r="E123" s="298">
        <v>1</v>
      </c>
      <c r="F123" s="490"/>
      <c r="G123" s="491"/>
    </row>
    <row r="124" spans="1:7" x14ac:dyDescent="0.2">
      <c r="A124" s="296"/>
      <c r="B124" s="296"/>
      <c r="C124" s="299"/>
      <c r="D124" s="298"/>
      <c r="E124" s="298"/>
      <c r="F124" s="490"/>
      <c r="G124" s="490"/>
    </row>
    <row r="125" spans="1:7" x14ac:dyDescent="0.2">
      <c r="A125" s="296"/>
      <c r="B125" s="296"/>
      <c r="C125" s="297" t="s">
        <v>132</v>
      </c>
      <c r="D125" s="298"/>
      <c r="E125" s="298"/>
      <c r="F125" s="490"/>
      <c r="G125" s="490"/>
    </row>
    <row r="126" spans="1:7" x14ac:dyDescent="0.2">
      <c r="A126" s="296"/>
      <c r="B126" s="296"/>
      <c r="C126" s="299"/>
      <c r="D126" s="298"/>
      <c r="E126" s="298"/>
      <c r="F126" s="490"/>
      <c r="G126" s="490"/>
    </row>
    <row r="127" spans="1:7" x14ac:dyDescent="0.2">
      <c r="A127" s="296"/>
      <c r="B127" s="300" t="s">
        <v>200</v>
      </c>
      <c r="C127" s="297" t="s">
        <v>133</v>
      </c>
      <c r="D127" s="298"/>
      <c r="E127" s="298"/>
      <c r="F127" s="490"/>
      <c r="G127" s="490"/>
    </row>
    <row r="128" spans="1:7" x14ac:dyDescent="0.2">
      <c r="A128" s="296"/>
      <c r="B128" s="296"/>
      <c r="C128" s="299"/>
      <c r="D128" s="298"/>
      <c r="E128" s="298"/>
      <c r="F128" s="490"/>
      <c r="G128" s="490"/>
    </row>
    <row r="129" spans="1:7" x14ac:dyDescent="0.2">
      <c r="A129" s="296">
        <v>15</v>
      </c>
      <c r="B129" s="296"/>
      <c r="C129" s="299" t="s">
        <v>218</v>
      </c>
      <c r="D129" s="298" t="s">
        <v>70</v>
      </c>
      <c r="E129" s="298">
        <v>120</v>
      </c>
      <c r="F129" s="490"/>
      <c r="G129" s="490"/>
    </row>
    <row r="130" spans="1:7" x14ac:dyDescent="0.2">
      <c r="A130" s="296"/>
      <c r="B130" s="296"/>
      <c r="C130" s="299"/>
      <c r="D130" s="298"/>
      <c r="E130" s="298"/>
      <c r="F130" s="490"/>
      <c r="G130" s="490"/>
    </row>
    <row r="131" spans="1:7" x14ac:dyDescent="0.2">
      <c r="A131" s="296">
        <v>16</v>
      </c>
      <c r="B131" s="296"/>
      <c r="C131" s="299" t="s">
        <v>173</v>
      </c>
      <c r="D131" s="298" t="s">
        <v>70</v>
      </c>
      <c r="E131" s="298">
        <v>70</v>
      </c>
      <c r="F131" s="490"/>
      <c r="G131" s="490"/>
    </row>
    <row r="132" spans="1:7" x14ac:dyDescent="0.2">
      <c r="A132" s="296"/>
      <c r="B132" s="296"/>
      <c r="C132" s="299"/>
      <c r="D132" s="298"/>
      <c r="E132" s="298"/>
      <c r="F132" s="490"/>
      <c r="G132" s="490"/>
    </row>
    <row r="133" spans="1:7" x14ac:dyDescent="0.2">
      <c r="A133" s="296"/>
      <c r="B133" s="296"/>
      <c r="C133" s="299"/>
      <c r="D133" s="298"/>
      <c r="E133" s="298"/>
      <c r="F133" s="490"/>
      <c r="G133" s="490"/>
    </row>
    <row r="134" spans="1:7" x14ac:dyDescent="0.2">
      <c r="A134" s="296"/>
      <c r="B134" s="300" t="s">
        <v>207</v>
      </c>
      <c r="C134" s="297" t="s">
        <v>134</v>
      </c>
      <c r="D134" s="298"/>
      <c r="E134" s="298"/>
      <c r="F134" s="490"/>
      <c r="G134" s="490"/>
    </row>
    <row r="135" spans="1:7" x14ac:dyDescent="0.2">
      <c r="A135" s="296"/>
      <c r="B135" s="296"/>
      <c r="C135" s="299"/>
      <c r="D135" s="298"/>
      <c r="E135" s="298"/>
      <c r="F135" s="490"/>
      <c r="G135" s="490"/>
    </row>
    <row r="136" spans="1:7" x14ac:dyDescent="0.2">
      <c r="A136" s="296"/>
      <c r="B136" s="296"/>
      <c r="C136" s="297" t="s">
        <v>135</v>
      </c>
      <c r="D136" s="298"/>
      <c r="E136" s="298"/>
      <c r="F136" s="490"/>
      <c r="G136" s="490"/>
    </row>
    <row r="137" spans="1:7" x14ac:dyDescent="0.2">
      <c r="A137" s="296"/>
      <c r="B137" s="296"/>
      <c r="C137" s="299"/>
      <c r="D137" s="298"/>
      <c r="E137" s="298"/>
      <c r="F137" s="490"/>
      <c r="G137" s="490"/>
    </row>
    <row r="138" spans="1:7" x14ac:dyDescent="0.2">
      <c r="A138" s="296">
        <v>17</v>
      </c>
      <c r="B138" s="296"/>
      <c r="C138" s="299" t="s">
        <v>219</v>
      </c>
      <c r="D138" s="298" t="s">
        <v>70</v>
      </c>
      <c r="E138" s="298">
        <v>35</v>
      </c>
      <c r="F138" s="490"/>
      <c r="G138" s="490"/>
    </row>
    <row r="139" spans="1:7" x14ac:dyDescent="0.2">
      <c r="A139" s="296"/>
      <c r="B139" s="296"/>
      <c r="C139" s="299"/>
      <c r="D139" s="298"/>
      <c r="E139" s="298"/>
      <c r="F139" s="490"/>
      <c r="G139" s="490"/>
    </row>
    <row r="140" spans="1:7" x14ac:dyDescent="0.2">
      <c r="A140" s="296"/>
      <c r="B140" s="296"/>
      <c r="C140" s="299"/>
      <c r="D140" s="298"/>
      <c r="E140" s="298"/>
      <c r="F140" s="490"/>
      <c r="G140" s="490"/>
    </row>
    <row r="141" spans="1:7" x14ac:dyDescent="0.2">
      <c r="A141" s="296"/>
      <c r="B141" s="300">
        <v>8.3000000000000007</v>
      </c>
      <c r="C141" s="297" t="s">
        <v>136</v>
      </c>
      <c r="D141" s="298"/>
      <c r="E141" s="298"/>
      <c r="F141" s="490"/>
      <c r="G141" s="490"/>
    </row>
    <row r="142" spans="1:7" x14ac:dyDescent="0.2">
      <c r="A142" s="296"/>
      <c r="B142" s="296"/>
      <c r="C142" s="299"/>
      <c r="D142" s="298"/>
      <c r="E142" s="298"/>
      <c r="F142" s="490"/>
      <c r="G142" s="490"/>
    </row>
    <row r="143" spans="1:7" ht="38.25" x14ac:dyDescent="0.2">
      <c r="A143" s="296"/>
      <c r="B143" s="300" t="s">
        <v>177</v>
      </c>
      <c r="C143" s="297" t="s">
        <v>137</v>
      </c>
      <c r="D143" s="298"/>
      <c r="E143" s="298"/>
      <c r="F143" s="490"/>
      <c r="G143" s="490"/>
    </row>
    <row r="144" spans="1:7" x14ac:dyDescent="0.2">
      <c r="A144" s="296"/>
      <c r="B144" s="296"/>
      <c r="C144" s="299"/>
      <c r="D144" s="298"/>
      <c r="E144" s="298"/>
      <c r="F144" s="490"/>
      <c r="G144" s="490"/>
    </row>
    <row r="145" spans="1:8" x14ac:dyDescent="0.2">
      <c r="A145" s="296">
        <v>18</v>
      </c>
      <c r="B145" s="296"/>
      <c r="C145" s="299" t="s">
        <v>138</v>
      </c>
      <c r="D145" s="298" t="s">
        <v>139</v>
      </c>
      <c r="E145" s="298">
        <v>10</v>
      </c>
      <c r="F145" s="490"/>
      <c r="G145" s="490"/>
    </row>
    <row r="146" spans="1:8" x14ac:dyDescent="0.2">
      <c r="A146" s="296"/>
      <c r="B146" s="296"/>
      <c r="C146" s="299"/>
      <c r="D146" s="298"/>
      <c r="E146" s="298"/>
      <c r="F146" s="490"/>
      <c r="G146" s="490"/>
    </row>
    <row r="147" spans="1:8" ht="38.25" x14ac:dyDescent="0.2">
      <c r="A147" s="296"/>
      <c r="B147" s="300" t="s">
        <v>177</v>
      </c>
      <c r="C147" s="297" t="s">
        <v>140</v>
      </c>
      <c r="D147" s="298"/>
      <c r="E147" s="298"/>
      <c r="F147" s="490"/>
      <c r="G147" s="490"/>
    </row>
    <row r="148" spans="1:8" x14ac:dyDescent="0.2">
      <c r="A148" s="296"/>
      <c r="B148" s="296"/>
      <c r="C148" s="299"/>
      <c r="D148" s="298"/>
      <c r="E148" s="298"/>
      <c r="F148" s="490"/>
      <c r="G148" s="490"/>
    </row>
    <row r="149" spans="1:8" x14ac:dyDescent="0.2">
      <c r="A149" s="296">
        <v>19</v>
      </c>
      <c r="B149" s="296"/>
      <c r="C149" s="299" t="s">
        <v>138</v>
      </c>
      <c r="D149" s="298" t="s">
        <v>139</v>
      </c>
      <c r="E149" s="298">
        <v>1889</v>
      </c>
      <c r="F149" s="490"/>
      <c r="G149" s="490"/>
    </row>
    <row r="150" spans="1:8" x14ac:dyDescent="0.2">
      <c r="A150" s="296"/>
      <c r="B150" s="296"/>
      <c r="C150" s="299"/>
      <c r="D150" s="298"/>
      <c r="E150" s="298"/>
      <c r="F150" s="490"/>
      <c r="G150" s="490"/>
    </row>
    <row r="151" spans="1:8" x14ac:dyDescent="0.2">
      <c r="A151" s="296"/>
      <c r="B151" s="300" t="s">
        <v>205</v>
      </c>
      <c r="C151" s="297" t="s">
        <v>141</v>
      </c>
      <c r="D151" s="298"/>
      <c r="E151" s="298"/>
      <c r="F151" s="490"/>
      <c r="G151" s="490"/>
    </row>
    <row r="152" spans="1:8" x14ac:dyDescent="0.2">
      <c r="A152" s="296"/>
      <c r="B152" s="296"/>
      <c r="C152" s="299"/>
      <c r="D152" s="298"/>
      <c r="E152" s="298"/>
      <c r="F152" s="490"/>
      <c r="G152" s="490"/>
    </row>
    <row r="153" spans="1:8" x14ac:dyDescent="0.2">
      <c r="A153" s="296">
        <v>20</v>
      </c>
      <c r="B153" s="296"/>
      <c r="C153" s="299" t="s">
        <v>142</v>
      </c>
      <c r="D153" s="298" t="s">
        <v>70</v>
      </c>
      <c r="E153" s="298">
        <v>65</v>
      </c>
      <c r="F153" s="490"/>
      <c r="G153" s="490"/>
    </row>
    <row r="154" spans="1:8" x14ac:dyDescent="0.2">
      <c r="A154" s="296"/>
      <c r="B154" s="296"/>
      <c r="C154" s="299"/>
      <c r="D154" s="298"/>
      <c r="E154" s="298"/>
      <c r="F154" s="490"/>
      <c r="G154" s="490"/>
    </row>
    <row r="155" spans="1:8" x14ac:dyDescent="0.2">
      <c r="A155" s="296"/>
      <c r="B155" s="296"/>
      <c r="C155" s="297" t="s">
        <v>235</v>
      </c>
      <c r="D155" s="298"/>
      <c r="E155" s="298"/>
      <c r="F155" s="490"/>
      <c r="G155" s="490"/>
    </row>
    <row r="156" spans="1:8" x14ac:dyDescent="0.2">
      <c r="A156" s="296"/>
      <c r="B156" s="296"/>
      <c r="C156" s="299"/>
      <c r="D156" s="298"/>
      <c r="E156" s="298"/>
      <c r="F156" s="490"/>
      <c r="G156" s="490"/>
    </row>
    <row r="157" spans="1:8" x14ac:dyDescent="0.2">
      <c r="A157" s="296"/>
      <c r="B157" s="300"/>
      <c r="C157" s="297" t="s">
        <v>236</v>
      </c>
      <c r="D157" s="298"/>
      <c r="E157" s="298"/>
      <c r="F157" s="490"/>
      <c r="G157" s="490"/>
    </row>
    <row r="158" spans="1:8" x14ac:dyDescent="0.2">
      <c r="A158" s="296"/>
      <c r="B158" s="296"/>
      <c r="C158" s="299"/>
      <c r="D158" s="298"/>
      <c r="E158" s="298"/>
      <c r="F158" s="490"/>
      <c r="G158" s="490"/>
    </row>
    <row r="159" spans="1:8" ht="38.25" x14ac:dyDescent="0.2">
      <c r="A159" s="492">
        <v>21</v>
      </c>
      <c r="B159" s="492"/>
      <c r="C159" s="493" t="s">
        <v>237</v>
      </c>
      <c r="D159" s="494" t="s">
        <v>238</v>
      </c>
      <c r="E159" s="494">
        <v>1</v>
      </c>
      <c r="F159" s="490"/>
      <c r="G159" s="490"/>
      <c r="H159" s="162"/>
    </row>
    <row r="160" spans="1:8" x14ac:dyDescent="0.2">
      <c r="A160" s="296"/>
      <c r="B160" s="296"/>
      <c r="C160" s="299"/>
      <c r="D160" s="298"/>
      <c r="E160" s="298"/>
      <c r="F160" s="490"/>
      <c r="G160" s="490"/>
    </row>
    <row r="161" spans="1:7" x14ac:dyDescent="0.2">
      <c r="A161" s="296"/>
      <c r="B161" s="296"/>
      <c r="C161" s="297" t="s">
        <v>231</v>
      </c>
      <c r="D161" s="298"/>
      <c r="E161" s="298"/>
      <c r="F161" s="490"/>
      <c r="G161" s="490"/>
    </row>
    <row r="162" spans="1:7" x14ac:dyDescent="0.2">
      <c r="A162" s="296"/>
      <c r="B162" s="296"/>
      <c r="C162" s="299"/>
      <c r="D162" s="298"/>
      <c r="E162" s="298"/>
      <c r="F162" s="490"/>
      <c r="G162" s="490"/>
    </row>
    <row r="163" spans="1:7" x14ac:dyDescent="0.2">
      <c r="A163" s="296">
        <v>1</v>
      </c>
      <c r="B163" s="296"/>
      <c r="C163" s="299" t="s">
        <v>143</v>
      </c>
      <c r="D163" s="298"/>
      <c r="E163" s="298"/>
      <c r="F163" s="490"/>
      <c r="G163" s="490"/>
    </row>
    <row r="164" spans="1:7" x14ac:dyDescent="0.2">
      <c r="A164" s="296"/>
      <c r="B164" s="296"/>
      <c r="C164" s="299"/>
      <c r="D164" s="298"/>
      <c r="E164" s="298"/>
      <c r="F164" s="490"/>
      <c r="G164" s="490"/>
    </row>
    <row r="165" spans="1:7" x14ac:dyDescent="0.2">
      <c r="A165" s="296">
        <v>2</v>
      </c>
      <c r="B165" s="296"/>
      <c r="C165" s="299" t="s">
        <v>144</v>
      </c>
      <c r="D165" s="298"/>
      <c r="E165" s="298"/>
      <c r="F165" s="490"/>
      <c r="G165" s="490"/>
    </row>
    <row r="166" spans="1:7" x14ac:dyDescent="0.2">
      <c r="A166" s="296"/>
      <c r="B166" s="296"/>
      <c r="C166" s="299"/>
      <c r="D166" s="298"/>
      <c r="E166" s="298"/>
      <c r="F166" s="490"/>
      <c r="G166" s="490"/>
    </row>
    <row r="167" spans="1:7" x14ac:dyDescent="0.2">
      <c r="A167" s="296">
        <v>3</v>
      </c>
      <c r="B167" s="296"/>
      <c r="C167" s="299" t="s">
        <v>239</v>
      </c>
      <c r="D167" s="298"/>
      <c r="E167" s="298"/>
      <c r="F167" s="490"/>
      <c r="G167" s="490"/>
    </row>
    <row r="168" spans="1:7" x14ac:dyDescent="0.2">
      <c r="A168" s="296"/>
      <c r="B168" s="296"/>
      <c r="C168" s="299"/>
      <c r="D168" s="298"/>
      <c r="E168" s="298"/>
      <c r="F168" s="490"/>
      <c r="G168" s="490"/>
    </row>
    <row r="169" spans="1:7" x14ac:dyDescent="0.2">
      <c r="A169" s="296"/>
      <c r="B169" s="296"/>
      <c r="C169" s="299"/>
      <c r="D169" s="298"/>
      <c r="E169" s="298"/>
      <c r="F169" s="495"/>
      <c r="G169" s="495"/>
    </row>
    <row r="170" spans="1:7" x14ac:dyDescent="0.2">
      <c r="A170" s="303"/>
      <c r="B170" s="303"/>
      <c r="C170" s="710" t="s">
        <v>24</v>
      </c>
      <c r="D170" s="711"/>
      <c r="E170" s="711"/>
      <c r="F170" s="712"/>
      <c r="G170" s="496">
        <f>SUM(G37:G159)</f>
        <v>0</v>
      </c>
    </row>
    <row r="171" spans="1:7" s="13" customFormat="1" x14ac:dyDescent="0.2">
      <c r="A171" s="498"/>
      <c r="B171" s="498"/>
      <c r="C171" s="499"/>
      <c r="D171" s="500"/>
      <c r="E171" s="500"/>
      <c r="F171" s="501"/>
      <c r="G171" s="501"/>
    </row>
  </sheetData>
  <mergeCells count="7">
    <mergeCell ref="C170:F170"/>
    <mergeCell ref="A6:A7"/>
    <mergeCell ref="B6:B7"/>
    <mergeCell ref="F6:F7"/>
    <mergeCell ref="J3:L3"/>
    <mergeCell ref="J4:L4"/>
    <mergeCell ref="C2:F3"/>
  </mergeCells>
  <printOptions horizontalCentered="1" gridLines="1"/>
  <pageMargins left="0.43307086614173229" right="0.39370078740157483" top="0.59055118110236227" bottom="0.62992125984251968" header="0.39370078740157483" footer="0.19685039370078741"/>
  <pageSetup paperSize="9" scale="53" fitToHeight="0" orientation="portrait" useFirstPageNumber="1" r:id="rId1"/>
  <headerFooter alignWithMargins="0">
    <oddFooter xml:space="preserve">&amp;CA 4.8.&amp;P&amp;R
</oddFooter>
  </headerFooter>
  <rowBreaks count="1" manualBreakCount="1">
    <brk id="16" max="16383" man="1"/>
  </rowBreaks>
  <colBreaks count="1" manualBreakCount="1">
    <brk id="8"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7"/>
  <sheetViews>
    <sheetView view="pageBreakPreview" zoomScale="66" zoomScaleNormal="90" zoomScaleSheetLayoutView="66" workbookViewId="0">
      <pane ySplit="7" topLeftCell="A20" activePane="bottomLeft" state="frozen"/>
      <selection pane="bottomLeft" activeCell="I107" sqref="I9:I107"/>
    </sheetView>
  </sheetViews>
  <sheetFormatPr defaultRowHeight="12.75" x14ac:dyDescent="0.2"/>
  <cols>
    <col min="1" max="1" width="7.5703125" style="34" customWidth="1"/>
    <col min="2" max="2" width="9.5703125" style="14" customWidth="1"/>
    <col min="3" max="3" width="43.5703125" style="14" customWidth="1"/>
    <col min="4" max="4" width="8.42578125" style="14" customWidth="1"/>
    <col min="5" max="6" width="9.5703125" style="35" customWidth="1"/>
    <col min="7" max="7" width="18.140625" style="35" customWidth="1"/>
    <col min="8" max="8" width="20.42578125" style="14" customWidth="1"/>
    <col min="9" max="9" width="17.140625" style="14" customWidth="1"/>
    <col min="10" max="10" width="9.140625" style="13"/>
    <col min="11" max="11" width="13.5703125" style="14" customWidth="1"/>
    <col min="12" max="258" width="9.140625" style="14"/>
    <col min="259" max="259" width="7.5703125" style="14" customWidth="1"/>
    <col min="260" max="260" width="9.5703125" style="14" customWidth="1"/>
    <col min="261" max="261" width="43.5703125" style="14" customWidth="1"/>
    <col min="262" max="262" width="8.42578125" style="14" customWidth="1"/>
    <col min="263" max="263" width="9.5703125" style="14" customWidth="1"/>
    <col min="264" max="264" width="11.5703125" style="14" customWidth="1"/>
    <col min="265" max="265" width="15.5703125" style="14" customWidth="1"/>
    <col min="266" max="514" width="9.140625" style="14"/>
    <col min="515" max="515" width="7.5703125" style="14" customWidth="1"/>
    <col min="516" max="516" width="9.5703125" style="14" customWidth="1"/>
    <col min="517" max="517" width="43.5703125" style="14" customWidth="1"/>
    <col min="518" max="518" width="8.42578125" style="14" customWidth="1"/>
    <col min="519" max="519" width="9.5703125" style="14" customWidth="1"/>
    <col min="520" max="520" width="11.5703125" style="14" customWidth="1"/>
    <col min="521" max="521" width="15.5703125" style="14" customWidth="1"/>
    <col min="522" max="770" width="9.140625" style="14"/>
    <col min="771" max="771" width="7.5703125" style="14" customWidth="1"/>
    <col min="772" max="772" width="9.5703125" style="14" customWidth="1"/>
    <col min="773" max="773" width="43.5703125" style="14" customWidth="1"/>
    <col min="774" max="774" width="8.42578125" style="14" customWidth="1"/>
    <col min="775" max="775" width="9.5703125" style="14" customWidth="1"/>
    <col min="776" max="776" width="11.5703125" style="14" customWidth="1"/>
    <col min="777" max="777" width="15.5703125" style="14" customWidth="1"/>
    <col min="778" max="1026" width="9.140625" style="14"/>
    <col min="1027" max="1027" width="7.5703125" style="14" customWidth="1"/>
    <col min="1028" max="1028" width="9.5703125" style="14" customWidth="1"/>
    <col min="1029" max="1029" width="43.5703125" style="14" customWidth="1"/>
    <col min="1030" max="1030" width="8.42578125" style="14" customWidth="1"/>
    <col min="1031" max="1031" width="9.5703125" style="14" customWidth="1"/>
    <col min="1032" max="1032" width="11.5703125" style="14" customWidth="1"/>
    <col min="1033" max="1033" width="15.5703125" style="14" customWidth="1"/>
    <col min="1034" max="1282" width="9.140625" style="14"/>
    <col min="1283" max="1283" width="7.5703125" style="14" customWidth="1"/>
    <col min="1284" max="1284" width="9.5703125" style="14" customWidth="1"/>
    <col min="1285" max="1285" width="43.5703125" style="14" customWidth="1"/>
    <col min="1286" max="1286" width="8.42578125" style="14" customWidth="1"/>
    <col min="1287" max="1287" width="9.5703125" style="14" customWidth="1"/>
    <col min="1288" max="1288" width="11.5703125" style="14" customWidth="1"/>
    <col min="1289" max="1289" width="15.5703125" style="14" customWidth="1"/>
    <col min="1290" max="1538" width="9.140625" style="14"/>
    <col min="1539" max="1539" width="7.5703125" style="14" customWidth="1"/>
    <col min="1540" max="1540" width="9.5703125" style="14" customWidth="1"/>
    <col min="1541" max="1541" width="43.5703125" style="14" customWidth="1"/>
    <col min="1542" max="1542" width="8.42578125" style="14" customWidth="1"/>
    <col min="1543" max="1543" width="9.5703125" style="14" customWidth="1"/>
    <col min="1544" max="1544" width="11.5703125" style="14" customWidth="1"/>
    <col min="1545" max="1545" width="15.5703125" style="14" customWidth="1"/>
    <col min="1546" max="1794" width="9.140625" style="14"/>
    <col min="1795" max="1795" width="7.5703125" style="14" customWidth="1"/>
    <col min="1796" max="1796" width="9.5703125" style="14" customWidth="1"/>
    <col min="1797" max="1797" width="43.5703125" style="14" customWidth="1"/>
    <col min="1798" max="1798" width="8.42578125" style="14" customWidth="1"/>
    <col min="1799" max="1799" width="9.5703125" style="14" customWidth="1"/>
    <col min="1800" max="1800" width="11.5703125" style="14" customWidth="1"/>
    <col min="1801" max="1801" width="15.5703125" style="14" customWidth="1"/>
    <col min="1802" max="2050" width="9.140625" style="14"/>
    <col min="2051" max="2051" width="7.5703125" style="14" customWidth="1"/>
    <col min="2052" max="2052" width="9.5703125" style="14" customWidth="1"/>
    <col min="2053" max="2053" width="43.5703125" style="14" customWidth="1"/>
    <col min="2054" max="2054" width="8.42578125" style="14" customWidth="1"/>
    <col min="2055" max="2055" width="9.5703125" style="14" customWidth="1"/>
    <col min="2056" max="2056" width="11.5703125" style="14" customWidth="1"/>
    <col min="2057" max="2057" width="15.5703125" style="14" customWidth="1"/>
    <col min="2058" max="2306" width="9.140625" style="14"/>
    <col min="2307" max="2307" width="7.5703125" style="14" customWidth="1"/>
    <col min="2308" max="2308" width="9.5703125" style="14" customWidth="1"/>
    <col min="2309" max="2309" width="43.5703125" style="14" customWidth="1"/>
    <col min="2310" max="2310" width="8.42578125" style="14" customWidth="1"/>
    <col min="2311" max="2311" width="9.5703125" style="14" customWidth="1"/>
    <col min="2312" max="2312" width="11.5703125" style="14" customWidth="1"/>
    <col min="2313" max="2313" width="15.5703125" style="14" customWidth="1"/>
    <col min="2314" max="2562" width="9.140625" style="14"/>
    <col min="2563" max="2563" width="7.5703125" style="14" customWidth="1"/>
    <col min="2564" max="2564" width="9.5703125" style="14" customWidth="1"/>
    <col min="2565" max="2565" width="43.5703125" style="14" customWidth="1"/>
    <col min="2566" max="2566" width="8.42578125" style="14" customWidth="1"/>
    <col min="2567" max="2567" width="9.5703125" style="14" customWidth="1"/>
    <col min="2568" max="2568" width="11.5703125" style="14" customWidth="1"/>
    <col min="2569" max="2569" width="15.5703125" style="14" customWidth="1"/>
    <col min="2570" max="2818" width="9.140625" style="14"/>
    <col min="2819" max="2819" width="7.5703125" style="14" customWidth="1"/>
    <col min="2820" max="2820" width="9.5703125" style="14" customWidth="1"/>
    <col min="2821" max="2821" width="43.5703125" style="14" customWidth="1"/>
    <col min="2822" max="2822" width="8.42578125" style="14" customWidth="1"/>
    <col min="2823" max="2823" width="9.5703125" style="14" customWidth="1"/>
    <col min="2824" max="2824" width="11.5703125" style="14" customWidth="1"/>
    <col min="2825" max="2825" width="15.5703125" style="14" customWidth="1"/>
    <col min="2826" max="3074" width="9.140625" style="14"/>
    <col min="3075" max="3075" width="7.5703125" style="14" customWidth="1"/>
    <col min="3076" max="3076" width="9.5703125" style="14" customWidth="1"/>
    <col min="3077" max="3077" width="43.5703125" style="14" customWidth="1"/>
    <col min="3078" max="3078" width="8.42578125" style="14" customWidth="1"/>
    <col min="3079" max="3079" width="9.5703125" style="14" customWidth="1"/>
    <col min="3080" max="3080" width="11.5703125" style="14" customWidth="1"/>
    <col min="3081" max="3081" width="15.5703125" style="14" customWidth="1"/>
    <col min="3082" max="3330" width="9.140625" style="14"/>
    <col min="3331" max="3331" width="7.5703125" style="14" customWidth="1"/>
    <col min="3332" max="3332" width="9.5703125" style="14" customWidth="1"/>
    <col min="3333" max="3333" width="43.5703125" style="14" customWidth="1"/>
    <col min="3334" max="3334" width="8.42578125" style="14" customWidth="1"/>
    <col min="3335" max="3335" width="9.5703125" style="14" customWidth="1"/>
    <col min="3336" max="3336" width="11.5703125" style="14" customWidth="1"/>
    <col min="3337" max="3337" width="15.5703125" style="14" customWidth="1"/>
    <col min="3338" max="3586" width="9.140625" style="14"/>
    <col min="3587" max="3587" width="7.5703125" style="14" customWidth="1"/>
    <col min="3588" max="3588" width="9.5703125" style="14" customWidth="1"/>
    <col min="3589" max="3589" width="43.5703125" style="14" customWidth="1"/>
    <col min="3590" max="3590" width="8.42578125" style="14" customWidth="1"/>
    <col min="3591" max="3591" width="9.5703125" style="14" customWidth="1"/>
    <col min="3592" max="3592" width="11.5703125" style="14" customWidth="1"/>
    <col min="3593" max="3593" width="15.5703125" style="14" customWidth="1"/>
    <col min="3594" max="3842" width="9.140625" style="14"/>
    <col min="3843" max="3843" width="7.5703125" style="14" customWidth="1"/>
    <col min="3844" max="3844" width="9.5703125" style="14" customWidth="1"/>
    <col min="3845" max="3845" width="43.5703125" style="14" customWidth="1"/>
    <col min="3846" max="3846" width="8.42578125" style="14" customWidth="1"/>
    <col min="3847" max="3847" width="9.5703125" style="14" customWidth="1"/>
    <col min="3848" max="3848" width="11.5703125" style="14" customWidth="1"/>
    <col min="3849" max="3849" width="15.5703125" style="14" customWidth="1"/>
    <col min="3850" max="4098" width="9.140625" style="14"/>
    <col min="4099" max="4099" width="7.5703125" style="14" customWidth="1"/>
    <col min="4100" max="4100" width="9.5703125" style="14" customWidth="1"/>
    <col min="4101" max="4101" width="43.5703125" style="14" customWidth="1"/>
    <col min="4102" max="4102" width="8.42578125" style="14" customWidth="1"/>
    <col min="4103" max="4103" width="9.5703125" style="14" customWidth="1"/>
    <col min="4104" max="4104" width="11.5703125" style="14" customWidth="1"/>
    <col min="4105" max="4105" width="15.5703125" style="14" customWidth="1"/>
    <col min="4106" max="4354" width="9.140625" style="14"/>
    <col min="4355" max="4355" width="7.5703125" style="14" customWidth="1"/>
    <col min="4356" max="4356" width="9.5703125" style="14" customWidth="1"/>
    <col min="4357" max="4357" width="43.5703125" style="14" customWidth="1"/>
    <col min="4358" max="4358" width="8.42578125" style="14" customWidth="1"/>
    <col min="4359" max="4359" width="9.5703125" style="14" customWidth="1"/>
    <col min="4360" max="4360" width="11.5703125" style="14" customWidth="1"/>
    <col min="4361" max="4361" width="15.5703125" style="14" customWidth="1"/>
    <col min="4362" max="4610" width="9.140625" style="14"/>
    <col min="4611" max="4611" width="7.5703125" style="14" customWidth="1"/>
    <col min="4612" max="4612" width="9.5703125" style="14" customWidth="1"/>
    <col min="4613" max="4613" width="43.5703125" style="14" customWidth="1"/>
    <col min="4614" max="4614" width="8.42578125" style="14" customWidth="1"/>
    <col min="4615" max="4615" width="9.5703125" style="14" customWidth="1"/>
    <col min="4616" max="4616" width="11.5703125" style="14" customWidth="1"/>
    <col min="4617" max="4617" width="15.5703125" style="14" customWidth="1"/>
    <col min="4618" max="4866" width="9.140625" style="14"/>
    <col min="4867" max="4867" width="7.5703125" style="14" customWidth="1"/>
    <col min="4868" max="4868" width="9.5703125" style="14" customWidth="1"/>
    <col min="4869" max="4869" width="43.5703125" style="14" customWidth="1"/>
    <col min="4870" max="4870" width="8.42578125" style="14" customWidth="1"/>
    <col min="4871" max="4871" width="9.5703125" style="14" customWidth="1"/>
    <col min="4872" max="4872" width="11.5703125" style="14" customWidth="1"/>
    <col min="4873" max="4873" width="15.5703125" style="14" customWidth="1"/>
    <col min="4874" max="5122" width="9.140625" style="14"/>
    <col min="5123" max="5123" width="7.5703125" style="14" customWidth="1"/>
    <col min="5124" max="5124" width="9.5703125" style="14" customWidth="1"/>
    <col min="5125" max="5125" width="43.5703125" style="14" customWidth="1"/>
    <col min="5126" max="5126" width="8.42578125" style="14" customWidth="1"/>
    <col min="5127" max="5127" width="9.5703125" style="14" customWidth="1"/>
    <col min="5128" max="5128" width="11.5703125" style="14" customWidth="1"/>
    <col min="5129" max="5129" width="15.5703125" style="14" customWidth="1"/>
    <col min="5130" max="5378" width="9.140625" style="14"/>
    <col min="5379" max="5379" width="7.5703125" style="14" customWidth="1"/>
    <col min="5380" max="5380" width="9.5703125" style="14" customWidth="1"/>
    <col min="5381" max="5381" width="43.5703125" style="14" customWidth="1"/>
    <col min="5382" max="5382" width="8.42578125" style="14" customWidth="1"/>
    <col min="5383" max="5383" width="9.5703125" style="14" customWidth="1"/>
    <col min="5384" max="5384" width="11.5703125" style="14" customWidth="1"/>
    <col min="5385" max="5385" width="15.5703125" style="14" customWidth="1"/>
    <col min="5386" max="5634" width="9.140625" style="14"/>
    <col min="5635" max="5635" width="7.5703125" style="14" customWidth="1"/>
    <col min="5636" max="5636" width="9.5703125" style="14" customWidth="1"/>
    <col min="5637" max="5637" width="43.5703125" style="14" customWidth="1"/>
    <col min="5638" max="5638" width="8.42578125" style="14" customWidth="1"/>
    <col min="5639" max="5639" width="9.5703125" style="14" customWidth="1"/>
    <col min="5640" max="5640" width="11.5703125" style="14" customWidth="1"/>
    <col min="5641" max="5641" width="15.5703125" style="14" customWidth="1"/>
    <col min="5642" max="5890" width="9.140625" style="14"/>
    <col min="5891" max="5891" width="7.5703125" style="14" customWidth="1"/>
    <col min="5892" max="5892" width="9.5703125" style="14" customWidth="1"/>
    <col min="5893" max="5893" width="43.5703125" style="14" customWidth="1"/>
    <col min="5894" max="5894" width="8.42578125" style="14" customWidth="1"/>
    <col min="5895" max="5895" width="9.5703125" style="14" customWidth="1"/>
    <col min="5896" max="5896" width="11.5703125" style="14" customWidth="1"/>
    <col min="5897" max="5897" width="15.5703125" style="14" customWidth="1"/>
    <col min="5898" max="6146" width="9.140625" style="14"/>
    <col min="6147" max="6147" width="7.5703125" style="14" customWidth="1"/>
    <col min="6148" max="6148" width="9.5703125" style="14" customWidth="1"/>
    <col min="6149" max="6149" width="43.5703125" style="14" customWidth="1"/>
    <col min="6150" max="6150" width="8.42578125" style="14" customWidth="1"/>
    <col min="6151" max="6151" width="9.5703125" style="14" customWidth="1"/>
    <col min="6152" max="6152" width="11.5703125" style="14" customWidth="1"/>
    <col min="6153" max="6153" width="15.5703125" style="14" customWidth="1"/>
    <col min="6154" max="6402" width="9.140625" style="14"/>
    <col min="6403" max="6403" width="7.5703125" style="14" customWidth="1"/>
    <col min="6404" max="6404" width="9.5703125" style="14" customWidth="1"/>
    <col min="6405" max="6405" width="43.5703125" style="14" customWidth="1"/>
    <col min="6406" max="6406" width="8.42578125" style="14" customWidth="1"/>
    <col min="6407" max="6407" width="9.5703125" style="14" customWidth="1"/>
    <col min="6408" max="6408" width="11.5703125" style="14" customWidth="1"/>
    <col min="6409" max="6409" width="15.5703125" style="14" customWidth="1"/>
    <col min="6410" max="6658" width="9.140625" style="14"/>
    <col min="6659" max="6659" width="7.5703125" style="14" customWidth="1"/>
    <col min="6660" max="6660" width="9.5703125" style="14" customWidth="1"/>
    <col min="6661" max="6661" width="43.5703125" style="14" customWidth="1"/>
    <col min="6662" max="6662" width="8.42578125" style="14" customWidth="1"/>
    <col min="6663" max="6663" width="9.5703125" style="14" customWidth="1"/>
    <col min="6664" max="6664" width="11.5703125" style="14" customWidth="1"/>
    <col min="6665" max="6665" width="15.5703125" style="14" customWidth="1"/>
    <col min="6666" max="6914" width="9.140625" style="14"/>
    <col min="6915" max="6915" width="7.5703125" style="14" customWidth="1"/>
    <col min="6916" max="6916" width="9.5703125" style="14" customWidth="1"/>
    <col min="6917" max="6917" width="43.5703125" style="14" customWidth="1"/>
    <col min="6918" max="6918" width="8.42578125" style="14" customWidth="1"/>
    <col min="6919" max="6919" width="9.5703125" style="14" customWidth="1"/>
    <col min="6920" max="6920" width="11.5703125" style="14" customWidth="1"/>
    <col min="6921" max="6921" width="15.5703125" style="14" customWidth="1"/>
    <col min="6922" max="7170" width="9.140625" style="14"/>
    <col min="7171" max="7171" width="7.5703125" style="14" customWidth="1"/>
    <col min="7172" max="7172" width="9.5703125" style="14" customWidth="1"/>
    <col min="7173" max="7173" width="43.5703125" style="14" customWidth="1"/>
    <col min="7174" max="7174" width="8.42578125" style="14" customWidth="1"/>
    <col min="7175" max="7175" width="9.5703125" style="14" customWidth="1"/>
    <col min="7176" max="7176" width="11.5703125" style="14" customWidth="1"/>
    <col min="7177" max="7177" width="15.5703125" style="14" customWidth="1"/>
    <col min="7178" max="7426" width="9.140625" style="14"/>
    <col min="7427" max="7427" width="7.5703125" style="14" customWidth="1"/>
    <col min="7428" max="7428" width="9.5703125" style="14" customWidth="1"/>
    <col min="7429" max="7429" width="43.5703125" style="14" customWidth="1"/>
    <col min="7430" max="7430" width="8.42578125" style="14" customWidth="1"/>
    <col min="7431" max="7431" width="9.5703125" style="14" customWidth="1"/>
    <col min="7432" max="7432" width="11.5703125" style="14" customWidth="1"/>
    <col min="7433" max="7433" width="15.5703125" style="14" customWidth="1"/>
    <col min="7434" max="7682" width="9.140625" style="14"/>
    <col min="7683" max="7683" width="7.5703125" style="14" customWidth="1"/>
    <col min="7684" max="7684" width="9.5703125" style="14" customWidth="1"/>
    <col min="7685" max="7685" width="43.5703125" style="14" customWidth="1"/>
    <col min="7686" max="7686" width="8.42578125" style="14" customWidth="1"/>
    <col min="7687" max="7687" width="9.5703125" style="14" customWidth="1"/>
    <col min="7688" max="7688" width="11.5703125" style="14" customWidth="1"/>
    <col min="7689" max="7689" width="15.5703125" style="14" customWidth="1"/>
    <col min="7690" max="7938" width="9.140625" style="14"/>
    <col min="7939" max="7939" width="7.5703125" style="14" customWidth="1"/>
    <col min="7940" max="7940" width="9.5703125" style="14" customWidth="1"/>
    <col min="7941" max="7941" width="43.5703125" style="14" customWidth="1"/>
    <col min="7942" max="7942" width="8.42578125" style="14" customWidth="1"/>
    <col min="7943" max="7943" width="9.5703125" style="14" customWidth="1"/>
    <col min="7944" max="7944" width="11.5703125" style="14" customWidth="1"/>
    <col min="7945" max="7945" width="15.5703125" style="14" customWidth="1"/>
    <col min="7946" max="8194" width="9.140625" style="14"/>
    <col min="8195" max="8195" width="7.5703125" style="14" customWidth="1"/>
    <col min="8196" max="8196" width="9.5703125" style="14" customWidth="1"/>
    <col min="8197" max="8197" width="43.5703125" style="14" customWidth="1"/>
    <col min="8198" max="8198" width="8.42578125" style="14" customWidth="1"/>
    <col min="8199" max="8199" width="9.5703125" style="14" customWidth="1"/>
    <col min="8200" max="8200" width="11.5703125" style="14" customWidth="1"/>
    <col min="8201" max="8201" width="15.5703125" style="14" customWidth="1"/>
    <col min="8202" max="8450" width="9.140625" style="14"/>
    <col min="8451" max="8451" width="7.5703125" style="14" customWidth="1"/>
    <col min="8452" max="8452" width="9.5703125" style="14" customWidth="1"/>
    <col min="8453" max="8453" width="43.5703125" style="14" customWidth="1"/>
    <col min="8454" max="8454" width="8.42578125" style="14" customWidth="1"/>
    <col min="8455" max="8455" width="9.5703125" style="14" customWidth="1"/>
    <col min="8456" max="8456" width="11.5703125" style="14" customWidth="1"/>
    <col min="8457" max="8457" width="15.5703125" style="14" customWidth="1"/>
    <col min="8458" max="8706" width="9.140625" style="14"/>
    <col min="8707" max="8707" width="7.5703125" style="14" customWidth="1"/>
    <col min="8708" max="8708" width="9.5703125" style="14" customWidth="1"/>
    <col min="8709" max="8709" width="43.5703125" style="14" customWidth="1"/>
    <col min="8710" max="8710" width="8.42578125" style="14" customWidth="1"/>
    <col min="8711" max="8711" width="9.5703125" style="14" customWidth="1"/>
    <col min="8712" max="8712" width="11.5703125" style="14" customWidth="1"/>
    <col min="8713" max="8713" width="15.5703125" style="14" customWidth="1"/>
    <col min="8714" max="8962" width="9.140625" style="14"/>
    <col min="8963" max="8963" width="7.5703125" style="14" customWidth="1"/>
    <col min="8964" max="8964" width="9.5703125" style="14" customWidth="1"/>
    <col min="8965" max="8965" width="43.5703125" style="14" customWidth="1"/>
    <col min="8966" max="8966" width="8.42578125" style="14" customWidth="1"/>
    <col min="8967" max="8967" width="9.5703125" style="14" customWidth="1"/>
    <col min="8968" max="8968" width="11.5703125" style="14" customWidth="1"/>
    <col min="8969" max="8969" width="15.5703125" style="14" customWidth="1"/>
    <col min="8970" max="9218" width="9.140625" style="14"/>
    <col min="9219" max="9219" width="7.5703125" style="14" customWidth="1"/>
    <col min="9220" max="9220" width="9.5703125" style="14" customWidth="1"/>
    <col min="9221" max="9221" width="43.5703125" style="14" customWidth="1"/>
    <col min="9222" max="9222" width="8.42578125" style="14" customWidth="1"/>
    <col min="9223" max="9223" width="9.5703125" style="14" customWidth="1"/>
    <col min="9224" max="9224" width="11.5703125" style="14" customWidth="1"/>
    <col min="9225" max="9225" width="15.5703125" style="14" customWidth="1"/>
    <col min="9226" max="9474" width="9.140625" style="14"/>
    <col min="9475" max="9475" width="7.5703125" style="14" customWidth="1"/>
    <col min="9476" max="9476" width="9.5703125" style="14" customWidth="1"/>
    <col min="9477" max="9477" width="43.5703125" style="14" customWidth="1"/>
    <col min="9478" max="9478" width="8.42578125" style="14" customWidth="1"/>
    <col min="9479" max="9479" width="9.5703125" style="14" customWidth="1"/>
    <col min="9480" max="9480" width="11.5703125" style="14" customWidth="1"/>
    <col min="9481" max="9481" width="15.5703125" style="14" customWidth="1"/>
    <col min="9482" max="9730" width="9.140625" style="14"/>
    <col min="9731" max="9731" width="7.5703125" style="14" customWidth="1"/>
    <col min="9732" max="9732" width="9.5703125" style="14" customWidth="1"/>
    <col min="9733" max="9733" width="43.5703125" style="14" customWidth="1"/>
    <col min="9734" max="9734" width="8.42578125" style="14" customWidth="1"/>
    <col min="9735" max="9735" width="9.5703125" style="14" customWidth="1"/>
    <col min="9736" max="9736" width="11.5703125" style="14" customWidth="1"/>
    <col min="9737" max="9737" width="15.5703125" style="14" customWidth="1"/>
    <col min="9738" max="9986" width="9.140625" style="14"/>
    <col min="9987" max="9987" width="7.5703125" style="14" customWidth="1"/>
    <col min="9988" max="9988" width="9.5703125" style="14" customWidth="1"/>
    <col min="9989" max="9989" width="43.5703125" style="14" customWidth="1"/>
    <col min="9990" max="9990" width="8.42578125" style="14" customWidth="1"/>
    <col min="9991" max="9991" width="9.5703125" style="14" customWidth="1"/>
    <col min="9992" max="9992" width="11.5703125" style="14" customWidth="1"/>
    <col min="9993" max="9993" width="15.5703125" style="14" customWidth="1"/>
    <col min="9994" max="10242" width="9.140625" style="14"/>
    <col min="10243" max="10243" width="7.5703125" style="14" customWidth="1"/>
    <col min="10244" max="10244" width="9.5703125" style="14" customWidth="1"/>
    <col min="10245" max="10245" width="43.5703125" style="14" customWidth="1"/>
    <col min="10246" max="10246" width="8.42578125" style="14" customWidth="1"/>
    <col min="10247" max="10247" width="9.5703125" style="14" customWidth="1"/>
    <col min="10248" max="10248" width="11.5703125" style="14" customWidth="1"/>
    <col min="10249" max="10249" width="15.5703125" style="14" customWidth="1"/>
    <col min="10250" max="10498" width="9.140625" style="14"/>
    <col min="10499" max="10499" width="7.5703125" style="14" customWidth="1"/>
    <col min="10500" max="10500" width="9.5703125" style="14" customWidth="1"/>
    <col min="10501" max="10501" width="43.5703125" style="14" customWidth="1"/>
    <col min="10502" max="10502" width="8.42578125" style="14" customWidth="1"/>
    <col min="10503" max="10503" width="9.5703125" style="14" customWidth="1"/>
    <col min="10504" max="10504" width="11.5703125" style="14" customWidth="1"/>
    <col min="10505" max="10505" width="15.5703125" style="14" customWidth="1"/>
    <col min="10506" max="10754" width="9.140625" style="14"/>
    <col min="10755" max="10755" width="7.5703125" style="14" customWidth="1"/>
    <col min="10756" max="10756" width="9.5703125" style="14" customWidth="1"/>
    <col min="10757" max="10757" width="43.5703125" style="14" customWidth="1"/>
    <col min="10758" max="10758" width="8.42578125" style="14" customWidth="1"/>
    <col min="10759" max="10759" width="9.5703125" style="14" customWidth="1"/>
    <col min="10760" max="10760" width="11.5703125" style="14" customWidth="1"/>
    <col min="10761" max="10761" width="15.5703125" style="14" customWidth="1"/>
    <col min="10762" max="11010" width="9.140625" style="14"/>
    <col min="11011" max="11011" width="7.5703125" style="14" customWidth="1"/>
    <col min="11012" max="11012" width="9.5703125" style="14" customWidth="1"/>
    <col min="11013" max="11013" width="43.5703125" style="14" customWidth="1"/>
    <col min="11014" max="11014" width="8.42578125" style="14" customWidth="1"/>
    <col min="11015" max="11015" width="9.5703125" style="14" customWidth="1"/>
    <col min="11016" max="11016" width="11.5703125" style="14" customWidth="1"/>
    <col min="11017" max="11017" width="15.5703125" style="14" customWidth="1"/>
    <col min="11018" max="11266" width="9.140625" style="14"/>
    <col min="11267" max="11267" width="7.5703125" style="14" customWidth="1"/>
    <col min="11268" max="11268" width="9.5703125" style="14" customWidth="1"/>
    <col min="11269" max="11269" width="43.5703125" style="14" customWidth="1"/>
    <col min="11270" max="11270" width="8.42578125" style="14" customWidth="1"/>
    <col min="11271" max="11271" width="9.5703125" style="14" customWidth="1"/>
    <col min="11272" max="11272" width="11.5703125" style="14" customWidth="1"/>
    <col min="11273" max="11273" width="15.5703125" style="14" customWidth="1"/>
    <col min="11274" max="11522" width="9.140625" style="14"/>
    <col min="11523" max="11523" width="7.5703125" style="14" customWidth="1"/>
    <col min="11524" max="11524" width="9.5703125" style="14" customWidth="1"/>
    <col min="11525" max="11525" width="43.5703125" style="14" customWidth="1"/>
    <col min="11526" max="11526" width="8.42578125" style="14" customWidth="1"/>
    <col min="11527" max="11527" width="9.5703125" style="14" customWidth="1"/>
    <col min="11528" max="11528" width="11.5703125" style="14" customWidth="1"/>
    <col min="11529" max="11529" width="15.5703125" style="14" customWidth="1"/>
    <col min="11530" max="11778" width="9.140625" style="14"/>
    <col min="11779" max="11779" width="7.5703125" style="14" customWidth="1"/>
    <col min="11780" max="11780" width="9.5703125" style="14" customWidth="1"/>
    <col min="11781" max="11781" width="43.5703125" style="14" customWidth="1"/>
    <col min="11782" max="11782" width="8.42578125" style="14" customWidth="1"/>
    <col min="11783" max="11783" width="9.5703125" style="14" customWidth="1"/>
    <col min="11784" max="11784" width="11.5703125" style="14" customWidth="1"/>
    <col min="11785" max="11785" width="15.5703125" style="14" customWidth="1"/>
    <col min="11786" max="12034" width="9.140625" style="14"/>
    <col min="12035" max="12035" width="7.5703125" style="14" customWidth="1"/>
    <col min="12036" max="12036" width="9.5703125" style="14" customWidth="1"/>
    <col min="12037" max="12037" width="43.5703125" style="14" customWidth="1"/>
    <col min="12038" max="12038" width="8.42578125" style="14" customWidth="1"/>
    <col min="12039" max="12039" width="9.5703125" style="14" customWidth="1"/>
    <col min="12040" max="12040" width="11.5703125" style="14" customWidth="1"/>
    <col min="12041" max="12041" width="15.5703125" style="14" customWidth="1"/>
    <col min="12042" max="12290" width="9.140625" style="14"/>
    <col min="12291" max="12291" width="7.5703125" style="14" customWidth="1"/>
    <col min="12292" max="12292" width="9.5703125" style="14" customWidth="1"/>
    <col min="12293" max="12293" width="43.5703125" style="14" customWidth="1"/>
    <col min="12294" max="12294" width="8.42578125" style="14" customWidth="1"/>
    <col min="12295" max="12295" width="9.5703125" style="14" customWidth="1"/>
    <col min="12296" max="12296" width="11.5703125" style="14" customWidth="1"/>
    <col min="12297" max="12297" width="15.5703125" style="14" customWidth="1"/>
    <col min="12298" max="12546" width="9.140625" style="14"/>
    <col min="12547" max="12547" width="7.5703125" style="14" customWidth="1"/>
    <col min="12548" max="12548" width="9.5703125" style="14" customWidth="1"/>
    <col min="12549" max="12549" width="43.5703125" style="14" customWidth="1"/>
    <col min="12550" max="12550" width="8.42578125" style="14" customWidth="1"/>
    <col min="12551" max="12551" width="9.5703125" style="14" customWidth="1"/>
    <col min="12552" max="12552" width="11.5703125" style="14" customWidth="1"/>
    <col min="12553" max="12553" width="15.5703125" style="14" customWidth="1"/>
    <col min="12554" max="12802" width="9.140625" style="14"/>
    <col min="12803" max="12803" width="7.5703125" style="14" customWidth="1"/>
    <col min="12804" max="12804" width="9.5703125" style="14" customWidth="1"/>
    <col min="12805" max="12805" width="43.5703125" style="14" customWidth="1"/>
    <col min="12806" max="12806" width="8.42578125" style="14" customWidth="1"/>
    <col min="12807" max="12807" width="9.5703125" style="14" customWidth="1"/>
    <col min="12808" max="12808" width="11.5703125" style="14" customWidth="1"/>
    <col min="12809" max="12809" width="15.5703125" style="14" customWidth="1"/>
    <col min="12810" max="13058" width="9.140625" style="14"/>
    <col min="13059" max="13059" width="7.5703125" style="14" customWidth="1"/>
    <col min="13060" max="13060" width="9.5703125" style="14" customWidth="1"/>
    <col min="13061" max="13061" width="43.5703125" style="14" customWidth="1"/>
    <col min="13062" max="13062" width="8.42578125" style="14" customWidth="1"/>
    <col min="13063" max="13063" width="9.5703125" style="14" customWidth="1"/>
    <col min="13064" max="13064" width="11.5703125" style="14" customWidth="1"/>
    <col min="13065" max="13065" width="15.5703125" style="14" customWidth="1"/>
    <col min="13066" max="13314" width="9.140625" style="14"/>
    <col min="13315" max="13315" width="7.5703125" style="14" customWidth="1"/>
    <col min="13316" max="13316" width="9.5703125" style="14" customWidth="1"/>
    <col min="13317" max="13317" width="43.5703125" style="14" customWidth="1"/>
    <col min="13318" max="13318" width="8.42578125" style="14" customWidth="1"/>
    <col min="13319" max="13319" width="9.5703125" style="14" customWidth="1"/>
    <col min="13320" max="13320" width="11.5703125" style="14" customWidth="1"/>
    <col min="13321" max="13321" width="15.5703125" style="14" customWidth="1"/>
    <col min="13322" max="13570" width="9.140625" style="14"/>
    <col min="13571" max="13571" width="7.5703125" style="14" customWidth="1"/>
    <col min="13572" max="13572" width="9.5703125" style="14" customWidth="1"/>
    <col min="13573" max="13573" width="43.5703125" style="14" customWidth="1"/>
    <col min="13574" max="13574" width="8.42578125" style="14" customWidth="1"/>
    <col min="13575" max="13575" width="9.5703125" style="14" customWidth="1"/>
    <col min="13576" max="13576" width="11.5703125" style="14" customWidth="1"/>
    <col min="13577" max="13577" width="15.5703125" style="14" customWidth="1"/>
    <col min="13578" max="13826" width="9.140625" style="14"/>
    <col min="13827" max="13827" width="7.5703125" style="14" customWidth="1"/>
    <col min="13828" max="13828" width="9.5703125" style="14" customWidth="1"/>
    <col min="13829" max="13829" width="43.5703125" style="14" customWidth="1"/>
    <col min="13830" max="13830" width="8.42578125" style="14" customWidth="1"/>
    <col min="13831" max="13831" width="9.5703125" style="14" customWidth="1"/>
    <col min="13832" max="13832" width="11.5703125" style="14" customWidth="1"/>
    <col min="13833" max="13833" width="15.5703125" style="14" customWidth="1"/>
    <col min="13834" max="14082" width="9.140625" style="14"/>
    <col min="14083" max="14083" width="7.5703125" style="14" customWidth="1"/>
    <col min="14084" max="14084" width="9.5703125" style="14" customWidth="1"/>
    <col min="14085" max="14085" width="43.5703125" style="14" customWidth="1"/>
    <col min="14086" max="14086" width="8.42578125" style="14" customWidth="1"/>
    <col min="14087" max="14087" width="9.5703125" style="14" customWidth="1"/>
    <col min="14088" max="14088" width="11.5703125" style="14" customWidth="1"/>
    <col min="14089" max="14089" width="15.5703125" style="14" customWidth="1"/>
    <col min="14090" max="14338" width="9.140625" style="14"/>
    <col min="14339" max="14339" width="7.5703125" style="14" customWidth="1"/>
    <col min="14340" max="14340" width="9.5703125" style="14" customWidth="1"/>
    <col min="14341" max="14341" width="43.5703125" style="14" customWidth="1"/>
    <col min="14342" max="14342" width="8.42578125" style="14" customWidth="1"/>
    <col min="14343" max="14343" width="9.5703125" style="14" customWidth="1"/>
    <col min="14344" max="14344" width="11.5703125" style="14" customWidth="1"/>
    <col min="14345" max="14345" width="15.5703125" style="14" customWidth="1"/>
    <col min="14346" max="14594" width="9.140625" style="14"/>
    <col min="14595" max="14595" width="7.5703125" style="14" customWidth="1"/>
    <col min="14596" max="14596" width="9.5703125" style="14" customWidth="1"/>
    <col min="14597" max="14597" width="43.5703125" style="14" customWidth="1"/>
    <col min="14598" max="14598" width="8.42578125" style="14" customWidth="1"/>
    <col min="14599" max="14599" width="9.5703125" style="14" customWidth="1"/>
    <col min="14600" max="14600" width="11.5703125" style="14" customWidth="1"/>
    <col min="14601" max="14601" width="15.5703125" style="14" customWidth="1"/>
    <col min="14602" max="14850" width="9.140625" style="14"/>
    <col min="14851" max="14851" width="7.5703125" style="14" customWidth="1"/>
    <col min="14852" max="14852" width="9.5703125" style="14" customWidth="1"/>
    <col min="14853" max="14853" width="43.5703125" style="14" customWidth="1"/>
    <col min="14854" max="14854" width="8.42578125" style="14" customWidth="1"/>
    <col min="14855" max="14855" width="9.5703125" style="14" customWidth="1"/>
    <col min="14856" max="14856" width="11.5703125" style="14" customWidth="1"/>
    <col min="14857" max="14857" width="15.5703125" style="14" customWidth="1"/>
    <col min="14858" max="15106" width="9.140625" style="14"/>
    <col min="15107" max="15107" width="7.5703125" style="14" customWidth="1"/>
    <col min="15108" max="15108" width="9.5703125" style="14" customWidth="1"/>
    <col min="15109" max="15109" width="43.5703125" style="14" customWidth="1"/>
    <col min="15110" max="15110" width="8.42578125" style="14" customWidth="1"/>
    <col min="15111" max="15111" width="9.5703125" style="14" customWidth="1"/>
    <col min="15112" max="15112" width="11.5703125" style="14" customWidth="1"/>
    <col min="15113" max="15113" width="15.5703125" style="14" customWidth="1"/>
    <col min="15114" max="15362" width="9.140625" style="14"/>
    <col min="15363" max="15363" width="7.5703125" style="14" customWidth="1"/>
    <col min="15364" max="15364" width="9.5703125" style="14" customWidth="1"/>
    <col min="15365" max="15365" width="43.5703125" style="14" customWidth="1"/>
    <col min="15366" max="15366" width="8.42578125" style="14" customWidth="1"/>
    <col min="15367" max="15367" width="9.5703125" style="14" customWidth="1"/>
    <col min="15368" max="15368" width="11.5703125" style="14" customWidth="1"/>
    <col min="15369" max="15369" width="15.5703125" style="14" customWidth="1"/>
    <col min="15370" max="15618" width="9.140625" style="14"/>
    <col min="15619" max="15619" width="7.5703125" style="14" customWidth="1"/>
    <col min="15620" max="15620" width="9.5703125" style="14" customWidth="1"/>
    <col min="15621" max="15621" width="43.5703125" style="14" customWidth="1"/>
    <col min="15622" max="15622" width="8.42578125" style="14" customWidth="1"/>
    <col min="15623" max="15623" width="9.5703125" style="14" customWidth="1"/>
    <col min="15624" max="15624" width="11.5703125" style="14" customWidth="1"/>
    <col min="15625" max="15625" width="15.5703125" style="14" customWidth="1"/>
    <col min="15626" max="15874" width="9.140625" style="14"/>
    <col min="15875" max="15875" width="7.5703125" style="14" customWidth="1"/>
    <col min="15876" max="15876" width="9.5703125" style="14" customWidth="1"/>
    <col min="15877" max="15877" width="43.5703125" style="14" customWidth="1"/>
    <col min="15878" max="15878" width="8.42578125" style="14" customWidth="1"/>
    <col min="15879" max="15879" width="9.5703125" style="14" customWidth="1"/>
    <col min="15880" max="15880" width="11.5703125" style="14" customWidth="1"/>
    <col min="15881" max="15881" width="15.5703125" style="14" customWidth="1"/>
    <col min="15882" max="16130" width="9.140625" style="14"/>
    <col min="16131" max="16131" width="7.5703125" style="14" customWidth="1"/>
    <col min="16132" max="16132" width="9.5703125" style="14" customWidth="1"/>
    <col min="16133" max="16133" width="43.5703125" style="14" customWidth="1"/>
    <col min="16134" max="16134" width="8.42578125" style="14" customWidth="1"/>
    <col min="16135" max="16135" width="9.5703125" style="14" customWidth="1"/>
    <col min="16136" max="16136" width="11.5703125" style="14" customWidth="1"/>
    <col min="16137" max="16137" width="15.5703125" style="14" customWidth="1"/>
    <col min="16138" max="16384" width="9.140625" style="14"/>
  </cols>
  <sheetData>
    <row r="1" spans="1:15" x14ac:dyDescent="0.2">
      <c r="A1" s="8"/>
      <c r="B1" s="10"/>
      <c r="C1" s="10"/>
      <c r="D1" s="44"/>
      <c r="E1" s="45"/>
      <c r="F1" s="45"/>
      <c r="G1" s="45"/>
      <c r="H1" s="761" t="str">
        <f>'Schedule A - P&amp;G'!I1</f>
        <v>RW10395951/21 ( R )</v>
      </c>
      <c r="I1" s="761"/>
    </row>
    <row r="2" spans="1:15" x14ac:dyDescent="0.2">
      <c r="A2" s="8"/>
      <c r="C2" s="765" t="str">
        <f>'Schedule A - P&amp;G'!C2:I2</f>
        <v xml:space="preserve">WORK PACKAGE TWO (2) - MODIFY MAINTENANCE T&amp;P STORE WORKS AREA 2 
AT ZUIKERBOSCH PUMPING STATION </v>
      </c>
      <c r="D2" s="765"/>
      <c r="E2" s="765"/>
      <c r="F2" s="765"/>
      <c r="G2" s="765"/>
      <c r="H2" s="765"/>
      <c r="I2" s="51"/>
      <c r="K2" s="13"/>
      <c r="L2" s="13"/>
      <c r="M2" s="13"/>
      <c r="N2" s="13"/>
      <c r="O2" s="13"/>
    </row>
    <row r="3" spans="1:15" x14ac:dyDescent="0.2">
      <c r="A3" s="15"/>
      <c r="B3" s="9"/>
      <c r="C3" s="765"/>
      <c r="D3" s="765"/>
      <c r="E3" s="765"/>
      <c r="F3" s="765"/>
      <c r="G3" s="765"/>
      <c r="H3" s="765"/>
      <c r="I3" s="136"/>
      <c r="K3" s="13"/>
      <c r="L3" s="713"/>
      <c r="M3" s="713"/>
      <c r="N3" s="713"/>
      <c r="O3" s="49"/>
    </row>
    <row r="4" spans="1:15" ht="26.25" customHeight="1" x14ac:dyDescent="0.2">
      <c r="A4" s="15"/>
      <c r="B4" s="9"/>
      <c r="C4" s="50"/>
      <c r="D4" s="50"/>
      <c r="E4" s="50"/>
      <c r="F4" s="50"/>
      <c r="G4" s="50"/>
      <c r="H4" s="50"/>
      <c r="I4" s="16" t="s">
        <v>866</v>
      </c>
      <c r="K4" s="13"/>
      <c r="L4" s="713"/>
      <c r="M4" s="713"/>
      <c r="N4" s="713"/>
      <c r="O4" s="13"/>
    </row>
    <row r="5" spans="1:15" ht="6" customHeight="1" x14ac:dyDescent="0.2">
      <c r="A5" s="17"/>
      <c r="B5" s="18"/>
      <c r="C5" s="19"/>
      <c r="D5" s="20"/>
      <c r="E5" s="17"/>
      <c r="F5" s="17"/>
      <c r="G5" s="17"/>
      <c r="H5" s="21"/>
      <c r="I5" s="18"/>
      <c r="J5" s="14"/>
      <c r="K5" s="13"/>
      <c r="L5" s="13"/>
      <c r="M5" s="13"/>
      <c r="N5" s="13"/>
      <c r="O5" s="13"/>
    </row>
    <row r="6" spans="1:15" ht="25.5" customHeight="1" x14ac:dyDescent="0.2">
      <c r="A6" s="754" t="s">
        <v>21</v>
      </c>
      <c r="B6" s="726" t="s">
        <v>22</v>
      </c>
      <c r="C6" s="148" t="s">
        <v>9</v>
      </c>
      <c r="D6" s="140" t="s">
        <v>5</v>
      </c>
      <c r="E6" s="141" t="s">
        <v>12</v>
      </c>
      <c r="F6" s="759"/>
      <c r="G6" s="759"/>
      <c r="H6" s="757" t="s">
        <v>6</v>
      </c>
      <c r="I6" s="142" t="s">
        <v>20</v>
      </c>
      <c r="K6" s="13"/>
      <c r="L6" s="13"/>
      <c r="M6" s="13"/>
      <c r="N6" s="13"/>
      <c r="O6" s="13"/>
    </row>
    <row r="7" spans="1:15" ht="27.75" customHeight="1" x14ac:dyDescent="0.2">
      <c r="A7" s="755"/>
      <c r="B7" s="727"/>
      <c r="C7" s="143"/>
      <c r="D7" s="144"/>
      <c r="E7" s="145"/>
      <c r="F7" s="760"/>
      <c r="G7" s="760"/>
      <c r="H7" s="758"/>
      <c r="I7" s="146"/>
    </row>
    <row r="8" spans="1:15" x14ac:dyDescent="0.2">
      <c r="A8" s="137"/>
      <c r="B8" s="138"/>
      <c r="C8" s="139"/>
      <c r="D8" s="138"/>
      <c r="E8" s="138"/>
      <c r="F8" s="42"/>
      <c r="G8" s="42"/>
      <c r="H8" s="138"/>
      <c r="I8" s="42"/>
      <c r="J8" s="14"/>
    </row>
    <row r="9" spans="1:15" s="33" customFormat="1" x14ac:dyDescent="0.2">
      <c r="A9" s="43"/>
      <c r="B9" s="43"/>
      <c r="C9" s="158" t="s">
        <v>175</v>
      </c>
      <c r="D9" s="38"/>
      <c r="E9" s="36"/>
      <c r="F9" s="46"/>
      <c r="G9" s="46"/>
      <c r="H9" s="37"/>
      <c r="I9" s="40"/>
      <c r="J9" s="32"/>
    </row>
    <row r="10" spans="1:15" s="33" customFormat="1" x14ac:dyDescent="0.2">
      <c r="A10" s="47"/>
      <c r="B10" s="47"/>
      <c r="C10" s="48"/>
      <c r="D10" s="41"/>
      <c r="E10" s="46"/>
      <c r="F10" s="46"/>
      <c r="G10" s="46"/>
      <c r="H10" s="40"/>
      <c r="I10" s="40"/>
      <c r="J10" s="32"/>
    </row>
    <row r="11" spans="1:15" s="13" customFormat="1" x14ac:dyDescent="0.2">
      <c r="A11" s="150"/>
      <c r="B11" s="150"/>
      <c r="C11" s="158" t="s">
        <v>232</v>
      </c>
      <c r="D11" s="151"/>
      <c r="E11" s="151"/>
      <c r="F11" s="46"/>
      <c r="G11" s="46"/>
      <c r="H11" s="40"/>
      <c r="I11" s="40"/>
      <c r="K11" s="14"/>
      <c r="L11" s="14"/>
      <c r="M11" s="14"/>
      <c r="N11" s="14"/>
      <c r="O11" s="14"/>
    </row>
    <row r="12" spans="1:15" s="13" customFormat="1" x14ac:dyDescent="0.2">
      <c r="A12" s="150"/>
      <c r="B12" s="150"/>
      <c r="C12" s="152"/>
      <c r="D12" s="151"/>
      <c r="E12" s="151"/>
      <c r="F12" s="46"/>
      <c r="G12" s="46"/>
      <c r="H12" s="40"/>
      <c r="I12" s="40"/>
      <c r="K12" s="14"/>
      <c r="L12" s="14"/>
      <c r="M12" s="14"/>
      <c r="N12" s="14"/>
      <c r="O12" s="14"/>
    </row>
    <row r="13" spans="1:15" s="13" customFormat="1" x14ac:dyDescent="0.2">
      <c r="A13" s="150"/>
      <c r="B13" s="150"/>
      <c r="C13" s="158" t="s">
        <v>87</v>
      </c>
      <c r="D13" s="151"/>
      <c r="E13" s="151"/>
      <c r="F13" s="46"/>
      <c r="G13" s="46"/>
      <c r="H13" s="40"/>
      <c r="I13" s="40"/>
      <c r="K13" s="14"/>
      <c r="L13" s="14"/>
      <c r="M13" s="14"/>
      <c r="N13" s="14"/>
      <c r="O13" s="14"/>
    </row>
    <row r="14" spans="1:15" s="13" customFormat="1" x14ac:dyDescent="0.2">
      <c r="A14" s="150"/>
      <c r="B14" s="150"/>
      <c r="C14" s="152"/>
      <c r="D14" s="151"/>
      <c r="E14" s="151"/>
      <c r="F14" s="46"/>
      <c r="G14" s="46"/>
      <c r="H14" s="40"/>
      <c r="I14" s="40"/>
      <c r="K14" s="14"/>
      <c r="L14" s="14"/>
      <c r="M14" s="14"/>
      <c r="N14" s="14"/>
      <c r="O14" s="14"/>
    </row>
    <row r="15" spans="1:15" s="13" customFormat="1" x14ac:dyDescent="0.2">
      <c r="A15" s="150"/>
      <c r="B15" s="150"/>
      <c r="C15" s="158" t="s">
        <v>145</v>
      </c>
      <c r="D15" s="151"/>
      <c r="E15" s="151"/>
      <c r="F15" s="46"/>
      <c r="G15" s="46"/>
      <c r="H15" s="40"/>
      <c r="I15" s="40"/>
      <c r="K15" s="14"/>
      <c r="L15" s="14"/>
      <c r="M15" s="14"/>
      <c r="N15" s="14"/>
      <c r="O15" s="14"/>
    </row>
    <row r="16" spans="1:15" s="13" customFormat="1" x14ac:dyDescent="0.2">
      <c r="A16" s="150"/>
      <c r="B16" s="150"/>
      <c r="C16" s="152"/>
      <c r="D16" s="151"/>
      <c r="E16" s="151"/>
      <c r="F16" s="46"/>
      <c r="G16" s="46"/>
      <c r="H16" s="40"/>
      <c r="I16" s="40"/>
      <c r="K16" s="14"/>
      <c r="L16" s="14"/>
      <c r="M16" s="14"/>
      <c r="N16" s="14"/>
      <c r="O16" s="14"/>
    </row>
    <row r="17" spans="1:15" s="13" customFormat="1" x14ac:dyDescent="0.2">
      <c r="A17" s="150"/>
      <c r="B17" s="150"/>
      <c r="C17" s="158" t="s">
        <v>146</v>
      </c>
      <c r="D17" s="151"/>
      <c r="E17" s="151"/>
      <c r="F17" s="46"/>
      <c r="G17" s="46"/>
      <c r="H17" s="40"/>
      <c r="I17" s="40"/>
      <c r="K17" s="14"/>
      <c r="L17" s="14"/>
      <c r="M17" s="14"/>
      <c r="N17" s="14"/>
      <c r="O17" s="14"/>
    </row>
    <row r="18" spans="1:15" s="13" customFormat="1" x14ac:dyDescent="0.2">
      <c r="A18" s="150"/>
      <c r="B18" s="150"/>
      <c r="C18" s="152"/>
      <c r="D18" s="151"/>
      <c r="E18" s="151"/>
      <c r="F18" s="46"/>
      <c r="G18" s="46"/>
      <c r="H18" s="40"/>
      <c r="I18" s="40"/>
      <c r="K18" s="14"/>
      <c r="L18" s="14"/>
      <c r="M18" s="14"/>
      <c r="N18" s="14"/>
      <c r="O18" s="14"/>
    </row>
    <row r="19" spans="1:15" s="13" customFormat="1" x14ac:dyDescent="0.2">
      <c r="A19" s="150"/>
      <c r="B19" s="150"/>
      <c r="C19" s="158" t="s">
        <v>88</v>
      </c>
      <c r="D19" s="151"/>
      <c r="E19" s="151"/>
      <c r="F19" s="46"/>
      <c r="G19" s="46"/>
      <c r="H19" s="40"/>
      <c r="I19" s="40"/>
      <c r="K19" s="14"/>
      <c r="L19" s="14"/>
      <c r="M19" s="14"/>
      <c r="N19" s="14"/>
      <c r="O19" s="14"/>
    </row>
    <row r="20" spans="1:15" s="13" customFormat="1" x14ac:dyDescent="0.2">
      <c r="A20" s="150"/>
      <c r="B20" s="150"/>
      <c r="C20" s="152"/>
      <c r="D20" s="151"/>
      <c r="E20" s="151"/>
      <c r="F20" s="46"/>
      <c r="G20" s="46"/>
      <c r="H20" s="40"/>
      <c r="I20" s="40"/>
      <c r="K20" s="14"/>
      <c r="L20" s="14"/>
      <c r="M20" s="14"/>
      <c r="N20" s="14"/>
      <c r="O20" s="14"/>
    </row>
    <row r="21" spans="1:15" s="13" customFormat="1" x14ac:dyDescent="0.2">
      <c r="A21" s="150"/>
      <c r="B21" s="150"/>
      <c r="C21" s="158" t="s">
        <v>147</v>
      </c>
      <c r="D21" s="151"/>
      <c r="E21" s="151"/>
      <c r="F21" s="46"/>
      <c r="G21" s="46"/>
      <c r="H21" s="40"/>
      <c r="I21" s="40"/>
      <c r="K21" s="14"/>
      <c r="L21" s="14"/>
      <c r="M21" s="14"/>
      <c r="N21" s="14"/>
      <c r="O21" s="14"/>
    </row>
    <row r="22" spans="1:15" s="13" customFormat="1" x14ac:dyDescent="0.2">
      <c r="A22" s="150"/>
      <c r="B22" s="150"/>
      <c r="C22" s="152"/>
      <c r="D22" s="151"/>
      <c r="E22" s="151"/>
      <c r="F22" s="46"/>
      <c r="G22" s="46"/>
      <c r="H22" s="40"/>
      <c r="I22" s="40"/>
      <c r="K22" s="14"/>
      <c r="L22" s="14"/>
      <c r="M22" s="14"/>
      <c r="N22" s="14"/>
      <c r="O22" s="14"/>
    </row>
    <row r="23" spans="1:15" s="13" customFormat="1" ht="25.5" x14ac:dyDescent="0.2">
      <c r="A23" s="150"/>
      <c r="B23" s="150"/>
      <c r="C23" s="152" t="s">
        <v>148</v>
      </c>
      <c r="D23" s="151"/>
      <c r="E23" s="151"/>
      <c r="F23" s="46"/>
      <c r="G23" s="46"/>
      <c r="H23" s="40"/>
      <c r="I23" s="40"/>
      <c r="K23" s="14"/>
      <c r="L23" s="14"/>
      <c r="M23" s="14"/>
      <c r="N23" s="14"/>
      <c r="O23" s="14"/>
    </row>
    <row r="24" spans="1:15" s="13" customFormat="1" x14ac:dyDescent="0.2">
      <c r="A24" s="150"/>
      <c r="B24" s="150"/>
      <c r="C24" s="152"/>
      <c r="D24" s="151"/>
      <c r="E24" s="151"/>
      <c r="F24" s="46"/>
      <c r="G24" s="46"/>
      <c r="H24" s="40"/>
      <c r="I24" s="40"/>
      <c r="K24" s="14"/>
      <c r="L24" s="14"/>
      <c r="M24" s="14"/>
      <c r="N24" s="14"/>
      <c r="O24" s="14"/>
    </row>
    <row r="25" spans="1:15" s="13" customFormat="1" ht="51" x14ac:dyDescent="0.2">
      <c r="A25" s="150"/>
      <c r="B25" s="150"/>
      <c r="C25" s="152" t="s">
        <v>149</v>
      </c>
      <c r="D25" s="151"/>
      <c r="E25" s="151"/>
      <c r="F25" s="46"/>
      <c r="G25" s="46"/>
      <c r="H25" s="40"/>
      <c r="I25" s="40"/>
      <c r="K25" s="14"/>
      <c r="L25" s="14"/>
      <c r="M25" s="14"/>
      <c r="N25" s="14"/>
      <c r="O25" s="14"/>
    </row>
    <row r="26" spans="1:15" s="13" customFormat="1" x14ac:dyDescent="0.2">
      <c r="A26" s="150"/>
      <c r="B26" s="150"/>
      <c r="C26" s="152"/>
      <c r="D26" s="151"/>
      <c r="E26" s="151"/>
      <c r="F26" s="46"/>
      <c r="G26" s="46"/>
      <c r="H26" s="40"/>
      <c r="I26" s="40"/>
      <c r="K26" s="14"/>
      <c r="L26" s="14"/>
      <c r="M26" s="14"/>
      <c r="N26" s="14"/>
      <c r="O26" s="14"/>
    </row>
    <row r="27" spans="1:15" s="13" customFormat="1" ht="25.5" x14ac:dyDescent="0.2">
      <c r="A27" s="150"/>
      <c r="B27" s="150"/>
      <c r="C27" s="152" t="s">
        <v>150</v>
      </c>
      <c r="D27" s="151"/>
      <c r="E27" s="151"/>
      <c r="F27" s="46"/>
      <c r="G27" s="46"/>
      <c r="H27" s="40"/>
      <c r="I27" s="40"/>
      <c r="K27" s="14"/>
      <c r="L27" s="14"/>
      <c r="M27" s="14"/>
      <c r="N27" s="14"/>
      <c r="O27" s="14"/>
    </row>
    <row r="28" spans="1:15" s="13" customFormat="1" x14ac:dyDescent="0.2">
      <c r="A28" s="150"/>
      <c r="B28" s="150"/>
      <c r="C28" s="152"/>
      <c r="D28" s="151"/>
      <c r="E28" s="151"/>
      <c r="F28" s="46"/>
      <c r="G28" s="46"/>
      <c r="H28" s="40"/>
      <c r="I28" s="40"/>
      <c r="K28" s="14"/>
      <c r="L28" s="14"/>
      <c r="M28" s="14"/>
      <c r="N28" s="14"/>
      <c r="O28" s="14"/>
    </row>
    <row r="29" spans="1:15" s="13" customFormat="1" x14ac:dyDescent="0.2">
      <c r="A29" s="150"/>
      <c r="B29" s="150"/>
      <c r="C29" s="158" t="s">
        <v>151</v>
      </c>
      <c r="D29" s="151"/>
      <c r="E29" s="151"/>
      <c r="F29" s="46"/>
      <c r="G29" s="46"/>
      <c r="H29" s="40"/>
      <c r="I29" s="40"/>
      <c r="K29" s="14"/>
      <c r="L29" s="14"/>
      <c r="M29" s="14"/>
      <c r="N29" s="14"/>
      <c r="O29" s="14"/>
    </row>
    <row r="30" spans="1:15" s="13" customFormat="1" x14ac:dyDescent="0.2">
      <c r="A30" s="150"/>
      <c r="B30" s="150"/>
      <c r="C30" s="152"/>
      <c r="D30" s="151"/>
      <c r="E30" s="151"/>
      <c r="F30" s="46"/>
      <c r="G30" s="46"/>
      <c r="H30" s="40"/>
      <c r="I30" s="40"/>
      <c r="K30" s="14"/>
      <c r="L30" s="14"/>
      <c r="M30" s="14"/>
      <c r="N30" s="14"/>
      <c r="O30" s="14"/>
    </row>
    <row r="31" spans="1:15" s="13" customFormat="1" ht="38.25" x14ac:dyDescent="0.2">
      <c r="A31" s="150"/>
      <c r="B31" s="150"/>
      <c r="C31" s="152" t="s">
        <v>152</v>
      </c>
      <c r="D31" s="151"/>
      <c r="E31" s="151"/>
      <c r="F31" s="46"/>
      <c r="G31" s="46"/>
      <c r="H31" s="40"/>
      <c r="I31" s="40"/>
      <c r="K31" s="14"/>
      <c r="L31" s="14"/>
      <c r="M31" s="14"/>
      <c r="N31" s="14"/>
      <c r="O31" s="14"/>
    </row>
    <row r="32" spans="1:15" s="13" customFormat="1" x14ac:dyDescent="0.2">
      <c r="A32" s="150"/>
      <c r="B32" s="150"/>
      <c r="C32" s="152"/>
      <c r="D32" s="151"/>
      <c r="E32" s="151"/>
      <c r="F32" s="46"/>
      <c r="G32" s="46"/>
      <c r="H32" s="40"/>
      <c r="I32" s="40"/>
      <c r="K32" s="14"/>
      <c r="L32" s="14"/>
      <c r="M32" s="14"/>
      <c r="N32" s="14"/>
      <c r="O32" s="14"/>
    </row>
    <row r="33" spans="1:15" s="13" customFormat="1" x14ac:dyDescent="0.2">
      <c r="A33" s="150"/>
      <c r="B33" s="150"/>
      <c r="C33" s="158" t="s">
        <v>145</v>
      </c>
      <c r="D33" s="151"/>
      <c r="E33" s="151"/>
      <c r="F33" s="46"/>
      <c r="G33" s="46"/>
      <c r="H33" s="40"/>
      <c r="I33" s="40"/>
      <c r="K33" s="14"/>
      <c r="L33" s="14"/>
      <c r="M33" s="14"/>
      <c r="N33" s="14"/>
      <c r="O33" s="14"/>
    </row>
    <row r="34" spans="1:15" s="13" customFormat="1" x14ac:dyDescent="0.2">
      <c r="A34" s="150"/>
      <c r="B34" s="150"/>
      <c r="C34" s="152"/>
      <c r="D34" s="151"/>
      <c r="E34" s="151"/>
      <c r="F34" s="46"/>
      <c r="G34" s="46"/>
      <c r="H34" s="40"/>
      <c r="I34" s="40"/>
      <c r="K34" s="14"/>
      <c r="L34" s="14"/>
      <c r="M34" s="14"/>
      <c r="N34" s="14"/>
      <c r="O34" s="14"/>
    </row>
    <row r="35" spans="1:15" s="13" customFormat="1" ht="63.75" x14ac:dyDescent="0.2">
      <c r="A35" s="150"/>
      <c r="B35" s="150"/>
      <c r="C35" s="152" t="s">
        <v>153</v>
      </c>
      <c r="D35" s="151"/>
      <c r="E35" s="151"/>
      <c r="F35" s="46"/>
      <c r="G35" s="46"/>
      <c r="H35" s="40"/>
      <c r="I35" s="40"/>
      <c r="K35" s="14"/>
      <c r="L35" s="14"/>
      <c r="M35" s="14"/>
      <c r="N35" s="14"/>
      <c r="O35" s="14"/>
    </row>
    <row r="36" spans="1:15" s="13" customFormat="1" x14ac:dyDescent="0.2">
      <c r="A36" s="150"/>
      <c r="B36" s="150"/>
      <c r="C36" s="152"/>
      <c r="D36" s="151"/>
      <c r="E36" s="151"/>
      <c r="F36" s="46"/>
      <c r="G36" s="46"/>
      <c r="H36" s="40"/>
      <c r="I36" s="40"/>
      <c r="K36" s="14"/>
      <c r="L36" s="14"/>
      <c r="M36" s="14"/>
      <c r="N36" s="14"/>
      <c r="O36" s="14"/>
    </row>
    <row r="37" spans="1:15" s="13" customFormat="1" x14ac:dyDescent="0.2">
      <c r="A37" s="150"/>
      <c r="B37" s="150"/>
      <c r="C37" s="158" t="s">
        <v>154</v>
      </c>
      <c r="D37" s="151"/>
      <c r="E37" s="151"/>
      <c r="F37" s="46"/>
      <c r="G37" s="46"/>
      <c r="H37" s="40"/>
      <c r="I37" s="40"/>
      <c r="K37" s="14"/>
      <c r="L37" s="14"/>
      <c r="M37" s="14"/>
      <c r="N37" s="14"/>
      <c r="O37" s="14"/>
    </row>
    <row r="38" spans="1:15" s="13" customFormat="1" x14ac:dyDescent="0.2">
      <c r="A38" s="150"/>
      <c r="B38" s="150"/>
      <c r="C38" s="152"/>
      <c r="D38" s="151"/>
      <c r="E38" s="151"/>
      <c r="F38" s="46"/>
      <c r="G38" s="46"/>
      <c r="H38" s="40"/>
      <c r="I38" s="40"/>
      <c r="K38" s="14"/>
      <c r="L38" s="14"/>
      <c r="M38" s="14"/>
      <c r="N38" s="14"/>
      <c r="O38" s="14"/>
    </row>
    <row r="39" spans="1:15" s="13" customFormat="1" x14ac:dyDescent="0.2">
      <c r="A39" s="150"/>
      <c r="B39" s="150"/>
      <c r="C39" s="158" t="s">
        <v>155</v>
      </c>
      <c r="D39" s="151"/>
      <c r="E39" s="151"/>
      <c r="F39" s="46"/>
      <c r="G39" s="46"/>
      <c r="H39" s="40"/>
      <c r="I39" s="40"/>
      <c r="K39" s="14"/>
      <c r="L39" s="14"/>
      <c r="M39" s="14"/>
      <c r="N39" s="14"/>
      <c r="O39" s="14"/>
    </row>
    <row r="40" spans="1:15" s="13" customFormat="1" x14ac:dyDescent="0.2">
      <c r="A40" s="150"/>
      <c r="B40" s="150" t="s">
        <v>209</v>
      </c>
      <c r="C40" s="152"/>
      <c r="D40" s="151"/>
      <c r="E40" s="151"/>
      <c r="F40" s="46"/>
      <c r="G40" s="46"/>
      <c r="H40" s="40"/>
      <c r="I40" s="40"/>
      <c r="K40" s="14"/>
      <c r="L40" s="14"/>
      <c r="M40" s="14"/>
      <c r="N40" s="14"/>
      <c r="O40" s="14"/>
    </row>
    <row r="41" spans="1:15" s="13" customFormat="1" ht="25.5" x14ac:dyDescent="0.2">
      <c r="A41" s="150">
        <v>1</v>
      </c>
      <c r="B41" s="161" t="s">
        <v>207</v>
      </c>
      <c r="C41" s="152" t="s">
        <v>156</v>
      </c>
      <c r="D41" s="151" t="s">
        <v>70</v>
      </c>
      <c r="E41" s="151">
        <v>430</v>
      </c>
      <c r="F41" s="46"/>
      <c r="G41" s="46"/>
      <c r="H41" s="164"/>
      <c r="I41" s="164"/>
      <c r="K41" s="14"/>
      <c r="L41" s="14"/>
      <c r="M41" s="14"/>
      <c r="N41" s="14"/>
      <c r="O41" s="14"/>
    </row>
    <row r="42" spans="1:15" s="13" customFormat="1" x14ac:dyDescent="0.2">
      <c r="A42" s="150"/>
      <c r="B42" s="150"/>
      <c r="C42" s="152"/>
      <c r="D42" s="151"/>
      <c r="E42" s="151"/>
      <c r="F42" s="46"/>
      <c r="G42" s="46"/>
      <c r="H42" s="164"/>
      <c r="I42" s="164"/>
      <c r="K42" s="14"/>
      <c r="L42" s="14"/>
      <c r="M42" s="14"/>
      <c r="N42" s="14"/>
      <c r="O42" s="14"/>
    </row>
    <row r="43" spans="1:15" s="13" customFormat="1" x14ac:dyDescent="0.2">
      <c r="A43" s="150"/>
      <c r="B43" s="150" t="s">
        <v>204</v>
      </c>
      <c r="C43" s="158" t="s">
        <v>157</v>
      </c>
      <c r="D43" s="151"/>
      <c r="E43" s="151"/>
      <c r="F43" s="46"/>
      <c r="G43" s="46"/>
      <c r="H43" s="164"/>
      <c r="I43" s="164"/>
      <c r="K43" s="14"/>
      <c r="L43" s="14"/>
      <c r="M43" s="14"/>
      <c r="N43" s="14"/>
      <c r="O43" s="14"/>
    </row>
    <row r="44" spans="1:15" s="13" customFormat="1" x14ac:dyDescent="0.2">
      <c r="A44" s="150"/>
      <c r="B44" s="150"/>
      <c r="C44" s="152"/>
      <c r="D44" s="151"/>
      <c r="E44" s="151"/>
      <c r="F44" s="46"/>
      <c r="G44" s="46"/>
      <c r="H44" s="164"/>
      <c r="I44" s="164"/>
      <c r="K44" s="14"/>
      <c r="L44" s="14"/>
      <c r="M44" s="14"/>
      <c r="N44" s="14"/>
      <c r="O44" s="14"/>
    </row>
    <row r="45" spans="1:15" s="13" customFormat="1" x14ac:dyDescent="0.2">
      <c r="A45" s="150"/>
      <c r="B45" s="161" t="s">
        <v>205</v>
      </c>
      <c r="C45" s="158" t="s">
        <v>220</v>
      </c>
      <c r="D45" s="151"/>
      <c r="E45" s="151"/>
      <c r="F45" s="46"/>
      <c r="G45" s="46"/>
      <c r="H45" s="164"/>
      <c r="I45" s="164"/>
      <c r="K45" s="14"/>
      <c r="L45" s="14"/>
      <c r="M45" s="14"/>
      <c r="N45" s="14"/>
      <c r="O45" s="14"/>
    </row>
    <row r="46" spans="1:15" s="13" customFormat="1" x14ac:dyDescent="0.2">
      <c r="A46" s="150"/>
      <c r="B46" s="150"/>
      <c r="C46" s="152"/>
      <c r="D46" s="151"/>
      <c r="E46" s="151"/>
      <c r="F46" s="46"/>
      <c r="G46" s="46"/>
      <c r="H46" s="164"/>
      <c r="I46" s="164"/>
      <c r="K46" s="14"/>
      <c r="L46" s="14"/>
      <c r="M46" s="14"/>
      <c r="N46" s="14"/>
      <c r="O46" s="14"/>
    </row>
    <row r="47" spans="1:15" s="13" customFormat="1" x14ac:dyDescent="0.2">
      <c r="A47" s="150">
        <v>2</v>
      </c>
      <c r="B47" s="150"/>
      <c r="C47" s="152" t="s">
        <v>221</v>
      </c>
      <c r="D47" s="151" t="s">
        <v>98</v>
      </c>
      <c r="E47" s="151">
        <f>0.4*170</f>
        <v>68</v>
      </c>
      <c r="F47" s="46"/>
      <c r="G47" s="46"/>
      <c r="H47" s="164"/>
      <c r="I47" s="164"/>
      <c r="K47" s="14"/>
      <c r="L47" s="14"/>
      <c r="M47" s="14"/>
      <c r="N47" s="14"/>
      <c r="O47" s="14"/>
    </row>
    <row r="48" spans="1:15" s="13" customFormat="1" x14ac:dyDescent="0.2">
      <c r="A48" s="150"/>
      <c r="B48" s="150"/>
      <c r="C48" s="152"/>
      <c r="D48" s="151"/>
      <c r="E48" s="151"/>
      <c r="F48" s="46"/>
      <c r="G48" s="46"/>
      <c r="H48" s="164"/>
      <c r="I48" s="164"/>
      <c r="K48" s="14"/>
      <c r="L48" s="14"/>
      <c r="M48" s="14"/>
      <c r="N48" s="14"/>
      <c r="O48" s="14"/>
    </row>
    <row r="49" spans="1:15" s="13" customFormat="1" x14ac:dyDescent="0.2">
      <c r="A49" s="150"/>
      <c r="B49" s="161" t="s">
        <v>210</v>
      </c>
      <c r="C49" s="158" t="s">
        <v>158</v>
      </c>
      <c r="D49" s="151"/>
      <c r="E49" s="151"/>
      <c r="F49" s="46"/>
      <c r="G49" s="46"/>
      <c r="H49" s="164"/>
      <c r="I49" s="164"/>
      <c r="K49" s="14"/>
      <c r="L49" s="14"/>
      <c r="M49" s="14"/>
      <c r="N49" s="14"/>
      <c r="O49" s="14"/>
    </row>
    <row r="50" spans="1:15" s="13" customFormat="1" x14ac:dyDescent="0.2">
      <c r="A50" s="150"/>
      <c r="B50" s="150"/>
      <c r="C50" s="152"/>
      <c r="D50" s="151"/>
      <c r="E50" s="151"/>
      <c r="F50" s="46"/>
      <c r="G50" s="46"/>
      <c r="H50" s="164"/>
      <c r="I50" s="164"/>
      <c r="K50" s="14"/>
      <c r="L50" s="14"/>
      <c r="M50" s="14"/>
      <c r="N50" s="14"/>
      <c r="O50" s="14"/>
    </row>
    <row r="51" spans="1:15" s="13" customFormat="1" x14ac:dyDescent="0.2">
      <c r="A51" s="150">
        <v>3</v>
      </c>
      <c r="B51" s="150"/>
      <c r="C51" s="152" t="s">
        <v>100</v>
      </c>
      <c r="D51" s="151" t="s">
        <v>98</v>
      </c>
      <c r="E51" s="151">
        <v>10</v>
      </c>
      <c r="F51" s="46"/>
      <c r="G51" s="46"/>
      <c r="H51" s="164"/>
      <c r="I51" s="164"/>
      <c r="K51" s="14"/>
      <c r="L51" s="14"/>
      <c r="M51" s="14"/>
      <c r="N51" s="14"/>
      <c r="O51" s="14"/>
    </row>
    <row r="52" spans="1:15" s="13" customFormat="1" x14ac:dyDescent="0.2">
      <c r="A52" s="150"/>
      <c r="B52" s="150"/>
      <c r="C52" s="152"/>
      <c r="D52" s="151"/>
      <c r="E52" s="151"/>
      <c r="F52" s="46"/>
      <c r="G52" s="46"/>
      <c r="H52" s="164"/>
      <c r="I52" s="164"/>
      <c r="K52" s="14"/>
      <c r="L52" s="14"/>
      <c r="M52" s="14"/>
      <c r="N52" s="14"/>
      <c r="O52" s="14"/>
    </row>
    <row r="53" spans="1:15" s="13" customFormat="1" x14ac:dyDescent="0.2">
      <c r="A53" s="150">
        <v>4</v>
      </c>
      <c r="B53" s="150"/>
      <c r="C53" s="152" t="s">
        <v>101</v>
      </c>
      <c r="D53" s="151" t="s">
        <v>98</v>
      </c>
      <c r="E53" s="151">
        <v>5</v>
      </c>
      <c r="F53" s="46"/>
      <c r="G53" s="46"/>
      <c r="H53" s="164"/>
      <c r="I53" s="164"/>
      <c r="K53" s="14"/>
      <c r="L53" s="14"/>
      <c r="M53" s="14"/>
      <c r="N53" s="14"/>
      <c r="O53" s="14"/>
    </row>
    <row r="54" spans="1:15" s="13" customFormat="1" x14ac:dyDescent="0.2">
      <c r="A54" s="150"/>
      <c r="B54" s="150"/>
      <c r="C54" s="152"/>
      <c r="D54" s="151"/>
      <c r="E54" s="151"/>
      <c r="F54" s="46"/>
      <c r="G54" s="46"/>
      <c r="H54" s="164"/>
      <c r="I54" s="164"/>
      <c r="K54" s="14"/>
      <c r="L54" s="14"/>
      <c r="M54" s="14"/>
      <c r="N54" s="14"/>
      <c r="O54" s="14"/>
    </row>
    <row r="55" spans="1:15" s="13" customFormat="1" x14ac:dyDescent="0.2">
      <c r="A55" s="150"/>
      <c r="B55" s="161" t="s">
        <v>210</v>
      </c>
      <c r="C55" s="158" t="s">
        <v>159</v>
      </c>
      <c r="D55" s="151"/>
      <c r="E55" s="151"/>
      <c r="F55" s="46"/>
      <c r="G55" s="46"/>
      <c r="H55" s="164"/>
      <c r="I55" s="164"/>
      <c r="K55" s="14"/>
      <c r="L55" s="14"/>
      <c r="M55" s="14"/>
      <c r="N55" s="14"/>
      <c r="O55" s="14"/>
    </row>
    <row r="56" spans="1:15" s="13" customFormat="1" x14ac:dyDescent="0.2">
      <c r="A56" s="150"/>
      <c r="B56" s="150"/>
      <c r="C56" s="152"/>
      <c r="D56" s="151"/>
      <c r="E56" s="151"/>
      <c r="F56" s="46"/>
      <c r="G56" s="46"/>
      <c r="H56" s="164"/>
      <c r="I56" s="164"/>
      <c r="K56" s="14"/>
      <c r="L56" s="14"/>
      <c r="M56" s="14"/>
      <c r="N56" s="14"/>
      <c r="O56" s="14"/>
    </row>
    <row r="57" spans="1:15" s="13" customFormat="1" ht="25.5" x14ac:dyDescent="0.2">
      <c r="A57" s="150">
        <v>5</v>
      </c>
      <c r="B57" s="150"/>
      <c r="C57" s="152" t="s">
        <v>160</v>
      </c>
      <c r="D57" s="151" t="s">
        <v>98</v>
      </c>
      <c r="E57" s="151">
        <v>70</v>
      </c>
      <c r="F57" s="46"/>
      <c r="G57" s="46"/>
      <c r="H57" s="164"/>
      <c r="I57" s="164"/>
      <c r="K57" s="14"/>
      <c r="L57" s="14"/>
      <c r="M57" s="14"/>
      <c r="N57" s="14"/>
      <c r="O57" s="14"/>
    </row>
    <row r="58" spans="1:15" s="13" customFormat="1" x14ac:dyDescent="0.2">
      <c r="A58" s="150"/>
      <c r="B58" s="150"/>
      <c r="C58" s="152"/>
      <c r="D58" s="151"/>
      <c r="E58" s="151"/>
      <c r="F58" s="46"/>
      <c r="G58" s="46"/>
      <c r="H58" s="164"/>
      <c r="I58" s="164"/>
      <c r="K58" s="14"/>
      <c r="L58" s="14"/>
      <c r="M58" s="14"/>
      <c r="N58" s="14"/>
      <c r="O58" s="14"/>
    </row>
    <row r="59" spans="1:15" s="13" customFormat="1" x14ac:dyDescent="0.2">
      <c r="A59" s="150"/>
      <c r="B59" s="150"/>
      <c r="C59" s="158" t="s">
        <v>161</v>
      </c>
      <c r="D59" s="151"/>
      <c r="E59" s="151"/>
      <c r="F59" s="46"/>
      <c r="G59" s="46"/>
      <c r="H59" s="164"/>
      <c r="I59" s="164"/>
      <c r="K59" s="14"/>
      <c r="L59" s="14"/>
      <c r="M59" s="14"/>
      <c r="N59" s="14"/>
      <c r="O59" s="14"/>
    </row>
    <row r="60" spans="1:15" s="13" customFormat="1" x14ac:dyDescent="0.2">
      <c r="A60" s="150"/>
      <c r="B60" s="150"/>
      <c r="C60" s="152"/>
      <c r="D60" s="151"/>
      <c r="E60" s="151"/>
      <c r="F60" s="46"/>
      <c r="G60" s="46"/>
      <c r="H60" s="164"/>
      <c r="I60" s="164"/>
      <c r="K60" s="14"/>
      <c r="L60" s="14"/>
      <c r="M60" s="14"/>
      <c r="N60" s="14"/>
      <c r="O60" s="14"/>
    </row>
    <row r="61" spans="1:15" s="13" customFormat="1" ht="25.5" x14ac:dyDescent="0.2">
      <c r="A61" s="150">
        <v>6</v>
      </c>
      <c r="B61" s="150"/>
      <c r="C61" s="152" t="s">
        <v>162</v>
      </c>
      <c r="D61" s="151" t="s">
        <v>10</v>
      </c>
      <c r="E61" s="151">
        <v>1</v>
      </c>
      <c r="F61" s="46"/>
      <c r="G61" s="46"/>
      <c r="H61" s="164"/>
      <c r="I61" s="164"/>
      <c r="K61" s="14"/>
      <c r="L61" s="14"/>
      <c r="M61" s="14"/>
      <c r="N61" s="14"/>
      <c r="O61" s="14"/>
    </row>
    <row r="62" spans="1:15" s="13" customFormat="1" x14ac:dyDescent="0.2">
      <c r="A62" s="150"/>
      <c r="B62" s="150"/>
      <c r="C62" s="152"/>
      <c r="D62" s="151"/>
      <c r="E62" s="151"/>
      <c r="F62" s="46"/>
      <c r="G62" s="46"/>
      <c r="H62" s="164"/>
      <c r="I62" s="164"/>
      <c r="K62" s="14"/>
      <c r="L62" s="14"/>
      <c r="M62" s="14"/>
      <c r="N62" s="14"/>
      <c r="O62" s="14"/>
    </row>
    <row r="63" spans="1:15" s="13" customFormat="1" x14ac:dyDescent="0.2">
      <c r="A63" s="150"/>
      <c r="B63" s="150"/>
      <c r="C63" s="158" t="s">
        <v>163</v>
      </c>
      <c r="D63" s="151"/>
      <c r="E63" s="151"/>
      <c r="F63" s="46"/>
      <c r="G63" s="46"/>
      <c r="H63" s="164"/>
      <c r="I63" s="164"/>
      <c r="K63" s="14"/>
      <c r="L63" s="14"/>
      <c r="M63" s="14"/>
      <c r="N63" s="14"/>
      <c r="O63" s="14"/>
    </row>
    <row r="64" spans="1:15" s="13" customFormat="1" x14ac:dyDescent="0.2">
      <c r="A64" s="150"/>
      <c r="B64" s="150"/>
      <c r="C64" s="152"/>
      <c r="D64" s="151"/>
      <c r="E64" s="151"/>
      <c r="F64" s="46"/>
      <c r="G64" s="46"/>
      <c r="H64" s="164"/>
      <c r="I64" s="164"/>
      <c r="K64" s="14"/>
      <c r="L64" s="14"/>
      <c r="M64" s="14"/>
      <c r="N64" s="14"/>
      <c r="O64" s="14"/>
    </row>
    <row r="65" spans="1:15" s="13" customFormat="1" ht="63.75" x14ac:dyDescent="0.2">
      <c r="A65" s="150">
        <v>7</v>
      </c>
      <c r="B65" s="150"/>
      <c r="C65" s="152" t="s">
        <v>164</v>
      </c>
      <c r="D65" s="151" t="s">
        <v>70</v>
      </c>
      <c r="E65" s="151">
        <v>170</v>
      </c>
      <c r="F65" s="46"/>
      <c r="G65" s="46"/>
      <c r="H65" s="165"/>
      <c r="I65" s="165"/>
      <c r="K65" s="14"/>
      <c r="L65" s="14"/>
      <c r="M65" s="14"/>
      <c r="N65" s="14"/>
      <c r="O65" s="14"/>
    </row>
    <row r="66" spans="1:15" s="13" customFormat="1" x14ac:dyDescent="0.2">
      <c r="A66" s="150"/>
      <c r="B66" s="150"/>
      <c r="C66" s="152"/>
      <c r="D66" s="151"/>
      <c r="E66" s="151"/>
      <c r="F66" s="46"/>
      <c r="G66" s="46"/>
      <c r="H66" s="165"/>
      <c r="I66" s="165"/>
      <c r="K66" s="14"/>
      <c r="L66" s="14"/>
      <c r="M66" s="14"/>
      <c r="N66" s="14"/>
      <c r="O66" s="14"/>
    </row>
    <row r="67" spans="1:15" s="13" customFormat="1" x14ac:dyDescent="0.2">
      <c r="A67" s="150"/>
      <c r="B67" s="150"/>
      <c r="C67" s="158" t="s">
        <v>222</v>
      </c>
      <c r="D67" s="151"/>
      <c r="E67" s="151"/>
      <c r="F67" s="46"/>
      <c r="G67" s="46"/>
      <c r="H67" s="165"/>
      <c r="I67" s="165"/>
      <c r="K67" s="14"/>
      <c r="L67" s="14"/>
      <c r="M67" s="14"/>
      <c r="N67" s="14"/>
      <c r="O67" s="14"/>
    </row>
    <row r="68" spans="1:15" s="13" customFormat="1" x14ac:dyDescent="0.2">
      <c r="A68" s="150"/>
      <c r="B68" s="150"/>
      <c r="C68" s="152"/>
      <c r="D68" s="151"/>
      <c r="E68" s="151"/>
      <c r="F68" s="46"/>
      <c r="G68" s="46"/>
      <c r="H68" s="165"/>
      <c r="I68" s="165"/>
      <c r="K68" s="14"/>
      <c r="L68" s="14"/>
      <c r="M68" s="14"/>
      <c r="N68" s="14"/>
      <c r="O68" s="14"/>
    </row>
    <row r="69" spans="1:15" s="13" customFormat="1" ht="25.5" x14ac:dyDescent="0.2">
      <c r="A69" s="150"/>
      <c r="B69" s="160" t="s">
        <v>223</v>
      </c>
      <c r="C69" s="152" t="s">
        <v>165</v>
      </c>
      <c r="D69" s="151"/>
      <c r="E69" s="151"/>
      <c r="F69" s="46"/>
      <c r="G69" s="46"/>
      <c r="H69" s="165"/>
      <c r="I69" s="165"/>
      <c r="K69" s="14"/>
      <c r="L69" s="14"/>
      <c r="M69" s="14"/>
      <c r="N69" s="14"/>
      <c r="O69" s="14"/>
    </row>
    <row r="70" spans="1:15" s="13" customFormat="1" x14ac:dyDescent="0.2">
      <c r="A70" s="150"/>
      <c r="B70" s="150"/>
      <c r="C70" s="152"/>
      <c r="D70" s="151"/>
      <c r="E70" s="151"/>
      <c r="F70" s="46"/>
      <c r="G70" s="46"/>
      <c r="H70" s="165"/>
      <c r="I70" s="165"/>
      <c r="K70" s="14"/>
      <c r="L70" s="14"/>
      <c r="M70" s="14"/>
      <c r="N70" s="14"/>
      <c r="O70" s="14"/>
    </row>
    <row r="71" spans="1:15" s="13" customFormat="1" ht="51" x14ac:dyDescent="0.2">
      <c r="A71" s="150"/>
      <c r="B71" s="161" t="s">
        <v>188</v>
      </c>
      <c r="C71" s="158" t="s">
        <v>224</v>
      </c>
      <c r="D71" s="151"/>
      <c r="E71" s="151"/>
      <c r="F71" s="46"/>
      <c r="G71" s="46"/>
      <c r="H71" s="165"/>
      <c r="I71" s="165"/>
      <c r="K71" s="14"/>
      <c r="L71" s="14"/>
      <c r="M71" s="14"/>
      <c r="N71" s="14"/>
      <c r="O71" s="14"/>
    </row>
    <row r="72" spans="1:15" s="13" customFormat="1" x14ac:dyDescent="0.2">
      <c r="A72" s="150"/>
      <c r="B72" s="150"/>
      <c r="C72" s="152"/>
      <c r="D72" s="151"/>
      <c r="E72" s="151"/>
      <c r="F72" s="46"/>
      <c r="G72" s="46"/>
      <c r="H72" s="165"/>
      <c r="I72" s="165"/>
      <c r="K72" s="14"/>
      <c r="L72" s="14"/>
      <c r="M72" s="14"/>
      <c r="N72" s="14"/>
      <c r="O72" s="14"/>
    </row>
    <row r="73" spans="1:15" s="13" customFormat="1" x14ac:dyDescent="0.2">
      <c r="A73" s="150">
        <v>8</v>
      </c>
      <c r="B73" s="150"/>
      <c r="C73" s="152" t="s">
        <v>226</v>
      </c>
      <c r="D73" s="151" t="s">
        <v>98</v>
      </c>
      <c r="E73" s="151">
        <v>55</v>
      </c>
      <c r="F73" s="46"/>
      <c r="G73" s="46"/>
      <c r="H73" s="165"/>
      <c r="I73" s="165"/>
      <c r="K73" s="14"/>
      <c r="L73" s="14"/>
      <c r="M73" s="14"/>
      <c r="N73" s="14"/>
      <c r="O73" s="14"/>
    </row>
    <row r="74" spans="1:15" s="13" customFormat="1" x14ac:dyDescent="0.2">
      <c r="A74" s="150"/>
      <c r="B74" s="150"/>
      <c r="C74" s="152"/>
      <c r="D74" s="151"/>
      <c r="E74" s="151"/>
      <c r="F74" s="46"/>
      <c r="G74" s="46"/>
      <c r="H74" s="166"/>
      <c r="I74" s="165"/>
      <c r="K74" s="14"/>
      <c r="L74" s="14"/>
      <c r="M74" s="14"/>
      <c r="N74" s="14"/>
      <c r="O74" s="14"/>
    </row>
    <row r="75" spans="1:15" s="13" customFormat="1" x14ac:dyDescent="0.2">
      <c r="A75" s="150"/>
      <c r="B75" s="150"/>
      <c r="C75" s="152"/>
      <c r="D75" s="151"/>
      <c r="E75" s="151"/>
      <c r="F75" s="46"/>
      <c r="G75" s="46"/>
      <c r="H75" s="165"/>
      <c r="I75" s="165"/>
      <c r="K75" s="14"/>
      <c r="L75" s="14"/>
      <c r="M75" s="14"/>
      <c r="N75" s="14"/>
      <c r="O75" s="14"/>
    </row>
    <row r="76" spans="1:15" s="13" customFormat="1" x14ac:dyDescent="0.2">
      <c r="A76" s="150"/>
      <c r="B76" s="161" t="s">
        <v>188</v>
      </c>
      <c r="C76" s="158" t="s">
        <v>225</v>
      </c>
      <c r="D76" s="151"/>
      <c r="E76" s="151"/>
      <c r="F76" s="46"/>
      <c r="G76" s="46"/>
      <c r="H76" s="165"/>
      <c r="I76" s="165"/>
      <c r="K76" s="14"/>
      <c r="L76" s="14"/>
      <c r="M76" s="14"/>
      <c r="N76" s="14"/>
      <c r="O76" s="14"/>
    </row>
    <row r="77" spans="1:15" s="13" customFormat="1" x14ac:dyDescent="0.2">
      <c r="A77" s="150"/>
      <c r="B77" s="150"/>
      <c r="C77" s="152"/>
      <c r="D77" s="151"/>
      <c r="E77" s="151"/>
      <c r="F77" s="46"/>
      <c r="G77" s="46"/>
      <c r="H77" s="165"/>
      <c r="I77" s="165"/>
      <c r="K77" s="14"/>
      <c r="L77" s="14"/>
      <c r="M77" s="14"/>
      <c r="N77" s="14"/>
      <c r="O77" s="14"/>
    </row>
    <row r="78" spans="1:15" s="13" customFormat="1" x14ac:dyDescent="0.2">
      <c r="A78" s="150">
        <v>9</v>
      </c>
      <c r="B78" s="150"/>
      <c r="C78" s="152" t="s">
        <v>226</v>
      </c>
      <c r="D78" s="151" t="s">
        <v>98</v>
      </c>
      <c r="E78" s="151">
        <v>5</v>
      </c>
      <c r="F78" s="46"/>
      <c r="G78" s="46"/>
      <c r="H78" s="165"/>
      <c r="I78" s="165"/>
      <c r="K78" s="14"/>
      <c r="L78" s="14"/>
      <c r="M78" s="14"/>
      <c r="N78" s="14"/>
      <c r="O78" s="14"/>
    </row>
    <row r="79" spans="1:15" s="13" customFormat="1" x14ac:dyDescent="0.2">
      <c r="A79" s="150"/>
      <c r="B79" s="150"/>
      <c r="C79" s="152"/>
      <c r="D79" s="151"/>
      <c r="E79" s="151"/>
      <c r="F79" s="46"/>
      <c r="G79" s="46"/>
      <c r="H79" s="165"/>
      <c r="I79" s="165"/>
      <c r="K79" s="14"/>
      <c r="L79" s="14"/>
      <c r="M79" s="14"/>
      <c r="N79" s="14"/>
      <c r="O79" s="14"/>
    </row>
    <row r="80" spans="1:15" s="13" customFormat="1" x14ac:dyDescent="0.2">
      <c r="A80" s="150"/>
      <c r="B80" s="150"/>
      <c r="C80" s="152"/>
      <c r="D80" s="151"/>
      <c r="E80" s="151"/>
      <c r="F80" s="46"/>
      <c r="G80" s="46"/>
      <c r="H80" s="165"/>
      <c r="I80" s="165"/>
      <c r="K80" s="14"/>
      <c r="L80" s="14"/>
      <c r="M80" s="14"/>
      <c r="N80" s="14"/>
      <c r="O80" s="14"/>
    </row>
    <row r="81" spans="1:15" s="13" customFormat="1" x14ac:dyDescent="0.2">
      <c r="A81" s="150"/>
      <c r="B81" s="150"/>
      <c r="C81" s="158" t="s">
        <v>166</v>
      </c>
      <c r="D81" s="151"/>
      <c r="E81" s="151"/>
      <c r="F81" s="46"/>
      <c r="G81" s="46"/>
      <c r="H81" s="165"/>
      <c r="I81" s="165"/>
      <c r="K81" s="14"/>
      <c r="L81" s="14"/>
      <c r="M81" s="14"/>
      <c r="N81" s="14"/>
      <c r="O81" s="14"/>
    </row>
    <row r="82" spans="1:15" s="13" customFormat="1" x14ac:dyDescent="0.2">
      <c r="A82" s="150"/>
      <c r="B82" s="150"/>
      <c r="C82" s="152"/>
      <c r="D82" s="151"/>
      <c r="E82" s="151"/>
      <c r="F82" s="46"/>
      <c r="G82" s="46"/>
      <c r="H82" s="165"/>
      <c r="I82" s="165"/>
      <c r="K82" s="14"/>
      <c r="L82" s="14"/>
      <c r="M82" s="14"/>
      <c r="N82" s="14"/>
      <c r="O82" s="14"/>
    </row>
    <row r="83" spans="1:15" s="13" customFormat="1" x14ac:dyDescent="0.2">
      <c r="A83" s="150"/>
      <c r="B83" s="150"/>
      <c r="C83" s="158" t="s">
        <v>167</v>
      </c>
      <c r="D83" s="151"/>
      <c r="E83" s="151"/>
      <c r="F83" s="46"/>
      <c r="G83" s="46"/>
      <c r="H83" s="165"/>
      <c r="I83" s="165"/>
      <c r="K83" s="14"/>
      <c r="L83" s="14"/>
      <c r="M83" s="14"/>
      <c r="N83" s="14"/>
      <c r="O83" s="14"/>
    </row>
    <row r="84" spans="1:15" s="13" customFormat="1" x14ac:dyDescent="0.2">
      <c r="A84" s="150"/>
      <c r="B84" s="150"/>
      <c r="C84" s="152"/>
      <c r="D84" s="151"/>
      <c r="E84" s="151"/>
      <c r="F84" s="46"/>
      <c r="G84" s="46"/>
      <c r="H84" s="165"/>
      <c r="I84" s="165"/>
      <c r="K84" s="14"/>
      <c r="L84" s="14"/>
      <c r="M84" s="14"/>
      <c r="N84" s="14"/>
      <c r="O84" s="14"/>
    </row>
    <row r="85" spans="1:15" s="13" customFormat="1" ht="25.5" x14ac:dyDescent="0.2">
      <c r="A85" s="150">
        <v>10</v>
      </c>
      <c r="B85" s="150"/>
      <c r="C85" s="152" t="s">
        <v>168</v>
      </c>
      <c r="D85" s="151" t="s">
        <v>23</v>
      </c>
      <c r="E85" s="151">
        <v>5</v>
      </c>
      <c r="F85" s="46"/>
      <c r="G85" s="46"/>
      <c r="H85" s="165"/>
      <c r="I85" s="165"/>
      <c r="K85" s="14"/>
      <c r="L85" s="14"/>
      <c r="M85" s="14"/>
      <c r="N85" s="14"/>
      <c r="O85" s="14"/>
    </row>
    <row r="86" spans="1:15" s="13" customFormat="1" x14ac:dyDescent="0.2">
      <c r="A86" s="150"/>
      <c r="B86" s="150"/>
      <c r="C86" s="152"/>
      <c r="D86" s="151"/>
      <c r="E86" s="151"/>
      <c r="F86" s="46"/>
      <c r="G86" s="46"/>
      <c r="H86" s="165"/>
      <c r="I86" s="165"/>
      <c r="K86" s="14"/>
      <c r="L86" s="14"/>
      <c r="M86" s="14"/>
      <c r="N86" s="14"/>
      <c r="O86" s="14"/>
    </row>
    <row r="87" spans="1:15" s="13" customFormat="1" ht="25.5" x14ac:dyDescent="0.2">
      <c r="A87" s="150">
        <v>11</v>
      </c>
      <c r="B87" s="150"/>
      <c r="C87" s="152" t="s">
        <v>169</v>
      </c>
      <c r="D87" s="151" t="s">
        <v>23</v>
      </c>
      <c r="E87" s="151">
        <v>5</v>
      </c>
      <c r="F87" s="46"/>
      <c r="G87" s="46"/>
      <c r="H87" s="165"/>
      <c r="I87" s="165"/>
      <c r="K87" s="14"/>
      <c r="L87" s="14"/>
      <c r="M87" s="14"/>
      <c r="N87" s="14"/>
      <c r="O87" s="14"/>
    </row>
    <row r="88" spans="1:15" s="13" customFormat="1" x14ac:dyDescent="0.2">
      <c r="A88" s="150"/>
      <c r="B88" s="150"/>
      <c r="C88" s="152"/>
      <c r="D88" s="151"/>
      <c r="E88" s="151"/>
      <c r="F88" s="46"/>
      <c r="G88" s="46"/>
      <c r="H88" s="165"/>
      <c r="I88" s="165"/>
      <c r="K88" s="14"/>
      <c r="L88" s="14"/>
      <c r="M88" s="14"/>
      <c r="N88" s="14"/>
      <c r="O88" s="14"/>
    </row>
    <row r="89" spans="1:15" s="13" customFormat="1" ht="38.25" x14ac:dyDescent="0.2">
      <c r="A89" s="150">
        <v>12</v>
      </c>
      <c r="B89" s="150"/>
      <c r="C89" s="152" t="s">
        <v>170</v>
      </c>
      <c r="D89" s="151" t="s">
        <v>23</v>
      </c>
      <c r="E89" s="151">
        <v>5</v>
      </c>
      <c r="F89" s="46"/>
      <c r="G89" s="46"/>
      <c r="H89" s="165"/>
      <c r="I89" s="165"/>
      <c r="K89" s="14"/>
      <c r="L89" s="14"/>
      <c r="M89" s="14"/>
      <c r="N89" s="14"/>
      <c r="O89" s="14"/>
    </row>
    <row r="90" spans="1:15" s="13" customFormat="1" x14ac:dyDescent="0.2">
      <c r="A90" s="150"/>
      <c r="B90" s="150"/>
      <c r="C90" s="152"/>
      <c r="D90" s="151"/>
      <c r="E90" s="151"/>
      <c r="F90" s="46"/>
      <c r="G90" s="46"/>
      <c r="H90" s="165"/>
      <c r="I90" s="165"/>
      <c r="K90" s="14"/>
      <c r="L90" s="14"/>
      <c r="M90" s="14"/>
      <c r="N90" s="14"/>
      <c r="O90" s="14"/>
    </row>
    <row r="91" spans="1:15" s="13" customFormat="1" ht="25.5" x14ac:dyDescent="0.2">
      <c r="A91" s="150">
        <v>13</v>
      </c>
      <c r="B91" s="150"/>
      <c r="C91" s="152" t="s">
        <v>171</v>
      </c>
      <c r="D91" s="151" t="s">
        <v>23</v>
      </c>
      <c r="E91" s="151">
        <v>5</v>
      </c>
      <c r="F91" s="46"/>
      <c r="G91" s="46"/>
      <c r="H91" s="165"/>
      <c r="I91" s="165"/>
      <c r="K91" s="14"/>
      <c r="L91" s="14"/>
      <c r="M91" s="14"/>
      <c r="N91" s="14"/>
      <c r="O91" s="14"/>
    </row>
    <row r="92" spans="1:15" s="13" customFormat="1" x14ac:dyDescent="0.2">
      <c r="A92" s="150"/>
      <c r="B92" s="150"/>
      <c r="C92" s="152"/>
      <c r="D92" s="151"/>
      <c r="E92" s="151"/>
      <c r="F92" s="46"/>
      <c r="G92" s="46"/>
      <c r="H92" s="165"/>
      <c r="I92" s="165"/>
      <c r="K92" s="14"/>
      <c r="L92" s="14"/>
      <c r="M92" s="14"/>
      <c r="N92" s="14"/>
      <c r="O92" s="14"/>
    </row>
    <row r="93" spans="1:15" s="13" customFormat="1" ht="25.5" x14ac:dyDescent="0.2">
      <c r="A93" s="150">
        <v>14</v>
      </c>
      <c r="B93" s="150"/>
      <c r="C93" s="152" t="s">
        <v>172</v>
      </c>
      <c r="D93" s="151" t="s">
        <v>23</v>
      </c>
      <c r="E93" s="151">
        <v>5</v>
      </c>
      <c r="F93" s="46"/>
      <c r="G93" s="46"/>
      <c r="H93" s="165"/>
      <c r="I93" s="165"/>
      <c r="K93" s="14"/>
      <c r="L93" s="14"/>
      <c r="M93" s="14"/>
      <c r="N93" s="14"/>
      <c r="O93" s="14"/>
    </row>
    <row r="94" spans="1:15" s="13" customFormat="1" x14ac:dyDescent="0.2">
      <c r="A94" s="150"/>
      <c r="B94" s="150"/>
      <c r="C94" s="152"/>
      <c r="D94" s="151"/>
      <c r="E94" s="151"/>
      <c r="F94" s="46"/>
      <c r="G94" s="46"/>
      <c r="H94" s="165"/>
      <c r="I94" s="165"/>
      <c r="K94" s="14"/>
      <c r="L94" s="14"/>
      <c r="M94" s="14"/>
      <c r="N94" s="14"/>
      <c r="O94" s="14"/>
    </row>
    <row r="95" spans="1:15" s="13" customFormat="1" ht="25.5" x14ac:dyDescent="0.2">
      <c r="A95" s="150"/>
      <c r="B95" s="160" t="s">
        <v>211</v>
      </c>
      <c r="C95" s="158" t="s">
        <v>227</v>
      </c>
      <c r="D95" s="151"/>
      <c r="E95" s="151"/>
      <c r="F95" s="46"/>
      <c r="G95" s="46"/>
      <c r="H95" s="166"/>
      <c r="I95" s="165"/>
      <c r="K95" s="14"/>
      <c r="L95" s="14"/>
      <c r="M95" s="14"/>
      <c r="N95" s="14"/>
      <c r="O95" s="14"/>
    </row>
    <row r="96" spans="1:15" s="13" customFormat="1" x14ac:dyDescent="0.2">
      <c r="A96" s="150"/>
      <c r="B96" s="150"/>
      <c r="C96" s="152"/>
      <c r="D96" s="151"/>
      <c r="E96" s="151"/>
      <c r="F96" s="46"/>
      <c r="G96" s="46"/>
      <c r="H96" s="166"/>
      <c r="I96" s="165"/>
      <c r="K96" s="14"/>
      <c r="L96" s="14"/>
      <c r="M96" s="14"/>
      <c r="N96" s="14"/>
      <c r="O96" s="14"/>
    </row>
    <row r="97" spans="1:15" s="13" customFormat="1" x14ac:dyDescent="0.2">
      <c r="A97" s="150">
        <v>15</v>
      </c>
      <c r="B97" s="150" t="s">
        <v>208</v>
      </c>
      <c r="C97" s="152" t="s">
        <v>228</v>
      </c>
      <c r="D97" s="151" t="s">
        <v>70</v>
      </c>
      <c r="E97" s="151">
        <v>170</v>
      </c>
      <c r="F97" s="46"/>
      <c r="G97" s="46"/>
      <c r="H97" s="166"/>
      <c r="I97" s="165"/>
      <c r="K97" s="14"/>
      <c r="L97" s="14"/>
      <c r="M97" s="14"/>
      <c r="N97" s="14"/>
      <c r="O97" s="14"/>
    </row>
    <row r="98" spans="1:15" s="13" customFormat="1" x14ac:dyDescent="0.2">
      <c r="A98" s="150"/>
      <c r="B98" s="150"/>
      <c r="C98" s="152"/>
      <c r="D98" s="151"/>
      <c r="E98" s="151"/>
      <c r="F98" s="46"/>
      <c r="G98" s="46"/>
      <c r="H98" s="166"/>
      <c r="I98" s="165"/>
      <c r="K98" s="14"/>
      <c r="L98" s="14"/>
      <c r="M98" s="14"/>
      <c r="N98" s="14"/>
      <c r="O98" s="14"/>
    </row>
    <row r="99" spans="1:15" s="13" customFormat="1" x14ac:dyDescent="0.2">
      <c r="A99" s="150">
        <v>16</v>
      </c>
      <c r="B99" s="150" t="s">
        <v>207</v>
      </c>
      <c r="C99" s="152" t="s">
        <v>229</v>
      </c>
      <c r="D99" s="151" t="s">
        <v>86</v>
      </c>
      <c r="E99" s="151">
        <v>60</v>
      </c>
      <c r="F99" s="46"/>
      <c r="G99" s="46"/>
      <c r="H99" s="166"/>
      <c r="I99" s="165"/>
      <c r="K99" s="14"/>
      <c r="L99" s="14"/>
      <c r="M99" s="14"/>
      <c r="N99" s="14"/>
      <c r="O99" s="14"/>
    </row>
    <row r="100" spans="1:15" s="13" customFormat="1" x14ac:dyDescent="0.2">
      <c r="A100" s="150"/>
      <c r="B100" s="150"/>
      <c r="C100" s="152"/>
      <c r="D100" s="151"/>
      <c r="E100" s="151"/>
      <c r="F100" s="46"/>
      <c r="G100" s="46"/>
      <c r="H100" s="166"/>
      <c r="I100" s="166"/>
      <c r="K100" s="14"/>
      <c r="L100" s="14"/>
      <c r="M100" s="14"/>
      <c r="N100" s="14"/>
      <c r="O100" s="14"/>
    </row>
    <row r="101" spans="1:15" s="13" customFormat="1" x14ac:dyDescent="0.2">
      <c r="A101" s="150"/>
      <c r="B101" s="150"/>
      <c r="C101" s="152"/>
      <c r="D101" s="151"/>
      <c r="E101" s="151"/>
      <c r="F101" s="46"/>
      <c r="G101" s="46"/>
      <c r="H101" s="166"/>
      <c r="I101" s="166"/>
      <c r="K101" s="14"/>
      <c r="L101" s="14"/>
      <c r="M101" s="14"/>
      <c r="N101" s="14"/>
      <c r="O101" s="14"/>
    </row>
    <row r="102" spans="1:15" s="13" customFormat="1" x14ac:dyDescent="0.2">
      <c r="A102" s="150"/>
      <c r="B102" s="150"/>
      <c r="C102" s="158" t="s">
        <v>176</v>
      </c>
      <c r="D102" s="151"/>
      <c r="E102" s="151"/>
      <c r="F102" s="46"/>
      <c r="G102" s="46"/>
      <c r="H102" s="165"/>
      <c r="I102" s="165"/>
      <c r="K102" s="14"/>
      <c r="L102" s="14"/>
      <c r="M102" s="14"/>
      <c r="N102" s="14"/>
      <c r="O102" s="14"/>
    </row>
    <row r="103" spans="1:15" s="13" customFormat="1" x14ac:dyDescent="0.2">
      <c r="A103" s="150"/>
      <c r="B103" s="150"/>
      <c r="C103" s="152"/>
      <c r="D103" s="151"/>
      <c r="E103" s="151"/>
      <c r="F103" s="46"/>
      <c r="G103" s="46"/>
      <c r="H103" s="165"/>
      <c r="I103" s="165"/>
      <c r="K103" s="14"/>
      <c r="L103" s="14"/>
      <c r="M103" s="14"/>
      <c r="N103" s="14"/>
      <c r="O103" s="14"/>
    </row>
    <row r="104" spans="1:15" s="13" customFormat="1" x14ac:dyDescent="0.2">
      <c r="A104" s="150">
        <v>1</v>
      </c>
      <c r="B104" s="161"/>
      <c r="C104" s="152" t="s">
        <v>174</v>
      </c>
      <c r="D104" s="151"/>
      <c r="E104" s="151"/>
      <c r="F104" s="46"/>
      <c r="G104" s="46"/>
      <c r="H104" s="165"/>
      <c r="I104" s="165"/>
      <c r="K104" s="14"/>
      <c r="L104" s="14"/>
      <c r="M104" s="14"/>
      <c r="N104" s="14"/>
      <c r="O104" s="14"/>
    </row>
    <row r="105" spans="1:15" x14ac:dyDescent="0.2">
      <c r="A105" s="150"/>
      <c r="B105" s="150"/>
      <c r="C105" s="152"/>
      <c r="D105" s="151"/>
      <c r="E105" s="151"/>
      <c r="F105" s="46"/>
      <c r="G105" s="157"/>
      <c r="H105" s="166"/>
      <c r="I105" s="166"/>
    </row>
    <row r="106" spans="1:15" x14ac:dyDescent="0.2">
      <c r="A106" s="159"/>
      <c r="B106" s="159"/>
      <c r="C106" s="762" t="s">
        <v>24</v>
      </c>
      <c r="D106" s="763"/>
      <c r="E106" s="763"/>
      <c r="F106" s="763"/>
      <c r="G106" s="763"/>
      <c r="H106" s="764"/>
      <c r="I106" s="163"/>
    </row>
    <row r="107" spans="1:15" x14ac:dyDescent="0.2">
      <c r="A107" s="150"/>
      <c r="B107" s="150"/>
      <c r="C107" s="152"/>
      <c r="D107" s="151"/>
      <c r="E107" s="151"/>
      <c r="F107" s="46"/>
      <c r="G107" s="157"/>
      <c r="H107" s="149"/>
      <c r="I107" s="149"/>
    </row>
  </sheetData>
  <mergeCells count="10">
    <mergeCell ref="H1:I1"/>
    <mergeCell ref="C106:H106"/>
    <mergeCell ref="L3:N3"/>
    <mergeCell ref="L4:N4"/>
    <mergeCell ref="C2:H3"/>
    <mergeCell ref="A6:A7"/>
    <mergeCell ref="B6:B7"/>
    <mergeCell ref="F6:F7"/>
    <mergeCell ref="G6:G7"/>
    <mergeCell ref="H6:H7"/>
  </mergeCells>
  <printOptions horizontalCentered="1"/>
  <pageMargins left="0.43307086614173229" right="0.39370078740157483" top="0.59055118110236227" bottom="0.62992125984251968" header="0.39370078740157483" footer="0.19685039370078741"/>
  <pageSetup paperSize="9" scale="59" fitToHeight="40" orientation="landscape" useFirstPageNumber="1" r:id="rId1"/>
  <headerFooter alignWithMargins="0">
    <oddFooter xml:space="preserve">&amp;CA 4.8.&amp;P&amp;R
</oddFooter>
  </headerFooter>
  <rowBreaks count="2" manualBreakCount="2">
    <brk id="41" max="8" man="1"/>
    <brk id="80"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5"/>
  <sheetViews>
    <sheetView zoomScale="50" zoomScaleNormal="50" workbookViewId="0">
      <selection activeCell="B14" sqref="B14"/>
    </sheetView>
  </sheetViews>
  <sheetFormatPr defaultColWidth="9.140625" defaultRowHeight="14.25" x14ac:dyDescent="0.2"/>
  <cols>
    <col min="1" max="1" width="9.140625" style="578"/>
    <col min="2" max="2" width="64.42578125" style="579" customWidth="1"/>
    <col min="3" max="4" width="9.140625" style="578"/>
    <col min="5" max="5" width="15.5703125" style="580" customWidth="1"/>
    <col min="6" max="6" width="20.42578125" style="580" customWidth="1"/>
    <col min="7" max="7" width="18.42578125" style="580" customWidth="1"/>
    <col min="8" max="8" width="22.42578125" style="523" bestFit="1" customWidth="1"/>
    <col min="9" max="16384" width="9.140625" style="167"/>
  </cols>
  <sheetData>
    <row r="1" spans="1:8" x14ac:dyDescent="0.2">
      <c r="B1" s="59"/>
      <c r="H1" s="581" t="str">
        <f>'Schedule A - P&amp;G'!I1</f>
        <v>RW10395951/21 ( R )</v>
      </c>
    </row>
    <row r="2" spans="1:8" x14ac:dyDescent="0.2">
      <c r="A2" s="171"/>
      <c r="B2" s="766" t="s">
        <v>977</v>
      </c>
      <c r="C2" s="766"/>
      <c r="D2" s="766"/>
      <c r="E2" s="766"/>
      <c r="F2" s="766"/>
      <c r="G2" s="766"/>
    </row>
    <row r="3" spans="1:8" x14ac:dyDescent="0.2">
      <c r="A3" s="524"/>
      <c r="B3" s="766"/>
      <c r="C3" s="766"/>
      <c r="D3" s="766"/>
      <c r="E3" s="766"/>
      <c r="F3" s="766"/>
      <c r="G3" s="766"/>
    </row>
    <row r="4" spans="1:8" x14ac:dyDescent="0.2">
      <c r="A4" s="525"/>
      <c r="B4" s="525"/>
      <c r="C4" s="526"/>
      <c r="D4" s="526"/>
      <c r="E4" s="525"/>
      <c r="F4" s="525"/>
      <c r="G4" s="527"/>
      <c r="H4" s="220"/>
    </row>
    <row r="5" spans="1:8" ht="15" thickBot="1" x14ac:dyDescent="0.25">
      <c r="A5" s="525"/>
      <c r="B5" s="525"/>
      <c r="C5" s="526"/>
      <c r="D5" s="526"/>
      <c r="E5" s="525"/>
      <c r="F5" s="525"/>
      <c r="G5" s="527"/>
      <c r="H5" s="216" t="s">
        <v>983</v>
      </c>
    </row>
    <row r="6" spans="1:8" ht="64.5" thickBot="1" x14ac:dyDescent="0.25">
      <c r="A6" s="71" t="s">
        <v>269</v>
      </c>
      <c r="B6" s="129" t="s">
        <v>0</v>
      </c>
      <c r="C6" s="128" t="s">
        <v>270</v>
      </c>
      <c r="D6" s="129" t="s">
        <v>271</v>
      </c>
      <c r="E6" s="528" t="s">
        <v>272</v>
      </c>
      <c r="F6" s="529" t="s">
        <v>273</v>
      </c>
      <c r="G6" s="529" t="s">
        <v>274</v>
      </c>
      <c r="H6" s="528" t="s">
        <v>275</v>
      </c>
    </row>
    <row r="7" spans="1:8" ht="15.75" customHeight="1" thickBot="1" x14ac:dyDescent="0.25">
      <c r="A7" s="530"/>
      <c r="B7" s="531" t="s">
        <v>276</v>
      </c>
      <c r="C7" s="532"/>
      <c r="D7" s="533"/>
      <c r="E7" s="534"/>
      <c r="F7" s="535"/>
      <c r="G7" s="535"/>
      <c r="H7" s="536"/>
    </row>
    <row r="8" spans="1:8" ht="25.5" x14ac:dyDescent="0.2">
      <c r="A8" s="287">
        <v>1</v>
      </c>
      <c r="B8" s="537" t="s">
        <v>277</v>
      </c>
      <c r="C8" s="538"/>
      <c r="D8" s="538"/>
      <c r="E8" s="539"/>
      <c r="F8" s="539"/>
      <c r="G8" s="539"/>
      <c r="H8" s="540"/>
    </row>
    <row r="9" spans="1:8" ht="25.5" x14ac:dyDescent="0.2">
      <c r="A9" s="286">
        <v>1.1000000000000001</v>
      </c>
      <c r="B9" s="87" t="s">
        <v>278</v>
      </c>
      <c r="C9" s="285">
        <v>1</v>
      </c>
      <c r="D9" s="285" t="s">
        <v>238</v>
      </c>
      <c r="E9" s="541"/>
      <c r="F9" s="541"/>
      <c r="G9" s="541"/>
      <c r="H9" s="542"/>
    </row>
    <row r="10" spans="1:8" ht="25.5" x14ac:dyDescent="0.2">
      <c r="A10" s="286">
        <v>1.2</v>
      </c>
      <c r="B10" s="87" t="s">
        <v>279</v>
      </c>
      <c r="C10" s="285">
        <v>1</v>
      </c>
      <c r="D10" s="285" t="s">
        <v>238</v>
      </c>
      <c r="E10" s="541"/>
      <c r="F10" s="541"/>
      <c r="G10" s="541"/>
      <c r="H10" s="542"/>
    </row>
    <row r="11" spans="1:8" ht="25.5" x14ac:dyDescent="0.2">
      <c r="A11" s="286">
        <v>1.3</v>
      </c>
      <c r="B11" s="87" t="s">
        <v>280</v>
      </c>
      <c r="C11" s="285">
        <v>1</v>
      </c>
      <c r="D11" s="285" t="s">
        <v>238</v>
      </c>
      <c r="E11" s="541"/>
      <c r="F11" s="541"/>
      <c r="G11" s="541"/>
      <c r="H11" s="542"/>
    </row>
    <row r="12" spans="1:8" x14ac:dyDescent="0.2">
      <c r="A12" s="286">
        <v>1.4</v>
      </c>
      <c r="B12" s="87" t="s">
        <v>281</v>
      </c>
      <c r="C12" s="285">
        <v>1</v>
      </c>
      <c r="D12" s="285" t="s">
        <v>238</v>
      </c>
      <c r="E12" s="541"/>
      <c r="F12" s="541"/>
      <c r="G12" s="541"/>
      <c r="H12" s="542"/>
    </row>
    <row r="13" spans="1:8" ht="24" customHeight="1" x14ac:dyDescent="0.2">
      <c r="A13" s="286">
        <v>1.5</v>
      </c>
      <c r="B13" s="87" t="s">
        <v>282</v>
      </c>
      <c r="C13" s="285">
        <v>1</v>
      </c>
      <c r="D13" s="285" t="s">
        <v>238</v>
      </c>
      <c r="E13" s="541"/>
      <c r="F13" s="541"/>
      <c r="G13" s="541"/>
      <c r="H13" s="542"/>
    </row>
    <row r="14" spans="1:8" ht="124.35" customHeight="1" x14ac:dyDescent="0.2">
      <c r="A14" s="543">
        <v>1.6</v>
      </c>
      <c r="B14" s="544" t="s">
        <v>853</v>
      </c>
      <c r="C14" s="69">
        <v>1</v>
      </c>
      <c r="D14" s="69" t="s">
        <v>283</v>
      </c>
      <c r="E14" s="541"/>
      <c r="F14" s="541"/>
      <c r="G14" s="541"/>
      <c r="H14" s="545"/>
    </row>
    <row r="15" spans="1:8" ht="29.1" customHeight="1" x14ac:dyDescent="0.2">
      <c r="A15" s="546"/>
      <c r="B15" s="544">
        <v>1</v>
      </c>
      <c r="C15" s="547"/>
      <c r="D15" s="547"/>
      <c r="E15" s="548"/>
      <c r="F15" s="548"/>
      <c r="G15" s="548"/>
      <c r="H15" s="549"/>
    </row>
    <row r="16" spans="1:8" ht="29.1" customHeight="1" x14ac:dyDescent="0.2">
      <c r="A16" s="546"/>
      <c r="B16" s="544">
        <v>2</v>
      </c>
      <c r="C16" s="547"/>
      <c r="D16" s="547"/>
      <c r="E16" s="548"/>
      <c r="F16" s="548"/>
      <c r="G16" s="548"/>
      <c r="H16" s="549"/>
    </row>
    <row r="17" spans="1:8" ht="29.1" customHeight="1" x14ac:dyDescent="0.2">
      <c r="A17" s="546"/>
      <c r="B17" s="544">
        <v>3</v>
      </c>
      <c r="C17" s="547"/>
      <c r="D17" s="547"/>
      <c r="E17" s="548"/>
      <c r="F17" s="548"/>
      <c r="G17" s="548"/>
      <c r="H17" s="549"/>
    </row>
    <row r="18" spans="1:8" ht="29.1" customHeight="1" x14ac:dyDescent="0.2">
      <c r="A18" s="546"/>
      <c r="B18" s="544">
        <v>4</v>
      </c>
      <c r="C18" s="547"/>
      <c r="D18" s="547"/>
      <c r="E18" s="548"/>
      <c r="F18" s="548"/>
      <c r="G18" s="548"/>
      <c r="H18" s="549"/>
    </row>
    <row r="19" spans="1:8" ht="29.1" customHeight="1" x14ac:dyDescent="0.2">
      <c r="A19" s="550"/>
      <c r="B19" s="544">
        <v>5</v>
      </c>
      <c r="C19" s="538"/>
      <c r="D19" s="538"/>
      <c r="E19" s="551"/>
      <c r="F19" s="551"/>
      <c r="G19" s="551"/>
      <c r="H19" s="552"/>
    </row>
    <row r="20" spans="1:8" x14ac:dyDescent="0.2">
      <c r="A20" s="286"/>
      <c r="B20" s="87"/>
      <c r="C20" s="285"/>
      <c r="D20" s="285"/>
      <c r="E20" s="541"/>
      <c r="F20" s="541"/>
      <c r="G20" s="541"/>
      <c r="H20" s="542"/>
    </row>
    <row r="21" spans="1:8" x14ac:dyDescent="0.2">
      <c r="A21" s="288">
        <v>2</v>
      </c>
      <c r="B21" s="553" t="s">
        <v>284</v>
      </c>
      <c r="C21" s="285"/>
      <c r="D21" s="285"/>
      <c r="E21" s="541"/>
      <c r="F21" s="541"/>
      <c r="G21" s="541"/>
      <c r="H21" s="542"/>
    </row>
    <row r="22" spans="1:8" ht="25.5" x14ac:dyDescent="0.2">
      <c r="A22" s="286">
        <v>2.1</v>
      </c>
      <c r="B22" s="87" t="s">
        <v>278</v>
      </c>
      <c r="C22" s="285">
        <v>1</v>
      </c>
      <c r="D22" s="285" t="s">
        <v>238</v>
      </c>
      <c r="E22" s="541"/>
      <c r="F22" s="541"/>
      <c r="G22" s="541"/>
      <c r="H22" s="542"/>
    </row>
    <row r="23" spans="1:8" ht="38.25" x14ac:dyDescent="0.2">
      <c r="A23" s="286">
        <v>2.2000000000000002</v>
      </c>
      <c r="B23" s="87" t="s">
        <v>984</v>
      </c>
      <c r="C23" s="285">
        <v>120</v>
      </c>
      <c r="D23" s="285" t="s">
        <v>238</v>
      </c>
      <c r="E23" s="541"/>
      <c r="F23" s="541"/>
      <c r="G23" s="541"/>
      <c r="H23" s="542"/>
    </row>
    <row r="24" spans="1:8" ht="38.25" x14ac:dyDescent="0.2">
      <c r="A24" s="286">
        <v>2.2999999999999998</v>
      </c>
      <c r="B24" s="87" t="s">
        <v>285</v>
      </c>
      <c r="C24" s="285">
        <v>40</v>
      </c>
      <c r="D24" s="285" t="s">
        <v>286</v>
      </c>
      <c r="E24" s="541"/>
      <c r="F24" s="541"/>
      <c r="G24" s="541"/>
      <c r="H24" s="542"/>
    </row>
    <row r="25" spans="1:8" ht="38.25" x14ac:dyDescent="0.2">
      <c r="A25" s="286">
        <v>2.4</v>
      </c>
      <c r="B25" s="87" t="s">
        <v>287</v>
      </c>
      <c r="C25" s="285">
        <v>2</v>
      </c>
      <c r="D25" s="285" t="s">
        <v>288</v>
      </c>
      <c r="E25" s="541"/>
      <c r="F25" s="541"/>
      <c r="G25" s="541"/>
      <c r="H25" s="542"/>
    </row>
    <row r="26" spans="1:8" ht="25.5" x14ac:dyDescent="0.2">
      <c r="A26" s="286">
        <v>2.5</v>
      </c>
      <c r="B26" s="87" t="s">
        <v>289</v>
      </c>
      <c r="C26" s="285">
        <v>2</v>
      </c>
      <c r="D26" s="285" t="s">
        <v>288</v>
      </c>
      <c r="E26" s="541"/>
      <c r="F26" s="541"/>
      <c r="G26" s="541"/>
      <c r="H26" s="542"/>
    </row>
    <row r="27" spans="1:8" ht="25.5" x14ac:dyDescent="0.2">
      <c r="A27" s="286">
        <v>2.6</v>
      </c>
      <c r="B27" s="87" t="s">
        <v>290</v>
      </c>
      <c r="C27" s="285">
        <v>1</v>
      </c>
      <c r="D27" s="285" t="s">
        <v>238</v>
      </c>
      <c r="E27" s="541"/>
      <c r="F27" s="541"/>
      <c r="G27" s="541"/>
      <c r="H27" s="542"/>
    </row>
    <row r="28" spans="1:8" ht="25.5" x14ac:dyDescent="0.2">
      <c r="A28" s="286">
        <v>2.7</v>
      </c>
      <c r="B28" s="87" t="s">
        <v>291</v>
      </c>
      <c r="C28" s="285">
        <v>1</v>
      </c>
      <c r="D28" s="285" t="s">
        <v>238</v>
      </c>
      <c r="E28" s="541"/>
      <c r="F28" s="541"/>
      <c r="G28" s="541"/>
      <c r="H28" s="542"/>
    </row>
    <row r="29" spans="1:8" x14ac:dyDescent="0.2">
      <c r="A29" s="286">
        <v>2.8</v>
      </c>
      <c r="B29" s="87" t="s">
        <v>292</v>
      </c>
      <c r="C29" s="285">
        <v>1</v>
      </c>
      <c r="D29" s="285" t="s">
        <v>238</v>
      </c>
      <c r="E29" s="541"/>
      <c r="F29" s="541"/>
      <c r="G29" s="541"/>
      <c r="H29" s="542"/>
    </row>
    <row r="30" spans="1:8" x14ac:dyDescent="0.2">
      <c r="A30" s="286">
        <v>2.9</v>
      </c>
      <c r="B30" s="87" t="s">
        <v>282</v>
      </c>
      <c r="C30" s="285">
        <v>1</v>
      </c>
      <c r="D30" s="285" t="s">
        <v>238</v>
      </c>
      <c r="E30" s="541"/>
      <c r="F30" s="541"/>
      <c r="G30" s="541"/>
      <c r="H30" s="542"/>
    </row>
    <row r="31" spans="1:8" ht="63.75" x14ac:dyDescent="0.2">
      <c r="A31" s="554">
        <v>2.1</v>
      </c>
      <c r="B31" s="87" t="s">
        <v>853</v>
      </c>
      <c r="C31" s="285">
        <v>1</v>
      </c>
      <c r="D31" s="285" t="s">
        <v>283</v>
      </c>
      <c r="E31" s="541"/>
      <c r="F31" s="541"/>
      <c r="G31" s="541"/>
      <c r="H31" s="542"/>
    </row>
    <row r="32" spans="1:8" ht="32.450000000000003" customHeight="1" x14ac:dyDescent="0.2">
      <c r="A32" s="555"/>
      <c r="B32" s="556">
        <v>1</v>
      </c>
      <c r="C32" s="547"/>
      <c r="D32" s="547"/>
      <c r="E32" s="548"/>
      <c r="F32" s="548"/>
      <c r="G32" s="548"/>
      <c r="H32" s="549"/>
    </row>
    <row r="33" spans="1:8" ht="32.450000000000003" customHeight="1" x14ac:dyDescent="0.2">
      <c r="A33" s="555"/>
      <c r="B33" s="557">
        <v>2</v>
      </c>
      <c r="C33" s="547"/>
      <c r="D33" s="547"/>
      <c r="E33" s="548"/>
      <c r="F33" s="548"/>
      <c r="G33" s="548"/>
      <c r="H33" s="549"/>
    </row>
    <row r="34" spans="1:8" ht="32.450000000000003" customHeight="1" x14ac:dyDescent="0.2">
      <c r="A34" s="555"/>
      <c r="B34" s="557">
        <v>3</v>
      </c>
      <c r="C34" s="547"/>
      <c r="D34" s="547"/>
      <c r="E34" s="548"/>
      <c r="F34" s="548"/>
      <c r="G34" s="548"/>
      <c r="H34" s="549"/>
    </row>
    <row r="35" spans="1:8" ht="32.450000000000003" customHeight="1" x14ac:dyDescent="0.2">
      <c r="A35" s="555"/>
      <c r="B35" s="557">
        <v>4</v>
      </c>
      <c r="C35" s="547"/>
      <c r="D35" s="547"/>
      <c r="E35" s="548"/>
      <c r="F35" s="548"/>
      <c r="G35" s="548"/>
      <c r="H35" s="549"/>
    </row>
    <row r="36" spans="1:8" ht="32.450000000000003" customHeight="1" thickBot="1" x14ac:dyDescent="0.25">
      <c r="A36" s="558"/>
      <c r="B36" s="557">
        <v>5</v>
      </c>
      <c r="C36" s="538"/>
      <c r="D36" s="538"/>
      <c r="E36" s="559"/>
      <c r="F36" s="559"/>
      <c r="G36" s="559"/>
      <c r="H36" s="560"/>
    </row>
    <row r="37" spans="1:8" s="168" customFormat="1" ht="29.25" customHeight="1" thickBot="1" x14ac:dyDescent="0.25">
      <c r="A37" s="561"/>
      <c r="B37" s="562" t="s">
        <v>293</v>
      </c>
      <c r="C37" s="283"/>
      <c r="D37" s="283"/>
      <c r="E37" s="563"/>
      <c r="F37" s="563"/>
      <c r="G37" s="563"/>
      <c r="H37" s="564"/>
    </row>
    <row r="38" spans="1:8" s="169" customFormat="1" x14ac:dyDescent="0.2">
      <c r="A38" s="284"/>
      <c r="B38" s="565"/>
      <c r="C38" s="284"/>
      <c r="D38" s="284"/>
      <c r="E38" s="566"/>
      <c r="F38" s="566"/>
      <c r="G38" s="566"/>
      <c r="H38" s="567"/>
    </row>
    <row r="39" spans="1:8" s="169" customFormat="1" x14ac:dyDescent="0.2">
      <c r="A39" s="284"/>
      <c r="B39" s="565"/>
      <c r="C39" s="284"/>
      <c r="D39" s="284"/>
      <c r="E39" s="566"/>
      <c r="F39" s="566"/>
      <c r="G39" s="566"/>
      <c r="H39" s="567"/>
    </row>
    <row r="40" spans="1:8" s="169" customFormat="1" x14ac:dyDescent="0.2">
      <c r="A40" s="284"/>
      <c r="B40" s="565"/>
      <c r="C40" s="284"/>
      <c r="D40" s="284"/>
      <c r="E40" s="566"/>
      <c r="F40" s="566"/>
      <c r="G40" s="566"/>
      <c r="H40" s="567"/>
    </row>
    <row r="41" spans="1:8" s="169" customFormat="1" x14ac:dyDescent="0.2">
      <c r="A41" s="284"/>
      <c r="B41" s="568"/>
      <c r="C41" s="284"/>
      <c r="D41" s="284"/>
      <c r="E41" s="568"/>
      <c r="F41" s="568"/>
      <c r="G41" s="566"/>
      <c r="H41" s="567"/>
    </row>
    <row r="42" spans="1:8" s="169" customFormat="1" x14ac:dyDescent="0.2">
      <c r="A42" s="284"/>
      <c r="B42" s="569"/>
      <c r="C42" s="284"/>
      <c r="D42" s="284"/>
      <c r="E42" s="566"/>
      <c r="F42" s="566"/>
      <c r="G42" s="566"/>
      <c r="H42" s="567"/>
    </row>
    <row r="43" spans="1:8" s="169" customFormat="1" x14ac:dyDescent="0.2">
      <c r="A43" s="284"/>
      <c r="B43" s="569"/>
      <c r="C43" s="284"/>
      <c r="D43" s="284"/>
      <c r="E43" s="566"/>
      <c r="F43" s="566"/>
      <c r="G43" s="566"/>
      <c r="H43" s="567"/>
    </row>
    <row r="44" spans="1:8" s="169" customFormat="1" x14ac:dyDescent="0.2">
      <c r="A44" s="284"/>
      <c r="B44" s="569"/>
      <c r="C44" s="284"/>
      <c r="D44" s="284"/>
      <c r="E44" s="566"/>
      <c r="F44" s="566"/>
      <c r="G44" s="566"/>
      <c r="H44" s="567"/>
    </row>
    <row r="45" spans="1:8" s="169" customFormat="1" x14ac:dyDescent="0.2">
      <c r="A45" s="284"/>
      <c r="B45" s="565"/>
      <c r="C45" s="284"/>
      <c r="D45" s="284"/>
      <c r="E45" s="566"/>
      <c r="F45" s="566"/>
      <c r="G45" s="566"/>
      <c r="H45" s="567"/>
    </row>
    <row r="46" spans="1:8" s="169" customFormat="1" x14ac:dyDescent="0.2">
      <c r="A46" s="284"/>
      <c r="B46" s="568"/>
      <c r="C46" s="284"/>
      <c r="D46" s="284"/>
      <c r="E46" s="566"/>
      <c r="F46" s="566"/>
      <c r="G46" s="566"/>
      <c r="H46" s="567"/>
    </row>
    <row r="47" spans="1:8" s="169" customFormat="1" x14ac:dyDescent="0.2">
      <c r="A47" s="284"/>
      <c r="B47" s="570"/>
      <c r="C47" s="284"/>
      <c r="D47" s="284"/>
      <c r="E47" s="566"/>
      <c r="F47" s="566"/>
      <c r="G47" s="566"/>
      <c r="H47" s="567"/>
    </row>
    <row r="48" spans="1:8" s="169" customFormat="1" x14ac:dyDescent="0.2">
      <c r="A48" s="571"/>
      <c r="B48" s="568"/>
      <c r="C48" s="284"/>
      <c r="D48" s="284"/>
      <c r="E48" s="566"/>
      <c r="F48" s="566"/>
      <c r="G48" s="566"/>
      <c r="H48" s="567"/>
    </row>
    <row r="49" spans="1:8" s="169" customFormat="1" x14ac:dyDescent="0.2">
      <c r="A49" s="284"/>
      <c r="B49" s="568"/>
      <c r="C49" s="284"/>
      <c r="D49" s="284"/>
      <c r="E49" s="566"/>
      <c r="F49" s="566"/>
      <c r="G49" s="566"/>
      <c r="H49" s="567"/>
    </row>
    <row r="50" spans="1:8" s="169" customFormat="1" x14ac:dyDescent="0.2">
      <c r="A50" s="284"/>
      <c r="B50" s="570"/>
      <c r="C50" s="284"/>
      <c r="D50" s="284"/>
      <c r="E50" s="566"/>
      <c r="F50" s="566"/>
      <c r="G50" s="566"/>
      <c r="H50" s="567"/>
    </row>
    <row r="51" spans="1:8" s="169" customFormat="1" x14ac:dyDescent="0.2">
      <c r="A51" s="571"/>
      <c r="B51" s="568"/>
      <c r="C51" s="284"/>
      <c r="D51" s="284"/>
      <c r="E51" s="566"/>
      <c r="F51" s="566"/>
      <c r="G51" s="566"/>
      <c r="H51" s="567"/>
    </row>
    <row r="52" spans="1:8" s="169" customFormat="1" x14ac:dyDescent="0.2">
      <c r="A52" s="284"/>
      <c r="B52" s="568"/>
      <c r="C52" s="284"/>
      <c r="D52" s="284"/>
      <c r="E52" s="566"/>
      <c r="F52" s="566"/>
      <c r="G52" s="566"/>
      <c r="H52" s="567"/>
    </row>
    <row r="53" spans="1:8" s="169" customFormat="1" x14ac:dyDescent="0.2">
      <c r="A53" s="284"/>
      <c r="B53" s="569"/>
      <c r="C53" s="284"/>
      <c r="D53" s="284"/>
      <c r="E53" s="566"/>
      <c r="F53" s="566"/>
      <c r="G53" s="566"/>
      <c r="H53" s="567"/>
    </row>
    <row r="54" spans="1:8" s="169" customFormat="1" x14ac:dyDescent="0.2">
      <c r="A54" s="284"/>
      <c r="B54" s="568"/>
      <c r="C54" s="284"/>
      <c r="D54" s="284"/>
      <c r="E54" s="566"/>
      <c r="F54" s="566"/>
      <c r="G54" s="566"/>
      <c r="H54" s="567"/>
    </row>
    <row r="55" spans="1:8" s="169" customFormat="1" x14ac:dyDescent="0.2">
      <c r="A55" s="284"/>
      <c r="B55" s="569"/>
      <c r="C55" s="284"/>
      <c r="D55" s="284"/>
      <c r="E55" s="566"/>
      <c r="F55" s="566"/>
      <c r="G55" s="566"/>
      <c r="H55" s="567"/>
    </row>
    <row r="56" spans="1:8" s="169" customFormat="1" x14ac:dyDescent="0.2">
      <c r="A56" s="571"/>
      <c r="B56" s="568"/>
      <c r="C56" s="284"/>
      <c r="D56" s="284"/>
      <c r="E56" s="566"/>
      <c r="F56" s="566"/>
      <c r="G56" s="566"/>
      <c r="H56" s="567"/>
    </row>
    <row r="57" spans="1:8" s="169" customFormat="1" x14ac:dyDescent="0.2">
      <c r="A57" s="571"/>
      <c r="B57" s="568"/>
      <c r="C57" s="284"/>
      <c r="D57" s="284"/>
      <c r="E57" s="566"/>
      <c r="F57" s="566"/>
      <c r="G57" s="566"/>
      <c r="H57" s="567"/>
    </row>
    <row r="58" spans="1:8" s="169" customFormat="1" x14ac:dyDescent="0.2">
      <c r="A58" s="284"/>
      <c r="B58" s="569"/>
      <c r="C58" s="284"/>
      <c r="D58" s="284"/>
      <c r="E58" s="566"/>
      <c r="F58" s="566"/>
      <c r="G58" s="566"/>
      <c r="H58" s="567"/>
    </row>
    <row r="59" spans="1:8" s="169" customFormat="1" x14ac:dyDescent="0.2">
      <c r="A59" s="284"/>
      <c r="B59" s="568"/>
      <c r="C59" s="284"/>
      <c r="D59" s="284"/>
      <c r="E59" s="566"/>
      <c r="F59" s="566"/>
      <c r="G59" s="566"/>
      <c r="H59" s="567"/>
    </row>
    <row r="60" spans="1:8" s="169" customFormat="1" x14ac:dyDescent="0.2">
      <c r="A60" s="284"/>
      <c r="B60" s="568"/>
      <c r="C60" s="284"/>
      <c r="D60" s="284"/>
      <c r="E60" s="566"/>
      <c r="F60" s="566"/>
      <c r="G60" s="566"/>
      <c r="H60" s="567"/>
    </row>
    <row r="61" spans="1:8" s="169" customFormat="1" x14ac:dyDescent="0.2">
      <c r="A61" s="284"/>
      <c r="B61" s="568"/>
      <c r="C61" s="284"/>
      <c r="D61" s="284"/>
      <c r="E61" s="566"/>
      <c r="F61" s="566"/>
      <c r="G61" s="566"/>
      <c r="H61" s="567"/>
    </row>
    <row r="62" spans="1:8" s="169" customFormat="1" x14ac:dyDescent="0.2">
      <c r="A62" s="284"/>
      <c r="B62" s="568"/>
      <c r="C62" s="284"/>
      <c r="D62" s="284"/>
      <c r="E62" s="566"/>
      <c r="F62" s="566"/>
      <c r="G62" s="566"/>
      <c r="H62" s="567"/>
    </row>
    <row r="63" spans="1:8" s="169" customFormat="1" x14ac:dyDescent="0.2">
      <c r="A63" s="284"/>
      <c r="B63" s="568"/>
      <c r="C63" s="284"/>
      <c r="D63" s="284"/>
      <c r="E63" s="566"/>
      <c r="F63" s="566"/>
      <c r="G63" s="566"/>
      <c r="H63" s="567"/>
    </row>
    <row r="64" spans="1:8" s="169" customFormat="1" x14ac:dyDescent="0.2">
      <c r="A64" s="284"/>
      <c r="B64" s="568"/>
      <c r="C64" s="284"/>
      <c r="D64" s="284"/>
      <c r="E64" s="566"/>
      <c r="F64" s="566"/>
      <c r="G64" s="566"/>
      <c r="H64" s="567"/>
    </row>
    <row r="65" spans="1:8" s="169" customFormat="1" x14ac:dyDescent="0.2">
      <c r="A65" s="284"/>
      <c r="B65" s="568"/>
      <c r="C65" s="284"/>
      <c r="D65" s="284"/>
      <c r="E65" s="566"/>
      <c r="F65" s="566"/>
      <c r="G65" s="566"/>
      <c r="H65" s="567"/>
    </row>
    <row r="66" spans="1:8" s="169" customFormat="1" x14ac:dyDescent="0.2">
      <c r="A66" s="284"/>
      <c r="B66" s="565"/>
      <c r="C66" s="284"/>
      <c r="D66" s="284"/>
      <c r="E66" s="566"/>
      <c r="F66" s="566"/>
      <c r="G66" s="566"/>
      <c r="H66" s="567"/>
    </row>
    <row r="67" spans="1:8" s="169" customFormat="1" x14ac:dyDescent="0.2">
      <c r="A67" s="284"/>
      <c r="B67" s="565"/>
      <c r="C67" s="284"/>
      <c r="D67" s="284"/>
      <c r="E67" s="566"/>
      <c r="F67" s="566"/>
      <c r="G67" s="566"/>
      <c r="H67" s="567"/>
    </row>
    <row r="68" spans="1:8" s="169" customFormat="1" x14ac:dyDescent="0.2">
      <c r="A68" s="284"/>
      <c r="B68" s="568"/>
      <c r="C68" s="284"/>
      <c r="D68" s="284"/>
      <c r="E68" s="566"/>
      <c r="F68" s="566"/>
      <c r="G68" s="566"/>
      <c r="H68" s="567"/>
    </row>
    <row r="69" spans="1:8" s="169" customFormat="1" x14ac:dyDescent="0.2">
      <c r="A69" s="284"/>
      <c r="B69" s="565"/>
      <c r="C69" s="284"/>
      <c r="D69" s="284"/>
      <c r="E69" s="566"/>
      <c r="F69" s="566"/>
      <c r="G69" s="566"/>
      <c r="H69" s="567"/>
    </row>
    <row r="70" spans="1:8" s="169" customFormat="1" x14ac:dyDescent="0.2">
      <c r="A70" s="571"/>
      <c r="B70" s="565"/>
      <c r="C70" s="284"/>
      <c r="D70" s="284"/>
      <c r="E70" s="566"/>
      <c r="F70" s="566"/>
      <c r="G70" s="566"/>
      <c r="H70" s="567"/>
    </row>
    <row r="71" spans="1:8" s="169" customFormat="1" x14ac:dyDescent="0.2">
      <c r="A71" s="571"/>
      <c r="B71" s="572"/>
      <c r="C71" s="284"/>
      <c r="D71" s="284"/>
      <c r="E71" s="566"/>
      <c r="F71" s="566"/>
      <c r="G71" s="566"/>
      <c r="H71" s="567"/>
    </row>
    <row r="72" spans="1:8" s="169" customFormat="1" x14ac:dyDescent="0.2">
      <c r="A72" s="571"/>
      <c r="B72" s="572"/>
      <c r="C72" s="284"/>
      <c r="D72" s="284"/>
      <c r="E72" s="566"/>
      <c r="F72" s="566"/>
      <c r="G72" s="566"/>
      <c r="H72" s="567"/>
    </row>
    <row r="73" spans="1:8" s="169" customFormat="1" x14ac:dyDescent="0.2">
      <c r="A73" s="571"/>
      <c r="B73" s="565"/>
      <c r="C73" s="284"/>
      <c r="D73" s="284"/>
      <c r="E73" s="566"/>
      <c r="F73" s="566"/>
      <c r="G73" s="566"/>
      <c r="H73" s="567"/>
    </row>
    <row r="74" spans="1:8" s="169" customFormat="1" x14ac:dyDescent="0.2">
      <c r="A74" s="571"/>
      <c r="B74" s="565"/>
      <c r="C74" s="284"/>
      <c r="D74" s="284"/>
      <c r="E74" s="566"/>
      <c r="F74" s="566"/>
      <c r="G74" s="566"/>
      <c r="H74" s="567"/>
    </row>
    <row r="75" spans="1:8" s="169" customFormat="1" x14ac:dyDescent="0.2">
      <c r="A75" s="571"/>
      <c r="B75" s="565"/>
      <c r="C75" s="284"/>
      <c r="D75" s="284"/>
      <c r="E75" s="566"/>
      <c r="F75" s="566"/>
      <c r="G75" s="566"/>
      <c r="H75" s="567"/>
    </row>
    <row r="76" spans="1:8" s="169" customFormat="1" x14ac:dyDescent="0.2">
      <c r="A76" s="571"/>
      <c r="B76" s="568"/>
      <c r="C76" s="284"/>
      <c r="D76" s="284"/>
      <c r="E76" s="566"/>
      <c r="F76" s="566"/>
      <c r="G76" s="566"/>
      <c r="H76" s="567"/>
    </row>
    <row r="77" spans="1:8" s="169" customFormat="1" x14ac:dyDescent="0.2">
      <c r="A77" s="571"/>
      <c r="B77" s="568"/>
      <c r="C77" s="284"/>
      <c r="D77" s="284"/>
      <c r="E77" s="566"/>
      <c r="F77" s="566"/>
      <c r="G77" s="566"/>
      <c r="H77" s="567"/>
    </row>
    <row r="78" spans="1:8" s="169" customFormat="1" x14ac:dyDescent="0.2">
      <c r="A78" s="571"/>
      <c r="B78" s="568"/>
      <c r="C78" s="284"/>
      <c r="D78" s="284"/>
      <c r="E78" s="566"/>
      <c r="F78" s="566"/>
      <c r="G78" s="566"/>
      <c r="H78" s="567"/>
    </row>
    <row r="79" spans="1:8" s="169" customFormat="1" x14ac:dyDescent="0.2">
      <c r="A79" s="571"/>
      <c r="B79" s="568"/>
      <c r="C79" s="284"/>
      <c r="D79" s="284"/>
      <c r="E79" s="566"/>
      <c r="F79" s="566"/>
      <c r="G79" s="566"/>
      <c r="H79" s="567"/>
    </row>
    <row r="80" spans="1:8" s="169" customFormat="1" x14ac:dyDescent="0.2">
      <c r="A80" s="571"/>
      <c r="B80" s="568"/>
      <c r="C80" s="284"/>
      <c r="D80" s="284"/>
      <c r="E80" s="566"/>
      <c r="F80" s="566"/>
      <c r="G80" s="566"/>
      <c r="H80" s="567"/>
    </row>
    <row r="81" spans="1:8" s="169" customFormat="1" x14ac:dyDescent="0.2">
      <c r="A81" s="571"/>
      <c r="B81" s="568"/>
      <c r="C81" s="284"/>
      <c r="D81" s="284"/>
      <c r="E81" s="566"/>
      <c r="F81" s="566"/>
      <c r="G81" s="566"/>
      <c r="H81" s="567"/>
    </row>
    <row r="82" spans="1:8" s="169" customFormat="1" x14ac:dyDescent="0.2">
      <c r="A82" s="284"/>
      <c r="B82" s="573"/>
      <c r="C82" s="284"/>
      <c r="D82" s="284"/>
      <c r="E82" s="566"/>
      <c r="F82" s="566"/>
      <c r="G82" s="566"/>
      <c r="H82" s="567"/>
    </row>
    <row r="83" spans="1:8" s="169" customFormat="1" x14ac:dyDescent="0.2">
      <c r="A83" s="284"/>
      <c r="B83" s="573"/>
      <c r="C83" s="284"/>
      <c r="D83" s="284"/>
      <c r="E83" s="566"/>
      <c r="F83" s="566"/>
      <c r="G83" s="566"/>
      <c r="H83" s="567"/>
    </row>
    <row r="84" spans="1:8" s="169" customFormat="1" x14ac:dyDescent="0.2">
      <c r="A84" s="284"/>
      <c r="B84" s="573"/>
      <c r="C84" s="284"/>
      <c r="D84" s="284"/>
      <c r="E84" s="566"/>
      <c r="F84" s="566"/>
      <c r="G84" s="566"/>
      <c r="H84" s="567"/>
    </row>
    <row r="85" spans="1:8" s="169" customFormat="1" x14ac:dyDescent="0.2">
      <c r="A85" s="284"/>
      <c r="B85" s="573"/>
      <c r="C85" s="284"/>
      <c r="D85" s="284"/>
      <c r="E85" s="566"/>
      <c r="F85" s="566"/>
      <c r="G85" s="566"/>
      <c r="H85" s="567"/>
    </row>
    <row r="86" spans="1:8" s="169" customFormat="1" x14ac:dyDescent="0.2">
      <c r="A86" s="284"/>
      <c r="B86" s="568"/>
      <c r="C86" s="284"/>
      <c r="D86" s="284"/>
      <c r="E86" s="566"/>
      <c r="F86" s="566"/>
      <c r="G86" s="566"/>
      <c r="H86" s="567"/>
    </row>
    <row r="87" spans="1:8" s="169" customFormat="1" x14ac:dyDescent="0.2">
      <c r="A87" s="284"/>
      <c r="B87" s="568"/>
      <c r="C87" s="284"/>
      <c r="D87" s="284"/>
      <c r="E87" s="566"/>
      <c r="F87" s="566"/>
      <c r="G87" s="566"/>
      <c r="H87" s="567"/>
    </row>
    <row r="88" spans="1:8" s="169" customFormat="1" x14ac:dyDescent="0.2">
      <c r="A88" s="284"/>
      <c r="B88" s="568"/>
      <c r="C88" s="284"/>
      <c r="D88" s="284"/>
      <c r="E88" s="566"/>
      <c r="F88" s="566"/>
      <c r="G88" s="566"/>
      <c r="H88" s="567"/>
    </row>
    <row r="89" spans="1:8" s="169" customFormat="1" x14ac:dyDescent="0.2">
      <c r="A89" s="571"/>
      <c r="B89" s="568"/>
      <c r="C89" s="284"/>
      <c r="D89" s="284"/>
      <c r="E89" s="566"/>
      <c r="F89" s="566"/>
      <c r="G89" s="566"/>
      <c r="H89" s="567"/>
    </row>
    <row r="90" spans="1:8" s="169" customFormat="1" x14ac:dyDescent="0.2">
      <c r="A90" s="284"/>
      <c r="B90" s="568"/>
      <c r="C90" s="284"/>
      <c r="D90" s="284"/>
      <c r="E90" s="566"/>
      <c r="F90" s="566"/>
      <c r="G90" s="566"/>
      <c r="H90" s="567"/>
    </row>
    <row r="91" spans="1:8" s="169" customFormat="1" x14ac:dyDescent="0.2">
      <c r="A91" s="284"/>
      <c r="B91" s="568"/>
      <c r="C91" s="284"/>
      <c r="D91" s="284"/>
      <c r="E91" s="566"/>
      <c r="F91" s="566"/>
      <c r="G91" s="566"/>
      <c r="H91" s="567"/>
    </row>
    <row r="92" spans="1:8" s="169" customFormat="1" x14ac:dyDescent="0.2">
      <c r="A92" s="284"/>
      <c r="B92" s="568"/>
      <c r="C92" s="284"/>
      <c r="D92" s="284"/>
      <c r="E92" s="566"/>
      <c r="F92" s="566"/>
      <c r="G92" s="566"/>
      <c r="H92" s="567"/>
    </row>
    <row r="93" spans="1:8" s="169" customFormat="1" x14ac:dyDescent="0.2">
      <c r="A93" s="284"/>
      <c r="B93" s="568"/>
      <c r="C93" s="284"/>
      <c r="D93" s="284"/>
      <c r="E93" s="566"/>
      <c r="F93" s="566"/>
      <c r="G93" s="566"/>
      <c r="H93" s="567"/>
    </row>
    <row r="94" spans="1:8" s="169" customFormat="1" x14ac:dyDescent="0.2">
      <c r="A94" s="284"/>
      <c r="B94" s="568"/>
      <c r="C94" s="574"/>
      <c r="D94" s="574"/>
      <c r="E94" s="527"/>
      <c r="F94" s="527"/>
      <c r="G94" s="527"/>
      <c r="H94" s="567"/>
    </row>
    <row r="95" spans="1:8" s="169" customFormat="1" x14ac:dyDescent="0.2">
      <c r="A95" s="284"/>
      <c r="B95" s="568"/>
      <c r="C95" s="574"/>
      <c r="D95" s="574"/>
      <c r="E95" s="527"/>
      <c r="F95" s="527"/>
      <c r="G95" s="527"/>
      <c r="H95" s="567"/>
    </row>
    <row r="96" spans="1:8" s="169" customFormat="1" x14ac:dyDescent="0.2">
      <c r="A96" s="571"/>
      <c r="B96" s="568"/>
      <c r="C96" s="574"/>
      <c r="D96" s="574"/>
      <c r="E96" s="527"/>
      <c r="F96" s="527"/>
      <c r="G96" s="527"/>
      <c r="H96" s="567"/>
    </row>
    <row r="97" spans="1:8" s="169" customFormat="1" x14ac:dyDescent="0.2">
      <c r="A97" s="571"/>
      <c r="B97" s="568"/>
      <c r="C97" s="574"/>
      <c r="D97" s="574"/>
      <c r="E97" s="527"/>
      <c r="F97" s="527"/>
      <c r="G97" s="527"/>
      <c r="H97" s="567"/>
    </row>
    <row r="98" spans="1:8" s="169" customFormat="1" x14ac:dyDescent="0.2">
      <c r="A98" s="284"/>
      <c r="B98" s="568"/>
      <c r="C98" s="574"/>
      <c r="D98" s="574"/>
      <c r="E98" s="527"/>
      <c r="F98" s="527"/>
      <c r="G98" s="527"/>
      <c r="H98" s="567"/>
    </row>
    <row r="99" spans="1:8" s="169" customFormat="1" x14ac:dyDescent="0.2">
      <c r="A99" s="571"/>
      <c r="B99" s="568"/>
      <c r="C99" s="574"/>
      <c r="D99" s="574"/>
      <c r="E99" s="527"/>
      <c r="F99" s="527"/>
      <c r="G99" s="527"/>
      <c r="H99" s="567"/>
    </row>
    <row r="100" spans="1:8" s="169" customFormat="1" x14ac:dyDescent="0.2">
      <c r="A100" s="284"/>
      <c r="B100" s="568"/>
      <c r="C100" s="574"/>
      <c r="D100" s="574"/>
      <c r="E100" s="527"/>
      <c r="F100" s="527"/>
      <c r="G100" s="527"/>
      <c r="H100" s="567"/>
    </row>
    <row r="101" spans="1:8" s="169" customFormat="1" x14ac:dyDescent="0.2">
      <c r="A101" s="571"/>
      <c r="B101" s="568"/>
      <c r="C101" s="574"/>
      <c r="D101" s="574"/>
      <c r="E101" s="527"/>
      <c r="F101" s="527"/>
      <c r="G101" s="527"/>
      <c r="H101" s="567"/>
    </row>
    <row r="102" spans="1:8" s="169" customFormat="1" x14ac:dyDescent="0.2">
      <c r="A102" s="284"/>
      <c r="B102" s="568"/>
      <c r="C102" s="574"/>
      <c r="D102" s="574"/>
      <c r="E102" s="527"/>
      <c r="F102" s="527"/>
      <c r="G102" s="527"/>
      <c r="H102" s="567"/>
    </row>
    <row r="103" spans="1:8" s="169" customFormat="1" x14ac:dyDescent="0.2">
      <c r="A103" s="571"/>
      <c r="B103" s="568"/>
      <c r="C103" s="574"/>
      <c r="D103" s="574"/>
      <c r="E103" s="527"/>
      <c r="F103" s="527"/>
      <c r="G103" s="527"/>
      <c r="H103" s="567"/>
    </row>
    <row r="104" spans="1:8" s="169" customFormat="1" x14ac:dyDescent="0.2">
      <c r="A104" s="571"/>
      <c r="B104" s="568"/>
      <c r="C104" s="574"/>
      <c r="D104" s="574"/>
      <c r="E104" s="527"/>
      <c r="F104" s="527"/>
      <c r="G104" s="527"/>
      <c r="H104" s="567"/>
    </row>
    <row r="105" spans="1:8" s="169" customFormat="1" x14ac:dyDescent="0.2">
      <c r="A105" s="284"/>
      <c r="B105" s="568"/>
      <c r="C105" s="574"/>
      <c r="D105" s="574"/>
      <c r="E105" s="527"/>
      <c r="F105" s="527"/>
      <c r="G105" s="527"/>
      <c r="H105" s="567"/>
    </row>
    <row r="106" spans="1:8" s="169" customFormat="1" x14ac:dyDescent="0.2">
      <c r="A106" s="571"/>
      <c r="B106" s="568"/>
      <c r="C106" s="574"/>
      <c r="D106" s="574"/>
      <c r="E106" s="527"/>
      <c r="F106" s="527"/>
      <c r="G106" s="527"/>
      <c r="H106" s="567"/>
    </row>
    <row r="107" spans="1:8" s="169" customFormat="1" x14ac:dyDescent="0.2">
      <c r="A107" s="571"/>
      <c r="B107" s="568"/>
      <c r="C107" s="574"/>
      <c r="D107" s="574"/>
      <c r="E107" s="527"/>
      <c r="F107" s="527"/>
      <c r="G107" s="527"/>
      <c r="H107" s="567"/>
    </row>
    <row r="108" spans="1:8" s="169" customFormat="1" x14ac:dyDescent="0.2">
      <c r="A108" s="571"/>
      <c r="B108" s="568"/>
      <c r="C108" s="574"/>
      <c r="D108" s="574"/>
      <c r="E108" s="527"/>
      <c r="F108" s="527"/>
      <c r="G108" s="527"/>
      <c r="H108" s="567"/>
    </row>
    <row r="109" spans="1:8" s="169" customFormat="1" x14ac:dyDescent="0.2">
      <c r="A109" s="284"/>
      <c r="B109" s="568"/>
      <c r="C109" s="574"/>
      <c r="D109" s="574"/>
      <c r="E109" s="527"/>
      <c r="F109" s="527"/>
      <c r="G109" s="527"/>
      <c r="H109" s="567"/>
    </row>
    <row r="110" spans="1:8" s="169" customFormat="1" x14ac:dyDescent="0.2">
      <c r="A110" s="284"/>
      <c r="B110" s="568"/>
      <c r="C110" s="574"/>
      <c r="D110" s="574"/>
      <c r="E110" s="527"/>
      <c r="F110" s="527"/>
      <c r="G110" s="527"/>
      <c r="H110" s="567"/>
    </row>
    <row r="111" spans="1:8" s="169" customFormat="1" x14ac:dyDescent="0.2">
      <c r="A111" s="284"/>
      <c r="B111" s="568"/>
      <c r="C111" s="574"/>
      <c r="D111" s="574"/>
      <c r="E111" s="527"/>
      <c r="F111" s="527"/>
      <c r="G111" s="527"/>
      <c r="H111" s="567"/>
    </row>
    <row r="112" spans="1:8" s="169" customFormat="1" x14ac:dyDescent="0.2">
      <c r="A112" s="284"/>
      <c r="B112" s="568"/>
      <c r="C112" s="574"/>
      <c r="D112" s="574"/>
      <c r="E112" s="527"/>
      <c r="F112" s="527"/>
      <c r="G112" s="527"/>
      <c r="H112" s="567"/>
    </row>
    <row r="113" spans="1:8" s="169" customFormat="1" x14ac:dyDescent="0.2">
      <c r="A113" s="284"/>
      <c r="B113" s="568"/>
      <c r="C113" s="574"/>
      <c r="D113" s="574"/>
      <c r="E113" s="527"/>
      <c r="F113" s="527"/>
      <c r="G113" s="527"/>
      <c r="H113" s="567"/>
    </row>
    <row r="114" spans="1:8" s="169" customFormat="1" x14ac:dyDescent="0.2">
      <c r="A114" s="284"/>
      <c r="B114" s="568"/>
      <c r="C114" s="574"/>
      <c r="D114" s="574"/>
      <c r="E114" s="527"/>
      <c r="F114" s="527"/>
      <c r="G114" s="527"/>
      <c r="H114" s="567"/>
    </row>
    <row r="115" spans="1:8" s="169" customFormat="1" x14ac:dyDescent="0.2">
      <c r="A115" s="284"/>
      <c r="B115" s="568"/>
      <c r="C115" s="574"/>
      <c r="D115" s="574"/>
      <c r="E115" s="527"/>
      <c r="F115" s="527"/>
      <c r="G115" s="527"/>
      <c r="H115" s="567"/>
    </row>
    <row r="116" spans="1:8" s="169" customFormat="1" x14ac:dyDescent="0.2">
      <c r="A116" s="284"/>
      <c r="B116" s="568"/>
      <c r="C116" s="574"/>
      <c r="D116" s="574"/>
      <c r="E116" s="527"/>
      <c r="F116" s="527"/>
      <c r="G116" s="527"/>
      <c r="H116" s="567"/>
    </row>
    <row r="117" spans="1:8" s="169" customFormat="1" x14ac:dyDescent="0.2">
      <c r="A117" s="284"/>
      <c r="B117" s="568"/>
      <c r="C117" s="574"/>
      <c r="D117" s="574"/>
      <c r="E117" s="527"/>
      <c r="F117" s="527"/>
      <c r="G117" s="527"/>
      <c r="H117" s="567"/>
    </row>
    <row r="118" spans="1:8" s="169" customFormat="1" x14ac:dyDescent="0.2">
      <c r="A118" s="284"/>
      <c r="B118" s="568"/>
      <c r="C118" s="574"/>
      <c r="D118" s="574"/>
      <c r="E118" s="527"/>
      <c r="F118" s="527"/>
      <c r="G118" s="527"/>
      <c r="H118" s="567"/>
    </row>
    <row r="119" spans="1:8" s="169" customFormat="1" x14ac:dyDescent="0.2">
      <c r="A119" s="284"/>
      <c r="B119" s="568"/>
      <c r="C119" s="574"/>
      <c r="D119" s="574"/>
      <c r="E119" s="527"/>
      <c r="F119" s="527"/>
      <c r="G119" s="527"/>
      <c r="H119" s="567"/>
    </row>
    <row r="120" spans="1:8" s="169" customFormat="1" x14ac:dyDescent="0.2">
      <c r="A120" s="284"/>
      <c r="B120" s="568"/>
      <c r="C120" s="574"/>
      <c r="D120" s="574"/>
      <c r="E120" s="527"/>
      <c r="F120" s="527"/>
      <c r="G120" s="527"/>
      <c r="H120" s="567"/>
    </row>
    <row r="121" spans="1:8" s="169" customFormat="1" x14ac:dyDescent="0.2">
      <c r="A121" s="284"/>
      <c r="B121" s="568"/>
      <c r="C121" s="574"/>
      <c r="D121" s="574"/>
      <c r="E121" s="527"/>
      <c r="F121" s="527"/>
      <c r="G121" s="527"/>
      <c r="H121" s="567"/>
    </row>
    <row r="122" spans="1:8" s="169" customFormat="1" x14ac:dyDescent="0.2">
      <c r="A122" s="284"/>
      <c r="B122" s="568"/>
      <c r="C122" s="574"/>
      <c r="D122" s="574"/>
      <c r="E122" s="527"/>
      <c r="F122" s="527"/>
      <c r="G122" s="527"/>
      <c r="H122" s="567"/>
    </row>
    <row r="123" spans="1:8" s="169" customFormat="1" x14ac:dyDescent="0.2">
      <c r="A123" s="284"/>
      <c r="B123" s="568"/>
      <c r="C123" s="574"/>
      <c r="D123" s="574"/>
      <c r="E123" s="527"/>
      <c r="F123" s="527"/>
      <c r="G123" s="527"/>
      <c r="H123" s="567"/>
    </row>
    <row r="124" spans="1:8" s="169" customFormat="1" x14ac:dyDescent="0.2">
      <c r="A124" s="284"/>
      <c r="B124" s="568"/>
      <c r="C124" s="574"/>
      <c r="D124" s="574"/>
      <c r="E124" s="527"/>
      <c r="F124" s="527"/>
      <c r="G124" s="527"/>
      <c r="H124" s="567"/>
    </row>
    <row r="125" spans="1:8" s="169" customFormat="1" x14ac:dyDescent="0.2">
      <c r="A125" s="284"/>
      <c r="B125" s="568"/>
      <c r="C125" s="574"/>
      <c r="D125" s="574"/>
      <c r="E125" s="527"/>
      <c r="F125" s="527"/>
      <c r="G125" s="527"/>
      <c r="H125" s="567"/>
    </row>
    <row r="126" spans="1:8" s="169" customFormat="1" x14ac:dyDescent="0.2">
      <c r="A126" s="284"/>
      <c r="B126" s="568"/>
      <c r="C126" s="574"/>
      <c r="D126" s="574"/>
      <c r="E126" s="527"/>
      <c r="F126" s="527"/>
      <c r="G126" s="527"/>
      <c r="H126" s="567"/>
    </row>
    <row r="127" spans="1:8" s="169" customFormat="1" x14ac:dyDescent="0.2">
      <c r="A127" s="284"/>
      <c r="B127" s="568"/>
      <c r="C127" s="574"/>
      <c r="D127" s="574"/>
      <c r="E127" s="527"/>
      <c r="F127" s="527"/>
      <c r="G127" s="527"/>
      <c r="H127" s="567"/>
    </row>
    <row r="128" spans="1:8" s="169" customFormat="1" x14ac:dyDescent="0.2">
      <c r="A128" s="284"/>
      <c r="B128" s="568"/>
      <c r="C128" s="574"/>
      <c r="D128" s="574"/>
      <c r="E128" s="527"/>
      <c r="F128" s="527"/>
      <c r="G128" s="527"/>
      <c r="H128" s="567"/>
    </row>
    <row r="129" spans="1:8" s="169" customFormat="1" x14ac:dyDescent="0.2">
      <c r="A129" s="575"/>
      <c r="B129" s="568"/>
      <c r="C129" s="574"/>
      <c r="D129" s="574"/>
      <c r="E129" s="527"/>
      <c r="F129" s="527"/>
      <c r="G129" s="527"/>
      <c r="H129" s="567"/>
    </row>
    <row r="130" spans="1:8" s="169" customFormat="1" x14ac:dyDescent="0.2">
      <c r="A130" s="571"/>
      <c r="B130" s="568"/>
      <c r="C130" s="574"/>
      <c r="D130" s="574"/>
      <c r="E130" s="527"/>
      <c r="F130" s="527"/>
      <c r="G130" s="527"/>
      <c r="H130" s="567"/>
    </row>
    <row r="131" spans="1:8" s="169" customFormat="1" x14ac:dyDescent="0.2">
      <c r="A131" s="571"/>
      <c r="B131" s="568"/>
      <c r="C131" s="574"/>
      <c r="D131" s="574"/>
      <c r="E131" s="527"/>
      <c r="F131" s="527"/>
      <c r="G131" s="527"/>
      <c r="H131" s="567"/>
    </row>
    <row r="132" spans="1:8" s="169" customFormat="1" x14ac:dyDescent="0.2">
      <c r="A132" s="571"/>
      <c r="B132" s="568"/>
      <c r="C132" s="574"/>
      <c r="D132" s="574"/>
      <c r="E132" s="527"/>
      <c r="F132" s="527"/>
      <c r="G132" s="527"/>
      <c r="H132" s="567"/>
    </row>
    <row r="133" spans="1:8" s="169" customFormat="1" x14ac:dyDescent="0.2">
      <c r="A133" s="571"/>
      <c r="B133" s="568"/>
      <c r="C133" s="574"/>
      <c r="D133" s="574"/>
      <c r="E133" s="527"/>
      <c r="F133" s="527"/>
      <c r="G133" s="527"/>
      <c r="H133" s="567"/>
    </row>
    <row r="134" spans="1:8" s="169" customFormat="1" x14ac:dyDescent="0.2">
      <c r="A134" s="571"/>
      <c r="B134" s="568"/>
      <c r="C134" s="574"/>
      <c r="D134" s="574"/>
      <c r="E134" s="527"/>
      <c r="F134" s="527"/>
      <c r="G134" s="527"/>
      <c r="H134" s="567"/>
    </row>
    <row r="135" spans="1:8" s="169" customFormat="1" x14ac:dyDescent="0.2">
      <c r="A135" s="284"/>
      <c r="B135" s="568"/>
      <c r="C135" s="574"/>
      <c r="D135" s="574"/>
      <c r="E135" s="527"/>
      <c r="F135" s="527"/>
      <c r="G135" s="527"/>
      <c r="H135" s="567"/>
    </row>
    <row r="136" spans="1:8" s="169" customFormat="1" x14ac:dyDescent="0.2">
      <c r="A136" s="284"/>
      <c r="B136" s="568"/>
      <c r="C136" s="574"/>
      <c r="D136" s="574"/>
      <c r="E136" s="527"/>
      <c r="F136" s="527"/>
      <c r="G136" s="527"/>
      <c r="H136" s="567"/>
    </row>
    <row r="137" spans="1:8" s="169" customFormat="1" x14ac:dyDescent="0.2">
      <c r="A137" s="284"/>
      <c r="B137" s="568"/>
      <c r="C137" s="574"/>
      <c r="D137" s="574"/>
      <c r="E137" s="527"/>
      <c r="F137" s="527"/>
      <c r="G137" s="527"/>
      <c r="H137" s="567"/>
    </row>
    <row r="138" spans="1:8" s="169" customFormat="1" x14ac:dyDescent="0.2">
      <c r="A138" s="571"/>
      <c r="B138" s="568"/>
      <c r="C138" s="574"/>
      <c r="D138" s="574"/>
      <c r="E138" s="527"/>
      <c r="F138" s="527"/>
      <c r="G138" s="527"/>
      <c r="H138" s="567"/>
    </row>
    <row r="139" spans="1:8" s="169" customFormat="1" x14ac:dyDescent="0.2">
      <c r="A139" s="571"/>
      <c r="B139" s="568"/>
      <c r="C139" s="574"/>
      <c r="D139" s="574"/>
      <c r="E139" s="527"/>
      <c r="F139" s="527"/>
      <c r="G139" s="527"/>
      <c r="H139" s="567"/>
    </row>
    <row r="140" spans="1:8" s="169" customFormat="1" x14ac:dyDescent="0.2">
      <c r="A140" s="571"/>
      <c r="B140" s="568"/>
      <c r="C140" s="574"/>
      <c r="D140" s="574"/>
      <c r="E140" s="527"/>
      <c r="F140" s="527"/>
      <c r="G140" s="527"/>
      <c r="H140" s="567"/>
    </row>
    <row r="141" spans="1:8" s="169" customFormat="1" x14ac:dyDescent="0.2">
      <c r="A141" s="571"/>
      <c r="B141" s="568"/>
      <c r="C141" s="574"/>
      <c r="D141" s="574"/>
      <c r="E141" s="527"/>
      <c r="F141" s="527"/>
      <c r="G141" s="527"/>
      <c r="H141" s="567"/>
    </row>
    <row r="142" spans="1:8" s="169" customFormat="1" x14ac:dyDescent="0.2">
      <c r="A142" s="571"/>
      <c r="B142" s="568"/>
      <c r="C142" s="574"/>
      <c r="D142" s="574"/>
      <c r="E142" s="527"/>
      <c r="F142" s="527"/>
      <c r="G142" s="527"/>
      <c r="H142" s="567"/>
    </row>
    <row r="143" spans="1:8" s="169" customFormat="1" x14ac:dyDescent="0.2">
      <c r="A143" s="571"/>
      <c r="B143" s="568"/>
      <c r="C143" s="574"/>
      <c r="D143" s="574"/>
      <c r="E143" s="527"/>
      <c r="F143" s="527"/>
      <c r="G143" s="527"/>
      <c r="H143" s="567"/>
    </row>
    <row r="144" spans="1:8" s="169" customFormat="1" x14ac:dyDescent="0.2">
      <c r="A144" s="284"/>
      <c r="B144" s="568"/>
      <c r="C144" s="574"/>
      <c r="D144" s="574"/>
      <c r="E144" s="527"/>
      <c r="F144" s="527"/>
      <c r="G144" s="527"/>
      <c r="H144" s="567"/>
    </row>
    <row r="145" spans="1:8" s="169" customFormat="1" x14ac:dyDescent="0.2">
      <c r="A145" s="284"/>
      <c r="B145" s="568"/>
      <c r="C145" s="574"/>
      <c r="D145" s="574"/>
      <c r="E145" s="527"/>
      <c r="F145" s="527"/>
      <c r="G145" s="527"/>
      <c r="H145" s="567"/>
    </row>
    <row r="146" spans="1:8" s="169" customFormat="1" x14ac:dyDescent="0.2">
      <c r="A146" s="571"/>
      <c r="B146" s="568"/>
      <c r="C146" s="574"/>
      <c r="D146" s="574"/>
      <c r="E146" s="527"/>
      <c r="F146" s="527"/>
      <c r="G146" s="527"/>
      <c r="H146" s="567"/>
    </row>
    <row r="147" spans="1:8" s="169" customFormat="1" x14ac:dyDescent="0.2">
      <c r="A147" s="284"/>
      <c r="B147" s="568"/>
      <c r="C147" s="574"/>
      <c r="D147" s="574"/>
      <c r="E147" s="527"/>
      <c r="F147" s="527"/>
      <c r="G147" s="527"/>
      <c r="H147" s="567"/>
    </row>
    <row r="148" spans="1:8" s="169" customFormat="1" x14ac:dyDescent="0.2">
      <c r="A148" s="284"/>
      <c r="B148" s="568"/>
      <c r="C148" s="574"/>
      <c r="D148" s="574"/>
      <c r="E148" s="527"/>
      <c r="F148" s="527"/>
      <c r="G148" s="527"/>
      <c r="H148" s="567"/>
    </row>
    <row r="149" spans="1:8" s="169" customFormat="1" x14ac:dyDescent="0.2">
      <c r="A149" s="284"/>
      <c r="B149" s="568"/>
      <c r="C149" s="574"/>
      <c r="D149" s="574"/>
      <c r="E149" s="527"/>
      <c r="F149" s="527"/>
      <c r="G149" s="527"/>
      <c r="H149" s="567"/>
    </row>
    <row r="150" spans="1:8" s="169" customFormat="1" x14ac:dyDescent="0.2">
      <c r="A150" s="284"/>
      <c r="B150" s="568"/>
      <c r="C150" s="574"/>
      <c r="D150" s="574"/>
      <c r="E150" s="527"/>
      <c r="F150" s="527"/>
      <c r="G150" s="527"/>
      <c r="H150" s="567"/>
    </row>
    <row r="151" spans="1:8" s="169" customFormat="1" x14ac:dyDescent="0.2">
      <c r="A151" s="284"/>
      <c r="B151" s="568"/>
      <c r="C151" s="574"/>
      <c r="D151" s="574"/>
      <c r="E151" s="527"/>
      <c r="F151" s="527"/>
      <c r="G151" s="527"/>
      <c r="H151" s="567"/>
    </row>
    <row r="152" spans="1:8" s="169" customFormat="1" x14ac:dyDescent="0.2">
      <c r="A152" s="571"/>
      <c r="B152" s="568"/>
      <c r="C152" s="574"/>
      <c r="D152" s="574"/>
      <c r="E152" s="527"/>
      <c r="F152" s="527"/>
      <c r="G152" s="527"/>
      <c r="H152" s="567"/>
    </row>
    <row r="153" spans="1:8" s="169" customFormat="1" x14ac:dyDescent="0.2">
      <c r="A153" s="284"/>
      <c r="B153" s="568"/>
      <c r="C153" s="574"/>
      <c r="D153" s="574"/>
      <c r="E153" s="527"/>
      <c r="F153" s="527"/>
      <c r="G153" s="527"/>
      <c r="H153" s="567"/>
    </row>
    <row r="154" spans="1:8" s="169" customFormat="1" x14ac:dyDescent="0.2">
      <c r="A154" s="284"/>
      <c r="B154" s="568"/>
      <c r="C154" s="574"/>
      <c r="D154" s="574"/>
      <c r="E154" s="527"/>
      <c r="F154" s="527"/>
      <c r="G154" s="527"/>
      <c r="H154" s="567"/>
    </row>
    <row r="155" spans="1:8" s="169" customFormat="1" x14ac:dyDescent="0.2">
      <c r="A155" s="284"/>
      <c r="B155" s="568"/>
      <c r="C155" s="574"/>
      <c r="D155" s="574"/>
      <c r="E155" s="527"/>
      <c r="F155" s="527"/>
      <c r="G155" s="527"/>
      <c r="H155" s="567"/>
    </row>
    <row r="156" spans="1:8" s="169" customFormat="1" x14ac:dyDescent="0.2">
      <c r="A156" s="284"/>
      <c r="B156" s="568"/>
      <c r="C156" s="574"/>
      <c r="D156" s="574"/>
      <c r="E156" s="527"/>
      <c r="F156" s="527"/>
      <c r="G156" s="527"/>
      <c r="H156" s="567"/>
    </row>
    <row r="157" spans="1:8" s="169" customFormat="1" x14ac:dyDescent="0.2">
      <c r="A157" s="571"/>
      <c r="B157" s="568"/>
      <c r="C157" s="574"/>
      <c r="D157" s="574"/>
      <c r="E157" s="527"/>
      <c r="F157" s="527"/>
      <c r="G157" s="527"/>
      <c r="H157" s="567"/>
    </row>
    <row r="158" spans="1:8" s="169" customFormat="1" x14ac:dyDescent="0.2">
      <c r="A158" s="284"/>
      <c r="B158" s="568"/>
      <c r="C158" s="574"/>
      <c r="D158" s="574"/>
      <c r="E158" s="527"/>
      <c r="F158" s="527"/>
      <c r="G158" s="527"/>
      <c r="H158" s="567"/>
    </row>
    <row r="159" spans="1:8" s="169" customFormat="1" x14ac:dyDescent="0.2">
      <c r="A159" s="571"/>
      <c r="B159" s="568"/>
      <c r="C159" s="574"/>
      <c r="D159" s="574"/>
      <c r="E159" s="527"/>
      <c r="F159" s="527"/>
      <c r="G159" s="527"/>
      <c r="H159" s="576"/>
    </row>
    <row r="160" spans="1:8" s="169" customFormat="1" x14ac:dyDescent="0.2">
      <c r="A160" s="571"/>
      <c r="B160" s="568"/>
      <c r="C160" s="574"/>
      <c r="D160" s="574"/>
      <c r="E160" s="527"/>
      <c r="F160" s="527"/>
      <c r="G160" s="527"/>
      <c r="H160" s="576"/>
    </row>
    <row r="161" spans="1:8" s="169" customFormat="1" x14ac:dyDescent="0.2">
      <c r="A161" s="571"/>
      <c r="B161" s="568"/>
      <c r="C161" s="574"/>
      <c r="D161" s="574"/>
      <c r="E161" s="527"/>
      <c r="F161" s="527"/>
      <c r="G161" s="527"/>
      <c r="H161" s="576"/>
    </row>
    <row r="162" spans="1:8" s="169" customFormat="1" x14ac:dyDescent="0.2">
      <c r="A162" s="571"/>
      <c r="B162" s="568"/>
      <c r="C162" s="574"/>
      <c r="D162" s="574"/>
      <c r="E162" s="527"/>
      <c r="F162" s="527"/>
      <c r="G162" s="527"/>
      <c r="H162" s="576"/>
    </row>
    <row r="163" spans="1:8" s="169" customFormat="1" x14ac:dyDescent="0.2">
      <c r="A163" s="284"/>
      <c r="B163" s="568"/>
      <c r="C163" s="574"/>
      <c r="D163" s="574"/>
      <c r="E163" s="527"/>
      <c r="F163" s="527"/>
      <c r="G163" s="527"/>
      <c r="H163" s="576"/>
    </row>
    <row r="164" spans="1:8" s="169" customFormat="1" x14ac:dyDescent="0.2">
      <c r="A164" s="284"/>
      <c r="B164" s="568"/>
      <c r="C164" s="574"/>
      <c r="D164" s="574"/>
      <c r="E164" s="527"/>
      <c r="F164" s="527"/>
      <c r="G164" s="527"/>
      <c r="H164" s="576"/>
    </row>
    <row r="165" spans="1:8" s="169" customFormat="1" x14ac:dyDescent="0.2">
      <c r="A165" s="574"/>
      <c r="B165" s="577"/>
      <c r="C165" s="574"/>
      <c r="D165" s="574"/>
      <c r="E165" s="527"/>
      <c r="F165" s="527"/>
      <c r="G165" s="527"/>
      <c r="H165" s="576"/>
    </row>
    <row r="166" spans="1:8" s="169" customFormat="1" x14ac:dyDescent="0.2">
      <c r="A166" s="574"/>
      <c r="B166" s="577"/>
      <c r="C166" s="574"/>
      <c r="D166" s="574"/>
      <c r="E166" s="527"/>
      <c r="F166" s="527"/>
      <c r="G166" s="527"/>
      <c r="H166" s="576"/>
    </row>
    <row r="167" spans="1:8" s="169" customFormat="1" x14ac:dyDescent="0.2">
      <c r="A167" s="574"/>
      <c r="B167" s="577"/>
      <c r="C167" s="574"/>
      <c r="D167" s="574"/>
      <c r="E167" s="527"/>
      <c r="F167" s="527"/>
      <c r="G167" s="527"/>
      <c r="H167" s="576"/>
    </row>
    <row r="168" spans="1:8" s="169" customFormat="1" x14ac:dyDescent="0.2">
      <c r="A168" s="574"/>
      <c r="B168" s="577"/>
      <c r="C168" s="574"/>
      <c r="D168" s="574"/>
      <c r="E168" s="527"/>
      <c r="F168" s="527"/>
      <c r="G168" s="527"/>
      <c r="H168" s="576"/>
    </row>
    <row r="169" spans="1:8" s="169" customFormat="1" x14ac:dyDescent="0.2">
      <c r="A169" s="574"/>
      <c r="B169" s="577"/>
      <c r="C169" s="574"/>
      <c r="D169" s="574"/>
      <c r="E169" s="527"/>
      <c r="F169" s="527"/>
      <c r="G169" s="527"/>
      <c r="H169" s="576"/>
    </row>
    <row r="170" spans="1:8" s="169" customFormat="1" x14ac:dyDescent="0.2">
      <c r="A170" s="574"/>
      <c r="B170" s="577"/>
      <c r="C170" s="574"/>
      <c r="D170" s="574"/>
      <c r="E170" s="527"/>
      <c r="F170" s="527"/>
      <c r="G170" s="527"/>
      <c r="H170" s="576"/>
    </row>
    <row r="171" spans="1:8" s="169" customFormat="1" x14ac:dyDescent="0.2">
      <c r="A171" s="574"/>
      <c r="B171" s="577"/>
      <c r="C171" s="574"/>
      <c r="D171" s="574"/>
      <c r="E171" s="527"/>
      <c r="F171" s="527"/>
      <c r="G171" s="527"/>
      <c r="H171" s="576"/>
    </row>
    <row r="172" spans="1:8" s="169" customFormat="1" x14ac:dyDescent="0.2">
      <c r="A172" s="574"/>
      <c r="B172" s="577"/>
      <c r="C172" s="574"/>
      <c r="D172" s="574"/>
      <c r="E172" s="527"/>
      <c r="F172" s="527"/>
      <c r="G172" s="527"/>
      <c r="H172" s="576"/>
    </row>
    <row r="173" spans="1:8" s="169" customFormat="1" x14ac:dyDescent="0.2">
      <c r="A173" s="574"/>
      <c r="B173" s="577"/>
      <c r="C173" s="574"/>
      <c r="D173" s="574"/>
      <c r="E173" s="527"/>
      <c r="F173" s="527"/>
      <c r="G173" s="527"/>
      <c r="H173" s="576"/>
    </row>
    <row r="174" spans="1:8" s="169" customFormat="1" x14ac:dyDescent="0.2">
      <c r="A174" s="574"/>
      <c r="B174" s="577"/>
      <c r="C174" s="574"/>
      <c r="D174" s="574"/>
      <c r="E174" s="527"/>
      <c r="F174" s="527"/>
      <c r="G174" s="527"/>
      <c r="H174" s="576"/>
    </row>
    <row r="175" spans="1:8" s="169" customFormat="1" x14ac:dyDescent="0.2">
      <c r="A175" s="574"/>
      <c r="B175" s="577"/>
      <c r="C175" s="574"/>
      <c r="D175" s="574"/>
      <c r="E175" s="527"/>
      <c r="F175" s="527"/>
      <c r="G175" s="527"/>
      <c r="H175" s="576"/>
    </row>
    <row r="176" spans="1:8" s="169" customFormat="1" x14ac:dyDescent="0.2">
      <c r="A176" s="574"/>
      <c r="B176" s="577"/>
      <c r="C176" s="574"/>
      <c r="D176" s="574"/>
      <c r="E176" s="527"/>
      <c r="F176" s="527"/>
      <c r="G176" s="527"/>
      <c r="H176" s="576"/>
    </row>
    <row r="177" spans="1:8" s="169" customFormat="1" x14ac:dyDescent="0.2">
      <c r="A177" s="574"/>
      <c r="B177" s="577"/>
      <c r="C177" s="574"/>
      <c r="D177" s="574"/>
      <c r="E177" s="527"/>
      <c r="F177" s="527"/>
      <c r="G177" s="527"/>
      <c r="H177" s="576"/>
    </row>
    <row r="178" spans="1:8" s="169" customFormat="1" x14ac:dyDescent="0.2">
      <c r="A178" s="574"/>
      <c r="B178" s="577"/>
      <c r="C178" s="574"/>
      <c r="D178" s="574"/>
      <c r="E178" s="527"/>
      <c r="F178" s="527"/>
      <c r="G178" s="527"/>
      <c r="H178" s="576"/>
    </row>
    <row r="179" spans="1:8" s="169" customFormat="1" x14ac:dyDescent="0.2">
      <c r="A179" s="574"/>
      <c r="B179" s="577"/>
      <c r="C179" s="574"/>
      <c r="D179" s="574"/>
      <c r="E179" s="527"/>
      <c r="F179" s="527"/>
      <c r="G179" s="527"/>
      <c r="H179" s="576"/>
    </row>
    <row r="180" spans="1:8" s="169" customFormat="1" x14ac:dyDescent="0.2">
      <c r="A180" s="574"/>
      <c r="B180" s="577"/>
      <c r="C180" s="574"/>
      <c r="D180" s="574"/>
      <c r="E180" s="527"/>
      <c r="F180" s="527"/>
      <c r="G180" s="527"/>
      <c r="H180" s="576"/>
    </row>
    <row r="181" spans="1:8" s="169" customFormat="1" x14ac:dyDescent="0.2">
      <c r="A181" s="574"/>
      <c r="B181" s="577"/>
      <c r="C181" s="574"/>
      <c r="D181" s="574"/>
      <c r="E181" s="527"/>
      <c r="F181" s="527"/>
      <c r="G181" s="527"/>
      <c r="H181" s="576"/>
    </row>
    <row r="182" spans="1:8" s="169" customFormat="1" x14ac:dyDescent="0.2">
      <c r="A182" s="574"/>
      <c r="B182" s="577"/>
      <c r="C182" s="574"/>
      <c r="D182" s="574"/>
      <c r="E182" s="527"/>
      <c r="F182" s="527"/>
      <c r="G182" s="527"/>
      <c r="H182" s="576"/>
    </row>
    <row r="183" spans="1:8" s="169" customFormat="1" x14ac:dyDescent="0.2">
      <c r="A183" s="574"/>
      <c r="B183" s="577"/>
      <c r="C183" s="574"/>
      <c r="D183" s="574"/>
      <c r="E183" s="527"/>
      <c r="F183" s="527"/>
      <c r="G183" s="527"/>
      <c r="H183" s="576"/>
    </row>
    <row r="184" spans="1:8" s="169" customFormat="1" x14ac:dyDescent="0.2">
      <c r="A184" s="574"/>
      <c r="B184" s="577"/>
      <c r="C184" s="574"/>
      <c r="D184" s="574"/>
      <c r="E184" s="527"/>
      <c r="F184" s="527"/>
      <c r="G184" s="527"/>
      <c r="H184" s="576"/>
    </row>
    <row r="185" spans="1:8" s="169" customFormat="1" x14ac:dyDescent="0.2">
      <c r="A185" s="574"/>
      <c r="B185" s="577"/>
      <c r="C185" s="574"/>
      <c r="D185" s="574"/>
      <c r="E185" s="527"/>
      <c r="F185" s="527"/>
      <c r="G185" s="527"/>
      <c r="H185" s="576"/>
    </row>
    <row r="186" spans="1:8" s="169" customFormat="1" x14ac:dyDescent="0.2">
      <c r="A186" s="574"/>
      <c r="B186" s="577"/>
      <c r="C186" s="574"/>
      <c r="D186" s="574"/>
      <c r="E186" s="527"/>
      <c r="F186" s="527"/>
      <c r="G186" s="527"/>
      <c r="H186" s="576"/>
    </row>
    <row r="187" spans="1:8" s="169" customFormat="1" x14ac:dyDescent="0.2">
      <c r="A187" s="574"/>
      <c r="B187" s="577"/>
      <c r="C187" s="574"/>
      <c r="D187" s="574"/>
      <c r="E187" s="527"/>
      <c r="F187" s="527"/>
      <c r="G187" s="527"/>
      <c r="H187" s="576"/>
    </row>
    <row r="188" spans="1:8" s="169" customFormat="1" x14ac:dyDescent="0.2">
      <c r="A188" s="574"/>
      <c r="B188" s="577"/>
      <c r="C188" s="574"/>
      <c r="D188" s="574"/>
      <c r="E188" s="527"/>
      <c r="F188" s="527"/>
      <c r="G188" s="527"/>
      <c r="H188" s="576"/>
    </row>
    <row r="189" spans="1:8" s="169" customFormat="1" x14ac:dyDescent="0.2">
      <c r="A189" s="574"/>
      <c r="B189" s="577"/>
      <c r="C189" s="574"/>
      <c r="D189" s="574"/>
      <c r="E189" s="527"/>
      <c r="F189" s="527"/>
      <c r="G189" s="527"/>
      <c r="H189" s="576"/>
    </row>
    <row r="190" spans="1:8" s="169" customFormat="1" x14ac:dyDescent="0.2">
      <c r="A190" s="574"/>
      <c r="B190" s="577"/>
      <c r="C190" s="574"/>
      <c r="D190" s="574"/>
      <c r="E190" s="527"/>
      <c r="F190" s="527"/>
      <c r="G190" s="527"/>
      <c r="H190" s="576"/>
    </row>
    <row r="191" spans="1:8" s="169" customFormat="1" x14ac:dyDescent="0.2">
      <c r="A191" s="574"/>
      <c r="B191" s="577"/>
      <c r="C191" s="574"/>
      <c r="D191" s="574"/>
      <c r="E191" s="527"/>
      <c r="F191" s="527"/>
      <c r="G191" s="527"/>
      <c r="H191" s="576"/>
    </row>
    <row r="192" spans="1:8" s="169" customFormat="1" x14ac:dyDescent="0.2">
      <c r="A192" s="574"/>
      <c r="B192" s="577"/>
      <c r="C192" s="574"/>
      <c r="D192" s="574"/>
      <c r="E192" s="527"/>
      <c r="F192" s="527"/>
      <c r="G192" s="527"/>
      <c r="H192" s="576"/>
    </row>
    <row r="193" spans="1:8" s="169" customFormat="1" x14ac:dyDescent="0.2">
      <c r="A193" s="574"/>
      <c r="B193" s="577"/>
      <c r="C193" s="574"/>
      <c r="D193" s="574"/>
      <c r="E193" s="527"/>
      <c r="F193" s="527"/>
      <c r="G193" s="527"/>
      <c r="H193" s="576"/>
    </row>
    <row r="194" spans="1:8" s="169" customFormat="1" x14ac:dyDescent="0.2">
      <c r="A194" s="574"/>
      <c r="B194" s="577"/>
      <c r="C194" s="574"/>
      <c r="D194" s="574"/>
      <c r="E194" s="527"/>
      <c r="F194" s="527"/>
      <c r="G194" s="527"/>
      <c r="H194" s="576"/>
    </row>
    <row r="195" spans="1:8" s="169" customFormat="1" x14ac:dyDescent="0.2">
      <c r="A195" s="574"/>
      <c r="B195" s="577"/>
      <c r="C195" s="574"/>
      <c r="D195" s="574"/>
      <c r="E195" s="527"/>
      <c r="F195" s="527"/>
      <c r="G195" s="527"/>
      <c r="H195" s="576"/>
    </row>
    <row r="196" spans="1:8" s="169" customFormat="1" x14ac:dyDescent="0.2">
      <c r="A196" s="574"/>
      <c r="B196" s="577"/>
      <c r="C196" s="574"/>
      <c r="D196" s="574"/>
      <c r="E196" s="527"/>
      <c r="F196" s="527"/>
      <c r="G196" s="527"/>
      <c r="H196" s="576"/>
    </row>
    <row r="197" spans="1:8" s="169" customFormat="1" x14ac:dyDescent="0.2">
      <c r="A197" s="574"/>
      <c r="B197" s="577"/>
      <c r="C197" s="574"/>
      <c r="D197" s="574"/>
      <c r="E197" s="527"/>
      <c r="F197" s="527"/>
      <c r="G197" s="527"/>
      <c r="H197" s="576"/>
    </row>
    <row r="198" spans="1:8" s="169" customFormat="1" x14ac:dyDescent="0.2">
      <c r="A198" s="574"/>
      <c r="B198" s="577"/>
      <c r="C198" s="574"/>
      <c r="D198" s="574"/>
      <c r="E198" s="527"/>
      <c r="F198" s="527"/>
      <c r="G198" s="527"/>
      <c r="H198" s="576"/>
    </row>
    <row r="199" spans="1:8" s="169" customFormat="1" x14ac:dyDescent="0.2">
      <c r="A199" s="574"/>
      <c r="B199" s="577"/>
      <c r="C199" s="574"/>
      <c r="D199" s="574"/>
      <c r="E199" s="527"/>
      <c r="F199" s="527"/>
      <c r="G199" s="527"/>
      <c r="H199" s="576"/>
    </row>
    <row r="200" spans="1:8" s="169" customFormat="1" x14ac:dyDescent="0.2">
      <c r="A200" s="574"/>
      <c r="B200" s="577"/>
      <c r="C200" s="574"/>
      <c r="D200" s="574"/>
      <c r="E200" s="527"/>
      <c r="F200" s="527"/>
      <c r="G200" s="527"/>
      <c r="H200" s="576"/>
    </row>
    <row r="201" spans="1:8" s="169" customFormat="1" x14ac:dyDescent="0.2">
      <c r="A201" s="574"/>
      <c r="B201" s="577"/>
      <c r="C201" s="574"/>
      <c r="D201" s="574"/>
      <c r="E201" s="527"/>
      <c r="F201" s="527"/>
      <c r="G201" s="527"/>
      <c r="H201" s="576"/>
    </row>
    <row r="202" spans="1:8" s="169" customFormat="1" x14ac:dyDescent="0.2">
      <c r="A202" s="574"/>
      <c r="B202" s="577"/>
      <c r="C202" s="574"/>
      <c r="D202" s="574"/>
      <c r="E202" s="527"/>
      <c r="F202" s="527"/>
      <c r="G202" s="527"/>
      <c r="H202" s="576"/>
    </row>
    <row r="203" spans="1:8" s="169" customFormat="1" x14ac:dyDescent="0.2">
      <c r="A203" s="574"/>
      <c r="B203" s="577"/>
      <c r="C203" s="574"/>
      <c r="D203" s="574"/>
      <c r="E203" s="527"/>
      <c r="F203" s="527"/>
      <c r="G203" s="527"/>
      <c r="H203" s="576"/>
    </row>
    <row r="204" spans="1:8" s="169" customFormat="1" x14ac:dyDescent="0.2">
      <c r="A204" s="574"/>
      <c r="B204" s="577"/>
      <c r="C204" s="574"/>
      <c r="D204" s="574"/>
      <c r="E204" s="527"/>
      <c r="F204" s="527"/>
      <c r="G204" s="527"/>
      <c r="H204" s="576"/>
    </row>
    <row r="205" spans="1:8" s="169" customFormat="1" x14ac:dyDescent="0.2">
      <c r="A205" s="574"/>
      <c r="B205" s="577"/>
      <c r="C205" s="574"/>
      <c r="D205" s="574"/>
      <c r="E205" s="527"/>
      <c r="F205" s="527"/>
      <c r="G205" s="527"/>
      <c r="H205" s="576"/>
    </row>
    <row r="206" spans="1:8" s="169" customFormat="1" x14ac:dyDescent="0.2">
      <c r="A206" s="574"/>
      <c r="B206" s="577"/>
      <c r="C206" s="574"/>
      <c r="D206" s="574"/>
      <c r="E206" s="527"/>
      <c r="F206" s="527"/>
      <c r="G206" s="527"/>
      <c r="H206" s="576"/>
    </row>
    <row r="207" spans="1:8" s="169" customFormat="1" x14ac:dyDescent="0.2">
      <c r="A207" s="574"/>
      <c r="B207" s="577"/>
      <c r="C207" s="574"/>
      <c r="D207" s="574"/>
      <c r="E207" s="527"/>
      <c r="F207" s="527"/>
      <c r="G207" s="527"/>
      <c r="H207" s="576"/>
    </row>
    <row r="208" spans="1:8" s="169" customFormat="1" x14ac:dyDescent="0.2">
      <c r="A208" s="574"/>
      <c r="B208" s="577"/>
      <c r="C208" s="574"/>
      <c r="D208" s="574"/>
      <c r="E208" s="527"/>
      <c r="F208" s="527"/>
      <c r="G208" s="527"/>
      <c r="H208" s="576"/>
    </row>
    <row r="209" spans="1:8" s="169" customFormat="1" x14ac:dyDescent="0.2">
      <c r="A209" s="574"/>
      <c r="B209" s="577"/>
      <c r="C209" s="574"/>
      <c r="D209" s="574"/>
      <c r="E209" s="527"/>
      <c r="F209" s="527"/>
      <c r="G209" s="527"/>
      <c r="H209" s="576"/>
    </row>
    <row r="210" spans="1:8" s="169" customFormat="1" x14ac:dyDescent="0.2">
      <c r="A210" s="574"/>
      <c r="B210" s="577"/>
      <c r="C210" s="574"/>
      <c r="D210" s="574"/>
      <c r="E210" s="527"/>
      <c r="F210" s="527"/>
      <c r="G210" s="527"/>
      <c r="H210" s="576"/>
    </row>
    <row r="211" spans="1:8" s="169" customFormat="1" x14ac:dyDescent="0.2">
      <c r="A211" s="574"/>
      <c r="B211" s="577"/>
      <c r="C211" s="574"/>
      <c r="D211" s="574"/>
      <c r="E211" s="527"/>
      <c r="F211" s="527"/>
      <c r="G211" s="527"/>
      <c r="H211" s="576"/>
    </row>
    <row r="212" spans="1:8" s="169" customFormat="1" x14ac:dyDescent="0.2">
      <c r="A212" s="574"/>
      <c r="B212" s="577"/>
      <c r="C212" s="574"/>
      <c r="D212" s="574"/>
      <c r="E212" s="527"/>
      <c r="F212" s="527"/>
      <c r="G212" s="527"/>
      <c r="H212" s="576"/>
    </row>
    <row r="213" spans="1:8" s="169" customFormat="1" x14ac:dyDescent="0.2">
      <c r="A213" s="574"/>
      <c r="B213" s="577"/>
      <c r="C213" s="574"/>
      <c r="D213" s="574"/>
      <c r="E213" s="527"/>
      <c r="F213" s="527"/>
      <c r="G213" s="527"/>
      <c r="H213" s="576"/>
    </row>
    <row r="214" spans="1:8" s="169" customFormat="1" x14ac:dyDescent="0.2">
      <c r="A214" s="574"/>
      <c r="B214" s="577"/>
      <c r="C214" s="574"/>
      <c r="D214" s="574"/>
      <c r="E214" s="527"/>
      <c r="F214" s="527"/>
      <c r="G214" s="527"/>
      <c r="H214" s="576"/>
    </row>
    <row r="215" spans="1:8" s="169" customFormat="1" x14ac:dyDescent="0.2">
      <c r="A215" s="574"/>
      <c r="B215" s="577"/>
      <c r="C215" s="574"/>
      <c r="D215" s="574"/>
      <c r="E215" s="527"/>
      <c r="F215" s="527"/>
      <c r="G215" s="527"/>
      <c r="H215" s="576"/>
    </row>
    <row r="216" spans="1:8" s="169" customFormat="1" x14ac:dyDescent="0.2">
      <c r="A216" s="574"/>
      <c r="B216" s="577"/>
      <c r="C216" s="574"/>
      <c r="D216" s="574"/>
      <c r="E216" s="527"/>
      <c r="F216" s="527"/>
      <c r="G216" s="527"/>
      <c r="H216" s="576"/>
    </row>
    <row r="217" spans="1:8" s="169" customFormat="1" x14ac:dyDescent="0.2">
      <c r="A217" s="574"/>
      <c r="B217" s="577"/>
      <c r="C217" s="574"/>
      <c r="D217" s="574"/>
      <c r="E217" s="527"/>
      <c r="F217" s="527"/>
      <c r="G217" s="527"/>
      <c r="H217" s="576"/>
    </row>
    <row r="218" spans="1:8" s="169" customFormat="1" x14ac:dyDescent="0.2">
      <c r="A218" s="574"/>
      <c r="B218" s="577"/>
      <c r="C218" s="574"/>
      <c r="D218" s="574"/>
      <c r="E218" s="527"/>
      <c r="F218" s="527"/>
      <c r="G218" s="527"/>
      <c r="H218" s="576"/>
    </row>
    <row r="219" spans="1:8" s="169" customFormat="1" x14ac:dyDescent="0.2">
      <c r="A219" s="574"/>
      <c r="B219" s="577"/>
      <c r="C219" s="574"/>
      <c r="D219" s="574"/>
      <c r="E219" s="527"/>
      <c r="F219" s="527"/>
      <c r="G219" s="527"/>
      <c r="H219" s="576"/>
    </row>
    <row r="220" spans="1:8" s="169" customFormat="1" x14ac:dyDescent="0.2">
      <c r="A220" s="574"/>
      <c r="B220" s="577"/>
      <c r="C220" s="574"/>
      <c r="D220" s="574"/>
      <c r="E220" s="527"/>
      <c r="F220" s="527"/>
      <c r="G220" s="527"/>
      <c r="H220" s="576"/>
    </row>
    <row r="221" spans="1:8" s="169" customFormat="1" x14ac:dyDescent="0.2">
      <c r="A221" s="574"/>
      <c r="B221" s="577"/>
      <c r="C221" s="574"/>
      <c r="D221" s="574"/>
      <c r="E221" s="527"/>
      <c r="F221" s="527"/>
      <c r="G221" s="527"/>
      <c r="H221" s="576"/>
    </row>
    <row r="222" spans="1:8" s="169" customFormat="1" x14ac:dyDescent="0.2">
      <c r="A222" s="574"/>
      <c r="B222" s="577"/>
      <c r="C222" s="574"/>
      <c r="D222" s="574"/>
      <c r="E222" s="527"/>
      <c r="F222" s="527"/>
      <c r="G222" s="527"/>
      <c r="H222" s="576"/>
    </row>
    <row r="223" spans="1:8" s="169" customFormat="1" x14ac:dyDescent="0.2">
      <c r="A223" s="574"/>
      <c r="B223" s="577"/>
      <c r="C223" s="574"/>
      <c r="D223" s="574"/>
      <c r="E223" s="527"/>
      <c r="F223" s="527"/>
      <c r="G223" s="527"/>
      <c r="H223" s="576"/>
    </row>
    <row r="224" spans="1:8" s="169" customFormat="1" x14ac:dyDescent="0.2">
      <c r="A224" s="574"/>
      <c r="B224" s="577"/>
      <c r="C224" s="574"/>
      <c r="D224" s="574"/>
      <c r="E224" s="527"/>
      <c r="F224" s="527"/>
      <c r="G224" s="527"/>
      <c r="H224" s="576"/>
    </row>
    <row r="225" spans="1:8" s="169" customFormat="1" x14ac:dyDescent="0.2">
      <c r="A225" s="574"/>
      <c r="B225" s="577"/>
      <c r="C225" s="574"/>
      <c r="D225" s="574"/>
      <c r="E225" s="527"/>
      <c r="F225" s="527"/>
      <c r="G225" s="527"/>
      <c r="H225" s="576"/>
    </row>
    <row r="226" spans="1:8" s="169" customFormat="1" x14ac:dyDescent="0.2">
      <c r="A226" s="574"/>
      <c r="B226" s="577"/>
      <c r="C226" s="574"/>
      <c r="D226" s="574"/>
      <c r="E226" s="527"/>
      <c r="F226" s="527"/>
      <c r="G226" s="527"/>
      <c r="H226" s="576"/>
    </row>
    <row r="227" spans="1:8" s="169" customFormat="1" x14ac:dyDescent="0.2">
      <c r="A227" s="574"/>
      <c r="B227" s="577"/>
      <c r="C227" s="574"/>
      <c r="D227" s="574"/>
      <c r="E227" s="527"/>
      <c r="F227" s="527"/>
      <c r="G227" s="527"/>
      <c r="H227" s="576"/>
    </row>
    <row r="228" spans="1:8" s="169" customFormat="1" x14ac:dyDescent="0.2">
      <c r="A228" s="574"/>
      <c r="B228" s="577"/>
      <c r="C228" s="574"/>
      <c r="D228" s="574"/>
      <c r="E228" s="527"/>
      <c r="F228" s="527"/>
      <c r="G228" s="527"/>
      <c r="H228" s="576"/>
    </row>
    <row r="229" spans="1:8" s="169" customFormat="1" x14ac:dyDescent="0.2">
      <c r="A229" s="574"/>
      <c r="B229" s="577"/>
      <c r="C229" s="574"/>
      <c r="D229" s="574"/>
      <c r="E229" s="527"/>
      <c r="F229" s="527"/>
      <c r="G229" s="527"/>
      <c r="H229" s="576"/>
    </row>
    <row r="230" spans="1:8" s="169" customFormat="1" x14ac:dyDescent="0.2">
      <c r="A230" s="574"/>
      <c r="B230" s="577"/>
      <c r="C230" s="574"/>
      <c r="D230" s="574"/>
      <c r="E230" s="527"/>
      <c r="F230" s="527"/>
      <c r="G230" s="527"/>
      <c r="H230" s="576"/>
    </row>
    <row r="231" spans="1:8" s="169" customFormat="1" x14ac:dyDescent="0.2">
      <c r="A231" s="574"/>
      <c r="B231" s="577"/>
      <c r="C231" s="574"/>
      <c r="D231" s="574"/>
      <c r="E231" s="527"/>
      <c r="F231" s="527"/>
      <c r="G231" s="527"/>
      <c r="H231" s="576"/>
    </row>
    <row r="232" spans="1:8" s="169" customFormat="1" x14ac:dyDescent="0.2">
      <c r="A232" s="574"/>
      <c r="B232" s="577"/>
      <c r="C232" s="574"/>
      <c r="D232" s="574"/>
      <c r="E232" s="527"/>
      <c r="F232" s="527"/>
      <c r="G232" s="527"/>
      <c r="H232" s="576"/>
    </row>
    <row r="233" spans="1:8" s="169" customFormat="1" x14ac:dyDescent="0.2">
      <c r="A233" s="574"/>
      <c r="B233" s="577"/>
      <c r="C233" s="574"/>
      <c r="D233" s="574"/>
      <c r="E233" s="527"/>
      <c r="F233" s="527"/>
      <c r="G233" s="527"/>
      <c r="H233" s="576"/>
    </row>
    <row r="234" spans="1:8" s="169" customFormat="1" x14ac:dyDescent="0.2">
      <c r="A234" s="574"/>
      <c r="B234" s="577"/>
      <c r="C234" s="574"/>
      <c r="D234" s="574"/>
      <c r="E234" s="527"/>
      <c r="F234" s="527"/>
      <c r="G234" s="527"/>
      <c r="H234" s="576"/>
    </row>
    <row r="235" spans="1:8" s="169" customFormat="1" x14ac:dyDescent="0.2">
      <c r="A235" s="574"/>
      <c r="B235" s="577"/>
      <c r="C235" s="574"/>
      <c r="D235" s="574"/>
      <c r="E235" s="527"/>
      <c r="F235" s="527"/>
      <c r="G235" s="527"/>
      <c r="H235" s="576"/>
    </row>
    <row r="236" spans="1:8" s="169" customFormat="1" x14ac:dyDescent="0.2">
      <c r="A236" s="574"/>
      <c r="B236" s="577"/>
      <c r="C236" s="574"/>
      <c r="D236" s="574"/>
      <c r="E236" s="527"/>
      <c r="F236" s="527"/>
      <c r="G236" s="527"/>
      <c r="H236" s="576"/>
    </row>
    <row r="237" spans="1:8" s="169" customFormat="1" x14ac:dyDescent="0.2">
      <c r="A237" s="574"/>
      <c r="B237" s="577"/>
      <c r="C237" s="574"/>
      <c r="D237" s="574"/>
      <c r="E237" s="527"/>
      <c r="F237" s="527"/>
      <c r="G237" s="527"/>
      <c r="H237" s="576"/>
    </row>
    <row r="238" spans="1:8" s="169" customFormat="1" x14ac:dyDescent="0.2">
      <c r="A238" s="574"/>
      <c r="B238" s="577"/>
      <c r="C238" s="574"/>
      <c r="D238" s="574"/>
      <c r="E238" s="527"/>
      <c r="F238" s="527"/>
      <c r="G238" s="527"/>
      <c r="H238" s="576"/>
    </row>
    <row r="239" spans="1:8" s="169" customFormat="1" x14ac:dyDescent="0.2">
      <c r="A239" s="574"/>
      <c r="B239" s="577"/>
      <c r="C239" s="574"/>
      <c r="D239" s="574"/>
      <c r="E239" s="527"/>
      <c r="F239" s="527"/>
      <c r="G239" s="527"/>
      <c r="H239" s="576"/>
    </row>
    <row r="240" spans="1:8" s="169" customFormat="1" x14ac:dyDescent="0.2">
      <c r="A240" s="574"/>
      <c r="B240" s="577"/>
      <c r="C240" s="574"/>
      <c r="D240" s="574"/>
      <c r="E240" s="527"/>
      <c r="F240" s="527"/>
      <c r="G240" s="527"/>
      <c r="H240" s="576"/>
    </row>
    <row r="241" spans="1:8" s="169" customFormat="1" x14ac:dyDescent="0.2">
      <c r="A241" s="574"/>
      <c r="B241" s="577"/>
      <c r="C241" s="574"/>
      <c r="D241" s="574"/>
      <c r="E241" s="527"/>
      <c r="F241" s="527"/>
      <c r="G241" s="527"/>
      <c r="H241" s="576"/>
    </row>
    <row r="242" spans="1:8" s="169" customFormat="1" x14ac:dyDescent="0.2">
      <c r="A242" s="574"/>
      <c r="B242" s="577"/>
      <c r="C242" s="574"/>
      <c r="D242" s="574"/>
      <c r="E242" s="527"/>
      <c r="F242" s="527"/>
      <c r="G242" s="527"/>
      <c r="H242" s="576"/>
    </row>
    <row r="243" spans="1:8" s="169" customFormat="1" x14ac:dyDescent="0.2">
      <c r="A243" s="574"/>
      <c r="B243" s="577"/>
      <c r="C243" s="574"/>
      <c r="D243" s="574"/>
      <c r="E243" s="527"/>
      <c r="F243" s="527"/>
      <c r="G243" s="527"/>
      <c r="H243" s="576"/>
    </row>
    <row r="244" spans="1:8" s="169" customFormat="1" x14ac:dyDescent="0.2">
      <c r="A244" s="574"/>
      <c r="B244" s="577"/>
      <c r="C244" s="574"/>
      <c r="D244" s="574"/>
      <c r="E244" s="527"/>
      <c r="F244" s="527"/>
      <c r="G244" s="527"/>
      <c r="H244" s="576"/>
    </row>
    <row r="245" spans="1:8" s="169" customFormat="1" x14ac:dyDescent="0.2">
      <c r="A245" s="574"/>
      <c r="B245" s="577"/>
      <c r="C245" s="574"/>
      <c r="D245" s="574"/>
      <c r="E245" s="527"/>
      <c r="F245" s="527"/>
      <c r="G245" s="527"/>
      <c r="H245" s="576"/>
    </row>
    <row r="246" spans="1:8" s="169" customFormat="1" x14ac:dyDescent="0.2">
      <c r="A246" s="574"/>
      <c r="B246" s="577"/>
      <c r="C246" s="574"/>
      <c r="D246" s="574"/>
      <c r="E246" s="527"/>
      <c r="F246" s="527"/>
      <c r="G246" s="527"/>
      <c r="H246" s="576"/>
    </row>
    <row r="247" spans="1:8" s="169" customFormat="1" x14ac:dyDescent="0.2">
      <c r="A247" s="574"/>
      <c r="B247" s="577"/>
      <c r="C247" s="574"/>
      <c r="D247" s="574"/>
      <c r="E247" s="527"/>
      <c r="F247" s="527"/>
      <c r="G247" s="527"/>
      <c r="H247" s="576"/>
    </row>
    <row r="248" spans="1:8" s="169" customFormat="1" x14ac:dyDescent="0.2">
      <c r="A248" s="574"/>
      <c r="B248" s="577"/>
      <c r="C248" s="574"/>
      <c r="D248" s="574"/>
      <c r="E248" s="527"/>
      <c r="F248" s="527"/>
      <c r="G248" s="527"/>
      <c r="H248" s="576"/>
    </row>
    <row r="249" spans="1:8" s="169" customFormat="1" x14ac:dyDescent="0.2">
      <c r="A249" s="574"/>
      <c r="B249" s="577"/>
      <c r="C249" s="574"/>
      <c r="D249" s="574"/>
      <c r="E249" s="527"/>
      <c r="F249" s="527"/>
      <c r="G249" s="527"/>
      <c r="H249" s="576"/>
    </row>
    <row r="250" spans="1:8" s="169" customFormat="1" x14ac:dyDescent="0.2">
      <c r="A250" s="574"/>
      <c r="B250" s="577"/>
      <c r="C250" s="574"/>
      <c r="D250" s="574"/>
      <c r="E250" s="527"/>
      <c r="F250" s="527"/>
      <c r="G250" s="527"/>
      <c r="H250" s="576"/>
    </row>
    <row r="251" spans="1:8" s="169" customFormat="1" x14ac:dyDescent="0.2">
      <c r="A251" s="574"/>
      <c r="B251" s="577"/>
      <c r="C251" s="574"/>
      <c r="D251" s="574"/>
      <c r="E251" s="527"/>
      <c r="F251" s="527"/>
      <c r="G251" s="527"/>
      <c r="H251" s="576"/>
    </row>
    <row r="252" spans="1:8" s="169" customFormat="1" x14ac:dyDescent="0.2">
      <c r="A252" s="574"/>
      <c r="B252" s="577"/>
      <c r="C252" s="574"/>
      <c r="D252" s="574"/>
      <c r="E252" s="527"/>
      <c r="F252" s="527"/>
      <c r="G252" s="527"/>
      <c r="H252" s="576"/>
    </row>
    <row r="253" spans="1:8" s="169" customFormat="1" x14ac:dyDescent="0.2">
      <c r="A253" s="574"/>
      <c r="B253" s="577"/>
      <c r="C253" s="574"/>
      <c r="D253" s="574"/>
      <c r="E253" s="527"/>
      <c r="F253" s="527"/>
      <c r="G253" s="527"/>
      <c r="H253" s="576"/>
    </row>
    <row r="254" spans="1:8" s="169" customFormat="1" x14ac:dyDescent="0.2">
      <c r="A254" s="574"/>
      <c r="B254" s="577"/>
      <c r="C254" s="574"/>
      <c r="D254" s="574"/>
      <c r="E254" s="527"/>
      <c r="F254" s="527"/>
      <c r="G254" s="527"/>
      <c r="H254" s="576"/>
    </row>
    <row r="255" spans="1:8" s="169" customFormat="1" x14ac:dyDescent="0.2">
      <c r="A255" s="574"/>
      <c r="B255" s="577"/>
      <c r="C255" s="574"/>
      <c r="D255" s="574"/>
      <c r="E255" s="527"/>
      <c r="F255" s="527"/>
      <c r="G255" s="527"/>
      <c r="H255" s="576"/>
    </row>
    <row r="256" spans="1:8" s="169" customFormat="1" x14ac:dyDescent="0.2">
      <c r="A256" s="574"/>
      <c r="B256" s="577"/>
      <c r="C256" s="574"/>
      <c r="D256" s="574"/>
      <c r="E256" s="527"/>
      <c r="F256" s="527"/>
      <c r="G256" s="527"/>
      <c r="H256" s="576"/>
    </row>
    <row r="257" spans="1:8" s="169" customFormat="1" x14ac:dyDescent="0.2">
      <c r="A257" s="574"/>
      <c r="B257" s="577"/>
      <c r="C257" s="574"/>
      <c r="D257" s="574"/>
      <c r="E257" s="527"/>
      <c r="F257" s="527"/>
      <c r="G257" s="527"/>
      <c r="H257" s="576"/>
    </row>
    <row r="258" spans="1:8" s="169" customFormat="1" x14ac:dyDescent="0.2">
      <c r="A258" s="574"/>
      <c r="B258" s="577"/>
      <c r="C258" s="574"/>
      <c r="D258" s="574"/>
      <c r="E258" s="527"/>
      <c r="F258" s="527"/>
      <c r="G258" s="527"/>
      <c r="H258" s="576"/>
    </row>
    <row r="259" spans="1:8" s="169" customFormat="1" x14ac:dyDescent="0.2">
      <c r="A259" s="574"/>
      <c r="B259" s="577"/>
      <c r="C259" s="574"/>
      <c r="D259" s="574"/>
      <c r="E259" s="527"/>
      <c r="F259" s="527"/>
      <c r="G259" s="527"/>
      <c r="H259" s="576"/>
    </row>
    <row r="260" spans="1:8" s="169" customFormat="1" x14ac:dyDescent="0.2">
      <c r="A260" s="574"/>
      <c r="B260" s="577"/>
      <c r="C260" s="574"/>
      <c r="D260" s="574"/>
      <c r="E260" s="527"/>
      <c r="F260" s="527"/>
      <c r="G260" s="527"/>
      <c r="H260" s="576"/>
    </row>
    <row r="261" spans="1:8" s="169" customFormat="1" x14ac:dyDescent="0.2">
      <c r="A261" s="574"/>
      <c r="B261" s="577"/>
      <c r="C261" s="574"/>
      <c r="D261" s="574"/>
      <c r="E261" s="527"/>
      <c r="F261" s="527"/>
      <c r="G261" s="527"/>
      <c r="H261" s="576"/>
    </row>
    <row r="262" spans="1:8" s="169" customFormat="1" x14ac:dyDescent="0.2">
      <c r="A262" s="574"/>
      <c r="B262" s="577"/>
      <c r="C262" s="574"/>
      <c r="D262" s="574"/>
      <c r="E262" s="527"/>
      <c r="F262" s="527"/>
      <c r="G262" s="527"/>
      <c r="H262" s="576"/>
    </row>
    <row r="263" spans="1:8" s="169" customFormat="1" x14ac:dyDescent="0.2">
      <c r="A263" s="574"/>
      <c r="B263" s="577"/>
      <c r="C263" s="574"/>
      <c r="D263" s="574"/>
      <c r="E263" s="527"/>
      <c r="F263" s="527"/>
      <c r="G263" s="527"/>
      <c r="H263" s="576"/>
    </row>
    <row r="264" spans="1:8" s="169" customFormat="1" x14ac:dyDescent="0.2">
      <c r="A264" s="574"/>
      <c r="B264" s="577"/>
      <c r="C264" s="574"/>
      <c r="D264" s="574"/>
      <c r="E264" s="527"/>
      <c r="F264" s="527"/>
      <c r="G264" s="527"/>
      <c r="H264" s="576"/>
    </row>
    <row r="265" spans="1:8" s="169" customFormat="1" x14ac:dyDescent="0.2">
      <c r="A265" s="574"/>
      <c r="B265" s="577"/>
      <c r="C265" s="574"/>
      <c r="D265" s="574"/>
      <c r="E265" s="527"/>
      <c r="F265" s="527"/>
      <c r="G265" s="527"/>
      <c r="H265" s="576"/>
    </row>
    <row r="266" spans="1:8" s="169" customFormat="1" x14ac:dyDescent="0.2">
      <c r="A266" s="574"/>
      <c r="B266" s="577"/>
      <c r="C266" s="574"/>
      <c r="D266" s="574"/>
      <c r="E266" s="527"/>
      <c r="F266" s="527"/>
      <c r="G266" s="527"/>
      <c r="H266" s="576"/>
    </row>
    <row r="267" spans="1:8" s="169" customFormat="1" x14ac:dyDescent="0.2">
      <c r="A267" s="574"/>
      <c r="B267" s="577"/>
      <c r="C267" s="574"/>
      <c r="D267" s="574"/>
      <c r="E267" s="527"/>
      <c r="F267" s="527"/>
      <c r="G267" s="527"/>
      <c r="H267" s="576"/>
    </row>
    <row r="268" spans="1:8" s="169" customFormat="1" x14ac:dyDescent="0.2">
      <c r="A268" s="574"/>
      <c r="B268" s="577"/>
      <c r="C268" s="574"/>
      <c r="D268" s="574"/>
      <c r="E268" s="527"/>
      <c r="F268" s="527"/>
      <c r="G268" s="527"/>
      <c r="H268" s="576"/>
    </row>
    <row r="269" spans="1:8" s="169" customFormat="1" x14ac:dyDescent="0.2">
      <c r="A269" s="574"/>
      <c r="B269" s="577"/>
      <c r="C269" s="574"/>
      <c r="D269" s="574"/>
      <c r="E269" s="527"/>
      <c r="F269" s="527"/>
      <c r="G269" s="527"/>
      <c r="H269" s="576"/>
    </row>
    <row r="270" spans="1:8" s="169" customFormat="1" x14ac:dyDescent="0.2">
      <c r="A270" s="574"/>
      <c r="B270" s="577"/>
      <c r="C270" s="574"/>
      <c r="D270" s="574"/>
      <c r="E270" s="527"/>
      <c r="F270" s="527"/>
      <c r="G270" s="527"/>
      <c r="H270" s="576"/>
    </row>
    <row r="271" spans="1:8" s="169" customFormat="1" x14ac:dyDescent="0.2">
      <c r="A271" s="574"/>
      <c r="B271" s="577"/>
      <c r="C271" s="574"/>
      <c r="D271" s="574"/>
      <c r="E271" s="527"/>
      <c r="F271" s="527"/>
      <c r="G271" s="527"/>
      <c r="H271" s="576"/>
    </row>
    <row r="272" spans="1:8" s="169" customFormat="1" x14ac:dyDescent="0.2">
      <c r="A272" s="574"/>
      <c r="B272" s="577"/>
      <c r="C272" s="574"/>
      <c r="D272" s="574"/>
      <c r="E272" s="527"/>
      <c r="F272" s="527"/>
      <c r="G272" s="527"/>
      <c r="H272" s="576"/>
    </row>
    <row r="273" spans="1:8" s="169" customFormat="1" x14ac:dyDescent="0.2">
      <c r="A273" s="574"/>
      <c r="B273" s="577"/>
      <c r="C273" s="574"/>
      <c r="D273" s="574"/>
      <c r="E273" s="527"/>
      <c r="F273" s="527"/>
      <c r="G273" s="527"/>
      <c r="H273" s="576"/>
    </row>
    <row r="274" spans="1:8" s="169" customFormat="1" x14ac:dyDescent="0.2">
      <c r="A274" s="574"/>
      <c r="B274" s="577"/>
      <c r="C274" s="574"/>
      <c r="D274" s="574"/>
      <c r="E274" s="527"/>
      <c r="F274" s="527"/>
      <c r="G274" s="527"/>
      <c r="H274" s="576"/>
    </row>
    <row r="275" spans="1:8" s="169" customFormat="1" x14ac:dyDescent="0.2">
      <c r="A275" s="574"/>
      <c r="B275" s="577"/>
      <c r="C275" s="574"/>
      <c r="D275" s="574"/>
      <c r="E275" s="527"/>
      <c r="F275" s="527"/>
      <c r="G275" s="527"/>
      <c r="H275" s="576"/>
    </row>
    <row r="276" spans="1:8" s="169" customFormat="1" x14ac:dyDescent="0.2">
      <c r="A276" s="574"/>
      <c r="B276" s="577"/>
      <c r="C276" s="574"/>
      <c r="D276" s="574"/>
      <c r="E276" s="527"/>
      <c r="F276" s="527"/>
      <c r="G276" s="527"/>
      <c r="H276" s="576"/>
    </row>
    <row r="277" spans="1:8" s="169" customFormat="1" x14ac:dyDescent="0.2">
      <c r="A277" s="574"/>
      <c r="B277" s="577"/>
      <c r="C277" s="574"/>
      <c r="D277" s="574"/>
      <c r="E277" s="527"/>
      <c r="F277" s="527"/>
      <c r="G277" s="527"/>
      <c r="H277" s="576"/>
    </row>
    <row r="278" spans="1:8" s="169" customFormat="1" x14ac:dyDescent="0.2">
      <c r="A278" s="574"/>
      <c r="B278" s="577"/>
      <c r="C278" s="574"/>
      <c r="D278" s="574"/>
      <c r="E278" s="527"/>
      <c r="F278" s="527"/>
      <c r="G278" s="527"/>
      <c r="H278" s="576"/>
    </row>
    <row r="279" spans="1:8" s="169" customFormat="1" x14ac:dyDescent="0.2">
      <c r="A279" s="574"/>
      <c r="B279" s="577"/>
      <c r="C279" s="574"/>
      <c r="D279" s="574"/>
      <c r="E279" s="527"/>
      <c r="F279" s="527"/>
      <c r="G279" s="527"/>
      <c r="H279" s="576"/>
    </row>
    <row r="280" spans="1:8" s="169" customFormat="1" x14ac:dyDescent="0.2">
      <c r="A280" s="574"/>
      <c r="B280" s="577"/>
      <c r="C280" s="574"/>
      <c r="D280" s="574"/>
      <c r="E280" s="527"/>
      <c r="F280" s="527"/>
      <c r="G280" s="527"/>
      <c r="H280" s="576"/>
    </row>
    <row r="281" spans="1:8" s="169" customFormat="1" x14ac:dyDescent="0.2">
      <c r="A281" s="574"/>
      <c r="B281" s="577"/>
      <c r="C281" s="574"/>
      <c r="D281" s="574"/>
      <c r="E281" s="527"/>
      <c r="F281" s="527"/>
      <c r="G281" s="527"/>
      <c r="H281" s="576"/>
    </row>
    <row r="282" spans="1:8" s="169" customFormat="1" x14ac:dyDescent="0.2">
      <c r="A282" s="574"/>
      <c r="B282" s="577"/>
      <c r="C282" s="574"/>
      <c r="D282" s="574"/>
      <c r="E282" s="527"/>
      <c r="F282" s="527"/>
      <c r="G282" s="527"/>
      <c r="H282" s="576"/>
    </row>
    <row r="283" spans="1:8" s="169" customFormat="1" x14ac:dyDescent="0.2">
      <c r="A283" s="574"/>
      <c r="B283" s="577"/>
      <c r="C283" s="574"/>
      <c r="D283" s="574"/>
      <c r="E283" s="527"/>
      <c r="F283" s="527"/>
      <c r="G283" s="527"/>
      <c r="H283" s="576"/>
    </row>
    <row r="284" spans="1:8" s="169" customFormat="1" x14ac:dyDescent="0.2">
      <c r="A284" s="574"/>
      <c r="B284" s="577"/>
      <c r="C284" s="574"/>
      <c r="D284" s="574"/>
      <c r="E284" s="527"/>
      <c r="F284" s="527"/>
      <c r="G284" s="527"/>
      <c r="H284" s="576"/>
    </row>
    <row r="285" spans="1:8" s="169" customFormat="1" x14ac:dyDescent="0.2">
      <c r="A285" s="574"/>
      <c r="B285" s="577"/>
      <c r="C285" s="574"/>
      <c r="D285" s="574"/>
      <c r="E285" s="527"/>
      <c r="F285" s="527"/>
      <c r="G285" s="527"/>
      <c r="H285" s="576"/>
    </row>
    <row r="286" spans="1:8" s="169" customFormat="1" x14ac:dyDescent="0.2">
      <c r="A286" s="574"/>
      <c r="B286" s="577"/>
      <c r="C286" s="574"/>
      <c r="D286" s="574"/>
      <c r="E286" s="527"/>
      <c r="F286" s="527"/>
      <c r="G286" s="527"/>
      <c r="H286" s="576"/>
    </row>
    <row r="287" spans="1:8" s="169" customFormat="1" x14ac:dyDescent="0.2">
      <c r="A287" s="574"/>
      <c r="B287" s="577"/>
      <c r="C287" s="574"/>
      <c r="D287" s="574"/>
      <c r="E287" s="527"/>
      <c r="F287" s="527"/>
      <c r="G287" s="527"/>
      <c r="H287" s="576"/>
    </row>
    <row r="288" spans="1:8" s="169" customFormat="1" x14ac:dyDescent="0.2">
      <c r="A288" s="574"/>
      <c r="B288" s="577"/>
      <c r="C288" s="574"/>
      <c r="D288" s="574"/>
      <c r="E288" s="527"/>
      <c r="F288" s="527"/>
      <c r="G288" s="527"/>
      <c r="H288" s="576"/>
    </row>
    <row r="289" spans="1:8" s="169" customFormat="1" x14ac:dyDescent="0.2">
      <c r="A289" s="574"/>
      <c r="B289" s="577"/>
      <c r="C289" s="574"/>
      <c r="D289" s="574"/>
      <c r="E289" s="527"/>
      <c r="F289" s="527"/>
      <c r="G289" s="527"/>
      <c r="H289" s="576"/>
    </row>
    <row r="290" spans="1:8" s="169" customFormat="1" x14ac:dyDescent="0.2">
      <c r="A290" s="574"/>
      <c r="B290" s="577"/>
      <c r="C290" s="574"/>
      <c r="D290" s="574"/>
      <c r="E290" s="527"/>
      <c r="F290" s="527"/>
      <c r="G290" s="527"/>
      <c r="H290" s="576"/>
    </row>
    <row r="291" spans="1:8" s="169" customFormat="1" x14ac:dyDescent="0.2">
      <c r="A291" s="574"/>
      <c r="B291" s="577"/>
      <c r="C291" s="574"/>
      <c r="D291" s="574"/>
      <c r="E291" s="527"/>
      <c r="F291" s="527"/>
      <c r="G291" s="527"/>
      <c r="H291" s="576"/>
    </row>
    <row r="292" spans="1:8" s="169" customFormat="1" x14ac:dyDescent="0.2">
      <c r="A292" s="574"/>
      <c r="B292" s="577"/>
      <c r="C292" s="574"/>
      <c r="D292" s="574"/>
      <c r="E292" s="527"/>
      <c r="F292" s="527"/>
      <c r="G292" s="527"/>
      <c r="H292" s="576"/>
    </row>
    <row r="293" spans="1:8" s="169" customFormat="1" x14ac:dyDescent="0.2">
      <c r="A293" s="574"/>
      <c r="B293" s="577"/>
      <c r="C293" s="574"/>
      <c r="D293" s="574"/>
      <c r="E293" s="527"/>
      <c r="F293" s="527"/>
      <c r="G293" s="527"/>
      <c r="H293" s="576"/>
    </row>
    <row r="294" spans="1:8" s="169" customFormat="1" x14ac:dyDescent="0.2">
      <c r="A294" s="574"/>
      <c r="B294" s="577"/>
      <c r="C294" s="574"/>
      <c r="D294" s="574"/>
      <c r="E294" s="527"/>
      <c r="F294" s="527"/>
      <c r="G294" s="527"/>
      <c r="H294" s="576"/>
    </row>
    <row r="295" spans="1:8" s="169" customFormat="1" x14ac:dyDescent="0.2">
      <c r="A295" s="574"/>
      <c r="B295" s="577"/>
      <c r="C295" s="574"/>
      <c r="D295" s="574"/>
      <c r="E295" s="527"/>
      <c r="F295" s="527"/>
      <c r="G295" s="527"/>
      <c r="H295" s="576"/>
    </row>
    <row r="296" spans="1:8" s="169" customFormat="1" x14ac:dyDescent="0.2">
      <c r="A296" s="574"/>
      <c r="B296" s="577"/>
      <c r="C296" s="574"/>
      <c r="D296" s="574"/>
      <c r="E296" s="527"/>
      <c r="F296" s="527"/>
      <c r="G296" s="527"/>
      <c r="H296" s="576"/>
    </row>
    <row r="297" spans="1:8" s="169" customFormat="1" x14ac:dyDescent="0.2">
      <c r="A297" s="574"/>
      <c r="B297" s="577"/>
      <c r="C297" s="574"/>
      <c r="D297" s="574"/>
      <c r="E297" s="527"/>
      <c r="F297" s="527"/>
      <c r="G297" s="527"/>
      <c r="H297" s="576"/>
    </row>
    <row r="298" spans="1:8" s="169" customFormat="1" x14ac:dyDescent="0.2">
      <c r="A298" s="574"/>
      <c r="B298" s="577"/>
      <c r="C298" s="574"/>
      <c r="D298" s="574"/>
      <c r="E298" s="527"/>
      <c r="F298" s="527"/>
      <c r="G298" s="527"/>
      <c r="H298" s="576"/>
    </row>
    <row r="299" spans="1:8" s="169" customFormat="1" x14ac:dyDescent="0.2">
      <c r="A299" s="574"/>
      <c r="B299" s="577"/>
      <c r="C299" s="574"/>
      <c r="D299" s="574"/>
      <c r="E299" s="527"/>
      <c r="F299" s="527"/>
      <c r="G299" s="527"/>
      <c r="H299" s="576"/>
    </row>
    <row r="300" spans="1:8" s="169" customFormat="1" x14ac:dyDescent="0.2">
      <c r="A300" s="574"/>
      <c r="B300" s="577"/>
      <c r="C300" s="574"/>
      <c r="D300" s="574"/>
      <c r="E300" s="527"/>
      <c r="F300" s="527"/>
      <c r="G300" s="527"/>
      <c r="H300" s="576"/>
    </row>
    <row r="301" spans="1:8" s="169" customFormat="1" x14ac:dyDescent="0.2">
      <c r="A301" s="574"/>
      <c r="B301" s="577"/>
      <c r="C301" s="574"/>
      <c r="D301" s="574"/>
      <c r="E301" s="527"/>
      <c r="F301" s="527"/>
      <c r="G301" s="527"/>
      <c r="H301" s="576"/>
    </row>
    <row r="302" spans="1:8" s="169" customFormat="1" x14ac:dyDescent="0.2">
      <c r="A302" s="574"/>
      <c r="B302" s="577"/>
      <c r="C302" s="574"/>
      <c r="D302" s="574"/>
      <c r="E302" s="527"/>
      <c r="F302" s="527"/>
      <c r="G302" s="527"/>
      <c r="H302" s="576"/>
    </row>
    <row r="303" spans="1:8" s="169" customFormat="1" x14ac:dyDescent="0.2">
      <c r="A303" s="574"/>
      <c r="B303" s="577"/>
      <c r="C303" s="574"/>
      <c r="D303" s="574"/>
      <c r="E303" s="527"/>
      <c r="F303" s="527"/>
      <c r="G303" s="527"/>
      <c r="H303" s="576"/>
    </row>
    <row r="304" spans="1:8" s="169" customFormat="1" x14ac:dyDescent="0.2">
      <c r="A304" s="574"/>
      <c r="B304" s="577"/>
      <c r="C304" s="574"/>
      <c r="D304" s="574"/>
      <c r="E304" s="527"/>
      <c r="F304" s="527"/>
      <c r="G304" s="527"/>
      <c r="H304" s="576"/>
    </row>
    <row r="305" spans="1:8" s="169" customFormat="1" x14ac:dyDescent="0.2">
      <c r="A305" s="574"/>
      <c r="B305" s="577"/>
      <c r="C305" s="574"/>
      <c r="D305" s="574"/>
      <c r="E305" s="527"/>
      <c r="F305" s="527"/>
      <c r="G305" s="527"/>
      <c r="H305" s="576"/>
    </row>
    <row r="306" spans="1:8" s="169" customFormat="1" x14ac:dyDescent="0.2">
      <c r="A306" s="574"/>
      <c r="B306" s="577"/>
      <c r="C306" s="574"/>
      <c r="D306" s="574"/>
      <c r="E306" s="527"/>
      <c r="F306" s="527"/>
      <c r="G306" s="527"/>
      <c r="H306" s="576"/>
    </row>
    <row r="307" spans="1:8" s="169" customFormat="1" x14ac:dyDescent="0.2">
      <c r="A307" s="574"/>
      <c r="B307" s="577"/>
      <c r="C307" s="574"/>
      <c r="D307" s="574"/>
      <c r="E307" s="527"/>
      <c r="F307" s="527"/>
      <c r="G307" s="527"/>
      <c r="H307" s="576"/>
    </row>
    <row r="308" spans="1:8" s="169" customFormat="1" x14ac:dyDescent="0.2">
      <c r="A308" s="574"/>
      <c r="B308" s="577"/>
      <c r="C308" s="574"/>
      <c r="D308" s="574"/>
      <c r="E308" s="527"/>
      <c r="F308" s="527"/>
      <c r="G308" s="527"/>
      <c r="H308" s="576"/>
    </row>
    <row r="309" spans="1:8" s="169" customFormat="1" x14ac:dyDescent="0.2">
      <c r="A309" s="574"/>
      <c r="B309" s="577"/>
      <c r="C309" s="574"/>
      <c r="D309" s="574"/>
      <c r="E309" s="527"/>
      <c r="F309" s="527"/>
      <c r="G309" s="527"/>
      <c r="H309" s="576"/>
    </row>
    <row r="310" spans="1:8" s="169" customFormat="1" x14ac:dyDescent="0.2">
      <c r="A310" s="574"/>
      <c r="B310" s="577"/>
      <c r="C310" s="574"/>
      <c r="D310" s="574"/>
      <c r="E310" s="527"/>
      <c r="F310" s="527"/>
      <c r="G310" s="527"/>
      <c r="H310" s="576"/>
    </row>
    <row r="311" spans="1:8" s="169" customFormat="1" x14ac:dyDescent="0.2">
      <c r="A311" s="574"/>
      <c r="B311" s="577"/>
      <c r="C311" s="574"/>
      <c r="D311" s="574"/>
      <c r="E311" s="527"/>
      <c r="F311" s="527"/>
      <c r="G311" s="527"/>
      <c r="H311" s="576"/>
    </row>
    <row r="312" spans="1:8" s="169" customFormat="1" x14ac:dyDescent="0.2">
      <c r="A312" s="574"/>
      <c r="B312" s="577"/>
      <c r="C312" s="574"/>
      <c r="D312" s="574"/>
      <c r="E312" s="527"/>
      <c r="F312" s="527"/>
      <c r="G312" s="527"/>
      <c r="H312" s="576"/>
    </row>
    <row r="313" spans="1:8" s="169" customFormat="1" x14ac:dyDescent="0.2">
      <c r="A313" s="574"/>
      <c r="B313" s="577"/>
      <c r="C313" s="574"/>
      <c r="D313" s="574"/>
      <c r="E313" s="527"/>
      <c r="F313" s="527"/>
      <c r="G313" s="527"/>
      <c r="H313" s="576"/>
    </row>
    <row r="314" spans="1:8" s="169" customFormat="1" x14ac:dyDescent="0.2">
      <c r="A314" s="574"/>
      <c r="B314" s="577"/>
      <c r="C314" s="574"/>
      <c r="D314" s="574"/>
      <c r="E314" s="527"/>
      <c r="F314" s="527"/>
      <c r="G314" s="527"/>
      <c r="H314" s="576"/>
    </row>
    <row r="315" spans="1:8" s="169" customFormat="1" x14ac:dyDescent="0.2">
      <c r="A315" s="574"/>
      <c r="B315" s="577"/>
      <c r="C315" s="574"/>
      <c r="D315" s="574"/>
      <c r="E315" s="527"/>
      <c r="F315" s="527"/>
      <c r="G315" s="527"/>
      <c r="H315" s="576"/>
    </row>
    <row r="316" spans="1:8" s="169" customFormat="1" x14ac:dyDescent="0.2">
      <c r="A316" s="574"/>
      <c r="B316" s="577"/>
      <c r="C316" s="574"/>
      <c r="D316" s="574"/>
      <c r="E316" s="527"/>
      <c r="F316" s="527"/>
      <c r="G316" s="527"/>
      <c r="H316" s="576"/>
    </row>
    <row r="317" spans="1:8" s="169" customFormat="1" x14ac:dyDescent="0.2">
      <c r="A317" s="574"/>
      <c r="B317" s="577"/>
      <c r="C317" s="574"/>
      <c r="D317" s="574"/>
      <c r="E317" s="527"/>
      <c r="F317" s="527"/>
      <c r="G317" s="527"/>
      <c r="H317" s="576"/>
    </row>
    <row r="318" spans="1:8" s="169" customFormat="1" x14ac:dyDescent="0.2">
      <c r="A318" s="574"/>
      <c r="B318" s="577"/>
      <c r="C318" s="574"/>
      <c r="D318" s="574"/>
      <c r="E318" s="527"/>
      <c r="F318" s="527"/>
      <c r="G318" s="527"/>
      <c r="H318" s="576"/>
    </row>
    <row r="319" spans="1:8" s="169" customFormat="1" x14ac:dyDescent="0.2">
      <c r="A319" s="574"/>
      <c r="B319" s="577"/>
      <c r="C319" s="574"/>
      <c r="D319" s="574"/>
      <c r="E319" s="527"/>
      <c r="F319" s="527"/>
      <c r="G319" s="527"/>
      <c r="H319" s="576"/>
    </row>
    <row r="320" spans="1:8" s="169" customFormat="1" x14ac:dyDescent="0.2">
      <c r="A320" s="574"/>
      <c r="B320" s="577"/>
      <c r="C320" s="574"/>
      <c r="D320" s="574"/>
      <c r="E320" s="527"/>
      <c r="F320" s="527"/>
      <c r="G320" s="527"/>
      <c r="H320" s="576"/>
    </row>
    <row r="321" spans="1:8" s="169" customFormat="1" x14ac:dyDescent="0.2">
      <c r="A321" s="574"/>
      <c r="B321" s="577"/>
      <c r="C321" s="574"/>
      <c r="D321" s="574"/>
      <c r="E321" s="527"/>
      <c r="F321" s="527"/>
      <c r="G321" s="527"/>
      <c r="H321" s="576"/>
    </row>
    <row r="322" spans="1:8" s="169" customFormat="1" x14ac:dyDescent="0.2">
      <c r="A322" s="574"/>
      <c r="B322" s="577"/>
      <c r="C322" s="574"/>
      <c r="D322" s="574"/>
      <c r="E322" s="527"/>
      <c r="F322" s="527"/>
      <c r="G322" s="527"/>
      <c r="H322" s="576"/>
    </row>
    <row r="323" spans="1:8" s="169" customFormat="1" x14ac:dyDescent="0.2">
      <c r="A323" s="574"/>
      <c r="B323" s="577"/>
      <c r="C323" s="574"/>
      <c r="D323" s="574"/>
      <c r="E323" s="527"/>
      <c r="F323" s="527"/>
      <c r="G323" s="527"/>
      <c r="H323" s="576"/>
    </row>
    <row r="324" spans="1:8" s="169" customFormat="1" x14ac:dyDescent="0.2">
      <c r="A324" s="574"/>
      <c r="B324" s="577"/>
      <c r="C324" s="574"/>
      <c r="D324" s="574"/>
      <c r="E324" s="527"/>
      <c r="F324" s="527"/>
      <c r="G324" s="527"/>
      <c r="H324" s="576"/>
    </row>
    <row r="325" spans="1:8" s="169" customFormat="1" x14ac:dyDescent="0.2">
      <c r="A325" s="574"/>
      <c r="B325" s="577"/>
      <c r="C325" s="574"/>
      <c r="D325" s="574"/>
      <c r="E325" s="527"/>
      <c r="F325" s="527"/>
      <c r="G325" s="527"/>
      <c r="H325" s="576"/>
    </row>
    <row r="326" spans="1:8" s="169" customFormat="1" x14ac:dyDescent="0.2">
      <c r="A326" s="574"/>
      <c r="B326" s="577"/>
      <c r="C326" s="574"/>
      <c r="D326" s="574"/>
      <c r="E326" s="527"/>
      <c r="F326" s="527"/>
      <c r="G326" s="527"/>
      <c r="H326" s="576"/>
    </row>
    <row r="327" spans="1:8" s="169" customFormat="1" x14ac:dyDescent="0.2">
      <c r="A327" s="574"/>
      <c r="B327" s="577"/>
      <c r="C327" s="574"/>
      <c r="D327" s="574"/>
      <c r="E327" s="527"/>
      <c r="F327" s="527"/>
      <c r="G327" s="527"/>
      <c r="H327" s="576"/>
    </row>
    <row r="328" spans="1:8" s="169" customFormat="1" x14ac:dyDescent="0.2">
      <c r="A328" s="574"/>
      <c r="B328" s="577"/>
      <c r="C328" s="574"/>
      <c r="D328" s="574"/>
      <c r="E328" s="527"/>
      <c r="F328" s="527"/>
      <c r="G328" s="527"/>
      <c r="H328" s="576"/>
    </row>
    <row r="329" spans="1:8" s="169" customFormat="1" x14ac:dyDescent="0.2">
      <c r="A329" s="574"/>
      <c r="B329" s="577"/>
      <c r="C329" s="574"/>
      <c r="D329" s="574"/>
      <c r="E329" s="527"/>
      <c r="F329" s="527"/>
      <c r="G329" s="527"/>
      <c r="H329" s="576"/>
    </row>
    <row r="330" spans="1:8" s="169" customFormat="1" x14ac:dyDescent="0.2">
      <c r="A330" s="574"/>
      <c r="B330" s="577"/>
      <c r="C330" s="574"/>
      <c r="D330" s="574"/>
      <c r="E330" s="527"/>
      <c r="F330" s="527"/>
      <c r="G330" s="527"/>
      <c r="H330" s="576"/>
    </row>
    <row r="331" spans="1:8" s="169" customFormat="1" x14ac:dyDescent="0.2">
      <c r="A331" s="574"/>
      <c r="B331" s="577"/>
      <c r="C331" s="574"/>
      <c r="D331" s="574"/>
      <c r="E331" s="527"/>
      <c r="F331" s="527"/>
      <c r="G331" s="527"/>
      <c r="H331" s="576"/>
    </row>
    <row r="332" spans="1:8" s="169" customFormat="1" x14ac:dyDescent="0.2">
      <c r="A332" s="574"/>
      <c r="B332" s="577"/>
      <c r="C332" s="574"/>
      <c r="D332" s="574"/>
      <c r="E332" s="527"/>
      <c r="F332" s="527"/>
      <c r="G332" s="527"/>
      <c r="H332" s="576"/>
    </row>
    <row r="333" spans="1:8" s="169" customFormat="1" x14ac:dyDescent="0.2">
      <c r="A333" s="574"/>
      <c r="B333" s="577"/>
      <c r="C333" s="574"/>
      <c r="D333" s="574"/>
      <c r="E333" s="527"/>
      <c r="F333" s="527"/>
      <c r="G333" s="527"/>
      <c r="H333" s="576"/>
    </row>
    <row r="334" spans="1:8" s="169" customFormat="1" x14ac:dyDescent="0.2">
      <c r="A334" s="574"/>
      <c r="B334" s="577"/>
      <c r="C334" s="574"/>
      <c r="D334" s="574"/>
      <c r="E334" s="527"/>
      <c r="F334" s="527"/>
      <c r="G334" s="527"/>
      <c r="H334" s="576"/>
    </row>
    <row r="335" spans="1:8" s="169" customFormat="1" x14ac:dyDescent="0.2">
      <c r="A335" s="574"/>
      <c r="B335" s="577"/>
      <c r="C335" s="574"/>
      <c r="D335" s="574"/>
      <c r="E335" s="527"/>
      <c r="F335" s="527"/>
      <c r="G335" s="527"/>
      <c r="H335" s="576"/>
    </row>
    <row r="336" spans="1:8" s="169" customFormat="1" x14ac:dyDescent="0.2">
      <c r="A336" s="574"/>
      <c r="B336" s="577"/>
      <c r="C336" s="574"/>
      <c r="D336" s="574"/>
      <c r="E336" s="527"/>
      <c r="F336" s="527"/>
      <c r="G336" s="527"/>
      <c r="H336" s="576"/>
    </row>
    <row r="337" spans="1:8" s="169" customFormat="1" x14ac:dyDescent="0.2">
      <c r="A337" s="574"/>
      <c r="B337" s="577"/>
      <c r="C337" s="574"/>
      <c r="D337" s="574"/>
      <c r="E337" s="527"/>
      <c r="F337" s="527"/>
      <c r="G337" s="527"/>
      <c r="H337" s="576"/>
    </row>
    <row r="338" spans="1:8" s="169" customFormat="1" x14ac:dyDescent="0.2">
      <c r="A338" s="574"/>
      <c r="B338" s="577"/>
      <c r="C338" s="574"/>
      <c r="D338" s="574"/>
      <c r="E338" s="527"/>
      <c r="F338" s="527"/>
      <c r="G338" s="527"/>
      <c r="H338" s="576"/>
    </row>
    <row r="339" spans="1:8" s="169" customFormat="1" x14ac:dyDescent="0.2">
      <c r="A339" s="574"/>
      <c r="B339" s="577"/>
      <c r="C339" s="574"/>
      <c r="D339" s="574"/>
      <c r="E339" s="527"/>
      <c r="F339" s="527"/>
      <c r="G339" s="527"/>
      <c r="H339" s="576"/>
    </row>
    <row r="340" spans="1:8" s="169" customFormat="1" x14ac:dyDescent="0.2">
      <c r="A340" s="574"/>
      <c r="B340" s="577"/>
      <c r="C340" s="574"/>
      <c r="D340" s="574"/>
      <c r="E340" s="527"/>
      <c r="F340" s="527"/>
      <c r="G340" s="527"/>
      <c r="H340" s="576"/>
    </row>
    <row r="341" spans="1:8" s="169" customFormat="1" x14ac:dyDescent="0.2">
      <c r="A341" s="574"/>
      <c r="B341" s="577"/>
      <c r="C341" s="574"/>
      <c r="D341" s="574"/>
      <c r="E341" s="527"/>
      <c r="F341" s="527"/>
      <c r="G341" s="527"/>
      <c r="H341" s="576"/>
    </row>
    <row r="342" spans="1:8" s="169" customFormat="1" x14ac:dyDescent="0.2">
      <c r="A342" s="574"/>
      <c r="B342" s="577"/>
      <c r="C342" s="574"/>
      <c r="D342" s="574"/>
      <c r="E342" s="527"/>
      <c r="F342" s="527"/>
      <c r="G342" s="527"/>
      <c r="H342" s="576"/>
    </row>
    <row r="343" spans="1:8" s="169" customFormat="1" x14ac:dyDescent="0.2">
      <c r="A343" s="574"/>
      <c r="B343" s="577"/>
      <c r="C343" s="574"/>
      <c r="D343" s="574"/>
      <c r="E343" s="527"/>
      <c r="F343" s="527"/>
      <c r="G343" s="527"/>
      <c r="H343" s="576"/>
    </row>
    <row r="344" spans="1:8" s="169" customFormat="1" x14ac:dyDescent="0.2">
      <c r="A344" s="574"/>
      <c r="B344" s="577"/>
      <c r="C344" s="574"/>
      <c r="D344" s="574"/>
      <c r="E344" s="527"/>
      <c r="F344" s="527"/>
      <c r="G344" s="527"/>
      <c r="H344" s="576"/>
    </row>
    <row r="345" spans="1:8" s="169" customFormat="1" x14ac:dyDescent="0.2">
      <c r="A345" s="574"/>
      <c r="B345" s="577"/>
      <c r="C345" s="574"/>
      <c r="D345" s="574"/>
      <c r="E345" s="527"/>
      <c r="F345" s="527"/>
      <c r="G345" s="527"/>
      <c r="H345" s="576"/>
    </row>
    <row r="346" spans="1:8" s="169" customFormat="1" x14ac:dyDescent="0.2">
      <c r="A346" s="574"/>
      <c r="B346" s="577"/>
      <c r="C346" s="574"/>
      <c r="D346" s="574"/>
      <c r="E346" s="527"/>
      <c r="F346" s="527"/>
      <c r="G346" s="527"/>
      <c r="H346" s="576"/>
    </row>
    <row r="347" spans="1:8" s="169" customFormat="1" x14ac:dyDescent="0.2">
      <c r="A347" s="574"/>
      <c r="B347" s="577"/>
      <c r="C347" s="574"/>
      <c r="D347" s="574"/>
      <c r="E347" s="527"/>
      <c r="F347" s="527"/>
      <c r="G347" s="527"/>
      <c r="H347" s="576"/>
    </row>
    <row r="348" spans="1:8" s="169" customFormat="1" x14ac:dyDescent="0.2">
      <c r="A348" s="574"/>
      <c r="B348" s="577"/>
      <c r="C348" s="574"/>
      <c r="D348" s="574"/>
      <c r="E348" s="527"/>
      <c r="F348" s="527"/>
      <c r="G348" s="527"/>
      <c r="H348" s="576"/>
    </row>
    <row r="349" spans="1:8" s="169" customFormat="1" x14ac:dyDescent="0.2">
      <c r="A349" s="574"/>
      <c r="B349" s="577"/>
      <c r="C349" s="574"/>
      <c r="D349" s="574"/>
      <c r="E349" s="527"/>
      <c r="F349" s="527"/>
      <c r="G349" s="527"/>
      <c r="H349" s="576"/>
    </row>
    <row r="350" spans="1:8" s="169" customFormat="1" x14ac:dyDescent="0.2">
      <c r="A350" s="574"/>
      <c r="B350" s="577"/>
      <c r="C350" s="574"/>
      <c r="D350" s="574"/>
      <c r="E350" s="527"/>
      <c r="F350" s="527"/>
      <c r="G350" s="527"/>
      <c r="H350" s="576"/>
    </row>
    <row r="351" spans="1:8" s="169" customFormat="1" x14ac:dyDescent="0.2">
      <c r="A351" s="574"/>
      <c r="B351" s="577"/>
      <c r="C351" s="574"/>
      <c r="D351" s="574"/>
      <c r="E351" s="527"/>
      <c r="F351" s="527"/>
      <c r="G351" s="527"/>
      <c r="H351" s="576"/>
    </row>
    <row r="352" spans="1:8" s="169" customFormat="1" x14ac:dyDescent="0.2">
      <c r="A352" s="574"/>
      <c r="B352" s="577"/>
      <c r="C352" s="574"/>
      <c r="D352" s="574"/>
      <c r="E352" s="527"/>
      <c r="F352" s="527"/>
      <c r="G352" s="527"/>
      <c r="H352" s="576"/>
    </row>
    <row r="353" spans="1:8" s="169" customFormat="1" x14ac:dyDescent="0.2">
      <c r="A353" s="574"/>
      <c r="B353" s="577"/>
      <c r="C353" s="574"/>
      <c r="D353" s="574"/>
      <c r="E353" s="527"/>
      <c r="F353" s="527"/>
      <c r="G353" s="527"/>
      <c r="H353" s="576"/>
    </row>
    <row r="354" spans="1:8" s="169" customFormat="1" x14ac:dyDescent="0.2">
      <c r="A354" s="574"/>
      <c r="B354" s="577"/>
      <c r="C354" s="574"/>
      <c r="D354" s="574"/>
      <c r="E354" s="527"/>
      <c r="F354" s="527"/>
      <c r="G354" s="527"/>
      <c r="H354" s="576"/>
    </row>
    <row r="355" spans="1:8" s="169" customFormat="1" x14ac:dyDescent="0.2">
      <c r="A355" s="574"/>
      <c r="B355" s="577"/>
      <c r="C355" s="574"/>
      <c r="D355" s="574"/>
      <c r="E355" s="527"/>
      <c r="F355" s="527"/>
      <c r="G355" s="527"/>
      <c r="H355" s="576"/>
    </row>
    <row r="356" spans="1:8" s="169" customFormat="1" x14ac:dyDescent="0.2">
      <c r="A356" s="574"/>
      <c r="B356" s="577"/>
      <c r="C356" s="574"/>
      <c r="D356" s="574"/>
      <c r="E356" s="527"/>
      <c r="F356" s="527"/>
      <c r="G356" s="527"/>
      <c r="H356" s="576"/>
    </row>
    <row r="357" spans="1:8" s="169" customFormat="1" x14ac:dyDescent="0.2">
      <c r="A357" s="574"/>
      <c r="B357" s="577"/>
      <c r="C357" s="574"/>
      <c r="D357" s="574"/>
      <c r="E357" s="527"/>
      <c r="F357" s="527"/>
      <c r="G357" s="527"/>
      <c r="H357" s="576"/>
    </row>
    <row r="358" spans="1:8" s="169" customFormat="1" x14ac:dyDescent="0.2">
      <c r="A358" s="574"/>
      <c r="B358" s="577"/>
      <c r="C358" s="574"/>
      <c r="D358" s="574"/>
      <c r="E358" s="527"/>
      <c r="F358" s="527"/>
      <c r="G358" s="527"/>
      <c r="H358" s="576"/>
    </row>
    <row r="359" spans="1:8" s="169" customFormat="1" x14ac:dyDescent="0.2">
      <c r="A359" s="574"/>
      <c r="B359" s="577"/>
      <c r="C359" s="574"/>
      <c r="D359" s="574"/>
      <c r="E359" s="527"/>
      <c r="F359" s="527"/>
      <c r="G359" s="527"/>
      <c r="H359" s="576"/>
    </row>
    <row r="360" spans="1:8" s="169" customFormat="1" x14ac:dyDescent="0.2">
      <c r="A360" s="574"/>
      <c r="B360" s="577"/>
      <c r="C360" s="574"/>
      <c r="D360" s="574"/>
      <c r="E360" s="527"/>
      <c r="F360" s="527"/>
      <c r="G360" s="527"/>
      <c r="H360" s="576"/>
    </row>
    <row r="361" spans="1:8" s="169" customFormat="1" x14ac:dyDescent="0.2">
      <c r="A361" s="574"/>
      <c r="B361" s="577"/>
      <c r="C361" s="574"/>
      <c r="D361" s="574"/>
      <c r="E361" s="527"/>
      <c r="F361" s="527"/>
      <c r="G361" s="527"/>
      <c r="H361" s="576"/>
    </row>
    <row r="362" spans="1:8" s="169" customFormat="1" x14ac:dyDescent="0.2">
      <c r="A362" s="574"/>
      <c r="B362" s="577"/>
      <c r="C362" s="574"/>
      <c r="D362" s="574"/>
      <c r="E362" s="527"/>
      <c r="F362" s="527"/>
      <c r="G362" s="527"/>
      <c r="H362" s="576"/>
    </row>
    <row r="363" spans="1:8" s="169" customFormat="1" x14ac:dyDescent="0.2">
      <c r="A363" s="574"/>
      <c r="B363" s="577"/>
      <c r="C363" s="574"/>
      <c r="D363" s="574"/>
      <c r="E363" s="527"/>
      <c r="F363" s="527"/>
      <c r="G363" s="527"/>
      <c r="H363" s="576"/>
    </row>
    <row r="364" spans="1:8" s="169" customFormat="1" x14ac:dyDescent="0.2">
      <c r="A364" s="574"/>
      <c r="B364" s="577"/>
      <c r="C364" s="574"/>
      <c r="D364" s="574"/>
      <c r="E364" s="527"/>
      <c r="F364" s="527"/>
      <c r="G364" s="527"/>
      <c r="H364" s="576"/>
    </row>
    <row r="365" spans="1:8" s="169" customFormat="1" x14ac:dyDescent="0.2">
      <c r="A365" s="574"/>
      <c r="B365" s="577"/>
      <c r="C365" s="574"/>
      <c r="D365" s="574"/>
      <c r="E365" s="527"/>
      <c r="F365" s="527"/>
      <c r="G365" s="527"/>
      <c r="H365" s="576"/>
    </row>
  </sheetData>
  <mergeCells count="1">
    <mergeCell ref="B2:G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80" zoomScaleNormal="80" workbookViewId="0">
      <selection activeCell="C25" sqref="C25"/>
    </sheetView>
  </sheetViews>
  <sheetFormatPr defaultColWidth="9.140625" defaultRowHeight="12.75" x14ac:dyDescent="0.2"/>
  <cols>
    <col min="1" max="1" width="9.140625" style="502"/>
    <col min="2" max="2" width="11.5703125" style="189" customWidth="1"/>
    <col min="3" max="3" width="70.5703125" style="189" customWidth="1"/>
    <col min="4" max="4" width="8.5703125" style="189" customWidth="1"/>
    <col min="5" max="5" width="9.5703125" style="189" customWidth="1"/>
    <col min="6" max="6" width="11.5703125" style="502" customWidth="1"/>
    <col min="7" max="7" width="21.140625" style="504" customWidth="1"/>
    <col min="8" max="8" width="9.140625" style="170"/>
    <col min="9" max="9" width="13.140625" style="170" bestFit="1" customWidth="1"/>
    <col min="10" max="16384" width="9.140625" style="170"/>
  </cols>
  <sheetData>
    <row r="1" spans="1:9" x14ac:dyDescent="0.2">
      <c r="G1" s="522" t="str">
        <f>'Schedule A - P&amp;G'!I1</f>
        <v>RW10395951/21 ( R )</v>
      </c>
    </row>
    <row r="2" spans="1:9" x14ac:dyDescent="0.2">
      <c r="C2" s="767" t="str">
        <f>'Schedule A - P&amp;G'!C2:H2</f>
        <v xml:space="preserve">WORK PACKAGE TWO (2) - MODIFY MAINTENANCE T&amp;P STORE WORKS AREA 2 
AT ZUIKERBOSCH PUMPING STATION </v>
      </c>
      <c r="D2" s="767"/>
      <c r="E2" s="767"/>
      <c r="F2" s="767"/>
    </row>
    <row r="3" spans="1:9" ht="20.100000000000001" customHeight="1" x14ac:dyDescent="0.2">
      <c r="B3" s="172"/>
      <c r="C3" s="767"/>
      <c r="D3" s="767"/>
      <c r="E3" s="767"/>
      <c r="F3" s="767"/>
    </row>
    <row r="4" spans="1:9" ht="13.5" thickBot="1" x14ac:dyDescent="0.25">
      <c r="A4" s="171"/>
      <c r="B4" s="172"/>
      <c r="E4" s="502"/>
      <c r="F4" s="503"/>
      <c r="G4" s="518" t="s">
        <v>982</v>
      </c>
    </row>
    <row r="5" spans="1:9" x14ac:dyDescent="0.2">
      <c r="A5" s="173" t="s">
        <v>10</v>
      </c>
      <c r="B5" s="174"/>
      <c r="C5" s="774" t="s">
        <v>9</v>
      </c>
      <c r="D5" s="774" t="s">
        <v>5</v>
      </c>
      <c r="E5" s="774" t="s">
        <v>12</v>
      </c>
      <c r="F5" s="777" t="s">
        <v>296</v>
      </c>
      <c r="G5" s="768" t="s">
        <v>297</v>
      </c>
    </row>
    <row r="6" spans="1:9" ht="25.5" x14ac:dyDescent="0.2">
      <c r="A6" s="175" t="s">
        <v>14</v>
      </c>
      <c r="B6" s="176" t="s">
        <v>298</v>
      </c>
      <c r="C6" s="775"/>
      <c r="D6" s="775"/>
      <c r="E6" s="775"/>
      <c r="F6" s="778"/>
      <c r="G6" s="769"/>
    </row>
    <row r="7" spans="1:9" ht="13.5" thickBot="1" x14ac:dyDescent="0.25">
      <c r="A7" s="505"/>
      <c r="B7" s="506"/>
      <c r="C7" s="776"/>
      <c r="D7" s="776"/>
      <c r="E7" s="776"/>
      <c r="F7" s="779"/>
      <c r="G7" s="770"/>
    </row>
    <row r="8" spans="1:9" x14ac:dyDescent="0.2">
      <c r="A8" s="507"/>
      <c r="B8" s="508"/>
      <c r="C8" s="177"/>
      <c r="D8" s="178"/>
      <c r="E8" s="178"/>
      <c r="F8" s="179"/>
      <c r="G8" s="180"/>
    </row>
    <row r="9" spans="1:9" x14ac:dyDescent="0.2">
      <c r="A9" s="509"/>
      <c r="B9" s="190"/>
      <c r="C9" s="519" t="s">
        <v>1041</v>
      </c>
      <c r="D9" s="190"/>
      <c r="E9" s="190"/>
      <c r="F9" s="418"/>
      <c r="G9" s="510"/>
    </row>
    <row r="10" spans="1:9" x14ac:dyDescent="0.2">
      <c r="A10" s="509"/>
      <c r="B10" s="190"/>
      <c r="C10" s="190"/>
      <c r="D10" s="190"/>
      <c r="E10" s="190"/>
      <c r="F10" s="418"/>
      <c r="G10" s="510"/>
    </row>
    <row r="11" spans="1:9" x14ac:dyDescent="0.2">
      <c r="A11" s="509" t="s">
        <v>1042</v>
      </c>
      <c r="B11" s="190"/>
      <c r="C11" s="519" t="s">
        <v>299</v>
      </c>
      <c r="D11" s="181"/>
      <c r="E11" s="190"/>
      <c r="F11" s="520"/>
      <c r="G11" s="510"/>
    </row>
    <row r="12" spans="1:9" x14ac:dyDescent="0.2">
      <c r="A12" s="521"/>
      <c r="B12" s="190"/>
      <c r="C12" s="190"/>
      <c r="D12" s="181"/>
      <c r="E12" s="190"/>
      <c r="F12" s="418"/>
      <c r="G12" s="510"/>
    </row>
    <row r="13" spans="1:9" ht="60" customHeight="1" x14ac:dyDescent="0.2">
      <c r="A13" s="509" t="s">
        <v>1043</v>
      </c>
      <c r="B13" s="190"/>
      <c r="C13" s="245" t="s">
        <v>1059</v>
      </c>
      <c r="D13" s="511" t="s">
        <v>238</v>
      </c>
      <c r="E13" s="512"/>
      <c r="F13" s="671">
        <v>2.5000000000000001E-2</v>
      </c>
      <c r="G13" s="182"/>
      <c r="I13" s="188"/>
    </row>
    <row r="14" spans="1:9" x14ac:dyDescent="0.2">
      <c r="A14" s="521"/>
      <c r="B14" s="190"/>
      <c r="C14" s="190"/>
      <c r="D14" s="514"/>
      <c r="E14" s="190"/>
      <c r="F14" s="418"/>
      <c r="G14" s="510"/>
    </row>
    <row r="15" spans="1:9" x14ac:dyDescent="0.2">
      <c r="A15" s="509" t="s">
        <v>1044</v>
      </c>
      <c r="B15" s="190"/>
      <c r="C15" s="190" t="s">
        <v>1060</v>
      </c>
      <c r="D15" s="514" t="s">
        <v>78</v>
      </c>
      <c r="E15" s="515"/>
      <c r="F15" s="513">
        <v>0.1</v>
      </c>
      <c r="G15" s="182"/>
    </row>
    <row r="16" spans="1:9" x14ac:dyDescent="0.2">
      <c r="A16" s="521"/>
      <c r="B16" s="190"/>
      <c r="C16" s="190"/>
      <c r="D16" s="183"/>
      <c r="E16" s="190"/>
      <c r="F16" s="418"/>
      <c r="G16" s="510"/>
    </row>
    <row r="17" spans="1:8" x14ac:dyDescent="0.2">
      <c r="A17" s="509" t="s">
        <v>1045</v>
      </c>
      <c r="B17" s="190"/>
      <c r="C17" s="519" t="s">
        <v>300</v>
      </c>
      <c r="D17" s="183"/>
      <c r="E17" s="190"/>
      <c r="F17" s="418"/>
      <c r="G17" s="510"/>
    </row>
    <row r="18" spans="1:8" x14ac:dyDescent="0.2">
      <c r="A18" s="521"/>
      <c r="B18" s="190"/>
      <c r="C18" s="190"/>
      <c r="D18" s="183"/>
      <c r="E18" s="190"/>
      <c r="F18" s="418"/>
      <c r="G18" s="510"/>
    </row>
    <row r="19" spans="1:8" ht="25.5" x14ac:dyDescent="0.2">
      <c r="A19" s="509" t="s">
        <v>1046</v>
      </c>
      <c r="B19" s="190"/>
      <c r="C19" s="245" t="s">
        <v>1061</v>
      </c>
      <c r="D19" s="511" t="s">
        <v>238</v>
      </c>
      <c r="E19" s="512"/>
      <c r="F19" s="513">
        <v>0.01</v>
      </c>
      <c r="G19" s="182"/>
    </row>
    <row r="20" spans="1:8" x14ac:dyDescent="0.2">
      <c r="A20" s="521"/>
      <c r="B20" s="190"/>
      <c r="C20" s="190"/>
      <c r="D20" s="514"/>
      <c r="E20" s="190"/>
      <c r="F20" s="418"/>
      <c r="G20" s="510"/>
    </row>
    <row r="21" spans="1:8" x14ac:dyDescent="0.2">
      <c r="A21" s="509" t="s">
        <v>1047</v>
      </c>
      <c r="B21" s="190"/>
      <c r="C21" s="190" t="s">
        <v>1062</v>
      </c>
      <c r="D21" s="514" t="s">
        <v>78</v>
      </c>
      <c r="E21" s="515"/>
      <c r="F21" s="513">
        <v>0.1</v>
      </c>
      <c r="G21" s="182"/>
    </row>
    <row r="22" spans="1:8" x14ac:dyDescent="0.2">
      <c r="A22" s="521"/>
      <c r="B22" s="190"/>
      <c r="C22" s="190"/>
      <c r="D22" s="183"/>
      <c r="E22" s="190"/>
      <c r="F22" s="418"/>
      <c r="G22" s="510"/>
    </row>
    <row r="23" spans="1:8" x14ac:dyDescent="0.2">
      <c r="A23" s="509" t="s">
        <v>1048</v>
      </c>
      <c r="B23" s="190"/>
      <c r="C23" s="519" t="s">
        <v>1040</v>
      </c>
      <c r="D23" s="183"/>
      <c r="E23" s="190"/>
      <c r="F23" s="418"/>
      <c r="G23" s="510"/>
    </row>
    <row r="24" spans="1:8" x14ac:dyDescent="0.2">
      <c r="A24" s="521"/>
      <c r="B24" s="190"/>
      <c r="C24" s="190"/>
      <c r="D24" s="183"/>
      <c r="E24" s="190"/>
      <c r="F24" s="418"/>
      <c r="G24" s="510"/>
    </row>
    <row r="25" spans="1:8" ht="38.25" x14ac:dyDescent="0.2">
      <c r="A25" s="509" t="s">
        <v>1049</v>
      </c>
      <c r="B25" s="190"/>
      <c r="C25" s="245" t="s">
        <v>301</v>
      </c>
      <c r="D25" s="511" t="s">
        <v>238</v>
      </c>
      <c r="E25" s="516"/>
      <c r="F25" s="671">
        <v>5.0000000000000001E-3</v>
      </c>
      <c r="G25" s="182"/>
      <c r="H25" s="189"/>
    </row>
    <row r="26" spans="1:8" x14ac:dyDescent="0.2">
      <c r="A26" s="521"/>
      <c r="B26" s="190"/>
      <c r="C26" s="190"/>
      <c r="D26" s="514"/>
      <c r="E26" s="190"/>
      <c r="F26" s="418"/>
      <c r="G26" s="510"/>
    </row>
    <row r="27" spans="1:8" x14ac:dyDescent="0.2">
      <c r="A27" s="509" t="s">
        <v>1050</v>
      </c>
      <c r="B27" s="190"/>
      <c r="C27" s="190" t="s">
        <v>1063</v>
      </c>
      <c r="D27" s="514" t="s">
        <v>78</v>
      </c>
      <c r="E27" s="515"/>
      <c r="F27" s="513">
        <v>0.1</v>
      </c>
      <c r="G27" s="182"/>
    </row>
    <row r="28" spans="1:8" x14ac:dyDescent="0.2">
      <c r="A28" s="521"/>
      <c r="B28" s="190"/>
      <c r="C28" s="190"/>
      <c r="D28" s="184"/>
      <c r="E28" s="190"/>
      <c r="F28" s="418"/>
      <c r="G28" s="510"/>
    </row>
    <row r="29" spans="1:8" x14ac:dyDescent="0.2">
      <c r="A29" s="509" t="s">
        <v>1051</v>
      </c>
      <c r="B29" s="190"/>
      <c r="C29" s="519" t="s">
        <v>302</v>
      </c>
      <c r="D29" s="183"/>
      <c r="E29" s="190"/>
      <c r="F29" s="418"/>
      <c r="G29" s="510"/>
    </row>
    <row r="30" spans="1:8" x14ac:dyDescent="0.2">
      <c r="A30" s="521"/>
      <c r="B30" s="190"/>
      <c r="C30" s="190"/>
      <c r="D30" s="183"/>
      <c r="E30" s="190"/>
      <c r="F30" s="418"/>
      <c r="G30" s="510"/>
    </row>
    <row r="31" spans="1:8" x14ac:dyDescent="0.2">
      <c r="A31" s="509" t="s">
        <v>1052</v>
      </c>
      <c r="B31" s="190"/>
      <c r="C31" s="190" t="s">
        <v>1058</v>
      </c>
      <c r="D31" s="511" t="s">
        <v>238</v>
      </c>
      <c r="E31" s="512"/>
      <c r="F31" s="513">
        <v>0.01</v>
      </c>
      <c r="G31" s="182"/>
    </row>
    <row r="32" spans="1:8" x14ac:dyDescent="0.2">
      <c r="A32" s="521"/>
      <c r="B32" s="190"/>
      <c r="C32" s="190"/>
      <c r="D32" s="514"/>
      <c r="E32" s="190"/>
      <c r="F32" s="418"/>
      <c r="G32" s="510"/>
    </row>
    <row r="33" spans="1:7" x14ac:dyDescent="0.2">
      <c r="A33" s="509" t="s">
        <v>1053</v>
      </c>
      <c r="B33" s="190"/>
      <c r="C33" s="190" t="s">
        <v>1064</v>
      </c>
      <c r="D33" s="514" t="s">
        <v>78</v>
      </c>
      <c r="E33" s="515"/>
      <c r="F33" s="513">
        <v>0.1</v>
      </c>
      <c r="G33" s="182"/>
    </row>
    <row r="34" spans="1:7" x14ac:dyDescent="0.2">
      <c r="A34" s="521"/>
      <c r="B34" s="190"/>
      <c r="C34" s="190"/>
      <c r="D34" s="514"/>
      <c r="E34" s="515"/>
      <c r="F34" s="513"/>
      <c r="G34" s="182"/>
    </row>
    <row r="35" spans="1:7" x14ac:dyDescent="0.2">
      <c r="A35" s="521"/>
      <c r="B35" s="190"/>
      <c r="C35" s="190"/>
      <c r="D35" s="514"/>
      <c r="E35" s="515"/>
      <c r="F35" s="513"/>
      <c r="G35" s="182"/>
    </row>
    <row r="36" spans="1:7" x14ac:dyDescent="0.2">
      <c r="A36" s="509" t="s">
        <v>1054</v>
      </c>
      <c r="B36" s="190"/>
      <c r="C36" s="519" t="s">
        <v>303</v>
      </c>
      <c r="D36" s="183"/>
      <c r="E36" s="190"/>
      <c r="F36" s="418"/>
      <c r="G36" s="182"/>
    </row>
    <row r="37" spans="1:7" x14ac:dyDescent="0.2">
      <c r="A37" s="521"/>
      <c r="B37" s="190"/>
      <c r="C37" s="190"/>
      <c r="D37" s="183"/>
      <c r="E37" s="190"/>
      <c r="F37" s="418"/>
      <c r="G37" s="182"/>
    </row>
    <row r="38" spans="1:7" ht="25.5" x14ac:dyDescent="0.2">
      <c r="A38" s="509" t="s">
        <v>1055</v>
      </c>
      <c r="B38" s="190"/>
      <c r="C38" s="245" t="s">
        <v>1057</v>
      </c>
      <c r="D38" s="511" t="s">
        <v>238</v>
      </c>
      <c r="F38" s="512"/>
      <c r="G38" s="185" t="s">
        <v>304</v>
      </c>
    </row>
    <row r="39" spans="1:7" x14ac:dyDescent="0.2">
      <c r="A39" s="521"/>
      <c r="B39" s="190"/>
      <c r="C39" s="190"/>
      <c r="D39" s="511"/>
      <c r="E39" s="190"/>
      <c r="F39" s="517"/>
      <c r="G39" s="182"/>
    </row>
    <row r="40" spans="1:7" x14ac:dyDescent="0.2">
      <c r="A40" s="509" t="s">
        <v>1056</v>
      </c>
      <c r="B40" s="190"/>
      <c r="C40" s="190" t="s">
        <v>1065</v>
      </c>
      <c r="D40" s="514" t="s">
        <v>78</v>
      </c>
      <c r="E40" s="515"/>
      <c r="F40" s="513">
        <v>0.1</v>
      </c>
      <c r="G40" s="182"/>
    </row>
    <row r="41" spans="1:7" ht="13.5" thickBot="1" x14ac:dyDescent="0.25">
      <c r="A41" s="509"/>
      <c r="B41" s="190"/>
      <c r="C41" s="190"/>
      <c r="D41" s="186"/>
      <c r="E41" s="190"/>
      <c r="F41" s="418"/>
      <c r="G41" s="510"/>
    </row>
    <row r="42" spans="1:7" ht="27.75" customHeight="1" thickBot="1" x14ac:dyDescent="0.25">
      <c r="A42" s="771" t="s">
        <v>305</v>
      </c>
      <c r="B42" s="772"/>
      <c r="C42" s="772"/>
      <c r="D42" s="772"/>
      <c r="E42" s="772"/>
      <c r="F42" s="773"/>
      <c r="G42" s="187"/>
    </row>
  </sheetData>
  <mergeCells count="7">
    <mergeCell ref="C2:F3"/>
    <mergeCell ref="G5:G7"/>
    <mergeCell ref="A42:F42"/>
    <mergeCell ref="C5:C7"/>
    <mergeCell ref="D5:D7"/>
    <mergeCell ref="E5:E7"/>
    <mergeCell ref="F5:F7"/>
  </mergeCells>
  <pageMargins left="0.7" right="0.7" top="0.75" bottom="0.75" header="0.3" footer="0.3"/>
  <pageSetup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I86"/>
  <sheetViews>
    <sheetView showZeros="0" view="pageBreakPreview" topLeftCell="A22" zoomScale="63" zoomScaleNormal="100" zoomScaleSheetLayoutView="63" workbookViewId="0">
      <selection activeCell="B31" sqref="B31"/>
    </sheetView>
  </sheetViews>
  <sheetFormatPr defaultColWidth="8.85546875" defaultRowHeight="15" x14ac:dyDescent="0.25"/>
  <cols>
    <col min="1" max="1" width="16.42578125" style="593" customWidth="1"/>
    <col min="2" max="2" width="78.85546875" style="593" customWidth="1"/>
    <col min="3" max="3" width="35.42578125" style="593" customWidth="1"/>
    <col min="4" max="4" width="46" style="684" bestFit="1" customWidth="1"/>
    <col min="5" max="5" width="28.42578125" style="682" customWidth="1"/>
    <col min="6" max="8" width="8.85546875" style="682"/>
    <col min="9" max="16384" width="8.85546875" style="1"/>
  </cols>
  <sheetData>
    <row r="1" spans="1:35" x14ac:dyDescent="0.25">
      <c r="A1" s="582">
        <f>'Schedule A - P&amp;G'!A1</f>
        <v>0</v>
      </c>
      <c r="B1" s="10"/>
      <c r="C1" s="583" t="str">
        <f>'Schedule A - P&amp;G'!I1</f>
        <v>RW10395951/21 ( R )</v>
      </c>
      <c r="D1" s="678"/>
      <c r="E1" s="679"/>
      <c r="F1" s="680"/>
      <c r="G1" s="681"/>
    </row>
    <row r="2" spans="1:35" ht="21" customHeight="1" x14ac:dyDescent="0.25">
      <c r="A2" s="584">
        <f>'Schedule A - P&amp;G'!A2</f>
        <v>0</v>
      </c>
      <c r="B2" s="715" t="s">
        <v>977</v>
      </c>
      <c r="C2" s="308"/>
      <c r="D2" s="683"/>
      <c r="E2" s="683"/>
      <c r="F2" s="683"/>
      <c r="G2" s="683"/>
    </row>
    <row r="3" spans="1:35" x14ac:dyDescent="0.25">
      <c r="A3" s="584">
        <f>'Schedule A - P&amp;G'!A4</f>
        <v>0</v>
      </c>
      <c r="B3" s="715"/>
      <c r="C3" s="585"/>
      <c r="G3" s="685" t="str">
        <f>'Schedule A - P&amp;G'!I4</f>
        <v>Schedule A: P&amp;G</v>
      </c>
    </row>
    <row r="4" spans="1:35" ht="15.75" thickBot="1" x14ac:dyDescent="0.3">
      <c r="A4" s="586"/>
      <c r="B4" s="587"/>
      <c r="C4" s="586"/>
      <c r="E4" s="686"/>
      <c r="F4" s="686"/>
      <c r="G4" s="686"/>
      <c r="H4" s="686"/>
      <c r="I4" s="2"/>
      <c r="J4" s="2"/>
      <c r="K4" s="2"/>
      <c r="L4" s="2"/>
      <c r="M4" s="2"/>
      <c r="N4" s="2"/>
      <c r="O4" s="2"/>
      <c r="P4" s="2"/>
      <c r="Q4" s="2"/>
      <c r="R4" s="2"/>
      <c r="S4" s="2"/>
      <c r="T4" s="2"/>
      <c r="U4" s="2"/>
      <c r="V4" s="2"/>
      <c r="W4" s="2"/>
      <c r="X4" s="2"/>
      <c r="Y4" s="2"/>
      <c r="Z4" s="2"/>
      <c r="AA4" s="2"/>
      <c r="AB4" s="2"/>
      <c r="AC4" s="2"/>
      <c r="AD4" s="2"/>
      <c r="AE4" s="2"/>
      <c r="AF4" s="2"/>
      <c r="AG4" s="2"/>
      <c r="AH4" s="2"/>
      <c r="AI4" s="2"/>
    </row>
    <row r="5" spans="1:35" ht="12" customHeight="1" x14ac:dyDescent="0.25">
      <c r="A5" s="782" t="s">
        <v>1066</v>
      </c>
      <c r="B5" s="783"/>
      <c r="C5" s="784"/>
      <c r="E5" s="686"/>
      <c r="F5" s="686"/>
      <c r="G5" s="686"/>
      <c r="H5" s="686"/>
      <c r="I5" s="2"/>
      <c r="J5" s="2"/>
      <c r="K5" s="2"/>
      <c r="L5" s="2"/>
      <c r="M5" s="2"/>
      <c r="N5" s="2"/>
      <c r="O5" s="2"/>
      <c r="P5" s="2"/>
      <c r="Q5" s="2"/>
      <c r="R5" s="2"/>
      <c r="S5" s="2"/>
      <c r="T5" s="2"/>
      <c r="U5" s="2"/>
      <c r="V5" s="2"/>
      <c r="W5" s="2"/>
      <c r="X5" s="2"/>
      <c r="Y5" s="2"/>
      <c r="Z5" s="2"/>
      <c r="AA5" s="2"/>
      <c r="AB5" s="2"/>
      <c r="AC5" s="2"/>
      <c r="AD5" s="2"/>
      <c r="AE5" s="2"/>
      <c r="AF5" s="2"/>
      <c r="AG5" s="2"/>
      <c r="AH5" s="2"/>
      <c r="AI5" s="2"/>
    </row>
    <row r="6" spans="1:35" ht="15" customHeight="1" thickBot="1" x14ac:dyDescent="0.3">
      <c r="A6" s="785"/>
      <c r="B6" s="786"/>
      <c r="C6" s="787"/>
      <c r="E6" s="686"/>
      <c r="F6" s="686"/>
      <c r="G6" s="686"/>
      <c r="H6" s="686"/>
      <c r="I6" s="2"/>
      <c r="J6" s="2"/>
      <c r="K6" s="2"/>
      <c r="L6" s="2"/>
      <c r="M6" s="2"/>
      <c r="N6" s="2"/>
      <c r="O6" s="2"/>
      <c r="P6" s="2"/>
      <c r="Q6" s="2"/>
      <c r="R6" s="2"/>
      <c r="S6" s="2"/>
      <c r="T6" s="2"/>
      <c r="U6" s="2"/>
      <c r="V6" s="2"/>
      <c r="W6" s="2"/>
      <c r="X6" s="2"/>
      <c r="Y6" s="2"/>
      <c r="Z6" s="2"/>
      <c r="AA6" s="2"/>
      <c r="AB6" s="2"/>
      <c r="AC6" s="2"/>
      <c r="AD6" s="2"/>
      <c r="AE6" s="2"/>
      <c r="AF6" s="2"/>
      <c r="AG6" s="2"/>
      <c r="AH6" s="2"/>
      <c r="AI6" s="2"/>
    </row>
    <row r="7" spans="1:35" ht="15.75" customHeight="1" thickTop="1" x14ac:dyDescent="0.25">
      <c r="A7" s="789" t="s">
        <v>4</v>
      </c>
      <c r="B7" s="791" t="s">
        <v>0</v>
      </c>
      <c r="C7" s="780" t="s">
        <v>7</v>
      </c>
      <c r="E7" s="686"/>
      <c r="F7" s="686"/>
      <c r="G7" s="686"/>
      <c r="H7" s="686"/>
      <c r="I7" s="2"/>
      <c r="J7" s="2"/>
      <c r="K7" s="2"/>
      <c r="L7" s="2"/>
      <c r="M7" s="2"/>
      <c r="N7" s="2"/>
      <c r="O7" s="2"/>
      <c r="P7" s="2"/>
      <c r="Q7" s="2"/>
      <c r="R7" s="2"/>
      <c r="S7" s="2"/>
      <c r="T7" s="2"/>
      <c r="U7" s="2"/>
      <c r="V7" s="2"/>
      <c r="W7" s="2"/>
      <c r="X7" s="2"/>
      <c r="Y7" s="2"/>
      <c r="Z7" s="2"/>
      <c r="AA7" s="2"/>
      <c r="AB7" s="2"/>
      <c r="AC7" s="2"/>
      <c r="AD7" s="2"/>
      <c r="AE7" s="2"/>
      <c r="AF7" s="2"/>
      <c r="AG7" s="2"/>
      <c r="AH7" s="2"/>
      <c r="AI7" s="2"/>
    </row>
    <row r="8" spans="1:35" ht="15.75" customHeight="1" thickBot="1" x14ac:dyDescent="0.3">
      <c r="A8" s="790"/>
      <c r="B8" s="792"/>
      <c r="C8" s="781"/>
      <c r="E8" s="686"/>
      <c r="F8" s="686"/>
      <c r="G8" s="686"/>
      <c r="H8" s="686"/>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25">
      <c r="A9" s="3"/>
      <c r="B9" s="4"/>
      <c r="C9" s="672"/>
      <c r="D9" s="687"/>
      <c r="E9" s="686"/>
      <c r="F9" s="686"/>
      <c r="G9" s="686"/>
      <c r="H9" s="686"/>
      <c r="I9" s="2"/>
      <c r="J9" s="2"/>
      <c r="K9" s="2"/>
      <c r="L9" s="2"/>
      <c r="M9" s="2"/>
      <c r="N9" s="2"/>
      <c r="O9" s="2"/>
      <c r="P9" s="2"/>
      <c r="Q9" s="2"/>
      <c r="R9" s="2"/>
      <c r="S9" s="2"/>
      <c r="T9" s="2"/>
      <c r="U9" s="2"/>
      <c r="V9" s="2"/>
      <c r="W9" s="2"/>
      <c r="X9" s="2"/>
      <c r="Y9" s="2"/>
      <c r="Z9" s="2"/>
      <c r="AA9" s="2"/>
      <c r="AB9" s="2"/>
      <c r="AC9" s="2"/>
      <c r="AD9" s="2"/>
      <c r="AE9" s="2"/>
      <c r="AF9" s="2"/>
      <c r="AG9" s="2"/>
      <c r="AH9" s="2"/>
      <c r="AI9" s="2"/>
    </row>
    <row r="10" spans="1:35" ht="26.45" customHeight="1" x14ac:dyDescent="0.25">
      <c r="A10" s="595" t="s">
        <v>1</v>
      </c>
      <c r="B10" s="588" t="s">
        <v>8</v>
      </c>
      <c r="C10" s="673"/>
      <c r="D10" s="688">
        <f>20%*SUM(C11:C15)</f>
        <v>0</v>
      </c>
      <c r="E10" s="689"/>
      <c r="F10" s="686"/>
      <c r="G10" s="686"/>
      <c r="H10" s="686"/>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26.45" customHeight="1" x14ac:dyDescent="0.25">
      <c r="A11" s="596" t="s">
        <v>2</v>
      </c>
      <c r="B11" s="590" t="s">
        <v>873</v>
      </c>
      <c r="C11" s="673">
        <f>'Schedule F - BW Section 1'!G170</f>
        <v>0</v>
      </c>
      <c r="D11" s="687"/>
      <c r="E11" s="686"/>
      <c r="F11" s="686"/>
      <c r="G11" s="686"/>
      <c r="H11" s="686"/>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ht="26.45" customHeight="1" x14ac:dyDescent="0.25">
      <c r="A12" s="596" t="s">
        <v>3</v>
      </c>
      <c r="B12" s="591" t="s">
        <v>268</v>
      </c>
      <c r="C12" s="673">
        <f>'Schedule G - BW Section 2 '!I106</f>
        <v>0</v>
      </c>
      <c r="D12" s="687"/>
      <c r="E12" s="686"/>
      <c r="F12" s="686"/>
      <c r="G12" s="686"/>
      <c r="H12" s="686"/>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ht="26.45" customHeight="1" x14ac:dyDescent="0.25">
      <c r="A13" s="596" t="s">
        <v>267</v>
      </c>
      <c r="B13" s="591" t="s">
        <v>872</v>
      </c>
      <c r="C13" s="673">
        <f>'SCHEDULE E - Architectural'!G761+'SCHEDULE E - Architectural'!G1069</f>
        <v>0</v>
      </c>
      <c r="D13" s="687"/>
      <c r="E13" s="686"/>
      <c r="F13" s="686"/>
      <c r="G13" s="686"/>
      <c r="H13" s="686"/>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ht="26.45" customHeight="1" x14ac:dyDescent="0.25">
      <c r="A14" s="596" t="s">
        <v>294</v>
      </c>
      <c r="B14" s="592" t="s">
        <v>851</v>
      </c>
      <c r="C14" s="673">
        <f>'SCHEDULE H - Electrical'!H37</f>
        <v>0</v>
      </c>
      <c r="D14" s="687"/>
      <c r="E14" s="686"/>
      <c r="F14" s="686"/>
      <c r="G14" s="686"/>
      <c r="H14" s="686"/>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ht="26.45" customHeight="1" x14ac:dyDescent="0.25">
      <c r="A15" s="596" t="s">
        <v>306</v>
      </c>
      <c r="B15" s="592" t="s">
        <v>233</v>
      </c>
      <c r="C15" s="673"/>
      <c r="D15" s="687"/>
      <c r="E15" s="686"/>
      <c r="F15" s="686"/>
      <c r="G15" s="686"/>
      <c r="H15" s="686"/>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35" ht="26.45" customHeight="1" x14ac:dyDescent="0.25">
      <c r="A16" s="596" t="s">
        <v>852</v>
      </c>
      <c r="B16" s="592" t="s">
        <v>234</v>
      </c>
      <c r="C16" s="673">
        <f>'SCHEDULE I - SED'!G42</f>
        <v>0</v>
      </c>
      <c r="D16" s="687"/>
      <c r="E16" s="689"/>
      <c r="F16" s="686"/>
      <c r="G16" s="686"/>
      <c r="H16" s="686"/>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row>
    <row r="17" spans="1:35" ht="26.45" customHeight="1" x14ac:dyDescent="0.25">
      <c r="A17" s="596" t="s">
        <v>870</v>
      </c>
      <c r="B17" s="592" t="s">
        <v>295</v>
      </c>
      <c r="C17" s="673"/>
      <c r="D17" s="687"/>
      <c r="E17" s="686"/>
      <c r="F17" s="686"/>
      <c r="G17" s="686"/>
      <c r="H17" s="686"/>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row>
    <row r="18" spans="1:35" ht="26.45" customHeight="1" x14ac:dyDescent="0.25">
      <c r="A18" s="596"/>
      <c r="B18" s="592"/>
      <c r="C18" s="673"/>
      <c r="D18" s="687">
        <f t="shared" ref="D18" si="0">C18</f>
        <v>0</v>
      </c>
      <c r="E18" s="689"/>
      <c r="F18" s="686"/>
      <c r="G18" s="686"/>
      <c r="H18" s="686"/>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row>
    <row r="19" spans="1:35" s="5" customFormat="1" ht="26.45" customHeight="1" x14ac:dyDescent="0.25">
      <c r="A19" s="589"/>
      <c r="B19" s="592"/>
      <c r="C19" s="673"/>
      <c r="D19" s="687"/>
      <c r="E19" s="686"/>
      <c r="F19" s="686"/>
      <c r="G19" s="686"/>
      <c r="H19" s="686"/>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35" ht="26.45" customHeight="1" x14ac:dyDescent="0.25">
      <c r="A20" s="589"/>
      <c r="B20" s="592"/>
      <c r="C20" s="673"/>
      <c r="D20" s="687"/>
      <c r="E20" s="686"/>
      <c r="F20" s="686"/>
      <c r="G20" s="686"/>
      <c r="H20" s="686"/>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35" ht="26.45" customHeight="1" x14ac:dyDescent="0.25">
      <c r="A21" s="589"/>
      <c r="B21" s="592"/>
      <c r="C21" s="673"/>
      <c r="D21" s="687"/>
      <c r="E21" s="686"/>
      <c r="F21" s="686"/>
      <c r="G21" s="686"/>
      <c r="H21" s="686"/>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row>
    <row r="22" spans="1:35" ht="26.45" customHeight="1" x14ac:dyDescent="0.25">
      <c r="A22" s="589"/>
      <c r="B22" s="592"/>
      <c r="C22" s="673"/>
      <c r="E22" s="686"/>
      <c r="F22" s="686"/>
      <c r="G22" s="686"/>
      <c r="H22" s="686"/>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35" ht="26.45" customHeight="1" x14ac:dyDescent="0.25">
      <c r="A23" s="589"/>
      <c r="B23" s="592"/>
      <c r="C23" s="673"/>
      <c r="E23" s="686"/>
      <c r="F23" s="686"/>
      <c r="G23" s="686"/>
      <c r="H23" s="686"/>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row>
    <row r="24" spans="1:35" ht="26.45" customHeight="1" x14ac:dyDescent="0.25">
      <c r="A24" s="589"/>
      <c r="B24" s="592"/>
      <c r="C24" s="673"/>
      <c r="E24" s="686"/>
      <c r="F24" s="686"/>
      <c r="G24" s="686"/>
      <c r="H24" s="686"/>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s="2" customFormat="1" ht="26.45" customHeight="1" x14ac:dyDescent="0.25">
      <c r="A25" s="589"/>
      <c r="B25" s="592"/>
      <c r="C25" s="673"/>
      <c r="D25" s="684"/>
      <c r="E25" s="686"/>
      <c r="F25" s="686"/>
      <c r="G25" s="686"/>
      <c r="H25" s="686"/>
    </row>
    <row r="26" spans="1:35" ht="26.45" customHeight="1" x14ac:dyDescent="0.25">
      <c r="A26" s="589"/>
      <c r="B26" s="592"/>
      <c r="C26" s="673"/>
      <c r="E26" s="686"/>
      <c r="F26" s="686"/>
      <c r="G26" s="686"/>
      <c r="H26" s="686"/>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ht="26.45" customHeight="1" x14ac:dyDescent="0.25">
      <c r="A27" s="589"/>
      <c r="B27" s="592"/>
      <c r="C27" s="673"/>
      <c r="E27" s="686"/>
      <c r="F27" s="686"/>
      <c r="G27" s="686"/>
      <c r="H27" s="686"/>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ht="15.75" thickBot="1" x14ac:dyDescent="0.3">
      <c r="A28" s="6"/>
      <c r="B28" s="7"/>
      <c r="C28" s="674"/>
      <c r="E28" s="686"/>
      <c r="F28" s="686"/>
      <c r="G28" s="686"/>
      <c r="H28" s="686"/>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ht="39.950000000000003" customHeight="1" x14ac:dyDescent="0.25">
      <c r="A29" s="697"/>
      <c r="B29" s="698" t="s">
        <v>1068</v>
      </c>
      <c r="C29" s="675"/>
      <c r="D29" s="690"/>
      <c r="E29" s="686"/>
      <c r="F29" s="686"/>
      <c r="G29" s="686"/>
      <c r="H29" s="686"/>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ht="35.450000000000003" customHeight="1" x14ac:dyDescent="0.25">
      <c r="A30" s="596" t="s">
        <v>871</v>
      </c>
      <c r="B30" s="696" t="s">
        <v>307</v>
      </c>
      <c r="C30" s="676"/>
      <c r="D30" s="691"/>
      <c r="E30" s="686"/>
      <c r="F30" s="686"/>
      <c r="G30" s="686"/>
      <c r="H30" s="686"/>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ht="36" customHeight="1" thickBot="1" x14ac:dyDescent="0.3">
      <c r="A31" s="699"/>
      <c r="B31" s="700" t="s">
        <v>1067</v>
      </c>
      <c r="C31" s="677"/>
      <c r="D31" s="692"/>
      <c r="E31" s="686"/>
      <c r="F31" s="686"/>
      <c r="G31" s="686"/>
      <c r="H31" s="686"/>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x14ac:dyDescent="0.25">
      <c r="B32" s="582"/>
      <c r="D32" s="693"/>
      <c r="E32" s="686"/>
      <c r="F32" s="686"/>
      <c r="G32" s="686"/>
      <c r="H32" s="686"/>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1:35" x14ac:dyDescent="0.25">
      <c r="A33" s="788"/>
      <c r="B33" s="788"/>
      <c r="C33" s="52"/>
      <c r="E33" s="686"/>
      <c r="F33" s="686"/>
      <c r="G33" s="686"/>
      <c r="H33" s="686"/>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s="53" customFormat="1" ht="15" customHeight="1" x14ac:dyDescent="0.2">
      <c r="A34" s="593"/>
      <c r="B34" s="593"/>
      <c r="C34" s="593"/>
      <c r="D34" s="694"/>
      <c r="E34" s="694"/>
      <c r="F34" s="694"/>
      <c r="G34" s="694"/>
      <c r="H34" s="695"/>
    </row>
    <row r="43" spans="1:35" x14ac:dyDescent="0.25">
      <c r="A43" s="594"/>
      <c r="B43" s="594"/>
      <c r="C43" s="594"/>
    </row>
    <row r="44" spans="1:35" x14ac:dyDescent="0.25">
      <c r="A44" s="594"/>
      <c r="B44" s="594"/>
      <c r="C44" s="594"/>
    </row>
    <row r="45" spans="1:35" x14ac:dyDescent="0.25">
      <c r="A45" s="594"/>
      <c r="B45" s="594"/>
      <c r="C45" s="594"/>
    </row>
    <row r="46" spans="1:35" x14ac:dyDescent="0.25">
      <c r="A46" s="594"/>
      <c r="B46" s="594"/>
      <c r="C46" s="594"/>
    </row>
    <row r="47" spans="1:35" ht="15.75" customHeight="1" x14ac:dyDescent="0.25">
      <c r="A47" s="594"/>
      <c r="B47" s="594"/>
      <c r="C47" s="594"/>
    </row>
    <row r="48" spans="1:35" ht="15.75" customHeight="1" x14ac:dyDescent="0.25">
      <c r="A48" s="594"/>
      <c r="B48" s="594"/>
      <c r="C48" s="594"/>
    </row>
    <row r="49" spans="1:3" x14ac:dyDescent="0.25">
      <c r="A49" s="594"/>
      <c r="B49" s="594"/>
      <c r="C49" s="594"/>
    </row>
    <row r="50" spans="1:3" x14ac:dyDescent="0.25">
      <c r="A50" s="594"/>
      <c r="B50" s="594"/>
      <c r="C50" s="594"/>
    </row>
    <row r="51" spans="1:3" x14ac:dyDescent="0.25">
      <c r="A51" s="594"/>
      <c r="B51" s="594"/>
      <c r="C51" s="594"/>
    </row>
    <row r="52" spans="1:3" x14ac:dyDescent="0.25">
      <c r="A52" s="594"/>
      <c r="B52" s="594"/>
      <c r="C52" s="594"/>
    </row>
    <row r="53" spans="1:3" x14ac:dyDescent="0.25">
      <c r="A53" s="594"/>
      <c r="B53" s="594"/>
      <c r="C53" s="594"/>
    </row>
    <row r="54" spans="1:3" x14ac:dyDescent="0.25">
      <c r="A54" s="594"/>
      <c r="B54" s="594"/>
      <c r="C54" s="594"/>
    </row>
    <row r="55" spans="1:3" x14ac:dyDescent="0.25">
      <c r="A55" s="594"/>
      <c r="B55" s="594"/>
      <c r="C55" s="594"/>
    </row>
    <row r="56" spans="1:3" x14ac:dyDescent="0.25">
      <c r="A56" s="594"/>
      <c r="B56" s="594"/>
      <c r="C56" s="594"/>
    </row>
    <row r="57" spans="1:3" x14ac:dyDescent="0.25">
      <c r="A57" s="594"/>
      <c r="B57" s="594"/>
      <c r="C57" s="594"/>
    </row>
    <row r="58" spans="1:3" x14ac:dyDescent="0.25">
      <c r="A58" s="594"/>
      <c r="B58" s="594"/>
      <c r="C58" s="594"/>
    </row>
    <row r="59" spans="1:3" x14ac:dyDescent="0.25">
      <c r="A59" s="594"/>
      <c r="B59" s="594"/>
      <c r="C59" s="594"/>
    </row>
    <row r="60" spans="1:3" x14ac:dyDescent="0.25">
      <c r="A60" s="594"/>
      <c r="B60" s="594"/>
      <c r="C60" s="594"/>
    </row>
    <row r="61" spans="1:3" x14ac:dyDescent="0.25">
      <c r="A61" s="594"/>
      <c r="B61" s="594"/>
      <c r="C61" s="594"/>
    </row>
    <row r="62" spans="1:3" x14ac:dyDescent="0.25">
      <c r="A62" s="594"/>
      <c r="B62" s="594"/>
      <c r="C62" s="594"/>
    </row>
    <row r="63" spans="1:3" x14ac:dyDescent="0.25">
      <c r="A63" s="594"/>
      <c r="B63" s="594"/>
      <c r="C63" s="594"/>
    </row>
    <row r="64" spans="1:3" x14ac:dyDescent="0.25">
      <c r="A64" s="594"/>
      <c r="B64" s="594"/>
      <c r="C64" s="594"/>
    </row>
    <row r="65" spans="1:3" ht="32.25" customHeight="1" x14ac:dyDescent="0.25">
      <c r="A65" s="594"/>
      <c r="B65" s="594"/>
      <c r="C65" s="594"/>
    </row>
    <row r="66" spans="1:3" ht="47.25" customHeight="1" x14ac:dyDescent="0.25">
      <c r="A66" s="594"/>
      <c r="B66" s="594"/>
      <c r="C66" s="594"/>
    </row>
    <row r="67" spans="1:3" ht="15.75" customHeight="1" x14ac:dyDescent="0.25">
      <c r="A67" s="594"/>
      <c r="B67" s="594"/>
      <c r="C67" s="594"/>
    </row>
    <row r="68" spans="1:3" ht="15.75" customHeight="1" x14ac:dyDescent="0.25">
      <c r="A68" s="594"/>
      <c r="B68" s="594"/>
      <c r="C68" s="594"/>
    </row>
    <row r="69" spans="1:3" ht="16.5" customHeight="1" x14ac:dyDescent="0.25">
      <c r="A69" s="594"/>
      <c r="B69" s="594"/>
      <c r="C69" s="594"/>
    </row>
    <row r="70" spans="1:3" ht="15.75" customHeight="1" x14ac:dyDescent="0.25">
      <c r="A70" s="594"/>
      <c r="B70" s="594"/>
      <c r="C70" s="594"/>
    </row>
    <row r="71" spans="1:3" x14ac:dyDescent="0.25">
      <c r="A71" s="594"/>
      <c r="B71" s="594"/>
      <c r="C71" s="594"/>
    </row>
    <row r="82" ht="48" customHeight="1" x14ac:dyDescent="0.25"/>
    <row r="86" ht="46.35" customHeight="1" x14ac:dyDescent="0.25"/>
  </sheetData>
  <mergeCells count="6">
    <mergeCell ref="C7:C8"/>
    <mergeCell ref="A5:C6"/>
    <mergeCell ref="B2:B3"/>
    <mergeCell ref="A33:B33"/>
    <mergeCell ref="A7:A8"/>
    <mergeCell ref="B7:B8"/>
  </mergeCells>
  <conditionalFormatting sqref="G34">
    <cfRule type="expression" dxfId="0" priority="1" stopIfTrue="1">
      <formula>$M$3=0</formula>
    </cfRule>
  </conditionalFormatting>
  <printOptions horizontalCentered="1"/>
  <pageMargins left="0.25" right="0.25" top="0.75" bottom="0.75" header="0.3" footer="0.3"/>
  <pageSetup paperSize="9" scale="54" firstPageNumber="182" orientation="landscape" useFirstPageNumber="1" r:id="rId1"/>
  <headerFooter>
    <oddFooter>&amp;C&amp;"universe,Regular"&amp;P&amp;R&amp;"universe,Regular"Bill of Quantities</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65"/>
  <sheetViews>
    <sheetView workbookViewId="0">
      <selection sqref="A1:XFD1048576"/>
    </sheetView>
  </sheetViews>
  <sheetFormatPr defaultRowHeight="12.75" x14ac:dyDescent="0.2"/>
  <cols>
    <col min="1" max="1" width="9.140625" customWidth="1"/>
    <col min="2" max="2" width="79.5703125" customWidth="1"/>
    <col min="3" max="3" width="24.5703125" customWidth="1"/>
    <col min="4" max="4" width="20" customWidth="1"/>
    <col min="5" max="5" width="14.5703125" customWidth="1"/>
    <col min="6" max="6" width="13.42578125" customWidth="1"/>
    <col min="7" max="7" width="43.42578125" customWidth="1"/>
  </cols>
  <sheetData>
    <row r="1" spans="1:8" ht="15" x14ac:dyDescent="0.2">
      <c r="A1" s="54"/>
      <c r="C1" s="54"/>
    </row>
    <row r="2" spans="1:8" ht="15" x14ac:dyDescent="0.2">
      <c r="A2" s="55"/>
    </row>
    <row r="3" spans="1:8" ht="15" x14ac:dyDescent="0.2">
      <c r="A3" s="56"/>
    </row>
    <row r="4" spans="1:8" x14ac:dyDescent="0.2">
      <c r="A4" s="57"/>
    </row>
    <row r="5" spans="1:8" ht="15.75" thickBot="1" x14ac:dyDescent="0.25">
      <c r="A5" s="58"/>
    </row>
    <row r="6" spans="1:8" ht="12.75" customHeight="1" x14ac:dyDescent="0.2">
      <c r="A6" s="813"/>
      <c r="B6" s="809"/>
      <c r="C6" s="815"/>
      <c r="D6" s="809"/>
      <c r="E6" s="809"/>
      <c r="F6" s="809"/>
      <c r="G6" s="811"/>
      <c r="H6" s="59"/>
    </row>
    <row r="7" spans="1:8" ht="12.75" customHeight="1" x14ac:dyDescent="0.2">
      <c r="A7" s="814"/>
      <c r="B7" s="810"/>
      <c r="C7" s="816"/>
      <c r="D7" s="810"/>
      <c r="E7" s="810"/>
      <c r="F7" s="810"/>
      <c r="G7" s="812"/>
      <c r="H7" s="59"/>
    </row>
    <row r="8" spans="1:8" x14ac:dyDescent="0.2">
      <c r="A8" s="60"/>
      <c r="B8" s="805"/>
      <c r="C8" s="806"/>
      <c r="D8" s="61"/>
      <c r="E8" s="61"/>
      <c r="F8" s="61"/>
      <c r="G8" s="62"/>
      <c r="H8" s="63"/>
    </row>
    <row r="9" spans="1:8" x14ac:dyDescent="0.2">
      <c r="A9" s="60"/>
      <c r="B9" s="805"/>
      <c r="C9" s="806"/>
      <c r="D9" s="61"/>
      <c r="E9" s="61"/>
      <c r="F9" s="61"/>
      <c r="G9" s="62"/>
      <c r="H9" s="63"/>
    </row>
    <row r="10" spans="1:8" x14ac:dyDescent="0.2">
      <c r="A10" s="60"/>
      <c r="B10" s="805"/>
      <c r="C10" s="806"/>
      <c r="D10" s="61"/>
      <c r="E10" s="61"/>
      <c r="F10" s="61"/>
      <c r="G10" s="62"/>
      <c r="H10" s="63"/>
    </row>
    <row r="11" spans="1:8" x14ac:dyDescent="0.2">
      <c r="A11" s="60"/>
      <c r="B11" s="805"/>
      <c r="C11" s="806"/>
      <c r="D11" s="61"/>
      <c r="E11" s="61"/>
      <c r="F11" s="61"/>
      <c r="G11" s="62"/>
      <c r="H11" s="63"/>
    </row>
    <row r="12" spans="1:8" x14ac:dyDescent="0.2">
      <c r="A12" s="64"/>
      <c r="B12" s="805"/>
      <c r="C12" s="806"/>
      <c r="D12" s="65"/>
      <c r="E12" s="65"/>
      <c r="F12" s="65"/>
      <c r="G12" s="66"/>
      <c r="H12" s="67"/>
    </row>
    <row r="13" spans="1:8" x14ac:dyDescent="0.2">
      <c r="A13" s="60"/>
      <c r="B13" s="805"/>
      <c r="C13" s="806"/>
      <c r="D13" s="61"/>
      <c r="E13" s="61"/>
      <c r="F13" s="61"/>
      <c r="G13" s="62"/>
      <c r="H13" s="63"/>
    </row>
    <row r="14" spans="1:8" x14ac:dyDescent="0.2">
      <c r="A14" s="60"/>
      <c r="B14" s="805"/>
      <c r="C14" s="806"/>
      <c r="D14" s="61"/>
      <c r="E14" s="61"/>
      <c r="F14" s="61"/>
      <c r="G14" s="62"/>
      <c r="H14" s="63"/>
    </row>
    <row r="15" spans="1:8" x14ac:dyDescent="0.2">
      <c r="A15" s="60"/>
      <c r="B15" s="805"/>
      <c r="C15" s="806"/>
      <c r="D15" s="61"/>
      <c r="E15" s="61"/>
      <c r="F15" s="61"/>
      <c r="G15" s="62"/>
      <c r="H15" s="63"/>
    </row>
    <row r="16" spans="1:8" x14ac:dyDescent="0.2">
      <c r="A16" s="60"/>
      <c r="B16" s="805"/>
      <c r="C16" s="806"/>
      <c r="D16" s="61"/>
      <c r="E16" s="61"/>
      <c r="F16" s="61"/>
      <c r="G16" s="62"/>
      <c r="H16" s="63"/>
    </row>
    <row r="17" spans="1:8" x14ac:dyDescent="0.2">
      <c r="A17" s="808"/>
      <c r="B17" s="805"/>
      <c r="C17" s="806"/>
      <c r="D17" s="807"/>
      <c r="E17" s="807"/>
      <c r="F17" s="807"/>
      <c r="G17" s="803"/>
      <c r="H17" s="804"/>
    </row>
    <row r="18" spans="1:8" x14ac:dyDescent="0.2">
      <c r="A18" s="808"/>
      <c r="B18" s="805"/>
      <c r="C18" s="806"/>
      <c r="D18" s="807"/>
      <c r="E18" s="807"/>
      <c r="F18" s="807"/>
      <c r="G18" s="803"/>
      <c r="H18" s="804"/>
    </row>
    <row r="19" spans="1:8" x14ac:dyDescent="0.2">
      <c r="A19" s="808"/>
      <c r="B19" s="805"/>
      <c r="C19" s="806"/>
      <c r="D19" s="807"/>
      <c r="E19" s="807"/>
      <c r="F19" s="807"/>
      <c r="G19" s="803"/>
      <c r="H19" s="804"/>
    </row>
    <row r="20" spans="1:8" x14ac:dyDescent="0.2">
      <c r="A20" s="808"/>
      <c r="B20" s="805"/>
      <c r="C20" s="806"/>
      <c r="D20" s="807"/>
      <c r="E20" s="807"/>
      <c r="F20" s="807"/>
      <c r="G20" s="803"/>
      <c r="H20" s="804"/>
    </row>
    <row r="21" spans="1:8" x14ac:dyDescent="0.2">
      <c r="A21" s="60"/>
      <c r="B21" s="805"/>
      <c r="C21" s="806"/>
      <c r="D21" s="61"/>
      <c r="E21" s="61"/>
      <c r="F21" s="61"/>
      <c r="G21" s="62"/>
      <c r="H21" s="63"/>
    </row>
    <row r="22" spans="1:8" x14ac:dyDescent="0.2">
      <c r="A22" s="60"/>
      <c r="B22" s="805"/>
      <c r="C22" s="806"/>
      <c r="D22" s="61"/>
      <c r="E22" s="61"/>
      <c r="F22" s="61"/>
      <c r="G22" s="62"/>
      <c r="H22" s="63"/>
    </row>
    <row r="23" spans="1:8" x14ac:dyDescent="0.2">
      <c r="A23" s="60"/>
      <c r="B23" s="805"/>
      <c r="C23" s="806"/>
      <c r="D23" s="61"/>
      <c r="E23" s="61"/>
      <c r="F23" s="61"/>
      <c r="G23" s="62"/>
      <c r="H23" s="63"/>
    </row>
    <row r="24" spans="1:8" x14ac:dyDescent="0.2">
      <c r="A24" s="60"/>
      <c r="B24" s="801"/>
      <c r="C24" s="802"/>
      <c r="D24" s="61"/>
      <c r="E24" s="61"/>
      <c r="F24" s="61"/>
      <c r="G24" s="62"/>
      <c r="H24" s="63"/>
    </row>
    <row r="25" spans="1:8" x14ac:dyDescent="0.2">
      <c r="A25" s="60"/>
      <c r="B25" s="801"/>
      <c r="C25" s="802"/>
      <c r="D25" s="61"/>
      <c r="E25" s="61"/>
      <c r="F25" s="61"/>
      <c r="H25" s="63"/>
    </row>
    <row r="26" spans="1:8" x14ac:dyDescent="0.2">
      <c r="A26" s="60"/>
      <c r="B26" s="801"/>
      <c r="C26" s="802"/>
      <c r="D26" s="61"/>
      <c r="E26" s="61"/>
      <c r="F26" s="61"/>
      <c r="G26" s="62"/>
      <c r="H26" s="63"/>
    </row>
    <row r="27" spans="1:8" x14ac:dyDescent="0.2">
      <c r="A27" s="60"/>
      <c r="B27" s="801"/>
      <c r="C27" s="802"/>
      <c r="D27" s="61"/>
      <c r="E27" s="61"/>
      <c r="F27" s="61"/>
      <c r="G27" s="62"/>
      <c r="H27" s="63"/>
    </row>
    <row r="28" spans="1:8" x14ac:dyDescent="0.2">
      <c r="A28" s="60"/>
      <c r="B28" s="801"/>
      <c r="C28" s="802"/>
      <c r="D28" s="61"/>
      <c r="E28" s="61"/>
      <c r="F28" s="61"/>
      <c r="G28" s="62"/>
      <c r="H28" s="63"/>
    </row>
    <row r="29" spans="1:8" x14ac:dyDescent="0.2">
      <c r="A29" s="60"/>
      <c r="B29" s="801"/>
      <c r="C29" s="802"/>
      <c r="D29" s="61"/>
      <c r="E29" s="61"/>
      <c r="F29" s="61"/>
      <c r="G29" s="62"/>
      <c r="H29" s="63"/>
    </row>
    <row r="30" spans="1:8" x14ac:dyDescent="0.2">
      <c r="A30" s="60"/>
      <c r="B30" s="801"/>
      <c r="C30" s="802"/>
      <c r="D30" s="61"/>
      <c r="E30" s="61"/>
      <c r="F30" s="61"/>
      <c r="G30" s="62"/>
      <c r="H30" s="63"/>
    </row>
    <row r="31" spans="1:8" x14ac:dyDescent="0.2">
      <c r="A31" s="60"/>
      <c r="B31" s="801"/>
      <c r="C31" s="802"/>
      <c r="D31" s="61"/>
      <c r="E31" s="61"/>
      <c r="F31" s="61"/>
      <c r="G31" s="62"/>
      <c r="H31" s="63"/>
    </row>
    <row r="32" spans="1:8" x14ac:dyDescent="0.2">
      <c r="A32" s="60"/>
      <c r="B32" s="801"/>
      <c r="C32" s="802"/>
      <c r="D32" s="61"/>
      <c r="E32" s="61"/>
      <c r="F32" s="61"/>
      <c r="G32" s="62"/>
      <c r="H32" s="63"/>
    </row>
    <row r="33" spans="1:8" x14ac:dyDescent="0.2">
      <c r="A33" s="60"/>
      <c r="B33" s="801"/>
      <c r="C33" s="802"/>
      <c r="D33" s="61"/>
      <c r="E33" s="61"/>
      <c r="F33" s="61"/>
      <c r="G33" s="62"/>
      <c r="H33" s="63"/>
    </row>
    <row r="34" spans="1:8" x14ac:dyDescent="0.2">
      <c r="A34" s="60"/>
      <c r="B34" s="801"/>
      <c r="C34" s="802"/>
      <c r="D34" s="61"/>
      <c r="E34" s="61"/>
      <c r="F34" s="61"/>
      <c r="G34" s="62"/>
      <c r="H34" s="63"/>
    </row>
    <row r="35" spans="1:8" x14ac:dyDescent="0.2">
      <c r="A35" s="60"/>
      <c r="B35" s="801"/>
      <c r="C35" s="802"/>
      <c r="D35" s="61"/>
      <c r="E35" s="61"/>
      <c r="F35" s="61"/>
      <c r="G35" s="62"/>
      <c r="H35" s="63"/>
    </row>
    <row r="36" spans="1:8" x14ac:dyDescent="0.2">
      <c r="A36" s="60"/>
      <c r="B36" s="801"/>
      <c r="C36" s="802"/>
      <c r="D36" s="61"/>
      <c r="E36" s="61"/>
      <c r="F36" s="61"/>
      <c r="G36" s="62"/>
      <c r="H36" s="63"/>
    </row>
    <row r="37" spans="1:8" ht="13.5" thickBot="1" x14ac:dyDescent="0.25">
      <c r="A37" s="68"/>
      <c r="B37" s="793"/>
      <c r="C37" s="794"/>
      <c r="D37" s="69"/>
      <c r="E37" s="69"/>
      <c r="F37" s="69"/>
      <c r="G37" s="70"/>
      <c r="H37" s="63"/>
    </row>
    <row r="38" spans="1:8" ht="13.5" thickBot="1" x14ac:dyDescent="0.25">
      <c r="A38" s="795"/>
      <c r="B38" s="796"/>
      <c r="C38" s="796"/>
      <c r="D38" s="796"/>
      <c r="E38" s="796"/>
      <c r="F38" s="797"/>
      <c r="G38" s="71"/>
      <c r="H38" s="63"/>
    </row>
    <row r="39" spans="1:8" x14ac:dyDescent="0.2">
      <c r="A39" s="72"/>
    </row>
    <row r="40" spans="1:8" ht="15.75" x14ac:dyDescent="0.2">
      <c r="A40" s="73"/>
    </row>
    <row r="42" spans="1:8" ht="13.5" thickBot="1" x14ac:dyDescent="0.25">
      <c r="A42" s="74"/>
      <c r="B42" s="75"/>
      <c r="C42" s="76"/>
      <c r="D42" s="76"/>
      <c r="E42" s="77"/>
      <c r="F42" s="77"/>
      <c r="G42" s="77"/>
      <c r="H42" s="77"/>
    </row>
    <row r="43" spans="1:8" ht="18" customHeight="1" thickBot="1" x14ac:dyDescent="0.25">
      <c r="A43" s="798"/>
      <c r="B43" s="799"/>
      <c r="C43" s="799"/>
      <c r="D43" s="799"/>
      <c r="E43" s="799"/>
      <c r="F43" s="799"/>
      <c r="G43" s="800"/>
      <c r="H43" s="77"/>
    </row>
    <row r="44" spans="1:8" ht="30" customHeight="1" thickBot="1" x14ac:dyDescent="0.25">
      <c r="A44" s="78"/>
      <c r="B44" s="126"/>
      <c r="C44" s="127"/>
      <c r="D44" s="127"/>
      <c r="E44" s="128"/>
      <c r="F44" s="128"/>
      <c r="G44" s="129"/>
      <c r="H44" s="79"/>
    </row>
    <row r="45" spans="1:8" ht="21.75" customHeight="1" thickBot="1" x14ac:dyDescent="0.25">
      <c r="A45" s="124"/>
      <c r="B45" s="130"/>
      <c r="C45" s="131"/>
      <c r="D45" s="132"/>
      <c r="E45" s="133"/>
      <c r="F45" s="133"/>
      <c r="G45" s="134"/>
      <c r="H45" s="135"/>
    </row>
    <row r="46" spans="1:8" ht="25.5" customHeight="1" thickBot="1" x14ac:dyDescent="0.25">
      <c r="A46" s="125"/>
      <c r="B46" s="798"/>
      <c r="C46" s="799"/>
      <c r="D46" s="799"/>
      <c r="E46" s="799"/>
      <c r="F46" s="799"/>
      <c r="G46" s="799"/>
      <c r="H46" s="800"/>
    </row>
    <row r="47" spans="1:8" ht="16.5" customHeight="1" x14ac:dyDescent="0.2">
      <c r="A47" s="80"/>
      <c r="B47" s="85"/>
      <c r="C47" s="81"/>
      <c r="D47" s="82"/>
      <c r="E47" s="82"/>
      <c r="F47" s="83"/>
      <c r="G47" s="84"/>
      <c r="H47" s="79"/>
    </row>
    <row r="48" spans="1:8" ht="45" customHeight="1" x14ac:dyDescent="0.2">
      <c r="A48" s="86"/>
      <c r="B48" s="87"/>
      <c r="C48" s="81"/>
      <c r="D48" s="82"/>
      <c r="E48" s="82"/>
      <c r="F48" s="88"/>
      <c r="G48" s="84"/>
      <c r="H48" s="79"/>
    </row>
    <row r="49" spans="1:8" ht="48" customHeight="1" x14ac:dyDescent="0.2">
      <c r="A49" s="86"/>
      <c r="B49" s="87"/>
      <c r="C49" s="81"/>
      <c r="D49" s="82"/>
      <c r="E49" s="82"/>
      <c r="F49" s="87"/>
      <c r="G49" s="84"/>
      <c r="H49" s="79"/>
    </row>
    <row r="50" spans="1:8" ht="46.5" customHeight="1" x14ac:dyDescent="0.2">
      <c r="A50" s="86"/>
      <c r="B50" s="87"/>
      <c r="C50" s="81"/>
      <c r="D50" s="82"/>
      <c r="E50" s="82"/>
      <c r="F50" s="87"/>
      <c r="G50" s="84"/>
      <c r="H50" s="79"/>
    </row>
    <row r="51" spans="1:8" ht="42" customHeight="1" x14ac:dyDescent="0.2">
      <c r="A51" s="86"/>
      <c r="B51" s="87"/>
      <c r="C51" s="81"/>
      <c r="D51" s="82"/>
      <c r="E51" s="82"/>
      <c r="F51" s="88"/>
      <c r="G51" s="84"/>
      <c r="H51" s="79"/>
    </row>
    <row r="52" spans="1:8" ht="35.25" customHeight="1" x14ac:dyDescent="0.2">
      <c r="A52" s="86"/>
      <c r="B52" s="87"/>
      <c r="C52" s="81"/>
      <c r="D52" s="82"/>
      <c r="E52" s="82"/>
      <c r="F52" s="88"/>
      <c r="G52" s="84"/>
      <c r="H52" s="79"/>
    </row>
    <row r="53" spans="1:8" ht="50.25" customHeight="1" x14ac:dyDescent="0.2">
      <c r="A53" s="86"/>
      <c r="B53" s="87"/>
      <c r="C53" s="81"/>
      <c r="D53" s="82"/>
      <c r="E53" s="82"/>
      <c r="F53" s="88"/>
      <c r="G53" s="84"/>
      <c r="H53" s="79"/>
    </row>
    <row r="54" spans="1:8" ht="34.5" customHeight="1" x14ac:dyDescent="0.2">
      <c r="A54" s="89"/>
      <c r="B54" s="87"/>
      <c r="C54" s="81"/>
      <c r="D54" s="82"/>
      <c r="E54" s="90"/>
      <c r="F54" s="88"/>
      <c r="G54" s="91"/>
      <c r="H54" s="79"/>
    </row>
    <row r="55" spans="1:8" ht="22.5" customHeight="1" x14ac:dyDescent="0.2">
      <c r="A55" s="86"/>
      <c r="B55" s="87"/>
      <c r="C55" s="81"/>
      <c r="D55" s="82"/>
      <c r="E55" s="90"/>
      <c r="F55" s="88"/>
      <c r="G55" s="91"/>
      <c r="H55" s="79"/>
    </row>
    <row r="56" spans="1:8" ht="32.25" customHeight="1" x14ac:dyDescent="0.2">
      <c r="A56" s="92"/>
      <c r="B56" s="87"/>
      <c r="C56" s="81"/>
      <c r="D56" s="82"/>
      <c r="E56" s="90"/>
      <c r="F56" s="88"/>
      <c r="G56" s="91"/>
      <c r="H56" s="79"/>
    </row>
    <row r="57" spans="1:8" ht="29.25" customHeight="1" x14ac:dyDescent="0.2">
      <c r="A57" s="89"/>
      <c r="B57" s="87"/>
      <c r="C57" s="81"/>
      <c r="D57" s="93"/>
      <c r="E57" s="94"/>
      <c r="F57" s="94"/>
      <c r="G57" s="91"/>
      <c r="H57" s="79"/>
    </row>
    <row r="58" spans="1:8" ht="26.25" customHeight="1" thickBot="1" x14ac:dyDescent="0.25">
      <c r="A58" s="95"/>
      <c r="B58" s="96"/>
      <c r="C58" s="97"/>
      <c r="D58" s="98"/>
      <c r="E58" s="99"/>
      <c r="F58" s="100"/>
      <c r="G58" s="99"/>
      <c r="H58" s="79"/>
    </row>
    <row r="59" spans="1:8" ht="37.5" customHeight="1" thickBot="1" x14ac:dyDescent="0.25">
      <c r="A59" s="101"/>
      <c r="B59" s="102"/>
      <c r="C59" s="103"/>
      <c r="D59" s="104"/>
      <c r="E59" s="104"/>
      <c r="F59" s="105"/>
      <c r="G59" s="106"/>
      <c r="H59" s="79"/>
    </row>
    <row r="60" spans="1:8" ht="23.25" customHeight="1" thickBot="1" x14ac:dyDescent="0.25">
      <c r="A60" s="107"/>
      <c r="B60" s="108"/>
      <c r="C60" s="109"/>
      <c r="D60" s="110"/>
      <c r="E60" s="110"/>
      <c r="F60" s="111"/>
      <c r="G60" s="112"/>
      <c r="H60" s="79"/>
    </row>
    <row r="61" spans="1:8" ht="22.5" customHeight="1" thickBot="1" x14ac:dyDescent="0.25">
      <c r="A61" s="113"/>
      <c r="B61" s="114"/>
      <c r="C61" s="115"/>
      <c r="D61" s="116"/>
      <c r="E61" s="116"/>
      <c r="F61" s="117"/>
      <c r="G61" s="116"/>
      <c r="H61" s="118"/>
    </row>
    <row r="62" spans="1:8" x14ac:dyDescent="0.2">
      <c r="A62" s="119"/>
      <c r="B62" s="120"/>
      <c r="C62" s="76"/>
      <c r="D62" s="76"/>
      <c r="E62" s="77"/>
      <c r="F62" s="77"/>
      <c r="G62" s="77"/>
      <c r="H62" s="77"/>
    </row>
    <row r="63" spans="1:8" x14ac:dyDescent="0.2">
      <c r="A63" s="121"/>
      <c r="B63" s="122"/>
      <c r="C63" s="76"/>
      <c r="D63" s="76"/>
      <c r="E63" s="77"/>
      <c r="F63" s="77"/>
      <c r="G63" s="77"/>
      <c r="H63" s="77"/>
    </row>
    <row r="64" spans="1:8" x14ac:dyDescent="0.2">
      <c r="A64" s="74"/>
      <c r="B64" s="122"/>
      <c r="C64" s="76"/>
      <c r="D64" s="76"/>
      <c r="E64" s="77"/>
      <c r="F64" s="77"/>
      <c r="G64" s="77"/>
      <c r="H64" s="77"/>
    </row>
    <row r="65" spans="1:8" x14ac:dyDescent="0.2">
      <c r="A65" s="74"/>
      <c r="B65" s="123"/>
      <c r="C65" s="76"/>
      <c r="D65" s="76"/>
      <c r="E65" s="77"/>
      <c r="F65" s="77"/>
      <c r="G65" s="77"/>
      <c r="H65" s="77"/>
    </row>
  </sheetData>
  <mergeCells count="50">
    <mergeCell ref="F6:F7"/>
    <mergeCell ref="G6:G7"/>
    <mergeCell ref="B13:C13"/>
    <mergeCell ref="A6:A7"/>
    <mergeCell ref="B6:C7"/>
    <mergeCell ref="D6:D7"/>
    <mergeCell ref="E6:E7"/>
    <mergeCell ref="B8:C8"/>
    <mergeCell ref="B9:C9"/>
    <mergeCell ref="B10:C10"/>
    <mergeCell ref="B11:C11"/>
    <mergeCell ref="B12:C12"/>
    <mergeCell ref="B14:C14"/>
    <mergeCell ref="B15:C15"/>
    <mergeCell ref="B16:C16"/>
    <mergeCell ref="A17:A18"/>
    <mergeCell ref="B17:C17"/>
    <mergeCell ref="A19:A20"/>
    <mergeCell ref="B19:C20"/>
    <mergeCell ref="D19:D20"/>
    <mergeCell ref="E19:E20"/>
    <mergeCell ref="F19:F20"/>
    <mergeCell ref="E17:E18"/>
    <mergeCell ref="F17:F18"/>
    <mergeCell ref="G17:G18"/>
    <mergeCell ref="H17:H18"/>
    <mergeCell ref="B18:C18"/>
    <mergeCell ref="D17:D18"/>
    <mergeCell ref="B30:C30"/>
    <mergeCell ref="G19:G20"/>
    <mergeCell ref="H19:H20"/>
    <mergeCell ref="B21:C21"/>
    <mergeCell ref="B22:C22"/>
    <mergeCell ref="B23:C23"/>
    <mergeCell ref="B24:C24"/>
    <mergeCell ref="B25:C25"/>
    <mergeCell ref="B26:C26"/>
    <mergeCell ref="B27:C27"/>
    <mergeCell ref="B28:C28"/>
    <mergeCell ref="B29:C29"/>
    <mergeCell ref="B37:C37"/>
    <mergeCell ref="A38:F38"/>
    <mergeCell ref="A43:G43"/>
    <mergeCell ref="B46:H46"/>
    <mergeCell ref="B31:C31"/>
    <mergeCell ref="B32:C32"/>
    <mergeCell ref="B33:C33"/>
    <mergeCell ref="B34:C34"/>
    <mergeCell ref="B35:C35"/>
    <mergeCell ref="B36:C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BOQ Cover Page</vt:lpstr>
      <vt:lpstr>Schedule A - P&amp;G</vt:lpstr>
      <vt:lpstr>Schedule B - ENVIRONMENTAL </vt:lpstr>
      <vt:lpstr>Schedule C - H&amp;S</vt:lpstr>
      <vt:lpstr>Schedule D -  QUALITY</vt:lpstr>
      <vt:lpstr>SCHEDULE E - Architectural</vt:lpstr>
      <vt:lpstr>Schedule F - BW Section 1</vt:lpstr>
      <vt:lpstr>Schedule G - BW Section 2 </vt:lpstr>
      <vt:lpstr>SCHEDULE H - Electrical</vt:lpstr>
      <vt:lpstr>SCHEDULE I - SED</vt:lpstr>
      <vt:lpstr>WP2 Summary Of Price Schedules</vt:lpstr>
      <vt:lpstr>Mechanical</vt:lpstr>
      <vt:lpstr>'Schedule A - P&amp;G'!Print_Area</vt:lpstr>
      <vt:lpstr>'Schedule B - ENVIRONMENTAL '!Print_Area</vt:lpstr>
      <vt:lpstr>'Schedule D -  QUALITY'!Print_Area</vt:lpstr>
      <vt:lpstr>'Schedule F - BW Section 1'!Print_Area</vt:lpstr>
      <vt:lpstr>'Schedule G - BW Section 2 '!Print_Area</vt:lpstr>
      <vt:lpstr>'WP2 Summary Of Price Schedules'!Print_Area</vt:lpstr>
      <vt:lpstr>'Schedule A - P&amp;G'!Print_Titles</vt:lpstr>
      <vt:lpstr>'Schedule B - ENVIRONMENTAL '!Print_Titles</vt:lpstr>
      <vt:lpstr>'Schedule D -  QUALITY'!Print_Titles</vt:lpstr>
      <vt:lpstr>'Schedule F - BW Section 1'!Print_Titles</vt:lpstr>
      <vt:lpstr>'Schedule G - BW Section 2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Kusel, Werner</dc:creator>
  <cp:lastModifiedBy>Bonolo Ramohlala</cp:lastModifiedBy>
  <cp:lastPrinted>2021-11-23T16:06:54Z</cp:lastPrinted>
  <dcterms:created xsi:type="dcterms:W3CDTF">2008-03-11T13:23:38Z</dcterms:created>
  <dcterms:modified xsi:type="dcterms:W3CDTF">2022-02-23T08:27:23Z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586d68-a2b3-49fa-8b05-82b0726c38e6_Enabled">
    <vt:lpwstr>True</vt:lpwstr>
  </property>
  <property fmtid="{D5CDD505-2E9C-101B-9397-08002B2CF9AE}" pid="3" name="MSIP_Label_be586d68-a2b3-49fa-8b05-82b0726c38e6_SiteId">
    <vt:lpwstr>b306037e-e20c-404e-a508-9defe0d06ef2</vt:lpwstr>
  </property>
  <property fmtid="{D5CDD505-2E9C-101B-9397-08002B2CF9AE}" pid="4" name="MSIP_Label_be586d68-a2b3-49fa-8b05-82b0726c38e6_Owner">
    <vt:lpwstr>tnhlapo@randwater.co.za</vt:lpwstr>
  </property>
  <property fmtid="{D5CDD505-2E9C-101B-9397-08002B2CF9AE}" pid="5" name="MSIP_Label_be586d68-a2b3-49fa-8b05-82b0726c38e6_SetDate">
    <vt:lpwstr>2019-11-01T10:13:15.1312331Z</vt:lpwstr>
  </property>
  <property fmtid="{D5CDD505-2E9C-101B-9397-08002B2CF9AE}" pid="6" name="MSIP_Label_be586d68-a2b3-49fa-8b05-82b0726c38e6_Name">
    <vt:lpwstr>Rand Water Personal</vt:lpwstr>
  </property>
  <property fmtid="{D5CDD505-2E9C-101B-9397-08002B2CF9AE}" pid="7" name="MSIP_Label_be586d68-a2b3-49fa-8b05-82b0726c38e6_Application">
    <vt:lpwstr>Microsoft Azure Information Protection</vt:lpwstr>
  </property>
  <property fmtid="{D5CDD505-2E9C-101B-9397-08002B2CF9AE}" pid="8" name="MSIP_Label_be586d68-a2b3-49fa-8b05-82b0726c38e6_ActionId">
    <vt:lpwstr>3417c032-6b7e-40c8-8626-f837c50a9cc5</vt:lpwstr>
  </property>
  <property fmtid="{D5CDD505-2E9C-101B-9397-08002B2CF9AE}" pid="9" name="MSIP_Label_be586d68-a2b3-49fa-8b05-82b0726c38e6_Extended_MSFT_Method">
    <vt:lpwstr>Automatic</vt:lpwstr>
  </property>
  <property fmtid="{D5CDD505-2E9C-101B-9397-08002B2CF9AE}" pid="10" name="Sensitivity">
    <vt:lpwstr>Rand Water Personal</vt:lpwstr>
  </property>
</Properties>
</file>