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nomjans\Desktop\Projects\School Projects\Phandulwazi\Contract Docs\"/>
    </mc:Choice>
  </mc:AlternateContent>
  <xr:revisionPtr revIDLastSave="0" documentId="13_ncr:1_{885FCE2C-5A9A-4F2D-87C0-1E282770E7DA}" xr6:coauthVersionLast="47" xr6:coauthVersionMax="47" xr10:uidLastSave="{00000000-0000-0000-0000-000000000000}"/>
  <bookViews>
    <workbookView xWindow="28680" yWindow="-120" windowWidth="29040" windowHeight="15720" activeTab="1" xr2:uid="{BE087FB9-28EC-461B-9376-DB76D99CC4F6}"/>
  </bookViews>
  <sheets>
    <sheet name="Cover Page" sheetId="12" r:id="rId1"/>
    <sheet name="BOQ" sheetId="8" r:id="rId2"/>
  </sheets>
  <definedNames>
    <definedName name="_xlnm.Print_Area" localSheetId="1">BOQ!$A$1:$K$141</definedName>
    <definedName name="_xlnm.Print_Area" localSheetId="0">'Cover Page'!$A$1:$H$48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2" l="1"/>
  <c r="K140" i="8"/>
  <c r="J140" i="8"/>
  <c r="G140" i="8"/>
  <c r="G16" i="8"/>
  <c r="G44" i="12"/>
  <c r="G43" i="12"/>
  <c r="G42" i="12"/>
  <c r="G41" i="12"/>
  <c r="G40" i="12"/>
  <c r="G39" i="12"/>
  <c r="G38" i="12"/>
  <c r="G37" i="12"/>
  <c r="G36" i="12"/>
  <c r="G35" i="12"/>
  <c r="G34" i="12"/>
  <c r="G32" i="12"/>
  <c r="G30" i="12"/>
  <c r="G29" i="12"/>
  <c r="G46" i="12" s="1"/>
  <c r="F7" i="12" s="1"/>
  <c r="G25" i="12"/>
  <c r="G24" i="12"/>
  <c r="G23" i="12"/>
  <c r="G22" i="12"/>
  <c r="G21" i="12"/>
  <c r="G20" i="12"/>
  <c r="G18" i="12"/>
  <c r="G26" i="12" s="1"/>
  <c r="F10" i="12" l="1"/>
  <c r="F6" i="12"/>
  <c r="F11" i="12" l="1"/>
  <c r="F12" i="12" s="1"/>
  <c r="H128" i="8"/>
  <c r="H127" i="8"/>
  <c r="H100" i="8"/>
  <c r="H62" i="8"/>
  <c r="H64" i="8"/>
  <c r="H58" i="8"/>
  <c r="G131" i="8"/>
  <c r="G138" i="8"/>
  <c r="K102" i="8"/>
  <c r="G98" i="8"/>
  <c r="G99" i="8"/>
  <c r="G100" i="8"/>
  <c r="G101" i="8"/>
  <c r="G102" i="8"/>
  <c r="G97" i="8"/>
  <c r="J98" i="8"/>
  <c r="J99" i="8"/>
  <c r="J100" i="8"/>
  <c r="J101" i="8"/>
  <c r="K101" i="8" s="1"/>
  <c r="J102" i="8"/>
  <c r="G84" i="8"/>
  <c r="G75" i="8"/>
  <c r="G92" i="8"/>
  <c r="J91" i="8"/>
  <c r="J92" i="8"/>
  <c r="J90" i="8"/>
  <c r="K99" i="8" l="1"/>
  <c r="K100" i="8"/>
  <c r="K98" i="8"/>
  <c r="K92" i="8"/>
  <c r="J113" i="8"/>
  <c r="G113" i="8"/>
  <c r="G132" i="8"/>
  <c r="J127" i="8"/>
  <c r="J126" i="8"/>
  <c r="G127" i="8"/>
  <c r="G126" i="8"/>
  <c r="G121" i="8"/>
  <c r="G122" i="8"/>
  <c r="G119" i="8"/>
  <c r="J121" i="8"/>
  <c r="J122" i="8"/>
  <c r="J119" i="8"/>
  <c r="J116" i="8"/>
  <c r="J117" i="8"/>
  <c r="G116" i="8"/>
  <c r="G117" i="8"/>
  <c r="G110" i="8"/>
  <c r="J64" i="8"/>
  <c r="G62" i="8"/>
  <c r="K126" i="8" l="1"/>
  <c r="K127" i="8"/>
  <c r="K122" i="8"/>
  <c r="K121" i="8"/>
  <c r="G64" i="8"/>
  <c r="K64" i="8" s="1"/>
  <c r="J61" i="8"/>
  <c r="G61" i="8"/>
  <c r="J59" i="8"/>
  <c r="G59" i="8"/>
  <c r="J53" i="8"/>
  <c r="J36" i="8"/>
  <c r="J37" i="8"/>
  <c r="J38" i="8"/>
  <c r="J39" i="8"/>
  <c r="J40" i="8"/>
  <c r="J41" i="8"/>
  <c r="J42" i="8"/>
  <c r="J35" i="8"/>
  <c r="J43" i="8"/>
  <c r="G30" i="8"/>
  <c r="J28" i="8"/>
  <c r="J27" i="8"/>
  <c r="J22" i="8"/>
  <c r="J23" i="8"/>
  <c r="J24" i="8"/>
  <c r="J25" i="8"/>
  <c r="J20" i="8"/>
  <c r="G28" i="8"/>
  <c r="G27" i="8"/>
  <c r="K61" i="8" l="1"/>
  <c r="K59" i="8"/>
  <c r="K28" i="8"/>
  <c r="G36" i="8"/>
  <c r="K36" i="8" s="1"/>
  <c r="G37" i="8"/>
  <c r="K37" i="8" s="1"/>
  <c r="G38" i="8"/>
  <c r="K38" i="8" s="1"/>
  <c r="G39" i="8"/>
  <c r="K39" i="8" s="1"/>
  <c r="G40" i="8"/>
  <c r="K40" i="8" s="1"/>
  <c r="G41" i="8"/>
  <c r="K41" i="8" s="1"/>
  <c r="G42" i="8"/>
  <c r="K42" i="8" s="1"/>
  <c r="J135" i="8"/>
  <c r="K135" i="8" s="1"/>
  <c r="J136" i="8"/>
  <c r="K136" i="8" s="1"/>
  <c r="J137" i="8"/>
  <c r="J110" i="8" l="1"/>
  <c r="K110" i="8" s="1"/>
  <c r="G94" i="8" l="1"/>
  <c r="J70" i="8" l="1"/>
  <c r="J71" i="8"/>
  <c r="J72" i="8"/>
  <c r="J73" i="8"/>
  <c r="J69" i="8"/>
  <c r="J66" i="8"/>
  <c r="K24" i="8"/>
  <c r="K25" i="8"/>
  <c r="G23" i="8"/>
  <c r="K23" i="8" s="1"/>
  <c r="G24" i="8"/>
  <c r="G25" i="8"/>
  <c r="G22" i="8"/>
  <c r="K22" i="8" s="1"/>
  <c r="G20" i="8"/>
  <c r="K20" i="8" s="1"/>
  <c r="G114" i="8"/>
  <c r="J114" i="8"/>
  <c r="G115" i="8"/>
  <c r="J115" i="8"/>
  <c r="G118" i="8"/>
  <c r="J118" i="8"/>
  <c r="G120" i="8"/>
  <c r="J120" i="8"/>
  <c r="G91" i="8"/>
  <c r="K91" i="8" s="1"/>
  <c r="G73" i="8"/>
  <c r="G72" i="8"/>
  <c r="G71" i="8"/>
  <c r="G70" i="8"/>
  <c r="G19" i="8"/>
  <c r="J19" i="8"/>
  <c r="H13" i="8"/>
  <c r="K71" i="8" l="1"/>
  <c r="K19" i="8"/>
  <c r="K73" i="8"/>
  <c r="K115" i="8"/>
  <c r="K120" i="8"/>
  <c r="K118" i="8"/>
  <c r="K114" i="8"/>
  <c r="K137" i="8" l="1"/>
  <c r="J131" i="8"/>
  <c r="J132" i="8" s="1"/>
  <c r="J30" i="8"/>
  <c r="J32" i="8"/>
  <c r="J33" i="8"/>
  <c r="J34" i="8"/>
  <c r="J44" i="8"/>
  <c r="J45" i="8"/>
  <c r="J46" i="8"/>
  <c r="J47" i="8"/>
  <c r="J49" i="8"/>
  <c r="J50" i="8"/>
  <c r="J51" i="8"/>
  <c r="J54" i="8"/>
  <c r="J55" i="8"/>
  <c r="J56" i="8"/>
  <c r="J57" i="8"/>
  <c r="J58" i="8"/>
  <c r="J62" i="8"/>
  <c r="K62" i="8" s="1"/>
  <c r="J63" i="8"/>
  <c r="J67" i="8"/>
  <c r="J68" i="8"/>
  <c r="J75" i="8"/>
  <c r="J76" i="8"/>
  <c r="J77" i="8"/>
  <c r="J78" i="8"/>
  <c r="J79" i="8"/>
  <c r="J80" i="8"/>
  <c r="J81" i="8"/>
  <c r="J82" i="8"/>
  <c r="J83" i="8"/>
  <c r="J84" i="8"/>
  <c r="J85" i="8"/>
  <c r="J86" i="8"/>
  <c r="J88" i="8"/>
  <c r="J89" i="8"/>
  <c r="J94" i="8"/>
  <c r="J95" i="8"/>
  <c r="J96" i="8"/>
  <c r="J97" i="8"/>
  <c r="K97" i="8" s="1"/>
  <c r="J104" i="8"/>
  <c r="J105" i="8"/>
  <c r="J106" i="8"/>
  <c r="J107" i="8"/>
  <c r="J108" i="8"/>
  <c r="J109" i="8"/>
  <c r="J111" i="8"/>
  <c r="J124" i="8"/>
  <c r="J128" i="8"/>
  <c r="G32" i="8"/>
  <c r="G33" i="8"/>
  <c r="G34" i="8"/>
  <c r="G35" i="8"/>
  <c r="K35" i="8" s="1"/>
  <c r="G43" i="8"/>
  <c r="G44" i="8"/>
  <c r="G45" i="8"/>
  <c r="G46" i="8"/>
  <c r="G47" i="8"/>
  <c r="G49" i="8"/>
  <c r="G50" i="8"/>
  <c r="G51" i="8"/>
  <c r="G53" i="8"/>
  <c r="G54" i="8"/>
  <c r="G55" i="8"/>
  <c r="G56" i="8"/>
  <c r="G57" i="8"/>
  <c r="G58" i="8"/>
  <c r="G63" i="8"/>
  <c r="G66" i="8"/>
  <c r="G67" i="8"/>
  <c r="G68" i="8"/>
  <c r="G69" i="8"/>
  <c r="G76" i="8"/>
  <c r="G77" i="8"/>
  <c r="G78" i="8"/>
  <c r="G79" i="8"/>
  <c r="G80" i="8"/>
  <c r="G81" i="8"/>
  <c r="G82" i="8"/>
  <c r="G83" i="8"/>
  <c r="G85" i="8"/>
  <c r="G86" i="8"/>
  <c r="G88" i="8"/>
  <c r="G89" i="8"/>
  <c r="G90" i="8"/>
  <c r="G95" i="8"/>
  <c r="G96" i="8"/>
  <c r="G104" i="8"/>
  <c r="G105" i="8"/>
  <c r="G106" i="8"/>
  <c r="G107" i="8"/>
  <c r="G108" i="8"/>
  <c r="G109" i="8"/>
  <c r="G111" i="8"/>
  <c r="G124" i="8"/>
  <c r="G128" i="8"/>
  <c r="J134" i="8"/>
  <c r="J138" i="8" s="1"/>
  <c r="K138" i="8" s="1"/>
  <c r="J14" i="8"/>
  <c r="J15" i="8"/>
  <c r="J13" i="8"/>
  <c r="J16" i="8" l="1"/>
  <c r="K16" i="8" s="1"/>
  <c r="K55" i="8"/>
  <c r="G129" i="8"/>
  <c r="K132" i="8"/>
  <c r="J129" i="8"/>
  <c r="K128" i="8"/>
  <c r="K134" i="8"/>
  <c r="K131" i="8"/>
  <c r="K13" i="8"/>
  <c r="K43" i="8"/>
  <c r="K44" i="8"/>
  <c r="K45" i="8"/>
  <c r="K46" i="8"/>
  <c r="K47" i="8"/>
  <c r="K49" i="8"/>
  <c r="K50" i="8"/>
  <c r="K51" i="8"/>
  <c r="K53" i="8"/>
  <c r="K54" i="8"/>
  <c r="K56" i="8"/>
  <c r="K57" i="8"/>
  <c r="K58" i="8"/>
  <c r="K63" i="8"/>
  <c r="K66" i="8"/>
  <c r="K67" i="8"/>
  <c r="K68" i="8"/>
  <c r="K69" i="8"/>
  <c r="K75" i="8"/>
  <c r="K76" i="8"/>
  <c r="K77" i="8"/>
  <c r="K78" i="8"/>
  <c r="K79" i="8"/>
  <c r="K80" i="8"/>
  <c r="K81" i="8"/>
  <c r="K82" i="8"/>
  <c r="K83" i="8"/>
  <c r="K84" i="8"/>
  <c r="K85" i="8"/>
  <c r="K86" i="8"/>
  <c r="K88" i="8"/>
  <c r="K89" i="8"/>
  <c r="K90" i="8"/>
  <c r="K94" i="8"/>
  <c r="K95" i="8"/>
  <c r="K96" i="8"/>
  <c r="K104" i="8"/>
  <c r="K105" i="8"/>
  <c r="K106" i="8"/>
  <c r="K107" i="8"/>
  <c r="K108" i="8"/>
  <c r="K109" i="8"/>
  <c r="K111" i="8"/>
  <c r="K124" i="8"/>
  <c r="K27" i="8"/>
  <c r="K30" i="8"/>
  <c r="K32" i="8"/>
  <c r="K33" i="8"/>
  <c r="K34" i="8"/>
  <c r="K14" i="8"/>
  <c r="K15" i="8"/>
  <c r="K129" i="8" l="1"/>
</calcChain>
</file>

<file path=xl/sharedStrings.xml><?xml version="1.0" encoding="utf-8"?>
<sst xmlns="http://schemas.openxmlformats.org/spreadsheetml/2006/main" count="444" uniqueCount="321">
  <si>
    <t>Site Assessment</t>
  </si>
  <si>
    <t>Functional tests, safety checks, inverter commissioning, Certificate of Compliance (CoC) by a registered electrician per SANS 10142-1 / SANS 10142-1-2. (SAPVIA PV GreenCard compliance or equivalent.</t>
  </si>
  <si>
    <t>System Parameter</t>
  </si>
  <si>
    <t>Minimum PV (Wp)</t>
  </si>
  <si>
    <t>Minimum BESS (kWh)</t>
  </si>
  <si>
    <t>System Detailed Engineering &amp; Design</t>
  </si>
  <si>
    <t xml:space="preserve">Electrical single-line diagrams, string design, mounting layout, earthing, switchgear design, protection. Comply with NRS / SANS standards. </t>
  </si>
  <si>
    <t>Sum</t>
  </si>
  <si>
    <t>Each</t>
  </si>
  <si>
    <t>A</t>
  </si>
  <si>
    <t>B</t>
  </si>
  <si>
    <t>Mounting Kits</t>
  </si>
  <si>
    <t>1000VDC, 40kA, 2P</t>
  </si>
  <si>
    <t>Valsa V4PKIT-IBR (4‑panel roof kit)</t>
  </si>
  <si>
    <t>m</t>
  </si>
  <si>
    <t>ea</t>
  </si>
  <si>
    <t>bag</t>
  </si>
  <si>
    <t>PV Mount System_Roof (flush)</t>
  </si>
  <si>
    <t>PV Mount System_Roof (Single Tilt)</t>
  </si>
  <si>
    <t>Hybrid Inverter</t>
  </si>
  <si>
    <t>AC ELECTRICAL &amp; DISTRIBUTION</t>
  </si>
  <si>
    <t>Red/Black solar cable</t>
  </si>
  <si>
    <t>Long runs / combiner to inverter</t>
  </si>
  <si>
    <t>DC String Combiner Boxes</t>
  </si>
  <si>
    <t>With fuse, SPD</t>
  </si>
  <si>
    <t>String Fuses</t>
  </si>
  <si>
    <t>15–20 A DC fuses</t>
  </si>
  <si>
    <t>Surge Protection (DC SPD Type II)</t>
  </si>
  <si>
    <t>UV resistant</t>
  </si>
  <si>
    <t>CHANGEOVER SWITCHES</t>
  </si>
  <si>
    <t>METERING &amp; MONITIORING</t>
  </si>
  <si>
    <t>CT Clamps</t>
  </si>
  <si>
    <t>BOS (BALANCE OF SYSTEM)</t>
  </si>
  <si>
    <t>Cable Backfill Materials</t>
  </si>
  <si>
    <t>Cable glands+accessories</t>
  </si>
  <si>
    <t>Cable laying including excavations and installation</t>
  </si>
  <si>
    <t>including excavations, laying, backfilling and installation</t>
  </si>
  <si>
    <t>PV Solar Modules</t>
  </si>
  <si>
    <t>20kW-40kWh ESS</t>
  </si>
  <si>
    <t xml:space="preserve">DISTRIBUTION </t>
  </si>
  <si>
    <t>DESCRIPTION</t>
  </si>
  <si>
    <t>SUPPLY TOTAL</t>
  </si>
  <si>
    <t>LABOUR TOTAL</t>
  </si>
  <si>
    <t>C</t>
  </si>
  <si>
    <t>D</t>
  </si>
  <si>
    <t>E</t>
  </si>
  <si>
    <t>MISCELLANEOUS</t>
  </si>
  <si>
    <t xml:space="preserve">SMART TECHNOLOGY BOQ including Rates </t>
  </si>
  <si>
    <t>UNIT</t>
  </si>
  <si>
    <t>RATE</t>
  </si>
  <si>
    <t>BILL OF ACTIVITIES</t>
  </si>
  <si>
    <t>SUPPLY QTY</t>
  </si>
  <si>
    <t>SUPPLY RATE</t>
  </si>
  <si>
    <t>LABOUR RATE</t>
  </si>
  <si>
    <t xml:space="preserve">GRAND TOTAL </t>
  </si>
  <si>
    <t xml:space="preserve">ITEM </t>
  </si>
  <si>
    <t>LABOUR QTY</t>
  </si>
  <si>
    <t>SUB-TOTAL B</t>
  </si>
  <si>
    <t xml:space="preserve">CONSTRUCTION </t>
  </si>
  <si>
    <t>MOUNTING SYSTEM</t>
  </si>
  <si>
    <t>Modules</t>
  </si>
  <si>
    <t>2.1.1</t>
  </si>
  <si>
    <t>HYBRID INVERTERS</t>
  </si>
  <si>
    <t>TRENCHING</t>
  </si>
  <si>
    <t>16.1.1</t>
  </si>
  <si>
    <t>16.1.2</t>
  </si>
  <si>
    <t>16.1.3</t>
  </si>
  <si>
    <t>16.2.1</t>
  </si>
  <si>
    <t>16.2.2</t>
  </si>
  <si>
    <t>16.2.3</t>
  </si>
  <si>
    <t>SUB-TOTAL C</t>
  </si>
  <si>
    <t>SUB-TOTAL D</t>
  </si>
  <si>
    <t xml:space="preserve">PRE-CONSTRUCTION </t>
  </si>
  <si>
    <t xml:space="preserve">POST CONSTRUCTION </t>
  </si>
  <si>
    <t xml:space="preserve">Allow for the following end items to be applied as per relevant Eskom instructions/bulletins/procedures and standards where not already allowed for in structure package. </t>
  </si>
  <si>
    <t>SUB-TOTAL E</t>
  </si>
  <si>
    <t>16.2.4</t>
  </si>
  <si>
    <t>Kit</t>
  </si>
  <si>
    <t>Lot</t>
  </si>
  <si>
    <t>Module-Level Power Electronics / Optimisers (NEW)</t>
  </si>
  <si>
    <t>Shade-tolerant sites: consider DC optimisers or microinverters. Priced as option / provisional sum.</t>
  </si>
  <si>
    <t>Waterproofing / Flashing Kits (NEW)</t>
  </si>
  <si>
    <t>Self-adhesive EPDM flashing where roof hooks penetrate membrane or fibre-cement sheets.</t>
  </si>
  <si>
    <t>PV DC ELECTRICAL &amp; DISTRIBUTION</t>
  </si>
  <si>
    <t>TÜV 2 Pfg 1169 / UL 4703, 1.8 kV rated.</t>
  </si>
  <si>
    <t>Per string combiner Output</t>
  </si>
  <si>
    <t>1000 VDC, 40 kA, 2P; installed in combiner.</t>
  </si>
  <si>
    <t>UV Resistant Cable Conduits/Trunking</t>
  </si>
  <si>
    <t>Cable Glands IP65 rated</t>
  </si>
  <si>
    <t>Metric thread, per cable OD.</t>
  </si>
  <si>
    <t>DC Arc-Fault Detection (AFCI) – NEW</t>
  </si>
  <si>
    <t>AFCI per NRS 097-2-3 future requirement; mitigates DC arc fire risk.</t>
  </si>
  <si>
    <t>Open transition or closed transition as specified.</t>
  </si>
  <si>
    <t>Generator Input Breaker / Interlock (NEW)</t>
  </si>
  <si>
    <t>Mechanical interlock or motorised MCCB for generator feed; prevents paralleling without synchronisation.</t>
  </si>
  <si>
    <t>Bi-directional Smart Meter (MID Class B, 3-phase)</t>
  </si>
  <si>
    <t>100 A, DIN rail, RS485 Modbus; required for SSEG/NRS 097-2-1 compliance.</t>
  </si>
  <si>
    <t>Power Quality Analyser (RS485 / MID Class)</t>
  </si>
  <si>
    <t>3-phase harmonics, THD, PF, voltage sag/swell; EN 50160 logging.</t>
  </si>
  <si>
    <t>Matching CTs sized to main incomer current.</t>
  </si>
  <si>
    <t>Monitoring Gateway / Edge Controller</t>
  </si>
  <si>
    <t>Modbus → MQTT / cloud; local data logger with minimum 30-day buffer.</t>
  </si>
  <si>
    <t>Remote Monitoring Platform Subscription (NEW)</t>
  </si>
  <si>
    <t>Cloud dashboard (e.g., Solar-Log, GoodWe SEMS, Solarman, or open-source HA). 12-month initial subscription.</t>
  </si>
  <si>
    <t>4G Router with External Antenna (NEW)</t>
  </si>
  <si>
    <t>For sites without fixed broadband; SIM-slot; outdoor IP65 antenna.</t>
  </si>
  <si>
    <t>Cellular Data SIM Subscription (NEW)</t>
  </si>
  <si>
    <t>Monthly data plan for inverter / gateway monitoring.</t>
  </si>
  <si>
    <t xml:space="preserve">RS485 LTE Modem </t>
  </si>
  <si>
    <t>The PUSR LTE modem DR154 is an ultra-small size industrial cellular modem designed for seamless data transmission between RS485 devices and the 4G network. It supports multiple protocols such as TCP, UDP, HTTP, and MQTT, and includes features like heartbeat and registration packets for reliable connectivity. The modem is compact, making it suitable for space-constrained setups, and it supports Modbus TCP/RTU conversion, allowing integration with traditional serial devices.</t>
  </si>
  <si>
    <t>month</t>
  </si>
  <si>
    <t>Galvanised Cable Trays &amp; Fittings</t>
  </si>
  <si>
    <t>Hot-dip galv, with cover where exposed.</t>
  </si>
  <si>
    <t>Safety &amp; Identification Labels</t>
  </si>
  <si>
    <t>UV-stable: PV danger, battery danger, emergency stop, circuit IDs.</t>
  </si>
  <si>
    <t>Fasteners (Bolts/Nuts/Washers SS)</t>
  </si>
  <si>
    <t>A4-70 stainless steel throughout.</t>
  </si>
  <si>
    <t>UV Heavy-Duty Cable Ties</t>
  </si>
  <si>
    <t>Black, UV stabilised, 300 mm.</t>
  </si>
  <si>
    <t>Copper Earth Bars</t>
  </si>
  <si>
    <t>25×3 mm, 12-way, with green/yellow shroud.</t>
  </si>
  <si>
    <t>DC SPD 1000 VDC 40 kA 2P</t>
  </si>
  <si>
    <t>AC SPD Type II 400/415 V (Uc = 440–480 V)</t>
  </si>
  <si>
    <t>AC Isolator (63A, 3P, DIN)</t>
  </si>
  <si>
    <t>String Fuse Holders 10×38 mm DC 1000 V (DIN)</t>
  </si>
  <si>
    <t>Fused DC Combiner 2-in/1-out 1000 V IP65</t>
  </si>
  <si>
    <t>Conduit Sealing Compound / Fire-Stop Putty (NEW)</t>
  </si>
  <si>
    <t>Fire-rated sealing at all cable penetrations through fire-compartment walls/floors.</t>
  </si>
  <si>
    <t>Fire Extinguisher 9 L AVD Lithex (Lithium fire rated)</t>
  </si>
  <si>
    <t>Class F/D lithium-rated; mandatory for BESS room.</t>
  </si>
  <si>
    <t>Fire Warning Signage – Battery / PV / Electrical</t>
  </si>
  <si>
    <t>Photoluminescent where required.</t>
  </si>
  <si>
    <t>Emergency Shutdown Switch (Rapid Shutdown)</t>
  </si>
  <si>
    <t>PV system rapid shutdown per NRS 097-2-3; accessible at building entry.</t>
  </si>
  <si>
    <t>Smoke / Heat Detector in BESS Room (NEW)</t>
  </si>
  <si>
    <t>24 V DC addressable detector linked to building fire alarm or standalone sounder.</t>
  </si>
  <si>
    <t>Thermal Imaging Baseline Survey (NEW)</t>
  </si>
  <si>
    <t>Infrared scan of all electrical connections and PV modules at commissioning.</t>
  </si>
  <si>
    <t xml:space="preserve"> CIVIL &amp; INSTALLATION </t>
  </si>
  <si>
    <t>Cable Trenching (DC/AC cables)</t>
  </si>
  <si>
    <t>~150 m; includes excavation, backfill, warning tape, reinstatement.</t>
  </si>
  <si>
    <t>Screened sand, red warning tape, marker tape.</t>
  </si>
  <si>
    <t>Concrete Foundations – Tilt Structure</t>
  </si>
  <si>
    <t>500×500×600 mm pad footings per structural calcs.</t>
  </si>
  <si>
    <t>BESS Plinth – Cast In-Situ</t>
  </si>
  <si>
    <t>Size per BESS cabinet footprint; 150 mm high, chamfered edges.</t>
  </si>
  <si>
    <t>Cable Sleeves / Ducts Through Plinth</t>
  </si>
  <si>
    <t>HDPE sleeve per cable entry.</t>
  </si>
  <si>
    <t>As-Built Drawings &amp; CoC</t>
  </si>
  <si>
    <t>Full as-built SLD, layout drawings, CoC per SANS 10142-1-2 by registered electrician.</t>
  </si>
  <si>
    <t>Roof Waterproofing Reinstatement (NEW)</t>
  </si>
  <si>
    <t>Repair any roof penetrations after installation; bituminous or EPDM as applicable.</t>
  </si>
  <si>
    <t>Concrete Cutting / Core Drilling (NEW)</t>
  </si>
  <si>
    <t>For cable route penetrations through walls or slabs.</t>
  </si>
  <si>
    <t>EARTHING &amp; LIGHTNING PROTECTION</t>
  </si>
  <si>
    <t>ACDC ER1516 or equivalent.</t>
  </si>
  <si>
    <t>Conductive Earthing Backfill Compound 25 kg</t>
  </si>
  <si>
    <t>ACDC E175 or equivalent.</t>
  </si>
  <si>
    <t>Bare Copper Earth Conductor 25 mm²</t>
  </si>
  <si>
    <t>G/Y Insulated Earth Wire 16 mm² (100 m coil)</t>
  </si>
  <si>
    <t>Main Earth Bar 2×12-way</t>
  </si>
  <si>
    <t>ElectroMechanica MRS3005 or equivalent.</t>
  </si>
  <si>
    <t>DIN Earth Bar 12-way 6×9 mm</t>
  </si>
  <si>
    <t>Rod-to-Cable Clamps 16 mm rod / 25–70 mm² cable</t>
  </si>
  <si>
    <t>Pack of 10.</t>
  </si>
  <si>
    <t>Lightning Protection System – External (NEW)</t>
  </si>
  <si>
    <t>Air termination rods, down conductors, bonding to MEB; per SANS 62305 risk assessment.</t>
  </si>
  <si>
    <t>coil</t>
  </si>
  <si>
    <t>pack</t>
  </si>
  <si>
    <t>ENERGY STORAGE SYSTEM ESS PACKAGES</t>
  </si>
  <si>
    <t>Complete package: inverter, batteries, cabinet, cabling, commissioning.</t>
  </si>
  <si>
    <t>Cable glands&amp;accessories</t>
  </si>
  <si>
    <t>1.6 X 1.5 X 0.3</t>
  </si>
  <si>
    <t>Plinth Concrete Slab: Cast on site</t>
  </si>
  <si>
    <t>Cable sleeve (per plinth)</t>
  </si>
  <si>
    <t xml:space="preserve">  – Plinth – Supply &amp; Install</t>
  </si>
  <si>
    <t>qoute</t>
  </si>
  <si>
    <t>16.2.5</t>
  </si>
  <si>
    <t>Warranty Management Schedule (NEW)</t>
  </si>
  <si>
    <t>12-month defects liability schedule; contact list for equipment warranties (panels 25 yr, inverter 5 yr min, battery 10 yr min).</t>
  </si>
  <si>
    <t>Post-commissioning yield vs design comparison; power quality compliance report.</t>
  </si>
  <si>
    <t>Annual Preventive Maintenance Contract (NEW)</t>
  </si>
  <si>
    <t>Cleaning, thermal scan, torque check, firmware updates, report. Price per annum.</t>
  </si>
  <si>
    <t>annum</t>
  </si>
  <si>
    <t xml:space="preserve">FIRE SAFETY &amp; EMERGENCY </t>
  </si>
  <si>
    <t>CPF</t>
  </si>
  <si>
    <t>Cast-in Situ Plinth</t>
  </si>
  <si>
    <t>50kW-71kWh ESS Supply &amp; Install</t>
  </si>
  <si>
    <t>Quote per metre; include civil reinstatement</t>
  </si>
  <si>
    <t>HVAC &amp; ENVIRONMENTAL CONTROL</t>
  </si>
  <si>
    <t>Air Conditioner Unit 18 000 BTU (≈5.3 kW)</t>
  </si>
  <si>
    <t>Split unit for BESS / electrical room temperature control.</t>
  </si>
  <si>
    <t>HVAC Power Cabling &amp; Circuit Breaker (NEW)</t>
  </si>
  <si>
    <t>Dedicated circuit from DB; 16 mm² cable, 32 A MCB.</t>
  </si>
  <si>
    <t>Louvre / Exhaust Fan for Battery Ventilation (NEW)</t>
  </si>
  <si>
    <t>Passive or forced louvre; maintain battery room &lt;40 °C.</t>
  </si>
  <si>
    <t>Main DB Upgrade / New DB</t>
  </si>
  <si>
    <t>3-phase, DIN rail, IP31 minimum; busbars, earth bar, neutral bar.</t>
  </si>
  <si>
    <t>Tender returnables</t>
  </si>
  <si>
    <t>Inclusive of Roof mount Rails, Hook/brackets, clamps, splices, lugs etc.</t>
  </si>
  <si>
    <t>Tilt frames, Base supports/Ballast blocks, clamps inclduing bolts,nuts and washers etc)</t>
  </si>
  <si>
    <t>PV Mount System_Roof (DualTilt)</t>
  </si>
  <si>
    <t>BATTERY ENERGY STORAGE SYSTEM (LFP)</t>
  </si>
  <si>
    <t>ATS 3-phase 500 A (main supply/inverter)</t>
  </si>
  <si>
    <t>ATS 3-phase  350 A (sub-distribution)</t>
  </si>
  <si>
    <t>DC Isolators 1000V, 63A</t>
  </si>
  <si>
    <t>Performance Monitoring Report (3-month for a period of 12 months) (NEW)</t>
  </si>
  <si>
    <t>Testing, Commissioning , COC, O&amp;M Manual &amp; Handover Pack (NEW)</t>
  </si>
  <si>
    <t>MCB 10A</t>
  </si>
  <si>
    <t>MCB 20A</t>
  </si>
  <si>
    <t>MCCB 630A</t>
  </si>
  <si>
    <t>MCCB 80A (Inverter 1&amp; 2)</t>
  </si>
  <si>
    <t>MCCB 160A (Combiner Incomer)</t>
  </si>
  <si>
    <t>MCB 25A</t>
  </si>
  <si>
    <t xml:space="preserve">MCB 40A </t>
  </si>
  <si>
    <t xml:space="preserve">MCB 150A </t>
  </si>
  <si>
    <t>To qoute</t>
  </si>
  <si>
    <t>Initial site visit:Contractor to evaluate existing infrastructure and do all  safety assessment.  Contractor to do circuit analysis of existing electrical circuits per existing DBs.</t>
  </si>
  <si>
    <t>Roof-mounted racking, rails, brackets, supports; structural components for
 mounting.</t>
  </si>
  <si>
    <t>Three-phase hybrid inverter, 40 kW (NRS 097-2-1 certified, anti-islanding, LVRT/HVRT, inlcuding stainless steel mounting brackets)</t>
  </si>
  <si>
    <t>Battery racks mounted inside a provided container with CAN Bus arrangement</t>
  </si>
  <si>
    <t>Lithium Battery Modules stack in a battery rack (High Voltage)</t>
  </si>
  <si>
    <t>AC Cable 4-core + earth, 50 mm² (inverters to DB)</t>
  </si>
  <si>
    <t>IEC 60947-3, lockable (Acting as Dead Grid Safety Lock equivalent)</t>
  </si>
  <si>
    <t>AC Isolators 3-phase 80–125 A + Dual independent compartment Kiosk</t>
  </si>
  <si>
    <t>Mono-PERC / TOPCon, 640Wp, Tier-1 manufacturer, IEC 61215 &amp; IEC 61730 certified, PAN file available. (Including MC4 compatible male/female connectors, warning &amp; identification labels, earthing lugs, etc)</t>
  </si>
  <si>
    <t>Mono-PERC / TOPCon, 640 Wp, Tier-1 manufacturer, IEC 61215 &amp; IEC 61730 certified, PAN file available</t>
  </si>
  <si>
    <t>3-Ph, 40kW Hybrid Inverter NRS 097-1-2 mounted inside a container</t>
  </si>
  <si>
    <t>ATS Wiring Allowance (NEW) 150A</t>
  </si>
  <si>
    <t>Automatic Transfer Switch - Provision for PV - Utility interchangeability</t>
  </si>
  <si>
    <t>10.24 kWh per module (8 x 10.24= 81.92 kWh); BYD/Pylontech/Dyness or approved equal); UL9540 / IEC 62619. Floor-mounted, powder-coated steel; rated for battery mass stacked in a battery rack (or self-supporting stack) with BMS (Ambient and surface temperature monitoring; wired to BMS / gateway.)</t>
  </si>
  <si>
    <t>MCCB, 80 A, 4-Pole, 36 kA, 415 V AC, thermal-magnetic adjustable trip, suitable for 40 kW Deye inverter AC output protection</t>
  </si>
  <si>
    <t>MCCB, 160 A, 4-Pole, 36 kA, 415 V AC, thermal-magnetic adjustable trip, suitable for PV AC combiner outgoing feeder</t>
  </si>
  <si>
    <t>630 A, 4-Pole, 50 kA (minimum) Moulded Case Circuit Breaker (MCCB), 415 V AC, Thermal-Magnetic Adjustable Trip Unit, suitable for Main Distribution Board  incomer/application, complete with rotary operating handle, terminal shrouds, phase barriers, mounting accessories, and lockable OFF position.</t>
  </si>
  <si>
    <t>10A Single Pole C-Curve MCB, 230/400VAC, 6kA breaking capacity</t>
  </si>
  <si>
    <t>20A Single Pole C-Curve MCB, 230/400VAC, 6kA breaking capacity</t>
  </si>
  <si>
    <t>25A Single Pole C-Curve MCB, 230/400VAC, 6kA breaking capacity</t>
  </si>
  <si>
    <t>40A Single Pole C-Curve MCB, 230/400VAC, 6kA breaking capacity</t>
  </si>
  <si>
    <t>150A Single Pole C-Curve MCB, 400VAC, 10kA breaking capacity</t>
  </si>
  <si>
    <t>XLPE, 1 kV rated.</t>
  </si>
  <si>
    <t>AC Cable, 4-core, 4 mm²</t>
  </si>
  <si>
    <t>AC Cable, 4-core, 6 mm²</t>
  </si>
  <si>
    <t>AC Cable, 4-core, 10 mm²</t>
  </si>
  <si>
    <t>AC Cable, 4-core, 50 mm²</t>
  </si>
  <si>
    <t>AC Cable, 4-core, 95mm²</t>
  </si>
  <si>
    <t>XLPE Cable, armoured</t>
  </si>
  <si>
    <t>PV DC Cable 4 mm² (red/black solar cable)</t>
  </si>
  <si>
    <t>PV DC Cable (10 mm²)</t>
  </si>
  <si>
    <t>PV DC Cable (16 mm²) Red</t>
  </si>
  <si>
    <t>PV DC Cable (16 mm²)Black</t>
  </si>
  <si>
    <t>Contractor to provide Eskom with PV module , battery and  inverter specs,etc.</t>
  </si>
  <si>
    <t>Inverter room preparation / restoration</t>
  </si>
  <si>
    <t>Includes (standard bricks, concrete mix, plastering etc.). Closing of openings and installation of the burglar door.</t>
  </si>
  <si>
    <t>Earth Rod, 1.5 m, Copper-Clad, M16 (250 µm)</t>
  </si>
  <si>
    <r>
      <t>m</t>
    </r>
    <r>
      <rPr>
        <vertAlign val="superscript"/>
        <sz val="10"/>
        <color theme="1"/>
        <rFont val="Arial"/>
        <family val="2"/>
      </rPr>
      <t>3</t>
    </r>
  </si>
  <si>
    <t>TOTAL ELECTRICAL</t>
  </si>
  <si>
    <t>Bill of Quantities: Estimated Schools Costing- Primary Plant and Civil</t>
  </si>
  <si>
    <t>Site Activities</t>
  </si>
  <si>
    <t>Fixed Charged Items</t>
  </si>
  <si>
    <t>Time Related items (Will be paid as % of work done to date)</t>
  </si>
  <si>
    <t>Electrical</t>
  </si>
  <si>
    <t>Sub Total</t>
  </si>
  <si>
    <t>15% Vat</t>
  </si>
  <si>
    <t>Total</t>
  </si>
  <si>
    <t>CODE</t>
  </si>
  <si>
    <t>STANDARD ACTIVITY</t>
  </si>
  <si>
    <t>QTY</t>
  </si>
  <si>
    <t>TENDER PRICE</t>
  </si>
  <si>
    <t>FIXED CHARGE ITEMS</t>
  </si>
  <si>
    <t>A.1</t>
  </si>
  <si>
    <t>Contractual requirements i.e., insurance’s, statutory contributions, etc.</t>
  </si>
  <si>
    <t>sum</t>
  </si>
  <si>
    <t>A.2</t>
  </si>
  <si>
    <t xml:space="preserve">Site Establishment - including, offices, telephone and fax, lighting, fencing, toilet facilities, water, etc. </t>
  </si>
  <si>
    <t>A.2.1</t>
  </si>
  <si>
    <t>Office complete as per works information</t>
  </si>
  <si>
    <t>A.2.2</t>
  </si>
  <si>
    <t>Staff Accommodation</t>
  </si>
  <si>
    <t>A.2.3</t>
  </si>
  <si>
    <t>Stores</t>
  </si>
  <si>
    <t>A.2.4</t>
  </si>
  <si>
    <t>Water, Sanitation and Electricity</t>
  </si>
  <si>
    <t>A.2.5</t>
  </si>
  <si>
    <t>Communication</t>
  </si>
  <si>
    <t>A.3</t>
  </si>
  <si>
    <t xml:space="preserve">Removal of site establishment on completion of the contract </t>
  </si>
  <si>
    <t>Sub Total 'A'</t>
  </si>
  <si>
    <t>TIME RELATED ITEMS</t>
  </si>
  <si>
    <t>B.1</t>
  </si>
  <si>
    <t>Outages</t>
  </si>
  <si>
    <t xml:space="preserve">Contractors must allow for outages being done on weekends. </t>
  </si>
  <si>
    <t>each</t>
  </si>
  <si>
    <t>B.1.1</t>
  </si>
  <si>
    <t>Provide a detailed breakdown of outage scope complete with time allocation to be handed to the Project Co-ordinator at the outage planning meeting prior to the outage - [minimum of 48 hours]</t>
  </si>
  <si>
    <t>B.2</t>
  </si>
  <si>
    <t>Programme and Planning</t>
  </si>
  <si>
    <t>B.2.1</t>
  </si>
  <si>
    <t xml:space="preserve">Contractors must allow for the preparation of a detailed programme reflecting the outage dates. </t>
  </si>
  <si>
    <t>B.3</t>
  </si>
  <si>
    <t>Site Establishment</t>
  </si>
  <si>
    <t>B.3.1</t>
  </si>
  <si>
    <t>weeks</t>
  </si>
  <si>
    <t>B.3.2</t>
  </si>
  <si>
    <t>B.3.3</t>
  </si>
  <si>
    <t>B.3.4</t>
  </si>
  <si>
    <t>B.3.5</t>
  </si>
  <si>
    <t>B.4</t>
  </si>
  <si>
    <t xml:space="preserve">Supervision </t>
  </si>
  <si>
    <t>B.5</t>
  </si>
  <si>
    <t>Site Security as per works information</t>
  </si>
  <si>
    <t>B.6</t>
  </si>
  <si>
    <t xml:space="preserve">Plant and Equipment </t>
  </si>
  <si>
    <t>B.7</t>
  </si>
  <si>
    <t>Cost for Health and Safety measures</t>
  </si>
  <si>
    <t>B.8</t>
  </si>
  <si>
    <t>Transport to site and back for Staff (Local)</t>
  </si>
  <si>
    <t>B.9</t>
  </si>
  <si>
    <t>Other time related charges (specify hereunder):</t>
  </si>
  <si>
    <t>B.10</t>
  </si>
  <si>
    <t>Sub Total 'B'</t>
  </si>
  <si>
    <t>TOTAL CARRIED FORWARD TO SUMMARY PAGE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</si>
</sst>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0.00_-;\-&quot;R&quot;* #,##0.00_-;_-&quot;R&quot;* &quot;-&quot;??_-;_-@_-"/>
    <numFmt numFmtId="164" formatCode="&quot;Revision No.&quot;\ #,##0"/>
    <numFmt numFmtId="165" formatCode="&quot;Current Date: &quot;dd\-mmmm\-yy"/>
    <numFmt numFmtId="166" formatCode="0.00;[Red]0.00"/>
    <numFmt numFmtId="167" formatCode="_ &quot;R&quot;\ * #,##0.00_ ;_ &quot;R&quot;\ * \-#,##0.00_ ;_ &quot;R&quot;\ * &quot;-&quot;??_ ;_ @_ "/>
  </numFmts>
  <fonts count="22" x14ac:knownFonts="1">
    <font>
      <sz val="11"/>
      <color theme="1"/>
      <name val="Aptos Narrow"/>
      <family val="2"/>
      <scheme val="minor"/>
    </font>
    <font>
      <b/>
      <sz val="10"/>
      <name val="Arial"/>
      <family val="2"/>
    </font>
    <font>
      <b/>
      <sz val="10"/>
      <color theme="1"/>
      <name val="Arial"/>
      <family val="2"/>
    </font>
    <font>
      <sz val="11"/>
      <color theme="1"/>
      <name val="Arial"/>
      <family val="2"/>
    </font>
    <font>
      <sz val="10"/>
      <color theme="1"/>
      <name val="Aptos Narrow"/>
      <family val="2"/>
      <scheme val="minor"/>
    </font>
    <font>
      <sz val="10"/>
      <color theme="1"/>
      <name val="Arial"/>
      <family val="2"/>
    </font>
    <font>
      <b/>
      <sz val="10"/>
      <color indexed="8"/>
      <name val="Arial"/>
      <family val="2"/>
    </font>
    <font>
      <sz val="10"/>
      <color indexed="8"/>
      <name val="Arial"/>
      <family val="2"/>
    </font>
    <font>
      <sz val="8"/>
      <name val="Aptos Narrow"/>
      <family val="2"/>
      <scheme val="minor"/>
    </font>
    <font>
      <vertAlign val="superscript"/>
      <sz val="10"/>
      <color theme="1"/>
      <name val="Arial"/>
      <family val="2"/>
    </font>
    <font>
      <b/>
      <sz val="10"/>
      <color rgb="FFFF0000"/>
      <name val="Arial"/>
      <family val="2"/>
    </font>
    <font>
      <b/>
      <sz val="10"/>
      <color theme="1"/>
      <name val="Aptos Narrow"/>
      <family val="2"/>
      <scheme val="minor"/>
    </font>
    <font>
      <sz val="10"/>
      <name val="Arial"/>
      <family val="2"/>
    </font>
    <font>
      <sz val="10"/>
      <name val="Aptos Narrow"/>
      <family val="2"/>
      <scheme val="minor"/>
    </font>
    <font>
      <b/>
      <i/>
      <sz val="14"/>
      <color indexed="10"/>
      <name val="Arial"/>
      <family val="2"/>
    </font>
    <font>
      <sz val="10"/>
      <color indexed="10"/>
      <name val="Arial"/>
      <family val="2"/>
    </font>
    <font>
      <sz val="8"/>
      <name val="Arial"/>
      <family val="2"/>
    </font>
    <font>
      <b/>
      <sz val="10"/>
      <color indexed="12"/>
      <name val="Arial"/>
      <family val="2"/>
    </font>
    <font>
      <sz val="10"/>
      <color indexed="12"/>
      <name val="Arial"/>
      <family val="2"/>
    </font>
    <font>
      <b/>
      <sz val="10"/>
      <color indexed="14"/>
      <name val="Arial"/>
      <family val="2"/>
    </font>
    <font>
      <sz val="10"/>
      <color indexed="14"/>
      <name val="Arial"/>
      <family val="2"/>
    </font>
    <font>
      <b/>
      <sz val="10"/>
      <color indexed="1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s>
  <cellStyleXfs count="2">
    <xf numFmtId="0" fontId="0" fillId="0" borderId="0"/>
    <xf numFmtId="0" fontId="5" fillId="0" borderId="0"/>
  </cellStyleXfs>
  <cellXfs count="181">
    <xf numFmtId="0" fontId="0" fillId="0" borderId="0" xfId="0"/>
    <xf numFmtId="0" fontId="6" fillId="0" borderId="0" xfId="1" applyFont="1"/>
    <xf numFmtId="164" fontId="7" fillId="0" borderId="0" xfId="1" applyNumberFormat="1" applyFont="1" applyAlignment="1">
      <alignment horizontal="left"/>
    </xf>
    <xf numFmtId="0" fontId="6" fillId="0" borderId="0" xfId="1" applyFont="1" applyAlignment="1">
      <alignment horizontal="center" vertical="center" wrapText="1"/>
    </xf>
    <xf numFmtId="44" fontId="4" fillId="0" borderId="0" xfId="0" applyNumberFormat="1" applyFont="1" applyAlignment="1">
      <alignment horizontal="center" vertical="center" wrapText="1"/>
    </xf>
    <xf numFmtId="0" fontId="4" fillId="0" borderId="0" xfId="0" applyFont="1" applyAlignment="1">
      <alignment vertical="center" wrapText="1"/>
    </xf>
    <xf numFmtId="44" fontId="4" fillId="0" borderId="0" xfId="0" applyNumberFormat="1" applyFont="1" applyAlignment="1">
      <alignment vertical="center" wrapText="1"/>
    </xf>
    <xf numFmtId="0" fontId="5" fillId="0" borderId="0" xfId="0" applyFont="1" applyAlignment="1">
      <alignment vertical="center" wrapText="1"/>
    </xf>
    <xf numFmtId="0" fontId="2" fillId="0" borderId="0" xfId="0" applyFont="1" applyAlignment="1">
      <alignment horizontal="center" vertical="center" wrapText="1"/>
    </xf>
    <xf numFmtId="0" fontId="5" fillId="0" borderId="0" xfId="0" applyFont="1" applyAlignment="1">
      <alignment horizontal="center" vertical="center" wrapText="1"/>
    </xf>
    <xf numFmtId="44" fontId="5" fillId="0" borderId="0" xfId="0" applyNumberFormat="1" applyFont="1" applyAlignment="1">
      <alignment horizontal="center" vertical="center" wrapText="1"/>
    </xf>
    <xf numFmtId="44" fontId="5" fillId="0" borderId="0" xfId="0" applyNumberFormat="1" applyFont="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2" borderId="13" xfId="0" applyFont="1" applyFill="1" applyBorder="1" applyAlignment="1">
      <alignment vertical="center" wrapText="1"/>
    </xf>
    <xf numFmtId="0" fontId="2" fillId="2" borderId="6" xfId="0" applyFont="1" applyFill="1" applyBorder="1" applyAlignment="1">
      <alignment horizontal="center" vertical="center" wrapText="1"/>
    </xf>
    <xf numFmtId="0" fontId="2" fillId="2" borderId="14" xfId="0" applyFont="1" applyFill="1" applyBorder="1" applyAlignment="1">
      <alignment horizontal="center" vertical="center" wrapText="1"/>
    </xf>
    <xf numFmtId="44" fontId="2" fillId="2" borderId="15" xfId="0" applyNumberFormat="1" applyFont="1" applyFill="1" applyBorder="1" applyAlignment="1">
      <alignment horizontal="center" vertical="top" wrapText="1"/>
    </xf>
    <xf numFmtId="44" fontId="2" fillId="2" borderId="15" xfId="0" applyNumberFormat="1" applyFont="1" applyFill="1" applyBorder="1" applyAlignment="1">
      <alignment horizontal="center" vertical="center" wrapText="1"/>
    </xf>
    <xf numFmtId="44" fontId="2" fillId="2" borderId="0" xfId="0" applyNumberFormat="1" applyFont="1" applyFill="1" applyAlignment="1">
      <alignment vertical="center" wrapText="1"/>
    </xf>
    <xf numFmtId="44" fontId="2" fillId="2" borderId="16" xfId="0" applyNumberFormat="1" applyFont="1" applyFill="1" applyBorder="1" applyAlignment="1">
      <alignment vertical="center" wrapText="1"/>
    </xf>
    <xf numFmtId="0" fontId="2" fillId="2" borderId="1" xfId="0" applyFont="1" applyFill="1" applyBorder="1" applyAlignment="1">
      <alignment horizontal="center" vertical="center" wrapText="1"/>
    </xf>
    <xf numFmtId="0" fontId="2" fillId="2" borderId="6" xfId="0" applyFont="1" applyFill="1" applyBorder="1" applyAlignment="1">
      <alignment vertical="center" wrapText="1"/>
    </xf>
    <xf numFmtId="0" fontId="4" fillId="2" borderId="0" xfId="0" applyFont="1" applyFill="1" applyAlignment="1">
      <alignment vertical="center" wrapText="1"/>
    </xf>
    <xf numFmtId="0" fontId="5" fillId="0" borderId="1" xfId="0" applyFont="1" applyBorder="1" applyAlignment="1">
      <alignment vertical="center" wrapText="1"/>
    </xf>
    <xf numFmtId="0" fontId="2" fillId="2" borderId="1" xfId="0" applyFont="1" applyFill="1" applyBorder="1" applyAlignment="1">
      <alignment vertical="center" wrapText="1"/>
    </xf>
    <xf numFmtId="0" fontId="5" fillId="0" borderId="6" xfId="0" applyFont="1" applyBorder="1" applyAlignment="1">
      <alignment vertical="top" wrapText="1"/>
    </xf>
    <xf numFmtId="0" fontId="5" fillId="0" borderId="6" xfId="0" applyFont="1" applyBorder="1" applyAlignment="1">
      <alignment horizontal="center" vertical="center" wrapText="1"/>
    </xf>
    <xf numFmtId="44" fontId="5" fillId="2" borderId="6" xfId="0" applyNumberFormat="1" applyFont="1" applyFill="1" applyBorder="1" applyAlignment="1">
      <alignment horizontal="center" vertical="center" wrapText="1"/>
    </xf>
    <xf numFmtId="0" fontId="5" fillId="0" borderId="6" xfId="0" applyFont="1" applyBorder="1" applyAlignment="1">
      <alignment vertical="center" wrapText="1"/>
    </xf>
    <xf numFmtId="44" fontId="5" fillId="0" borderId="6" xfId="0" applyNumberFormat="1" applyFont="1" applyBorder="1" applyAlignment="1">
      <alignment vertical="center" wrapText="1"/>
    </xf>
    <xf numFmtId="44" fontId="5" fillId="2" borderId="1" xfId="0" applyNumberFormat="1" applyFont="1" applyFill="1" applyBorder="1" applyAlignment="1">
      <alignment horizontal="center" vertical="center" wrapText="1"/>
    </xf>
    <xf numFmtId="44" fontId="5" fillId="0" borderId="1" xfId="0" applyNumberFormat="1" applyFont="1" applyBorder="1" applyAlignment="1">
      <alignment vertical="center" wrapText="1"/>
    </xf>
    <xf numFmtId="0" fontId="5" fillId="2" borderId="1" xfId="0" applyFont="1" applyFill="1" applyBorder="1" applyAlignment="1">
      <alignment horizontal="center" vertical="center" wrapText="1"/>
    </xf>
    <xf numFmtId="44" fontId="2" fillId="2"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2" borderId="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2" fillId="0" borderId="7" xfId="0" applyFont="1" applyBorder="1" applyAlignment="1">
      <alignment vertical="center" wrapText="1"/>
    </xf>
    <xf numFmtId="0" fontId="2" fillId="2" borderId="17" xfId="0" applyFont="1" applyFill="1" applyBorder="1" applyAlignment="1">
      <alignment horizontal="center" vertical="center" wrapText="1"/>
    </xf>
    <xf numFmtId="0" fontId="5" fillId="2" borderId="17" xfId="0" applyFont="1" applyFill="1" applyBorder="1" applyAlignment="1">
      <alignment horizontal="center" vertical="center" wrapText="1"/>
    </xf>
    <xf numFmtId="44" fontId="5" fillId="2" borderId="17" xfId="0" applyNumberFormat="1" applyFont="1" applyFill="1" applyBorder="1" applyAlignment="1">
      <alignment horizontal="center" vertical="center" wrapText="1"/>
    </xf>
    <xf numFmtId="0" fontId="5" fillId="2" borderId="17" xfId="0" applyFont="1" applyFill="1" applyBorder="1" applyAlignment="1">
      <alignment vertical="center" wrapText="1"/>
    </xf>
    <xf numFmtId="44" fontId="5" fillId="2" borderId="17" xfId="0" applyNumberFormat="1" applyFont="1" applyFill="1" applyBorder="1" applyAlignment="1">
      <alignment vertical="center" wrapText="1"/>
    </xf>
    <xf numFmtId="44" fontId="5" fillId="2" borderId="8" xfId="0" applyNumberFormat="1" applyFont="1" applyFill="1" applyBorder="1" applyAlignment="1">
      <alignment vertical="center" wrapText="1"/>
    </xf>
    <xf numFmtId="44" fontId="5" fillId="0" borderId="6" xfId="0" applyNumberFormat="1" applyFont="1" applyBorder="1" applyAlignment="1">
      <alignment horizontal="center" vertical="center" wrapText="1"/>
    </xf>
    <xf numFmtId="44" fontId="5" fillId="0" borderId="1" xfId="0" applyNumberFormat="1" applyFont="1" applyBorder="1" applyAlignment="1">
      <alignment horizontal="center" vertical="center" wrapText="1"/>
    </xf>
    <xf numFmtId="0" fontId="5" fillId="0" borderId="2" xfId="0" applyFont="1" applyBorder="1" applyAlignment="1">
      <alignment horizontal="left" vertical="center" wrapText="1"/>
    </xf>
    <xf numFmtId="0" fontId="5" fillId="0" borderId="1" xfId="0" applyFont="1" applyBorder="1" applyAlignment="1">
      <alignment horizontal="right" vertical="center" wrapText="1"/>
    </xf>
    <xf numFmtId="0" fontId="5" fillId="0" borderId="2" xfId="0" applyFont="1" applyBorder="1" applyAlignment="1">
      <alignment vertical="center" wrapText="1"/>
    </xf>
    <xf numFmtId="44" fontId="5" fillId="0" borderId="1" xfId="0" applyNumberFormat="1" applyFont="1" applyBorder="1" applyAlignment="1">
      <alignment horizontal="left" vertical="center" wrapText="1"/>
    </xf>
    <xf numFmtId="166" fontId="5" fillId="0" borderId="1" xfId="0" applyNumberFormat="1" applyFont="1" applyBorder="1" applyAlignment="1">
      <alignment vertical="center" wrapText="1"/>
    </xf>
    <xf numFmtId="0" fontId="5" fillId="0" borderId="1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vertical="center" wrapText="1"/>
    </xf>
    <xf numFmtId="0" fontId="10" fillId="0" borderId="1" xfId="0" applyFont="1" applyBorder="1" applyAlignment="1">
      <alignment horizontal="center" vertical="center" wrapText="1"/>
    </xf>
    <xf numFmtId="0" fontId="4" fillId="0" borderId="3" xfId="0" applyFont="1" applyBorder="1" applyAlignment="1">
      <alignment vertical="center" wrapText="1"/>
    </xf>
    <xf numFmtId="0" fontId="4" fillId="0" borderId="1" xfId="0" applyFont="1" applyBorder="1" applyAlignment="1">
      <alignment vertical="center" wrapText="1"/>
    </xf>
    <xf numFmtId="0" fontId="4" fillId="0" borderId="2" xfId="0" applyFont="1" applyBorder="1" applyAlignment="1">
      <alignment vertical="center" wrapText="1"/>
    </xf>
    <xf numFmtId="0" fontId="2" fillId="0" borderId="1" xfId="0" applyFont="1" applyBorder="1" applyAlignment="1">
      <alignment vertical="center" wrapText="1"/>
    </xf>
    <xf numFmtId="0" fontId="5" fillId="2" borderId="1" xfId="0" applyFont="1" applyFill="1" applyBorder="1" applyAlignment="1">
      <alignment vertical="center" wrapText="1"/>
    </xf>
    <xf numFmtId="44" fontId="5" fillId="2" borderId="12" xfId="0" applyNumberFormat="1" applyFont="1" applyFill="1" applyBorder="1" applyAlignment="1">
      <alignment horizontal="center" vertical="center" wrapText="1"/>
    </xf>
    <xf numFmtId="0" fontId="5" fillId="2" borderId="12" xfId="0" applyFont="1" applyFill="1" applyBorder="1" applyAlignment="1">
      <alignment vertical="center" wrapText="1"/>
    </xf>
    <xf numFmtId="44" fontId="5" fillId="2" borderId="12" xfId="0" applyNumberFormat="1" applyFont="1" applyFill="1" applyBorder="1" applyAlignment="1">
      <alignment vertical="center" wrapText="1"/>
    </xf>
    <xf numFmtId="44" fontId="2" fillId="2" borderId="1" xfId="0" applyNumberFormat="1" applyFont="1" applyFill="1" applyBorder="1" applyAlignment="1">
      <alignment vertical="center" wrapText="1"/>
    </xf>
    <xf numFmtId="0" fontId="11" fillId="0" borderId="0" xfId="0" applyFont="1" applyAlignment="1">
      <alignment horizontal="center" vertical="center" wrapText="1"/>
    </xf>
    <xf numFmtId="0" fontId="2"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5" fillId="3" borderId="1" xfId="0" applyFont="1" applyFill="1" applyBorder="1" applyAlignment="1">
      <alignment horizontal="center" vertical="center" wrapText="1"/>
    </xf>
    <xf numFmtId="44" fontId="2" fillId="2" borderId="12" xfId="0" applyNumberFormat="1" applyFont="1" applyFill="1" applyBorder="1" applyAlignment="1">
      <alignment horizontal="left" vertical="center" wrapText="1"/>
    </xf>
    <xf numFmtId="44" fontId="2" fillId="2" borderId="3" xfId="0" applyNumberFormat="1" applyFont="1" applyFill="1" applyBorder="1" applyAlignment="1">
      <alignment horizontal="left" vertical="center" wrapText="1"/>
    </xf>
    <xf numFmtId="44" fontId="5" fillId="0" borderId="3" xfId="0" applyNumberFormat="1" applyFont="1" applyBorder="1" applyAlignment="1">
      <alignment horizontal="center" vertical="center" wrapText="1"/>
    </xf>
    <xf numFmtId="44" fontId="11" fillId="0" borderId="0" xfId="0" applyNumberFormat="1" applyFont="1" applyAlignment="1">
      <alignment horizontal="center" vertical="center" wrapText="1"/>
    </xf>
    <xf numFmtId="0" fontId="11" fillId="0" borderId="0" xfId="0" applyFont="1" applyAlignment="1">
      <alignment vertical="center" wrapText="1"/>
    </xf>
    <xf numFmtId="44" fontId="11" fillId="0" borderId="0" xfId="0" applyNumberFormat="1" applyFont="1" applyAlignment="1">
      <alignment vertical="center" wrapText="1"/>
    </xf>
    <xf numFmtId="0" fontId="12" fillId="0" borderId="1" xfId="0" applyFont="1" applyBorder="1" applyAlignment="1">
      <alignment vertical="center" wrapText="1"/>
    </xf>
    <xf numFmtId="0" fontId="12" fillId="0" borderId="6" xfId="0" applyFont="1" applyBorder="1" applyAlignment="1">
      <alignment horizontal="center" vertical="center" wrapText="1"/>
    </xf>
    <xf numFmtId="0" fontId="12" fillId="0" borderId="1" xfId="0" applyFont="1" applyBorder="1" applyAlignment="1">
      <alignment horizontal="center" vertical="center" wrapText="1"/>
    </xf>
    <xf numFmtId="44" fontId="12" fillId="0" borderId="1" xfId="0" applyNumberFormat="1" applyFont="1" applyBorder="1" applyAlignment="1">
      <alignment horizontal="center" vertical="center" wrapText="1"/>
    </xf>
    <xf numFmtId="44" fontId="12" fillId="0" borderId="1" xfId="0" applyNumberFormat="1" applyFont="1" applyBorder="1" applyAlignment="1">
      <alignment vertical="center" wrapText="1"/>
    </xf>
    <xf numFmtId="0" fontId="13" fillId="0" borderId="0" xfId="0" applyFont="1" applyAlignment="1">
      <alignment vertical="center" wrapText="1"/>
    </xf>
    <xf numFmtId="0" fontId="12" fillId="0" borderId="0" xfId="0" applyFont="1"/>
    <xf numFmtId="0" fontId="12" fillId="0" borderId="22" xfId="0" applyFont="1" applyBorder="1" applyAlignment="1">
      <alignment horizontal="center" vertical="top"/>
    </xf>
    <xf numFmtId="0" fontId="17" fillId="0" borderId="22" xfId="0" applyFont="1" applyBorder="1" applyAlignment="1">
      <alignment horizontal="center" vertical="top"/>
    </xf>
    <xf numFmtId="0" fontId="19" fillId="0" borderId="22" xfId="0" applyFont="1" applyBorder="1" applyAlignment="1">
      <alignment horizontal="center" vertical="top"/>
    </xf>
    <xf numFmtId="0" fontId="1" fillId="0" borderId="22" xfId="0" applyFont="1" applyBorder="1" applyAlignment="1">
      <alignment horizontal="center" vertical="top"/>
    </xf>
    <xf numFmtId="0" fontId="1" fillId="4" borderId="0" xfId="0" applyFont="1" applyFill="1" applyAlignment="1">
      <alignment horizontal="right" vertical="top" wrapText="1"/>
    </xf>
    <xf numFmtId="167" fontId="1" fillId="4" borderId="0" xfId="0" applyNumberFormat="1" applyFont="1" applyFill="1" applyAlignment="1">
      <alignment horizontal="right" vertical="top" wrapText="1"/>
    </xf>
    <xf numFmtId="167" fontId="1" fillId="4" borderId="17" xfId="0" applyNumberFormat="1" applyFont="1" applyFill="1" applyBorder="1" applyAlignment="1">
      <alignment horizontal="right" vertical="top"/>
    </xf>
    <xf numFmtId="167" fontId="12" fillId="0" borderId="0" xfId="0" applyNumberFormat="1" applyFont="1"/>
    <xf numFmtId="0" fontId="1" fillId="4" borderId="30" xfId="0" applyFont="1" applyFill="1" applyBorder="1" applyAlignment="1">
      <alignment horizontal="center" vertical="center"/>
    </xf>
    <xf numFmtId="0" fontId="1" fillId="4" borderId="31" xfId="0" applyFont="1" applyFill="1" applyBorder="1" applyAlignment="1">
      <alignment horizontal="center" vertical="center" wrapText="1"/>
    </xf>
    <xf numFmtId="0" fontId="1" fillId="4" borderId="31" xfId="0" applyFont="1" applyFill="1" applyBorder="1" applyAlignment="1">
      <alignment horizontal="center" vertical="center"/>
    </xf>
    <xf numFmtId="167" fontId="1" fillId="4" borderId="31" xfId="0" applyNumberFormat="1" applyFont="1" applyFill="1" applyBorder="1" applyAlignment="1">
      <alignment horizontal="center" vertical="center"/>
    </xf>
    <xf numFmtId="167" fontId="1" fillId="4" borderId="32" xfId="0" applyNumberFormat="1" applyFont="1" applyFill="1" applyBorder="1" applyAlignment="1">
      <alignment horizontal="center" vertical="center" wrapText="1"/>
    </xf>
    <xf numFmtId="0" fontId="18" fillId="0" borderId="22" xfId="0" applyFont="1" applyBorder="1" applyAlignment="1">
      <alignment horizontal="left" vertical="center" indent="1"/>
    </xf>
    <xf numFmtId="0" fontId="12" fillId="0" borderId="0" xfId="0" applyFont="1" applyAlignment="1">
      <alignment horizontal="left" vertical="center"/>
    </xf>
    <xf numFmtId="0" fontId="18" fillId="0" borderId="23" xfId="0" applyFont="1" applyBorder="1" applyAlignment="1">
      <alignment horizontal="left" vertical="center" wrapText="1" indent="1"/>
    </xf>
    <xf numFmtId="0" fontId="18" fillId="0" borderId="23" xfId="0" applyFont="1" applyBorder="1" applyAlignment="1">
      <alignment horizontal="center" vertical="center"/>
    </xf>
    <xf numFmtId="167" fontId="18" fillId="4" borderId="23" xfId="0" applyNumberFormat="1" applyFont="1" applyFill="1" applyBorder="1" applyAlignment="1">
      <alignment horizontal="left" vertical="center"/>
    </xf>
    <xf numFmtId="167" fontId="18" fillId="4" borderId="24" xfId="0" applyNumberFormat="1" applyFont="1" applyFill="1" applyBorder="1" applyAlignment="1">
      <alignment horizontal="left" vertical="center"/>
    </xf>
    <xf numFmtId="167" fontId="18" fillId="5" borderId="23" xfId="0" applyNumberFormat="1" applyFont="1" applyFill="1" applyBorder="1" applyAlignment="1">
      <alignment horizontal="left" vertical="center"/>
    </xf>
    <xf numFmtId="167" fontId="18" fillId="5" borderId="24" xfId="0" applyNumberFormat="1" applyFont="1" applyFill="1" applyBorder="1" applyAlignment="1">
      <alignment horizontal="left" vertical="center"/>
    </xf>
    <xf numFmtId="167" fontId="17" fillId="4" borderId="24" xfId="0" applyNumberFormat="1" applyFont="1" applyFill="1" applyBorder="1" applyAlignment="1">
      <alignment horizontal="left" vertical="center"/>
    </xf>
    <xf numFmtId="0" fontId="20" fillId="0" borderId="22" xfId="0" applyFont="1" applyBorder="1" applyAlignment="1">
      <alignment horizontal="left" vertical="center" indent="1"/>
    </xf>
    <xf numFmtId="0" fontId="20" fillId="0" borderId="23" xfId="0" applyFont="1" applyBorder="1" applyAlignment="1">
      <alignment horizontal="left" vertical="center" wrapText="1" indent="1"/>
    </xf>
    <xf numFmtId="0" fontId="20" fillId="0" borderId="23" xfId="0" applyFont="1" applyBorder="1" applyAlignment="1">
      <alignment horizontal="center" vertical="center"/>
    </xf>
    <xf numFmtId="167" fontId="20" fillId="4" borderId="23" xfId="0" applyNumberFormat="1" applyFont="1" applyFill="1" applyBorder="1" applyAlignment="1">
      <alignment horizontal="center" vertical="center"/>
    </xf>
    <xf numFmtId="167" fontId="20" fillId="4" borderId="24" xfId="0" applyNumberFormat="1" applyFont="1" applyFill="1" applyBorder="1" applyAlignment="1">
      <alignment horizontal="left" vertical="center"/>
    </xf>
    <xf numFmtId="0" fontId="20" fillId="0" borderId="36" xfId="0" applyFont="1" applyBorder="1" applyAlignment="1">
      <alignment horizontal="left" vertical="center" indent="1"/>
    </xf>
    <xf numFmtId="0" fontId="20" fillId="0" borderId="38" xfId="0" applyFont="1" applyBorder="1" applyAlignment="1">
      <alignment horizontal="left" vertical="center" indent="1"/>
    </xf>
    <xf numFmtId="0" fontId="20" fillId="0" borderId="39" xfId="0" applyFont="1" applyBorder="1" applyAlignment="1">
      <alignment horizontal="center" vertical="center"/>
    </xf>
    <xf numFmtId="167" fontId="20" fillId="4" borderId="39" xfId="0" applyNumberFormat="1" applyFont="1" applyFill="1" applyBorder="1" applyAlignment="1">
      <alignment horizontal="center" vertical="center"/>
    </xf>
    <xf numFmtId="0" fontId="20" fillId="0" borderId="39" xfId="0" applyFont="1" applyBorder="1" applyAlignment="1">
      <alignment horizontal="left" vertical="center" wrapText="1" inden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6" fillId="0" borderId="0" xfId="1" applyFont="1" applyAlignment="1">
      <alignment horizontal="left" wrapText="1"/>
    </xf>
    <xf numFmtId="165" fontId="6" fillId="0" borderId="0" xfId="1" applyNumberFormat="1" applyFont="1" applyAlignment="1">
      <alignment horizontal="left"/>
    </xf>
    <xf numFmtId="0" fontId="2"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4" xfId="0" applyFont="1" applyBorder="1" applyAlignment="1">
      <alignment horizontal="left" vertical="center" wrapText="1"/>
    </xf>
    <xf numFmtId="0" fontId="5" fillId="2" borderId="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9" fillId="0" borderId="36" xfId="0" applyFont="1" applyBorder="1" applyAlignment="1">
      <alignment horizontal="left" vertical="center"/>
    </xf>
    <xf numFmtId="0" fontId="3" fillId="0" borderId="34" xfId="0" applyFont="1" applyBorder="1" applyAlignment="1">
      <alignment horizontal="left" vertical="center"/>
    </xf>
    <xf numFmtId="0" fontId="3" fillId="0" borderId="37" xfId="0" applyFont="1" applyBorder="1" applyAlignment="1">
      <alignment horizontal="left" vertical="center"/>
    </xf>
    <xf numFmtId="0" fontId="17" fillId="4" borderId="18" xfId="0" applyFont="1" applyFill="1" applyBorder="1" applyAlignment="1">
      <alignment horizontal="right" vertical="center"/>
    </xf>
    <xf numFmtId="0" fontId="3" fillId="4" borderId="40" xfId="0" applyFont="1" applyFill="1" applyBorder="1" applyAlignment="1">
      <alignment horizontal="right" vertical="center"/>
    </xf>
    <xf numFmtId="0" fontId="3" fillId="4" borderId="41" xfId="0" applyFont="1" applyFill="1" applyBorder="1" applyAlignment="1">
      <alignment horizontal="right" vertical="center"/>
    </xf>
    <xf numFmtId="0" fontId="21" fillId="0" borderId="2" xfId="0" applyFont="1" applyBorder="1" applyAlignment="1">
      <alignment horizontal="center" vertical="center"/>
    </xf>
    <xf numFmtId="0" fontId="21" fillId="0" borderId="12" xfId="0" applyFont="1" applyBorder="1" applyAlignment="1">
      <alignment horizontal="center" vertical="center"/>
    </xf>
    <xf numFmtId="0" fontId="21" fillId="0" borderId="3" xfId="0" applyFont="1" applyBorder="1" applyAlignment="1">
      <alignment horizontal="center" vertical="center"/>
    </xf>
    <xf numFmtId="0" fontId="12" fillId="4" borderId="15" xfId="0" applyFont="1" applyFill="1" applyBorder="1" applyAlignment="1">
      <alignment horizontal="center"/>
    </xf>
    <xf numFmtId="0" fontId="12" fillId="4" borderId="0" xfId="0" applyFont="1" applyFill="1" applyAlignment="1">
      <alignment horizontal="center"/>
    </xf>
    <xf numFmtId="167" fontId="17" fillId="4" borderId="5" xfId="0" applyNumberFormat="1" applyFont="1" applyFill="1" applyBorder="1" applyAlignment="1">
      <alignment horizontal="left" vertical="top"/>
    </xf>
    <xf numFmtId="167" fontId="17" fillId="4" borderId="27" xfId="0" applyNumberFormat="1" applyFont="1" applyFill="1" applyBorder="1" applyAlignment="1">
      <alignment horizontal="left" vertical="top"/>
    </xf>
    <xf numFmtId="0" fontId="1" fillId="4" borderId="15" xfId="0" applyFont="1" applyFill="1" applyBorder="1" applyAlignment="1">
      <alignment horizontal="center" vertical="top"/>
    </xf>
    <xf numFmtId="0" fontId="1" fillId="4" borderId="0" xfId="0" applyFont="1" applyFill="1" applyAlignment="1">
      <alignment horizontal="center" vertical="top"/>
    </xf>
    <xf numFmtId="167" fontId="18" fillId="4" borderId="5" xfId="0" applyNumberFormat="1" applyFont="1" applyFill="1" applyBorder="1" applyAlignment="1">
      <alignment horizontal="left" vertical="top"/>
    </xf>
    <xf numFmtId="167" fontId="18" fillId="4" borderId="27" xfId="0" applyNumberFormat="1" applyFont="1" applyFill="1" applyBorder="1" applyAlignment="1">
      <alignment horizontal="left" vertical="top"/>
    </xf>
    <xf numFmtId="0" fontId="12" fillId="4" borderId="7" xfId="0" applyFont="1" applyFill="1" applyBorder="1" applyAlignment="1">
      <alignment horizontal="center"/>
    </xf>
    <xf numFmtId="0" fontId="12" fillId="4" borderId="17" xfId="0" applyFont="1" applyFill="1" applyBorder="1" applyAlignment="1">
      <alignment horizontal="center"/>
    </xf>
    <xf numFmtId="167" fontId="17" fillId="4" borderId="28" xfId="0" applyNumberFormat="1" applyFont="1" applyFill="1" applyBorder="1" applyAlignment="1">
      <alignment horizontal="left" vertical="top"/>
    </xf>
    <xf numFmtId="167" fontId="17" fillId="4" borderId="29" xfId="0" applyNumberFormat="1" applyFont="1" applyFill="1" applyBorder="1" applyAlignment="1">
      <alignment horizontal="left" vertical="top"/>
    </xf>
    <xf numFmtId="0" fontId="12" fillId="0" borderId="17" xfId="0" applyFont="1" applyBorder="1" applyAlignment="1">
      <alignment horizontal="center" vertical="top"/>
    </xf>
    <xf numFmtId="0" fontId="12" fillId="0" borderId="19" xfId="0" applyFont="1" applyBorder="1" applyAlignment="1">
      <alignment horizontal="center" vertical="top"/>
    </xf>
    <xf numFmtId="0" fontId="12" fillId="0" borderId="20" xfId="0" applyFont="1" applyBorder="1" applyAlignment="1">
      <alignment horizontal="center" vertical="top"/>
    </xf>
    <xf numFmtId="0" fontId="12" fillId="0" borderId="21" xfId="0" applyFont="1" applyBorder="1" applyAlignment="1">
      <alignment horizontal="center" vertical="top"/>
    </xf>
    <xf numFmtId="0" fontId="17" fillId="0" borderId="23" xfId="0" applyFont="1" applyBorder="1" applyAlignment="1">
      <alignment horizontal="left" vertical="center"/>
    </xf>
    <xf numFmtId="0" fontId="18" fillId="0" borderId="23" xfId="0" applyFont="1" applyBorder="1" applyAlignment="1">
      <alignment horizontal="left" vertical="center"/>
    </xf>
    <xf numFmtId="0" fontId="18" fillId="0" borderId="24" xfId="0" applyFont="1" applyBorder="1" applyAlignment="1">
      <alignment horizontal="left" vertical="center"/>
    </xf>
    <xf numFmtId="0" fontId="17" fillId="4" borderId="33" xfId="0" applyFont="1" applyFill="1" applyBorder="1" applyAlignment="1">
      <alignment horizontal="right" vertical="center"/>
    </xf>
    <xf numFmtId="0" fontId="3" fillId="4" borderId="34" xfId="0" applyFont="1" applyFill="1" applyBorder="1"/>
    <xf numFmtId="0" fontId="3" fillId="4" borderId="35" xfId="0" applyFont="1" applyFill="1" applyBorder="1"/>
    <xf numFmtId="0" fontId="12" fillId="0" borderId="23" xfId="0" applyFont="1" applyBorder="1" applyAlignment="1">
      <alignment horizontal="left" vertical="top" wrapText="1" indent="1"/>
    </xf>
    <xf numFmtId="167" fontId="18" fillId="4" borderId="23" xfId="0" applyNumberFormat="1" applyFont="1" applyFill="1" applyBorder="1" applyAlignment="1">
      <alignment horizontal="left" vertical="top"/>
    </xf>
    <xf numFmtId="167" fontId="18" fillId="4" borderId="24" xfId="0" applyNumberFormat="1" applyFont="1" applyFill="1" applyBorder="1" applyAlignment="1">
      <alignment horizontal="left" vertical="top"/>
    </xf>
    <xf numFmtId="167" fontId="18" fillId="0" borderId="25" xfId="0" applyNumberFormat="1" applyFont="1" applyBorder="1" applyAlignment="1">
      <alignment horizontal="center" vertical="top"/>
    </xf>
    <xf numFmtId="167" fontId="18" fillId="0" borderId="26" xfId="0" applyNumberFormat="1" applyFont="1" applyBorder="1" applyAlignment="1">
      <alignment horizontal="center" vertical="top"/>
    </xf>
    <xf numFmtId="0" fontId="20" fillId="0" borderId="23" xfId="0" applyFont="1" applyBorder="1" applyAlignment="1">
      <alignment horizontal="left" vertical="top" wrapText="1" indent="1"/>
    </xf>
    <xf numFmtId="0" fontId="18" fillId="0" borderId="23" xfId="0" applyFont="1" applyBorder="1" applyAlignment="1">
      <alignment horizontal="left" vertical="top" wrapText="1" indent="1"/>
    </xf>
    <xf numFmtId="0" fontId="12" fillId="0" borderId="17" xfId="0" applyFont="1" applyBorder="1"/>
    <xf numFmtId="0" fontId="14" fillId="4" borderId="2" xfId="0" applyFont="1" applyFill="1" applyBorder="1" applyAlignment="1">
      <alignment horizontal="center"/>
    </xf>
    <xf numFmtId="0" fontId="15" fillId="4" borderId="12" xfId="0" applyFont="1" applyFill="1" applyBorder="1" applyAlignment="1">
      <alignment horizontal="center"/>
    </xf>
    <xf numFmtId="0" fontId="15" fillId="4" borderId="3" xfId="0" applyFont="1" applyFill="1" applyBorder="1" applyAlignment="1">
      <alignment horizontal="center"/>
    </xf>
    <xf numFmtId="0" fontId="16" fillId="0" borderId="12" xfId="0" applyFont="1" applyBorder="1" applyAlignment="1">
      <alignment horizontal="left"/>
    </xf>
    <xf numFmtId="0" fontId="12" fillId="0" borderId="12" xfId="0" applyFont="1" applyBorder="1"/>
    <xf numFmtId="0" fontId="1" fillId="0" borderId="23" xfId="0" applyFont="1" applyBorder="1" applyAlignment="1">
      <alignment horizontal="left" vertical="top" wrapText="1"/>
    </xf>
    <xf numFmtId="0" fontId="1" fillId="0" borderId="24" xfId="0" applyFont="1" applyBorder="1" applyAlignment="1">
      <alignment horizontal="left" vertical="top" wrapText="1"/>
    </xf>
  </cellXfs>
  <cellStyles count="2">
    <cellStyle name="Normal" xfId="0" builtinId="0"/>
    <cellStyle name="Normal 50" xfId="1" xr:uid="{55B54378-49AE-4573-A6D3-3AF22D65D3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370114</xdr:colOff>
      <xdr:row>0</xdr:row>
      <xdr:rowOff>97972</xdr:rowOff>
    </xdr:from>
    <xdr:to>
      <xdr:col>6</xdr:col>
      <xdr:colOff>906780</xdr:colOff>
      <xdr:row>3</xdr:row>
      <xdr:rowOff>160021</xdr:rowOff>
    </xdr:to>
    <xdr:pic>
      <xdr:nvPicPr>
        <xdr:cNvPr id="3" name="Picture 2" descr="Eskomlogo 2002 Black">
          <a:extLst>
            <a:ext uri="{FF2B5EF4-FFF2-40B4-BE49-F238E27FC236}">
              <a16:creationId xmlns:a16="http://schemas.microsoft.com/office/drawing/2014/main" id="{46281300-FF7C-40E7-9794-5BBEC08B3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76657" y="97972"/>
          <a:ext cx="273558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81015-A33E-4ED4-B2FB-6349BA242250}">
  <dimension ref="B1:I47"/>
  <sheetViews>
    <sheetView view="pageBreakPreview" zoomScale="120" zoomScaleNormal="110" zoomScaleSheetLayoutView="120" workbookViewId="0">
      <selection activeCell="K17" sqref="K17"/>
    </sheetView>
  </sheetViews>
  <sheetFormatPr defaultColWidth="9.109375" defaultRowHeight="13.2" x14ac:dyDescent="0.25"/>
  <cols>
    <col min="1" max="1" width="0.88671875" style="86" customWidth="1"/>
    <col min="2" max="2" width="8.6640625" style="86" customWidth="1"/>
    <col min="3" max="3" width="45.6640625" style="86" customWidth="1"/>
    <col min="4" max="5" width="8.6640625" style="86" customWidth="1"/>
    <col min="6" max="6" width="12.6640625" style="86" customWidth="1"/>
    <col min="7" max="7" width="15.6640625" style="86" bestFit="1" customWidth="1"/>
    <col min="8" max="8" width="3" style="86" customWidth="1"/>
    <col min="9" max="9" width="12.44140625" style="86" bestFit="1" customWidth="1"/>
    <col min="10" max="16384" width="9.109375" style="86"/>
  </cols>
  <sheetData>
    <row r="1" spans="2:9" x14ac:dyDescent="0.25">
      <c r="B1" s="173"/>
      <c r="C1" s="173"/>
      <c r="D1" s="173"/>
      <c r="E1" s="173"/>
      <c r="F1" s="173"/>
      <c r="G1" s="173"/>
    </row>
    <row r="2" spans="2:9" ht="17.399999999999999" x14ac:dyDescent="0.3">
      <c r="B2" s="174" t="s">
        <v>256</v>
      </c>
      <c r="C2" s="175"/>
      <c r="D2" s="175"/>
      <c r="E2" s="175"/>
      <c r="F2" s="175"/>
      <c r="G2" s="176"/>
    </row>
    <row r="3" spans="2:9" x14ac:dyDescent="0.25">
      <c r="B3" s="177"/>
      <c r="C3" s="178"/>
      <c r="D3" s="178"/>
      <c r="E3" s="178"/>
      <c r="F3" s="178"/>
      <c r="G3" s="178"/>
    </row>
    <row r="4" spans="2:9" x14ac:dyDescent="0.25">
      <c r="B4" s="157"/>
      <c r="C4" s="158"/>
      <c r="D4" s="158"/>
      <c r="E4" s="158"/>
      <c r="F4" s="158"/>
      <c r="G4" s="159"/>
    </row>
    <row r="5" spans="2:9" x14ac:dyDescent="0.25">
      <c r="B5" s="87"/>
      <c r="C5" s="179" t="s">
        <v>257</v>
      </c>
      <c r="D5" s="179"/>
      <c r="E5" s="179"/>
      <c r="F5" s="179"/>
      <c r="G5" s="180"/>
    </row>
    <row r="6" spans="2:9" x14ac:dyDescent="0.25">
      <c r="B6" s="88" t="s">
        <v>9</v>
      </c>
      <c r="C6" s="172" t="s">
        <v>258</v>
      </c>
      <c r="D6" s="172"/>
      <c r="E6" s="172"/>
      <c r="F6" s="167">
        <f>G26</f>
        <v>0</v>
      </c>
      <c r="G6" s="168"/>
    </row>
    <row r="7" spans="2:9" x14ac:dyDescent="0.25">
      <c r="B7" s="89" t="s">
        <v>10</v>
      </c>
      <c r="C7" s="171" t="s">
        <v>259</v>
      </c>
      <c r="D7" s="171"/>
      <c r="E7" s="171"/>
      <c r="F7" s="167">
        <f>G46</f>
        <v>0</v>
      </c>
      <c r="G7" s="168"/>
    </row>
    <row r="8" spans="2:9" ht="14.4" customHeight="1" x14ac:dyDescent="0.25">
      <c r="B8" s="90" t="s">
        <v>43</v>
      </c>
      <c r="C8" s="166" t="s">
        <v>260</v>
      </c>
      <c r="D8" s="166"/>
      <c r="E8" s="166"/>
      <c r="F8" s="167">
        <f>BOQ!K140</f>
        <v>0</v>
      </c>
      <c r="G8" s="168"/>
    </row>
    <row r="9" spans="2:9" x14ac:dyDescent="0.25">
      <c r="B9" s="90"/>
      <c r="C9" s="166"/>
      <c r="D9" s="166"/>
      <c r="E9" s="166"/>
      <c r="F9" s="169"/>
      <c r="G9" s="170"/>
    </row>
    <row r="10" spans="2:9" ht="26.4" x14ac:dyDescent="0.25">
      <c r="B10" s="144"/>
      <c r="C10" s="145"/>
      <c r="D10" s="145"/>
      <c r="E10" s="91" t="s">
        <v>261</v>
      </c>
      <c r="F10" s="146">
        <f>SUM(F6:G8)</f>
        <v>0</v>
      </c>
      <c r="G10" s="147"/>
    </row>
    <row r="11" spans="2:9" ht="27" thickBot="1" x14ac:dyDescent="0.3">
      <c r="B11" s="148"/>
      <c r="C11" s="149"/>
      <c r="D11" s="149"/>
      <c r="E11" s="92" t="s">
        <v>262</v>
      </c>
      <c r="F11" s="150">
        <f>F10*0.15</f>
        <v>0</v>
      </c>
      <c r="G11" s="151"/>
    </row>
    <row r="12" spans="2:9" ht="13.8" thickTop="1" x14ac:dyDescent="0.25">
      <c r="B12" s="152"/>
      <c r="C12" s="153"/>
      <c r="D12" s="153"/>
      <c r="E12" s="93" t="s">
        <v>263</v>
      </c>
      <c r="F12" s="154">
        <f>SUM(F10:G11)</f>
        <v>0</v>
      </c>
      <c r="G12" s="155"/>
      <c r="I12" s="94"/>
    </row>
    <row r="13" spans="2:9" x14ac:dyDescent="0.25">
      <c r="B13" s="156"/>
      <c r="C13" s="156"/>
      <c r="D13" s="156"/>
      <c r="E13" s="156"/>
      <c r="F13" s="156"/>
      <c r="G13" s="156"/>
    </row>
    <row r="14" spans="2:9" x14ac:dyDescent="0.25">
      <c r="B14" s="95" t="s">
        <v>264</v>
      </c>
      <c r="C14" s="96" t="s">
        <v>265</v>
      </c>
      <c r="D14" s="97" t="s">
        <v>48</v>
      </c>
      <c r="E14" s="97" t="s">
        <v>266</v>
      </c>
      <c r="F14" s="98" t="s">
        <v>49</v>
      </c>
      <c r="G14" s="99" t="s">
        <v>267</v>
      </c>
    </row>
    <row r="15" spans="2:9" x14ac:dyDescent="0.25">
      <c r="B15" s="156"/>
      <c r="C15" s="156"/>
      <c r="D15" s="156"/>
      <c r="E15" s="156"/>
      <c r="F15" s="156"/>
      <c r="G15" s="156"/>
    </row>
    <row r="16" spans="2:9" x14ac:dyDescent="0.25">
      <c r="B16" s="157"/>
      <c r="C16" s="158"/>
      <c r="D16" s="158"/>
      <c r="E16" s="158"/>
      <c r="F16" s="158"/>
      <c r="G16" s="159"/>
    </row>
    <row r="17" spans="2:7" s="101" customFormat="1" x14ac:dyDescent="0.3">
      <c r="B17" s="100" t="s">
        <v>9</v>
      </c>
      <c r="C17" s="160" t="s">
        <v>268</v>
      </c>
      <c r="D17" s="161"/>
      <c r="E17" s="161"/>
      <c r="F17" s="161"/>
      <c r="G17" s="162"/>
    </row>
    <row r="18" spans="2:7" s="101" customFormat="1" ht="26.4" x14ac:dyDescent="0.3">
      <c r="B18" s="100" t="s">
        <v>269</v>
      </c>
      <c r="C18" s="102" t="s">
        <v>270</v>
      </c>
      <c r="D18" s="103" t="s">
        <v>271</v>
      </c>
      <c r="E18" s="103">
        <v>1</v>
      </c>
      <c r="F18" s="104"/>
      <c r="G18" s="105">
        <f>E18*F18</f>
        <v>0</v>
      </c>
    </row>
    <row r="19" spans="2:7" s="101" customFormat="1" ht="26.4" x14ac:dyDescent="0.3">
      <c r="B19" s="100" t="s">
        <v>272</v>
      </c>
      <c r="C19" s="102" t="s">
        <v>273</v>
      </c>
      <c r="D19" s="103" t="s">
        <v>271</v>
      </c>
      <c r="E19" s="103">
        <v>1</v>
      </c>
      <c r="F19" s="106"/>
      <c r="G19" s="107"/>
    </row>
    <row r="20" spans="2:7" s="101" customFormat="1" x14ac:dyDescent="0.3">
      <c r="B20" s="100" t="s">
        <v>274</v>
      </c>
      <c r="C20" s="102" t="s">
        <v>275</v>
      </c>
      <c r="D20" s="103" t="s">
        <v>271</v>
      </c>
      <c r="E20" s="103">
        <v>1</v>
      </c>
      <c r="F20" s="104"/>
      <c r="G20" s="105">
        <f t="shared" ref="G20:G25" si="0">E20*F20</f>
        <v>0</v>
      </c>
    </row>
    <row r="21" spans="2:7" s="101" customFormat="1" x14ac:dyDescent="0.3">
      <c r="B21" s="100" t="s">
        <v>276</v>
      </c>
      <c r="C21" s="102" t="s">
        <v>277</v>
      </c>
      <c r="D21" s="103" t="s">
        <v>271</v>
      </c>
      <c r="E21" s="103">
        <v>1</v>
      </c>
      <c r="F21" s="104"/>
      <c r="G21" s="105">
        <f t="shared" si="0"/>
        <v>0</v>
      </c>
    </row>
    <row r="22" spans="2:7" s="101" customFormat="1" x14ac:dyDescent="0.3">
      <c r="B22" s="100" t="s">
        <v>278</v>
      </c>
      <c r="C22" s="102" t="s">
        <v>279</v>
      </c>
      <c r="D22" s="103" t="s">
        <v>271</v>
      </c>
      <c r="E22" s="103">
        <v>1</v>
      </c>
      <c r="F22" s="104"/>
      <c r="G22" s="105">
        <f t="shared" si="0"/>
        <v>0</v>
      </c>
    </row>
    <row r="23" spans="2:7" s="101" customFormat="1" x14ac:dyDescent="0.3">
      <c r="B23" s="100" t="s">
        <v>280</v>
      </c>
      <c r="C23" s="102" t="s">
        <v>281</v>
      </c>
      <c r="D23" s="103" t="s">
        <v>271</v>
      </c>
      <c r="E23" s="103">
        <v>1</v>
      </c>
      <c r="F23" s="104"/>
      <c r="G23" s="105">
        <f t="shared" si="0"/>
        <v>0</v>
      </c>
    </row>
    <row r="24" spans="2:7" s="101" customFormat="1" x14ac:dyDescent="0.3">
      <c r="B24" s="100" t="s">
        <v>282</v>
      </c>
      <c r="C24" s="102" t="s">
        <v>283</v>
      </c>
      <c r="D24" s="103" t="s">
        <v>271</v>
      </c>
      <c r="E24" s="103">
        <v>1</v>
      </c>
      <c r="F24" s="104"/>
      <c r="G24" s="105">
        <f t="shared" si="0"/>
        <v>0</v>
      </c>
    </row>
    <row r="25" spans="2:7" s="101" customFormat="1" ht="26.4" x14ac:dyDescent="0.3">
      <c r="B25" s="100" t="s">
        <v>284</v>
      </c>
      <c r="C25" s="102" t="s">
        <v>285</v>
      </c>
      <c r="D25" s="103" t="s">
        <v>271</v>
      </c>
      <c r="E25" s="103">
        <v>1</v>
      </c>
      <c r="F25" s="104"/>
      <c r="G25" s="105">
        <f t="shared" si="0"/>
        <v>0</v>
      </c>
    </row>
    <row r="26" spans="2:7" ht="13.8" x14ac:dyDescent="0.25">
      <c r="B26" s="163" t="s">
        <v>286</v>
      </c>
      <c r="C26" s="164"/>
      <c r="D26" s="164"/>
      <c r="E26" s="164"/>
      <c r="F26" s="165"/>
      <c r="G26" s="108">
        <f>SUM(G18:G25)</f>
        <v>0</v>
      </c>
    </row>
    <row r="27" spans="2:7" ht="13.8" x14ac:dyDescent="0.25">
      <c r="B27" s="109" t="s">
        <v>10</v>
      </c>
      <c r="C27" s="135" t="s">
        <v>287</v>
      </c>
      <c r="D27" s="136"/>
      <c r="E27" s="136"/>
      <c r="F27" s="136"/>
      <c r="G27" s="137"/>
    </row>
    <row r="28" spans="2:7" ht="13.8" x14ac:dyDescent="0.25">
      <c r="B28" s="109" t="s">
        <v>288</v>
      </c>
      <c r="C28" s="135" t="s">
        <v>289</v>
      </c>
      <c r="D28" s="136"/>
      <c r="E28" s="136"/>
      <c r="F28" s="136"/>
      <c r="G28" s="137"/>
    </row>
    <row r="29" spans="2:7" ht="26.4" x14ac:dyDescent="0.25">
      <c r="B29" s="109"/>
      <c r="C29" s="110" t="s">
        <v>290</v>
      </c>
      <c r="D29" s="111" t="s">
        <v>291</v>
      </c>
      <c r="E29" s="111">
        <v>0</v>
      </c>
      <c r="F29" s="112"/>
      <c r="G29" s="113">
        <f>E29*F29</f>
        <v>0</v>
      </c>
    </row>
    <row r="30" spans="2:7" ht="52.8" x14ac:dyDescent="0.25">
      <c r="B30" s="109" t="s">
        <v>292</v>
      </c>
      <c r="C30" s="110" t="s">
        <v>293</v>
      </c>
      <c r="D30" s="111" t="s">
        <v>291</v>
      </c>
      <c r="E30" s="111">
        <v>0</v>
      </c>
      <c r="F30" s="112"/>
      <c r="G30" s="113">
        <f>E30*F30</f>
        <v>0</v>
      </c>
    </row>
    <row r="31" spans="2:7" ht="12.9" customHeight="1" x14ac:dyDescent="0.25">
      <c r="B31" s="109" t="s">
        <v>294</v>
      </c>
      <c r="C31" s="135" t="s">
        <v>295</v>
      </c>
      <c r="D31" s="136"/>
      <c r="E31" s="136"/>
      <c r="F31" s="136"/>
      <c r="G31" s="137"/>
    </row>
    <row r="32" spans="2:7" ht="26.4" x14ac:dyDescent="0.25">
      <c r="B32" s="109" t="s">
        <v>296</v>
      </c>
      <c r="C32" s="110" t="s">
        <v>297</v>
      </c>
      <c r="D32" s="111" t="s">
        <v>291</v>
      </c>
      <c r="E32" s="111">
        <v>3</v>
      </c>
      <c r="F32" s="112"/>
      <c r="G32" s="113">
        <f>E32*F32</f>
        <v>0</v>
      </c>
    </row>
    <row r="33" spans="2:7" ht="12.9" customHeight="1" x14ac:dyDescent="0.25">
      <c r="B33" s="109" t="s">
        <v>298</v>
      </c>
      <c r="C33" s="135" t="s">
        <v>299</v>
      </c>
      <c r="D33" s="136"/>
      <c r="E33" s="136"/>
      <c r="F33" s="136"/>
      <c r="G33" s="137"/>
    </row>
    <row r="34" spans="2:7" x14ac:dyDescent="0.25">
      <c r="B34" s="109" t="s">
        <v>300</v>
      </c>
      <c r="C34" s="110" t="s">
        <v>275</v>
      </c>
      <c r="D34" s="111" t="s">
        <v>301</v>
      </c>
      <c r="E34" s="111">
        <v>10</v>
      </c>
      <c r="F34" s="112"/>
      <c r="G34" s="113">
        <f>E34*F34</f>
        <v>0</v>
      </c>
    </row>
    <row r="35" spans="2:7" x14ac:dyDescent="0.25">
      <c r="B35" s="109" t="s">
        <v>302</v>
      </c>
      <c r="C35" s="110" t="s">
        <v>277</v>
      </c>
      <c r="D35" s="111" t="s">
        <v>301</v>
      </c>
      <c r="E35" s="111">
        <v>10</v>
      </c>
      <c r="F35" s="112"/>
      <c r="G35" s="113">
        <f t="shared" ref="G35:G44" si="1">E35*F35</f>
        <v>0</v>
      </c>
    </row>
    <row r="36" spans="2:7" x14ac:dyDescent="0.25">
      <c r="B36" s="109" t="s">
        <v>303</v>
      </c>
      <c r="C36" s="110" t="s">
        <v>279</v>
      </c>
      <c r="D36" s="111" t="s">
        <v>301</v>
      </c>
      <c r="E36" s="111">
        <v>10</v>
      </c>
      <c r="F36" s="112"/>
      <c r="G36" s="113">
        <f t="shared" si="1"/>
        <v>0</v>
      </c>
    </row>
    <row r="37" spans="2:7" x14ac:dyDescent="0.25">
      <c r="B37" s="109" t="s">
        <v>304</v>
      </c>
      <c r="C37" s="110" t="s">
        <v>281</v>
      </c>
      <c r="D37" s="111" t="s">
        <v>301</v>
      </c>
      <c r="E37" s="111">
        <v>10</v>
      </c>
      <c r="F37" s="112"/>
      <c r="G37" s="113">
        <f t="shared" si="1"/>
        <v>0</v>
      </c>
    </row>
    <row r="38" spans="2:7" x14ac:dyDescent="0.25">
      <c r="B38" s="109" t="s">
        <v>305</v>
      </c>
      <c r="C38" s="110" t="s">
        <v>283</v>
      </c>
      <c r="D38" s="111" t="s">
        <v>301</v>
      </c>
      <c r="E38" s="111">
        <v>10</v>
      </c>
      <c r="F38" s="112"/>
      <c r="G38" s="113">
        <f t="shared" si="1"/>
        <v>0</v>
      </c>
    </row>
    <row r="39" spans="2:7" x14ac:dyDescent="0.25">
      <c r="B39" s="109" t="s">
        <v>306</v>
      </c>
      <c r="C39" s="114" t="s">
        <v>307</v>
      </c>
      <c r="D39" s="111" t="s">
        <v>301</v>
      </c>
      <c r="E39" s="111">
        <v>10</v>
      </c>
      <c r="F39" s="112"/>
      <c r="G39" s="113">
        <f t="shared" si="1"/>
        <v>0</v>
      </c>
    </row>
    <row r="40" spans="2:7" x14ac:dyDescent="0.25">
      <c r="B40" s="109" t="s">
        <v>308</v>
      </c>
      <c r="C40" s="110" t="s">
        <v>309</v>
      </c>
      <c r="D40" s="111" t="s">
        <v>301</v>
      </c>
      <c r="E40" s="111">
        <v>10</v>
      </c>
      <c r="F40" s="112"/>
      <c r="G40" s="113">
        <f t="shared" si="1"/>
        <v>0</v>
      </c>
    </row>
    <row r="41" spans="2:7" x14ac:dyDescent="0.25">
      <c r="B41" s="109" t="s">
        <v>310</v>
      </c>
      <c r="C41" s="110" t="s">
        <v>311</v>
      </c>
      <c r="D41" s="111" t="s">
        <v>301</v>
      </c>
      <c r="E41" s="111">
        <v>10</v>
      </c>
      <c r="F41" s="112"/>
      <c r="G41" s="113">
        <f t="shared" si="1"/>
        <v>0</v>
      </c>
    </row>
    <row r="42" spans="2:7" x14ac:dyDescent="0.25">
      <c r="B42" s="109" t="s">
        <v>312</v>
      </c>
      <c r="C42" s="110" t="s">
        <v>313</v>
      </c>
      <c r="D42" s="111" t="s">
        <v>301</v>
      </c>
      <c r="E42" s="111">
        <v>10</v>
      </c>
      <c r="F42" s="112"/>
      <c r="G42" s="113">
        <f t="shared" si="1"/>
        <v>0</v>
      </c>
    </row>
    <row r="43" spans="2:7" x14ac:dyDescent="0.25">
      <c r="B43" s="115" t="s">
        <v>314</v>
      </c>
      <c r="C43" s="110" t="s">
        <v>315</v>
      </c>
      <c r="D43" s="116" t="s">
        <v>301</v>
      </c>
      <c r="E43" s="111">
        <v>10</v>
      </c>
      <c r="F43" s="117"/>
      <c r="G43" s="113">
        <f t="shared" si="1"/>
        <v>0</v>
      </c>
    </row>
    <row r="44" spans="2:7" x14ac:dyDescent="0.25">
      <c r="B44" s="115" t="s">
        <v>316</v>
      </c>
      <c r="C44" s="118" t="s">
        <v>317</v>
      </c>
      <c r="D44" s="116" t="s">
        <v>301</v>
      </c>
      <c r="E44" s="111">
        <v>10</v>
      </c>
      <c r="F44" s="117"/>
      <c r="G44" s="113">
        <f t="shared" si="1"/>
        <v>0</v>
      </c>
    </row>
    <row r="45" spans="2:7" x14ac:dyDescent="0.25">
      <c r="B45" s="115" t="s">
        <v>318</v>
      </c>
      <c r="C45" s="118"/>
      <c r="D45" s="116"/>
      <c r="E45" s="111"/>
      <c r="F45" s="117"/>
      <c r="G45" s="113"/>
    </row>
    <row r="46" spans="2:7" ht="20.100000000000001" customHeight="1" x14ac:dyDescent="0.25">
      <c r="B46" s="138" t="s">
        <v>319</v>
      </c>
      <c r="C46" s="139"/>
      <c r="D46" s="139"/>
      <c r="E46" s="139"/>
      <c r="F46" s="140"/>
      <c r="G46" s="108">
        <f>SUM(G29:G45)</f>
        <v>0</v>
      </c>
    </row>
    <row r="47" spans="2:7" x14ac:dyDescent="0.25">
      <c r="B47" s="141" t="s">
        <v>320</v>
      </c>
      <c r="C47" s="142"/>
      <c r="D47" s="142"/>
      <c r="E47" s="142"/>
      <c r="F47" s="142"/>
      <c r="G47" s="143"/>
    </row>
  </sheetData>
  <mergeCells count="30">
    <mergeCell ref="C6:E6"/>
    <mergeCell ref="F6:G6"/>
    <mergeCell ref="B1:G1"/>
    <mergeCell ref="B2:G2"/>
    <mergeCell ref="B3:G3"/>
    <mergeCell ref="B4:G4"/>
    <mergeCell ref="C5:G5"/>
    <mergeCell ref="C8:E8"/>
    <mergeCell ref="F8:G8"/>
    <mergeCell ref="C9:E9"/>
    <mergeCell ref="F9:G9"/>
    <mergeCell ref="C7:E7"/>
    <mergeCell ref="F7:G7"/>
    <mergeCell ref="C27:G27"/>
    <mergeCell ref="B10:D10"/>
    <mergeCell ref="F10:G10"/>
    <mergeCell ref="B11:D11"/>
    <mergeCell ref="F11:G11"/>
    <mergeCell ref="B12:D12"/>
    <mergeCell ref="F12:G12"/>
    <mergeCell ref="B13:G13"/>
    <mergeCell ref="B15:G15"/>
    <mergeCell ref="B16:G16"/>
    <mergeCell ref="C17:G17"/>
    <mergeCell ref="B26:F26"/>
    <mergeCell ref="C28:G28"/>
    <mergeCell ref="C31:G31"/>
    <mergeCell ref="C33:G33"/>
    <mergeCell ref="B46:F46"/>
    <mergeCell ref="B47:G47"/>
  </mergeCells>
  <pageMargins left="0.7" right="0.7" top="0.75" bottom="0.75" header="0.3" footer="0.3"/>
  <pageSetup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48FC6-137B-43DE-8190-46856047A5B0}">
  <dimension ref="A1:N142"/>
  <sheetViews>
    <sheetView tabSelected="1" view="pageBreakPreview" topLeftCell="A14" zoomScale="70" zoomScaleNormal="70" zoomScaleSheetLayoutView="70" workbookViewId="0">
      <pane xSplit="3" topLeftCell="D1" activePane="topRight" state="frozen"/>
      <selection pane="topRight" activeCell="P24" sqref="P24"/>
    </sheetView>
  </sheetViews>
  <sheetFormatPr defaultColWidth="9.109375" defaultRowHeight="13.8" x14ac:dyDescent="0.3"/>
  <cols>
    <col min="1" max="1" width="14.5546875" style="5" bestFit="1" customWidth="1"/>
    <col min="2" max="2" width="48.33203125" style="5" customWidth="1"/>
    <col min="3" max="3" width="78.21875" style="5" customWidth="1"/>
    <col min="4" max="4" width="14" style="67" customWidth="1"/>
    <col min="5" max="5" width="9.109375" style="35"/>
    <col min="6" max="6" width="15" style="4" bestFit="1" customWidth="1"/>
    <col min="7" max="7" width="21" style="4" bestFit="1" customWidth="1"/>
    <col min="8" max="8" width="10.5546875" style="5" customWidth="1"/>
    <col min="9" max="9" width="12.88671875" style="6" bestFit="1" customWidth="1"/>
    <col min="10" max="10" width="18.33203125" style="6" bestFit="1" customWidth="1"/>
    <col min="11" max="11" width="21" style="6" bestFit="1" customWidth="1"/>
    <col min="12" max="16384" width="9.109375" style="5"/>
  </cols>
  <sheetData>
    <row r="1" spans="1:11" x14ac:dyDescent="0.25">
      <c r="A1" s="122" t="s">
        <v>47</v>
      </c>
      <c r="B1" s="122"/>
      <c r="C1" s="122"/>
      <c r="D1" s="122"/>
      <c r="E1" s="122"/>
    </row>
    <row r="2" spans="1:11" x14ac:dyDescent="0.25">
      <c r="A2" s="1" t="s">
        <v>39</v>
      </c>
      <c r="B2" s="1"/>
      <c r="C2" s="1"/>
      <c r="D2" s="3"/>
      <c r="E2" s="1"/>
    </row>
    <row r="3" spans="1:11" x14ac:dyDescent="0.25">
      <c r="A3" s="1"/>
      <c r="B3" s="1"/>
      <c r="C3" s="1"/>
      <c r="D3" s="3"/>
      <c r="E3" s="1"/>
    </row>
    <row r="4" spans="1:11" x14ac:dyDescent="0.25">
      <c r="A4" s="1"/>
      <c r="B4" s="1"/>
      <c r="C4" s="1"/>
      <c r="D4" s="3"/>
      <c r="E4" s="2"/>
    </row>
    <row r="5" spans="1:11" x14ac:dyDescent="0.25">
      <c r="A5" s="123"/>
      <c r="B5" s="123"/>
      <c r="C5" s="123"/>
      <c r="D5" s="123"/>
      <c r="E5" s="123"/>
    </row>
    <row r="6" spans="1:11" x14ac:dyDescent="0.3">
      <c r="A6" s="7"/>
      <c r="B6" s="7"/>
      <c r="C6" s="7"/>
      <c r="D6" s="8"/>
      <c r="E6" s="9"/>
      <c r="F6" s="10"/>
      <c r="G6" s="10"/>
      <c r="H6" s="7"/>
      <c r="I6" s="11"/>
      <c r="J6" s="11"/>
      <c r="K6" s="11"/>
    </row>
    <row r="7" spans="1:11" ht="19.95" customHeight="1" x14ac:dyDescent="0.3">
      <c r="A7" s="124" t="s">
        <v>2</v>
      </c>
      <c r="B7" s="124"/>
      <c r="C7" s="119"/>
      <c r="D7" s="119"/>
      <c r="E7" s="119"/>
      <c r="F7" s="119"/>
      <c r="G7" s="119"/>
      <c r="H7" s="119"/>
      <c r="I7" s="119"/>
      <c r="J7" s="119"/>
      <c r="K7" s="119"/>
    </row>
    <row r="8" spans="1:11" ht="19.95" customHeight="1" x14ac:dyDescent="0.3">
      <c r="A8" s="125" t="s">
        <v>3</v>
      </c>
      <c r="B8" s="125"/>
      <c r="C8" s="120"/>
      <c r="D8" s="120"/>
      <c r="E8" s="120"/>
      <c r="F8" s="120"/>
      <c r="G8" s="120"/>
      <c r="H8" s="120"/>
      <c r="I8" s="120"/>
      <c r="J8" s="120"/>
      <c r="K8" s="120"/>
    </row>
    <row r="9" spans="1:11" ht="19.95" customHeight="1" thickBot="1" x14ac:dyDescent="0.35">
      <c r="A9" s="126" t="s">
        <v>4</v>
      </c>
      <c r="B9" s="126"/>
      <c r="C9" s="121"/>
      <c r="D9" s="121"/>
      <c r="E9" s="121"/>
      <c r="F9" s="121"/>
      <c r="G9" s="121"/>
      <c r="H9" s="121"/>
      <c r="I9" s="121"/>
      <c r="J9" s="121"/>
      <c r="K9" s="121"/>
    </row>
    <row r="10" spans="1:11" ht="28.2" customHeight="1" thickBot="1" x14ac:dyDescent="0.35">
      <c r="A10" s="132" t="s">
        <v>50</v>
      </c>
      <c r="B10" s="133"/>
      <c r="C10" s="133"/>
      <c r="D10" s="133"/>
      <c r="E10" s="133"/>
      <c r="F10" s="133"/>
      <c r="G10" s="133"/>
      <c r="H10" s="133"/>
      <c r="I10" s="133"/>
      <c r="J10" s="133"/>
      <c r="K10" s="134"/>
    </row>
    <row r="11" spans="1:11" ht="54.6" customHeight="1" x14ac:dyDescent="0.3">
      <c r="A11" s="14" t="s">
        <v>55</v>
      </c>
      <c r="B11" s="131" t="s">
        <v>40</v>
      </c>
      <c r="C11" s="131"/>
      <c r="D11" s="15" t="s">
        <v>48</v>
      </c>
      <c r="E11" s="16" t="s">
        <v>51</v>
      </c>
      <c r="F11" s="17" t="s">
        <v>52</v>
      </c>
      <c r="G11" s="18" t="s">
        <v>41</v>
      </c>
      <c r="H11" s="14" t="s">
        <v>56</v>
      </c>
      <c r="I11" s="19" t="s">
        <v>53</v>
      </c>
      <c r="J11" s="19" t="s">
        <v>42</v>
      </c>
      <c r="K11" s="20" t="s">
        <v>54</v>
      </c>
    </row>
    <row r="12" spans="1:11" s="23" customFormat="1" ht="33" customHeight="1" x14ac:dyDescent="0.3">
      <c r="A12" s="21" t="s">
        <v>10</v>
      </c>
      <c r="B12" s="22" t="s">
        <v>72</v>
      </c>
      <c r="C12" s="130"/>
      <c r="D12" s="130"/>
      <c r="E12" s="130"/>
      <c r="F12" s="130"/>
      <c r="G12" s="130"/>
      <c r="H12" s="130"/>
      <c r="I12" s="130"/>
      <c r="J12" s="130"/>
      <c r="K12" s="130"/>
    </row>
    <row r="13" spans="1:11" ht="26.4" x14ac:dyDescent="0.3">
      <c r="A13" s="24">
        <v>1</v>
      </c>
      <c r="B13" s="25" t="s">
        <v>0</v>
      </c>
      <c r="C13" s="26" t="s">
        <v>217</v>
      </c>
      <c r="D13" s="27" t="s">
        <v>7</v>
      </c>
      <c r="E13" s="27">
        <v>1</v>
      </c>
      <c r="F13" s="28"/>
      <c r="G13" s="28"/>
      <c r="H13" s="29">
        <f>E13</f>
        <v>1</v>
      </c>
      <c r="I13" s="30"/>
      <c r="J13" s="30">
        <f>H13*I13</f>
        <v>0</v>
      </c>
      <c r="K13" s="30">
        <f>G13+J13</f>
        <v>0</v>
      </c>
    </row>
    <row r="14" spans="1:11" ht="26.4" x14ac:dyDescent="0.3">
      <c r="A14" s="24">
        <v>2</v>
      </c>
      <c r="B14" s="25" t="s">
        <v>5</v>
      </c>
      <c r="C14" s="24" t="s">
        <v>6</v>
      </c>
      <c r="D14" s="13" t="s">
        <v>7</v>
      </c>
      <c r="E14" s="13">
        <v>1</v>
      </c>
      <c r="F14" s="31"/>
      <c r="G14" s="28"/>
      <c r="H14" s="24">
        <v>1</v>
      </c>
      <c r="I14" s="32"/>
      <c r="J14" s="32">
        <f t="shared" ref="J14:J15" si="0">H14*I14</f>
        <v>0</v>
      </c>
      <c r="K14" s="32">
        <f t="shared" ref="K14:K15" si="1">G14+J14</f>
        <v>0</v>
      </c>
    </row>
    <row r="15" spans="1:11" hidden="1" x14ac:dyDescent="0.3">
      <c r="A15" s="24">
        <v>3</v>
      </c>
      <c r="B15" s="25" t="s">
        <v>198</v>
      </c>
      <c r="C15" s="24" t="s">
        <v>250</v>
      </c>
      <c r="D15" s="13" t="s">
        <v>7</v>
      </c>
      <c r="E15" s="13">
        <v>1</v>
      </c>
      <c r="F15" s="31"/>
      <c r="G15" s="28"/>
      <c r="H15" s="28"/>
      <c r="I15" s="32"/>
      <c r="J15" s="32">
        <f t="shared" si="0"/>
        <v>0</v>
      </c>
      <c r="K15" s="32">
        <f t="shared" si="1"/>
        <v>0</v>
      </c>
    </row>
    <row r="16" spans="1:11" s="35" customFormat="1" ht="19.95" customHeight="1" x14ac:dyDescent="0.3">
      <c r="A16" s="33"/>
      <c r="B16" s="21"/>
      <c r="C16" s="21" t="s">
        <v>57</v>
      </c>
      <c r="D16" s="21"/>
      <c r="E16" s="33"/>
      <c r="F16" s="31"/>
      <c r="G16" s="34">
        <f>SUM(G13:G15)</f>
        <v>0</v>
      </c>
      <c r="H16" s="33"/>
      <c r="I16" s="31"/>
      <c r="J16" s="34">
        <f>SUM(J13:J15)</f>
        <v>0</v>
      </c>
      <c r="K16" s="34">
        <f>G16+J16</f>
        <v>0</v>
      </c>
    </row>
    <row r="17" spans="1:14" s="23" customFormat="1" ht="33" customHeight="1" x14ac:dyDescent="0.3">
      <c r="A17" s="21" t="s">
        <v>43</v>
      </c>
      <c r="B17" s="25" t="s">
        <v>58</v>
      </c>
      <c r="C17" s="36"/>
      <c r="D17" s="37"/>
      <c r="E17" s="37"/>
      <c r="F17" s="37"/>
      <c r="G17" s="37"/>
      <c r="H17" s="37"/>
      <c r="I17" s="37"/>
      <c r="J17" s="37"/>
      <c r="K17" s="38"/>
    </row>
    <row r="18" spans="1:14" s="23" customFormat="1" ht="33" customHeight="1" x14ac:dyDescent="0.3">
      <c r="A18" s="39">
        <v>1</v>
      </c>
      <c r="B18" s="25" t="s">
        <v>60</v>
      </c>
      <c r="C18" s="40" t="s">
        <v>226</v>
      </c>
      <c r="D18" s="41"/>
      <c r="E18" s="42"/>
      <c r="F18" s="43"/>
      <c r="G18" s="43"/>
      <c r="H18" s="44"/>
      <c r="I18" s="45"/>
      <c r="J18" s="45"/>
      <c r="K18" s="46"/>
    </row>
    <row r="19" spans="1:14" ht="39.6" x14ac:dyDescent="0.3">
      <c r="A19" s="24">
        <v>1.1000000000000001</v>
      </c>
      <c r="B19" s="24" t="s">
        <v>37</v>
      </c>
      <c r="C19" s="29" t="s">
        <v>225</v>
      </c>
      <c r="D19" s="27" t="s">
        <v>8</v>
      </c>
      <c r="E19" s="27">
        <v>144</v>
      </c>
      <c r="F19" s="47"/>
      <c r="G19" s="47">
        <f>E19*F19</f>
        <v>0</v>
      </c>
      <c r="H19" s="27">
        <v>144</v>
      </c>
      <c r="I19" s="30"/>
      <c r="J19" s="30">
        <f>H19*I19</f>
        <v>0</v>
      </c>
      <c r="K19" s="30">
        <f>G19+J19</f>
        <v>0</v>
      </c>
    </row>
    <row r="20" spans="1:14" ht="26.4" x14ac:dyDescent="0.3">
      <c r="A20" s="24">
        <v>1.5</v>
      </c>
      <c r="B20" s="24" t="s">
        <v>79</v>
      </c>
      <c r="C20" s="24" t="s">
        <v>80</v>
      </c>
      <c r="D20" s="27" t="s">
        <v>8</v>
      </c>
      <c r="E20" s="13">
        <v>144</v>
      </c>
      <c r="F20" s="48"/>
      <c r="G20" s="47">
        <f>E20*F20</f>
        <v>0</v>
      </c>
      <c r="H20" s="13">
        <v>144</v>
      </c>
      <c r="I20" s="32"/>
      <c r="J20" s="30">
        <f>H20*I20</f>
        <v>0</v>
      </c>
      <c r="K20" s="30">
        <f>G20+J20</f>
        <v>0</v>
      </c>
    </row>
    <row r="21" spans="1:14" s="23" customFormat="1" ht="27.6" customHeight="1" x14ac:dyDescent="0.3">
      <c r="A21" s="25">
        <v>2</v>
      </c>
      <c r="B21" s="25" t="s">
        <v>59</v>
      </c>
      <c r="C21" s="70" t="s">
        <v>218</v>
      </c>
      <c r="D21" s="71"/>
      <c r="E21" s="71"/>
      <c r="F21" s="71"/>
      <c r="G21" s="71"/>
      <c r="H21" s="71"/>
      <c r="I21" s="71"/>
      <c r="J21" s="71"/>
      <c r="K21" s="72"/>
    </row>
    <row r="22" spans="1:14" ht="43.2" hidden="1" customHeight="1" x14ac:dyDescent="0.3">
      <c r="A22" s="24">
        <v>2.1</v>
      </c>
      <c r="B22" s="24" t="s">
        <v>17</v>
      </c>
      <c r="C22" s="49" t="s">
        <v>199</v>
      </c>
      <c r="D22" s="13" t="s">
        <v>78</v>
      </c>
      <c r="E22" s="68"/>
      <c r="F22" s="48"/>
      <c r="G22" s="48">
        <f>E22*F22</f>
        <v>0</v>
      </c>
      <c r="H22" s="68"/>
      <c r="I22" s="48"/>
      <c r="J22" s="30">
        <f>H22*I22</f>
        <v>0</v>
      </c>
      <c r="K22" s="30">
        <f>G22+J22</f>
        <v>0</v>
      </c>
      <c r="N22" s="23"/>
    </row>
    <row r="23" spans="1:14" ht="34.799999999999997" customHeight="1" x14ac:dyDescent="0.3">
      <c r="A23" s="50" t="s">
        <v>61</v>
      </c>
      <c r="B23" s="24" t="s">
        <v>81</v>
      </c>
      <c r="C23" s="51" t="s">
        <v>82</v>
      </c>
      <c r="D23" s="13" t="s">
        <v>8</v>
      </c>
      <c r="E23" s="13">
        <v>144</v>
      </c>
      <c r="F23" s="48"/>
      <c r="G23" s="48">
        <f t="shared" ref="G23:G28" si="2">E23*F23</f>
        <v>0</v>
      </c>
      <c r="H23" s="13">
        <v>144</v>
      </c>
      <c r="I23" s="32"/>
      <c r="J23" s="30">
        <f t="shared" ref="J23:J25" si="3">H23*I23</f>
        <v>0</v>
      </c>
      <c r="K23" s="30">
        <f t="shared" ref="K23:K25" si="4">G23+J23</f>
        <v>0</v>
      </c>
      <c r="N23" s="23"/>
    </row>
    <row r="24" spans="1:14" ht="30" customHeight="1" x14ac:dyDescent="0.3">
      <c r="A24" s="24">
        <v>2.2000000000000002</v>
      </c>
      <c r="B24" s="24" t="s">
        <v>18</v>
      </c>
      <c r="C24" s="49" t="s">
        <v>200</v>
      </c>
      <c r="D24" s="13" t="s">
        <v>78</v>
      </c>
      <c r="E24" s="13">
        <v>144</v>
      </c>
      <c r="F24" s="52"/>
      <c r="G24" s="48">
        <f t="shared" si="2"/>
        <v>0</v>
      </c>
      <c r="H24" s="13">
        <v>144</v>
      </c>
      <c r="I24" s="52"/>
      <c r="J24" s="30">
        <f t="shared" si="3"/>
        <v>0</v>
      </c>
      <c r="K24" s="30">
        <f>G24+J24</f>
        <v>0</v>
      </c>
      <c r="N24" s="23"/>
    </row>
    <row r="25" spans="1:14" ht="30" hidden="1" customHeight="1" x14ac:dyDescent="0.3">
      <c r="A25" s="24">
        <v>2.2999999999999998</v>
      </c>
      <c r="B25" s="24" t="s">
        <v>201</v>
      </c>
      <c r="C25" s="49" t="s">
        <v>200</v>
      </c>
      <c r="D25" s="12"/>
      <c r="E25" s="69"/>
      <c r="F25" s="52"/>
      <c r="G25" s="48">
        <f t="shared" si="2"/>
        <v>0</v>
      </c>
      <c r="H25" s="69"/>
      <c r="I25" s="52"/>
      <c r="J25" s="30">
        <f t="shared" si="3"/>
        <v>0</v>
      </c>
      <c r="K25" s="30">
        <f t="shared" si="4"/>
        <v>0</v>
      </c>
      <c r="N25" s="23"/>
    </row>
    <row r="26" spans="1:14" s="23" customFormat="1" x14ac:dyDescent="0.3">
      <c r="A26" s="25">
        <v>3</v>
      </c>
      <c r="B26" s="25" t="s">
        <v>62</v>
      </c>
      <c r="C26" s="70" t="s">
        <v>227</v>
      </c>
      <c r="D26" s="71"/>
      <c r="E26" s="71"/>
      <c r="F26" s="74"/>
      <c r="G26" s="74"/>
      <c r="H26" s="71"/>
      <c r="I26" s="74"/>
      <c r="J26" s="74"/>
      <c r="K26" s="75"/>
    </row>
    <row r="27" spans="1:14" ht="26.4" x14ac:dyDescent="0.3">
      <c r="A27" s="24">
        <v>3.1</v>
      </c>
      <c r="B27" s="24" t="s">
        <v>19</v>
      </c>
      <c r="C27" s="24" t="s">
        <v>219</v>
      </c>
      <c r="D27" s="27" t="s">
        <v>8</v>
      </c>
      <c r="E27" s="13">
        <v>2</v>
      </c>
      <c r="F27" s="48"/>
      <c r="G27" s="48">
        <f t="shared" si="2"/>
        <v>0</v>
      </c>
      <c r="H27" s="13">
        <v>2</v>
      </c>
      <c r="I27" s="32"/>
      <c r="J27" s="32">
        <f>H27*I27</f>
        <v>0</v>
      </c>
      <c r="K27" s="32">
        <f t="shared" ref="K27:K82" si="5">G27+J27</f>
        <v>0</v>
      </c>
      <c r="N27" s="23"/>
    </row>
    <row r="28" spans="1:14" x14ac:dyDescent="0.3">
      <c r="A28" s="24">
        <v>3.2</v>
      </c>
      <c r="B28" s="24" t="s">
        <v>228</v>
      </c>
      <c r="C28" s="24" t="s">
        <v>229</v>
      </c>
      <c r="D28" s="27" t="s">
        <v>8</v>
      </c>
      <c r="E28" s="13">
        <v>1</v>
      </c>
      <c r="F28" s="48"/>
      <c r="G28" s="48">
        <f t="shared" si="2"/>
        <v>0</v>
      </c>
      <c r="H28" s="13">
        <v>1</v>
      </c>
      <c r="I28" s="32"/>
      <c r="J28" s="32">
        <f>H28*I28</f>
        <v>0</v>
      </c>
      <c r="K28" s="32">
        <f t="shared" si="5"/>
        <v>0</v>
      </c>
      <c r="N28" s="23"/>
    </row>
    <row r="29" spans="1:14" s="23" customFormat="1" x14ac:dyDescent="0.3">
      <c r="A29" s="25">
        <v>4</v>
      </c>
      <c r="B29" s="25" t="s">
        <v>202</v>
      </c>
      <c r="C29" s="70" t="s">
        <v>220</v>
      </c>
      <c r="D29" s="71"/>
      <c r="E29" s="71"/>
      <c r="F29" s="71"/>
      <c r="G29" s="71"/>
      <c r="H29" s="71"/>
      <c r="I29" s="71"/>
      <c r="J29" s="71"/>
      <c r="K29" s="72"/>
    </row>
    <row r="30" spans="1:14" s="85" customFormat="1" ht="63.6" customHeight="1" x14ac:dyDescent="0.3">
      <c r="A30" s="80">
        <v>4.0999999999999996</v>
      </c>
      <c r="B30" s="80" t="s">
        <v>221</v>
      </c>
      <c r="C30" s="80" t="s">
        <v>230</v>
      </c>
      <c r="D30" s="81" t="s">
        <v>78</v>
      </c>
      <c r="E30" s="82">
        <v>8</v>
      </c>
      <c r="F30" s="83"/>
      <c r="G30" s="83">
        <f>E30*F30</f>
        <v>0</v>
      </c>
      <c r="H30" s="82">
        <v>8</v>
      </c>
      <c r="I30" s="84"/>
      <c r="J30" s="84">
        <f t="shared" ref="J30:J82" si="6">H30*I30</f>
        <v>0</v>
      </c>
      <c r="K30" s="84">
        <f t="shared" si="5"/>
        <v>0</v>
      </c>
    </row>
    <row r="31" spans="1:14" s="23" customFormat="1" ht="24.75" customHeight="1" x14ac:dyDescent="0.3">
      <c r="A31" s="25">
        <v>5</v>
      </c>
      <c r="B31" s="25" t="s">
        <v>20</v>
      </c>
      <c r="C31" s="36"/>
      <c r="D31" s="37"/>
      <c r="E31" s="37"/>
      <c r="F31" s="37"/>
      <c r="G31" s="37"/>
      <c r="H31" s="37"/>
      <c r="I31" s="37"/>
      <c r="J31" s="37"/>
      <c r="K31" s="38"/>
    </row>
    <row r="32" spans="1:14" ht="24.75" customHeight="1" x14ac:dyDescent="0.3">
      <c r="A32" s="24">
        <v>5.0999999999999996</v>
      </c>
      <c r="B32" s="24" t="s">
        <v>222</v>
      </c>
      <c r="C32" s="24" t="s">
        <v>239</v>
      </c>
      <c r="D32" s="13" t="s">
        <v>14</v>
      </c>
      <c r="E32" s="13">
        <v>420</v>
      </c>
      <c r="F32" s="48"/>
      <c r="G32" s="48">
        <f t="shared" ref="G32:G82" si="7">E32*F32</f>
        <v>0</v>
      </c>
      <c r="H32" s="13">
        <v>420</v>
      </c>
      <c r="I32" s="32"/>
      <c r="J32" s="32">
        <f t="shared" si="6"/>
        <v>0</v>
      </c>
      <c r="K32" s="32">
        <f t="shared" si="5"/>
        <v>0</v>
      </c>
    </row>
    <row r="33" spans="1:11" ht="24.75" customHeight="1" x14ac:dyDescent="0.3">
      <c r="A33" s="24">
        <v>5.2</v>
      </c>
      <c r="B33" s="24" t="s">
        <v>196</v>
      </c>
      <c r="C33" s="24" t="s">
        <v>197</v>
      </c>
      <c r="D33" s="13" t="s">
        <v>8</v>
      </c>
      <c r="E33" s="13">
        <v>1</v>
      </c>
      <c r="F33" s="48"/>
      <c r="G33" s="48">
        <f t="shared" si="7"/>
        <v>0</v>
      </c>
      <c r="H33" s="13">
        <v>1</v>
      </c>
      <c r="I33" s="32"/>
      <c r="J33" s="32">
        <f t="shared" si="6"/>
        <v>0</v>
      </c>
      <c r="K33" s="32">
        <f t="shared" si="5"/>
        <v>0</v>
      </c>
    </row>
    <row r="34" spans="1:11" ht="24.75" customHeight="1" x14ac:dyDescent="0.3">
      <c r="A34" s="24">
        <v>5.3</v>
      </c>
      <c r="B34" s="24" t="s">
        <v>224</v>
      </c>
      <c r="C34" s="24" t="s">
        <v>223</v>
      </c>
      <c r="D34" s="13" t="s">
        <v>8</v>
      </c>
      <c r="E34" s="13">
        <v>2</v>
      </c>
      <c r="F34" s="48"/>
      <c r="G34" s="48">
        <f t="shared" si="7"/>
        <v>0</v>
      </c>
      <c r="H34" s="13">
        <v>2</v>
      </c>
      <c r="I34" s="32"/>
      <c r="J34" s="32">
        <f t="shared" si="6"/>
        <v>0</v>
      </c>
      <c r="K34" s="32">
        <f t="shared" si="5"/>
        <v>0</v>
      </c>
    </row>
    <row r="35" spans="1:11" ht="63.6" customHeight="1" x14ac:dyDescent="0.3">
      <c r="A35" s="24">
        <v>5.4</v>
      </c>
      <c r="B35" s="24" t="s">
        <v>210</v>
      </c>
      <c r="C35" s="24" t="s">
        <v>233</v>
      </c>
      <c r="D35" s="13" t="s">
        <v>8</v>
      </c>
      <c r="E35" s="13">
        <v>1</v>
      </c>
      <c r="F35" s="48"/>
      <c r="G35" s="48">
        <f t="shared" si="7"/>
        <v>0</v>
      </c>
      <c r="H35" s="13">
        <v>1</v>
      </c>
      <c r="I35" s="32"/>
      <c r="J35" s="32">
        <f>H35*I35</f>
        <v>0</v>
      </c>
      <c r="K35" s="32">
        <f>G35+J35</f>
        <v>0</v>
      </c>
    </row>
    <row r="36" spans="1:11" ht="32.4" customHeight="1" x14ac:dyDescent="0.3">
      <c r="A36" s="24">
        <v>5.5</v>
      </c>
      <c r="B36" s="24" t="s">
        <v>211</v>
      </c>
      <c r="C36" s="24" t="s">
        <v>231</v>
      </c>
      <c r="D36" s="13" t="s">
        <v>8</v>
      </c>
      <c r="E36" s="13">
        <v>2</v>
      </c>
      <c r="F36" s="48"/>
      <c r="G36" s="48">
        <f t="shared" si="7"/>
        <v>0</v>
      </c>
      <c r="H36" s="13">
        <v>2</v>
      </c>
      <c r="I36" s="32"/>
      <c r="J36" s="32">
        <f t="shared" ref="J36:J42" si="8">H36*I36</f>
        <v>0</v>
      </c>
      <c r="K36" s="32">
        <f t="shared" ref="K36:K42" si="9">G36+J36</f>
        <v>0</v>
      </c>
    </row>
    <row r="37" spans="1:11" ht="34.200000000000003" customHeight="1" x14ac:dyDescent="0.3">
      <c r="A37" s="24">
        <v>5.6</v>
      </c>
      <c r="B37" s="24" t="s">
        <v>212</v>
      </c>
      <c r="C37" s="24" t="s">
        <v>232</v>
      </c>
      <c r="D37" s="13" t="s">
        <v>8</v>
      </c>
      <c r="E37" s="13">
        <v>1</v>
      </c>
      <c r="F37" s="48"/>
      <c r="G37" s="48">
        <f t="shared" si="7"/>
        <v>0</v>
      </c>
      <c r="H37" s="13">
        <v>1</v>
      </c>
      <c r="I37" s="32"/>
      <c r="J37" s="32">
        <f t="shared" si="8"/>
        <v>0</v>
      </c>
      <c r="K37" s="32">
        <f t="shared" si="9"/>
        <v>0</v>
      </c>
    </row>
    <row r="38" spans="1:11" ht="24.75" customHeight="1" x14ac:dyDescent="0.3">
      <c r="A38" s="24">
        <v>5.7</v>
      </c>
      <c r="B38" s="24" t="s">
        <v>208</v>
      </c>
      <c r="C38" s="24" t="s">
        <v>234</v>
      </c>
      <c r="D38" s="13" t="s">
        <v>8</v>
      </c>
      <c r="E38" s="13">
        <v>16</v>
      </c>
      <c r="F38" s="48"/>
      <c r="G38" s="48">
        <f t="shared" si="7"/>
        <v>0</v>
      </c>
      <c r="H38" s="13">
        <v>16</v>
      </c>
      <c r="I38" s="32"/>
      <c r="J38" s="32">
        <f t="shared" si="8"/>
        <v>0</v>
      </c>
      <c r="K38" s="32">
        <f t="shared" si="9"/>
        <v>0</v>
      </c>
    </row>
    <row r="39" spans="1:11" ht="24.75" customHeight="1" x14ac:dyDescent="0.3">
      <c r="A39" s="24">
        <v>5.8</v>
      </c>
      <c r="B39" s="24" t="s">
        <v>209</v>
      </c>
      <c r="C39" s="24" t="s">
        <v>235</v>
      </c>
      <c r="D39" s="13" t="s">
        <v>8</v>
      </c>
      <c r="E39" s="13">
        <v>5</v>
      </c>
      <c r="F39" s="48"/>
      <c r="G39" s="48">
        <f t="shared" si="7"/>
        <v>0</v>
      </c>
      <c r="H39" s="13">
        <v>5</v>
      </c>
      <c r="I39" s="32"/>
      <c r="J39" s="32">
        <f t="shared" si="8"/>
        <v>0</v>
      </c>
      <c r="K39" s="32">
        <f t="shared" si="9"/>
        <v>0</v>
      </c>
    </row>
    <row r="40" spans="1:11" ht="24.75" customHeight="1" x14ac:dyDescent="0.3">
      <c r="A40" s="24">
        <v>5.9</v>
      </c>
      <c r="B40" s="24" t="s">
        <v>213</v>
      </c>
      <c r="C40" s="24" t="s">
        <v>236</v>
      </c>
      <c r="D40" s="13" t="s">
        <v>8</v>
      </c>
      <c r="E40" s="13">
        <v>5</v>
      </c>
      <c r="F40" s="48"/>
      <c r="G40" s="48">
        <f t="shared" si="7"/>
        <v>0</v>
      </c>
      <c r="H40" s="13">
        <v>5</v>
      </c>
      <c r="I40" s="32"/>
      <c r="J40" s="32">
        <f t="shared" si="8"/>
        <v>0</v>
      </c>
      <c r="K40" s="32">
        <f t="shared" si="9"/>
        <v>0</v>
      </c>
    </row>
    <row r="41" spans="1:11" ht="24.75" customHeight="1" x14ac:dyDescent="0.3">
      <c r="A41" s="53">
        <v>5.0999999999999996</v>
      </c>
      <c r="B41" s="24" t="s">
        <v>214</v>
      </c>
      <c r="C41" s="24" t="s">
        <v>237</v>
      </c>
      <c r="D41" s="13" t="s">
        <v>8</v>
      </c>
      <c r="E41" s="13">
        <v>3</v>
      </c>
      <c r="F41" s="48"/>
      <c r="G41" s="48">
        <f t="shared" si="7"/>
        <v>0</v>
      </c>
      <c r="H41" s="13">
        <v>3</v>
      </c>
      <c r="I41" s="32"/>
      <c r="J41" s="32">
        <f t="shared" si="8"/>
        <v>0</v>
      </c>
      <c r="K41" s="32">
        <f t="shared" si="9"/>
        <v>0</v>
      </c>
    </row>
    <row r="42" spans="1:11" ht="24.75" customHeight="1" x14ac:dyDescent="0.3">
      <c r="A42" s="24">
        <v>5.1100000000000003</v>
      </c>
      <c r="B42" s="24" t="s">
        <v>215</v>
      </c>
      <c r="C42" s="24" t="s">
        <v>238</v>
      </c>
      <c r="D42" s="13" t="s">
        <v>8</v>
      </c>
      <c r="E42" s="13">
        <v>1</v>
      </c>
      <c r="F42" s="48"/>
      <c r="G42" s="48">
        <f t="shared" si="7"/>
        <v>0</v>
      </c>
      <c r="H42" s="13">
        <v>1</v>
      </c>
      <c r="I42" s="32"/>
      <c r="J42" s="32">
        <f t="shared" si="8"/>
        <v>0</v>
      </c>
      <c r="K42" s="32">
        <f t="shared" si="9"/>
        <v>0</v>
      </c>
    </row>
    <row r="43" spans="1:11" ht="24.75" customHeight="1" x14ac:dyDescent="0.3">
      <c r="A43" s="53">
        <v>5.13</v>
      </c>
      <c r="B43" s="24" t="s">
        <v>240</v>
      </c>
      <c r="C43" s="24" t="s">
        <v>245</v>
      </c>
      <c r="D43" s="13" t="s">
        <v>14</v>
      </c>
      <c r="E43" s="13">
        <v>250</v>
      </c>
      <c r="F43" s="48"/>
      <c r="G43" s="48">
        <f t="shared" si="7"/>
        <v>0</v>
      </c>
      <c r="H43" s="13">
        <v>250</v>
      </c>
      <c r="I43" s="32"/>
      <c r="J43" s="32">
        <f>H43*I43</f>
        <v>0</v>
      </c>
      <c r="K43" s="32">
        <f t="shared" si="5"/>
        <v>0</v>
      </c>
    </row>
    <row r="44" spans="1:11" ht="24.75" customHeight="1" x14ac:dyDescent="0.3">
      <c r="A44" s="24">
        <v>5.14</v>
      </c>
      <c r="B44" s="24" t="s">
        <v>241</v>
      </c>
      <c r="C44" s="24" t="s">
        <v>245</v>
      </c>
      <c r="D44" s="13" t="s">
        <v>14</v>
      </c>
      <c r="E44" s="13">
        <v>200</v>
      </c>
      <c r="F44" s="48"/>
      <c r="G44" s="48">
        <f t="shared" si="7"/>
        <v>0</v>
      </c>
      <c r="H44" s="13">
        <v>200</v>
      </c>
      <c r="I44" s="32"/>
      <c r="J44" s="32">
        <f t="shared" si="6"/>
        <v>0</v>
      </c>
      <c r="K44" s="32">
        <f t="shared" si="5"/>
        <v>0</v>
      </c>
    </row>
    <row r="45" spans="1:11" ht="24.75" hidden="1" customHeight="1" x14ac:dyDescent="0.3">
      <c r="A45" s="24">
        <v>5.15</v>
      </c>
      <c r="B45" s="24" t="s">
        <v>242</v>
      </c>
      <c r="C45" s="24" t="s">
        <v>245</v>
      </c>
      <c r="D45" s="13" t="s">
        <v>14</v>
      </c>
      <c r="E45" s="73"/>
      <c r="F45" s="48"/>
      <c r="G45" s="48">
        <f t="shared" si="7"/>
        <v>0</v>
      </c>
      <c r="H45" s="73"/>
      <c r="I45" s="32"/>
      <c r="J45" s="32">
        <f t="shared" si="6"/>
        <v>0</v>
      </c>
      <c r="K45" s="32">
        <f t="shared" si="5"/>
        <v>0</v>
      </c>
    </row>
    <row r="46" spans="1:11" ht="24.75" customHeight="1" x14ac:dyDescent="0.3">
      <c r="A46" s="53">
        <v>5.16</v>
      </c>
      <c r="B46" s="24" t="s">
        <v>243</v>
      </c>
      <c r="C46" s="24" t="s">
        <v>245</v>
      </c>
      <c r="D46" s="13" t="s">
        <v>14</v>
      </c>
      <c r="E46" s="13">
        <v>200</v>
      </c>
      <c r="F46" s="48"/>
      <c r="G46" s="48">
        <f t="shared" si="7"/>
        <v>0</v>
      </c>
      <c r="H46" s="13">
        <v>200</v>
      </c>
      <c r="I46" s="32"/>
      <c r="J46" s="32">
        <f t="shared" si="6"/>
        <v>0</v>
      </c>
      <c r="K46" s="32">
        <f t="shared" si="5"/>
        <v>0</v>
      </c>
    </row>
    <row r="47" spans="1:11" ht="24.75" hidden="1" customHeight="1" x14ac:dyDescent="0.3">
      <c r="A47" s="24">
        <v>5.17</v>
      </c>
      <c r="B47" s="24" t="s">
        <v>244</v>
      </c>
      <c r="C47" s="24" t="s">
        <v>245</v>
      </c>
      <c r="D47" s="13" t="s">
        <v>14</v>
      </c>
      <c r="E47" s="73"/>
      <c r="F47" s="48"/>
      <c r="G47" s="48">
        <f t="shared" si="7"/>
        <v>0</v>
      </c>
      <c r="H47" s="73"/>
      <c r="I47" s="32"/>
      <c r="J47" s="32">
        <f t="shared" si="6"/>
        <v>0</v>
      </c>
      <c r="K47" s="32">
        <f t="shared" si="5"/>
        <v>0</v>
      </c>
    </row>
    <row r="48" spans="1:11" s="23" customFormat="1" ht="24.75" customHeight="1" x14ac:dyDescent="0.3">
      <c r="A48" s="25">
        <v>6</v>
      </c>
      <c r="B48" s="25" t="s">
        <v>83</v>
      </c>
      <c r="C48" s="36"/>
      <c r="D48" s="37"/>
      <c r="E48" s="37"/>
      <c r="F48" s="37"/>
      <c r="G48" s="37"/>
      <c r="H48" s="37"/>
      <c r="I48" s="37"/>
      <c r="J48" s="37"/>
      <c r="K48" s="38"/>
    </row>
    <row r="49" spans="1:11" ht="24.75" hidden="1" customHeight="1" x14ac:dyDescent="0.3">
      <c r="A49" s="24">
        <v>6.1</v>
      </c>
      <c r="B49" s="24" t="s">
        <v>246</v>
      </c>
      <c r="C49" s="24" t="s">
        <v>84</v>
      </c>
      <c r="D49" s="13" t="s">
        <v>14</v>
      </c>
      <c r="E49" s="73"/>
      <c r="F49" s="48"/>
      <c r="G49" s="48">
        <f t="shared" si="7"/>
        <v>0</v>
      </c>
      <c r="H49" s="73"/>
      <c r="I49" s="32"/>
      <c r="J49" s="32">
        <f t="shared" si="6"/>
        <v>0</v>
      </c>
      <c r="K49" s="32">
        <f t="shared" si="5"/>
        <v>0</v>
      </c>
    </row>
    <row r="50" spans="1:11" ht="24.75" hidden="1" customHeight="1" x14ac:dyDescent="0.3">
      <c r="A50" s="24">
        <v>6.2</v>
      </c>
      <c r="B50" s="24" t="s">
        <v>247</v>
      </c>
      <c r="C50" s="24" t="s">
        <v>21</v>
      </c>
      <c r="D50" s="13" t="s">
        <v>14</v>
      </c>
      <c r="E50" s="73"/>
      <c r="F50" s="48"/>
      <c r="G50" s="48">
        <f t="shared" si="7"/>
        <v>0</v>
      </c>
      <c r="H50" s="73"/>
      <c r="I50" s="32"/>
      <c r="J50" s="32">
        <f t="shared" si="6"/>
        <v>0</v>
      </c>
      <c r="K50" s="32">
        <f t="shared" si="5"/>
        <v>0</v>
      </c>
    </row>
    <row r="51" spans="1:11" ht="24.75" customHeight="1" x14ac:dyDescent="0.3">
      <c r="A51" s="24">
        <v>6.3</v>
      </c>
      <c r="B51" s="24" t="s">
        <v>248</v>
      </c>
      <c r="C51" s="24" t="s">
        <v>22</v>
      </c>
      <c r="D51" s="13" t="s">
        <v>14</v>
      </c>
      <c r="E51" s="13">
        <v>1788</v>
      </c>
      <c r="F51" s="48"/>
      <c r="G51" s="48">
        <f t="shared" si="7"/>
        <v>0</v>
      </c>
      <c r="H51" s="13">
        <v>1788</v>
      </c>
      <c r="I51" s="32"/>
      <c r="J51" s="32">
        <f t="shared" si="6"/>
        <v>0</v>
      </c>
      <c r="K51" s="32">
        <f t="shared" si="5"/>
        <v>0</v>
      </c>
    </row>
    <row r="52" spans="1:11" ht="24.75" customHeight="1" x14ac:dyDescent="0.3">
      <c r="A52" s="24">
        <v>6.3</v>
      </c>
      <c r="B52" s="24" t="s">
        <v>249</v>
      </c>
      <c r="C52" s="24" t="s">
        <v>22</v>
      </c>
      <c r="D52" s="13" t="s">
        <v>14</v>
      </c>
      <c r="E52" s="13">
        <v>1788</v>
      </c>
      <c r="F52" s="48"/>
      <c r="G52" s="48">
        <v>0</v>
      </c>
      <c r="H52" s="13">
        <v>1788</v>
      </c>
      <c r="I52" s="32"/>
      <c r="J52" s="32">
        <v>0</v>
      </c>
      <c r="K52" s="32">
        <v>0</v>
      </c>
    </row>
    <row r="53" spans="1:11" ht="24.75" customHeight="1" x14ac:dyDescent="0.3">
      <c r="A53" s="24">
        <v>6.4</v>
      </c>
      <c r="B53" s="24" t="s">
        <v>23</v>
      </c>
      <c r="C53" s="24" t="s">
        <v>24</v>
      </c>
      <c r="D53" s="13" t="s">
        <v>8</v>
      </c>
      <c r="E53" s="13">
        <v>2</v>
      </c>
      <c r="F53" s="48"/>
      <c r="G53" s="48">
        <f t="shared" si="7"/>
        <v>0</v>
      </c>
      <c r="H53" s="13">
        <v>2</v>
      </c>
      <c r="I53" s="32"/>
      <c r="J53" s="32">
        <f t="shared" si="6"/>
        <v>0</v>
      </c>
      <c r="K53" s="32">
        <f t="shared" si="5"/>
        <v>0</v>
      </c>
    </row>
    <row r="54" spans="1:11" ht="24.75" customHeight="1" x14ac:dyDescent="0.3">
      <c r="A54" s="24">
        <v>6.5</v>
      </c>
      <c r="B54" s="24" t="s">
        <v>25</v>
      </c>
      <c r="C54" s="24" t="s">
        <v>26</v>
      </c>
      <c r="D54" s="13" t="s">
        <v>8</v>
      </c>
      <c r="E54" s="13">
        <v>32</v>
      </c>
      <c r="F54" s="48"/>
      <c r="G54" s="48">
        <f t="shared" si="7"/>
        <v>0</v>
      </c>
      <c r="H54" s="13">
        <v>32</v>
      </c>
      <c r="I54" s="32"/>
      <c r="J54" s="32">
        <f t="shared" si="6"/>
        <v>0</v>
      </c>
      <c r="K54" s="32">
        <f t="shared" si="5"/>
        <v>0</v>
      </c>
    </row>
    <row r="55" spans="1:11" ht="24.75" hidden="1" customHeight="1" x14ac:dyDescent="0.3">
      <c r="A55" s="24">
        <v>6.6</v>
      </c>
      <c r="B55" s="24" t="s">
        <v>205</v>
      </c>
      <c r="C55" s="24" t="s">
        <v>85</v>
      </c>
      <c r="D55" s="13" t="s">
        <v>8</v>
      </c>
      <c r="E55" s="73"/>
      <c r="F55" s="48"/>
      <c r="G55" s="48">
        <f t="shared" si="7"/>
        <v>0</v>
      </c>
      <c r="H55" s="73"/>
      <c r="I55" s="32"/>
      <c r="J55" s="32">
        <f t="shared" si="6"/>
        <v>0</v>
      </c>
      <c r="K55" s="32">
        <f>G55+J55</f>
        <v>0</v>
      </c>
    </row>
    <row r="56" spans="1:11" ht="24.75" customHeight="1" x14ac:dyDescent="0.3">
      <c r="A56" s="24">
        <v>6.7</v>
      </c>
      <c r="B56" s="24" t="s">
        <v>27</v>
      </c>
      <c r="C56" s="24" t="s">
        <v>86</v>
      </c>
      <c r="D56" s="13" t="s">
        <v>8</v>
      </c>
      <c r="E56" s="13">
        <v>32</v>
      </c>
      <c r="F56" s="48"/>
      <c r="G56" s="48">
        <f t="shared" si="7"/>
        <v>0</v>
      </c>
      <c r="H56" s="13">
        <v>32</v>
      </c>
      <c r="I56" s="32"/>
      <c r="J56" s="32">
        <f t="shared" si="6"/>
        <v>0</v>
      </c>
      <c r="K56" s="32">
        <f t="shared" si="5"/>
        <v>0</v>
      </c>
    </row>
    <row r="57" spans="1:11" ht="24.75" customHeight="1" x14ac:dyDescent="0.3">
      <c r="A57" s="24">
        <v>6.8</v>
      </c>
      <c r="B57" s="24" t="s">
        <v>87</v>
      </c>
      <c r="C57" s="24" t="s">
        <v>28</v>
      </c>
      <c r="D57" s="13" t="s">
        <v>7</v>
      </c>
      <c r="E57" s="13">
        <v>450</v>
      </c>
      <c r="F57" s="48"/>
      <c r="G57" s="48">
        <f t="shared" si="7"/>
        <v>0</v>
      </c>
      <c r="H57" s="13">
        <v>450</v>
      </c>
      <c r="I57" s="32"/>
      <c r="J57" s="32">
        <f t="shared" si="6"/>
        <v>0</v>
      </c>
      <c r="K57" s="32">
        <f t="shared" si="5"/>
        <v>0</v>
      </c>
    </row>
    <row r="58" spans="1:11" ht="25.2" customHeight="1" x14ac:dyDescent="0.3">
      <c r="A58" s="24">
        <v>6.9</v>
      </c>
      <c r="B58" s="24" t="s">
        <v>88</v>
      </c>
      <c r="C58" s="24" t="s">
        <v>89</v>
      </c>
      <c r="D58" s="13" t="s">
        <v>7</v>
      </c>
      <c r="E58" s="13">
        <v>10</v>
      </c>
      <c r="F58" s="48"/>
      <c r="G58" s="48">
        <f t="shared" si="7"/>
        <v>0</v>
      </c>
      <c r="H58" s="13">
        <f>E58</f>
        <v>10</v>
      </c>
      <c r="I58" s="32"/>
      <c r="J58" s="32">
        <f t="shared" si="6"/>
        <v>0</v>
      </c>
      <c r="K58" s="32">
        <f t="shared" si="5"/>
        <v>0</v>
      </c>
    </row>
    <row r="59" spans="1:11" ht="24.75" hidden="1" customHeight="1" x14ac:dyDescent="0.3">
      <c r="A59" s="24">
        <v>6.1</v>
      </c>
      <c r="B59" s="24" t="s">
        <v>90</v>
      </c>
      <c r="C59" s="51" t="s">
        <v>91</v>
      </c>
      <c r="D59" s="54" t="s">
        <v>15</v>
      </c>
      <c r="E59" s="73"/>
      <c r="F59" s="48"/>
      <c r="G59" s="48">
        <f t="shared" si="7"/>
        <v>0</v>
      </c>
      <c r="H59" s="73"/>
      <c r="I59" s="32"/>
      <c r="J59" s="32">
        <f t="shared" si="6"/>
        <v>0</v>
      </c>
      <c r="K59" s="32">
        <f t="shared" si="5"/>
        <v>0</v>
      </c>
    </row>
    <row r="60" spans="1:11" s="23" customFormat="1" ht="24.75" customHeight="1" x14ac:dyDescent="0.3">
      <c r="A60" s="25">
        <v>7</v>
      </c>
      <c r="B60" s="25" t="s">
        <v>29</v>
      </c>
      <c r="C60" s="36"/>
      <c r="D60" s="37"/>
      <c r="E60" s="37"/>
      <c r="F60" s="37"/>
      <c r="G60" s="37"/>
      <c r="H60" s="37"/>
      <c r="I60" s="37"/>
      <c r="J60" s="37"/>
      <c r="K60" s="38"/>
    </row>
    <row r="61" spans="1:11" x14ac:dyDescent="0.3">
      <c r="A61" s="24">
        <v>7.1</v>
      </c>
      <c r="B61" s="24" t="s">
        <v>228</v>
      </c>
      <c r="C61" s="24" t="s">
        <v>229</v>
      </c>
      <c r="D61" s="27" t="s">
        <v>8</v>
      </c>
      <c r="E61" s="13">
        <v>1</v>
      </c>
      <c r="F61" s="48"/>
      <c r="G61" s="48">
        <f t="shared" si="7"/>
        <v>0</v>
      </c>
      <c r="H61" s="13">
        <v>1</v>
      </c>
      <c r="I61" s="32"/>
      <c r="J61" s="32">
        <f t="shared" si="6"/>
        <v>0</v>
      </c>
      <c r="K61" s="32">
        <f>G61+J61</f>
        <v>0</v>
      </c>
    </row>
    <row r="62" spans="1:11" ht="24.75" hidden="1" customHeight="1" x14ac:dyDescent="0.3">
      <c r="A62" s="24">
        <v>7.2</v>
      </c>
      <c r="B62" s="24" t="s">
        <v>203</v>
      </c>
      <c r="C62" s="24" t="s">
        <v>92</v>
      </c>
      <c r="D62" s="13" t="s">
        <v>8</v>
      </c>
      <c r="E62" s="73">
        <v>1</v>
      </c>
      <c r="F62" s="48"/>
      <c r="G62" s="48">
        <f>E62*F62</f>
        <v>0</v>
      </c>
      <c r="H62" s="73">
        <f>E62</f>
        <v>1</v>
      </c>
      <c r="I62" s="32"/>
      <c r="J62" s="32">
        <f t="shared" si="6"/>
        <v>0</v>
      </c>
      <c r="K62" s="32">
        <f>G62+J62</f>
        <v>0</v>
      </c>
    </row>
    <row r="63" spans="1:11" ht="24.75" customHeight="1" x14ac:dyDescent="0.3">
      <c r="A63" s="24">
        <v>7.2</v>
      </c>
      <c r="B63" s="24" t="s">
        <v>204</v>
      </c>
      <c r="C63" s="24" t="s">
        <v>92</v>
      </c>
      <c r="D63" s="13" t="s">
        <v>8</v>
      </c>
      <c r="E63" s="13">
        <v>1</v>
      </c>
      <c r="F63" s="48"/>
      <c r="G63" s="48">
        <f t="shared" si="7"/>
        <v>0</v>
      </c>
      <c r="H63" s="13">
        <v>1</v>
      </c>
      <c r="I63" s="32"/>
      <c r="J63" s="32">
        <f t="shared" si="6"/>
        <v>0</v>
      </c>
      <c r="K63" s="32">
        <f t="shared" si="5"/>
        <v>0</v>
      </c>
    </row>
    <row r="64" spans="1:11" ht="30" customHeight="1" x14ac:dyDescent="0.3">
      <c r="A64" s="24">
        <v>7.3</v>
      </c>
      <c r="B64" s="24" t="s">
        <v>93</v>
      </c>
      <c r="C64" s="51" t="s">
        <v>94</v>
      </c>
      <c r="D64" s="13" t="s">
        <v>8</v>
      </c>
      <c r="E64" s="13">
        <v>1</v>
      </c>
      <c r="F64" s="48"/>
      <c r="G64" s="48">
        <f t="shared" si="7"/>
        <v>0</v>
      </c>
      <c r="H64" s="13">
        <f>E64</f>
        <v>1</v>
      </c>
      <c r="I64" s="32"/>
      <c r="J64" s="32">
        <f t="shared" si="6"/>
        <v>0</v>
      </c>
      <c r="K64" s="32">
        <f t="shared" si="5"/>
        <v>0</v>
      </c>
    </row>
    <row r="65" spans="1:11" s="23" customFormat="1" ht="24.75" customHeight="1" x14ac:dyDescent="0.3">
      <c r="A65" s="25">
        <v>8</v>
      </c>
      <c r="B65" s="25" t="s">
        <v>30</v>
      </c>
      <c r="C65" s="36"/>
      <c r="D65" s="37"/>
      <c r="E65" s="37"/>
      <c r="F65" s="37"/>
      <c r="G65" s="37"/>
      <c r="H65" s="37"/>
      <c r="I65" s="37"/>
      <c r="J65" s="37"/>
      <c r="K65" s="38"/>
    </row>
    <row r="66" spans="1:11" ht="24.75" customHeight="1" x14ac:dyDescent="0.3">
      <c r="A66" s="24">
        <v>8.1</v>
      </c>
      <c r="B66" s="24" t="s">
        <v>95</v>
      </c>
      <c r="C66" s="24" t="s">
        <v>96</v>
      </c>
      <c r="D66" s="13" t="s">
        <v>8</v>
      </c>
      <c r="E66" s="13">
        <v>1</v>
      </c>
      <c r="F66" s="48"/>
      <c r="G66" s="48">
        <f t="shared" si="7"/>
        <v>0</v>
      </c>
      <c r="H66" s="13">
        <v>1</v>
      </c>
      <c r="I66" s="32"/>
      <c r="J66" s="32">
        <f>H66*I66</f>
        <v>0</v>
      </c>
      <c r="K66" s="32">
        <f t="shared" si="5"/>
        <v>0</v>
      </c>
    </row>
    <row r="67" spans="1:11" ht="24.75" customHeight="1" x14ac:dyDescent="0.3">
      <c r="A67" s="24">
        <v>8.1999999999999993</v>
      </c>
      <c r="B67" s="24" t="s">
        <v>97</v>
      </c>
      <c r="C67" s="24" t="s">
        <v>98</v>
      </c>
      <c r="D67" s="13" t="s">
        <v>8</v>
      </c>
      <c r="E67" s="13">
        <v>1</v>
      </c>
      <c r="F67" s="48"/>
      <c r="G67" s="48">
        <f t="shared" si="7"/>
        <v>0</v>
      </c>
      <c r="H67" s="13">
        <v>1</v>
      </c>
      <c r="I67" s="32"/>
      <c r="J67" s="32">
        <f t="shared" si="6"/>
        <v>0</v>
      </c>
      <c r="K67" s="32">
        <f t="shared" si="5"/>
        <v>0</v>
      </c>
    </row>
    <row r="68" spans="1:11" x14ac:dyDescent="0.3">
      <c r="A68" s="24">
        <v>8.3000000000000007</v>
      </c>
      <c r="B68" s="24" t="s">
        <v>31</v>
      </c>
      <c r="C68" s="24" t="s">
        <v>99</v>
      </c>
      <c r="D68" s="13" t="s">
        <v>8</v>
      </c>
      <c r="E68" s="13">
        <v>3</v>
      </c>
      <c r="F68" s="48"/>
      <c r="G68" s="48">
        <f t="shared" si="7"/>
        <v>0</v>
      </c>
      <c r="H68" s="13">
        <v>3</v>
      </c>
      <c r="I68" s="32"/>
      <c r="J68" s="32">
        <f t="shared" si="6"/>
        <v>0</v>
      </c>
      <c r="K68" s="32">
        <f t="shared" si="5"/>
        <v>0</v>
      </c>
    </row>
    <row r="69" spans="1:11" x14ac:dyDescent="0.3">
      <c r="A69" s="24">
        <v>8.4</v>
      </c>
      <c r="B69" s="24" t="s">
        <v>100</v>
      </c>
      <c r="C69" s="24" t="s">
        <v>101</v>
      </c>
      <c r="D69" s="13" t="s">
        <v>8</v>
      </c>
      <c r="E69" s="13">
        <v>1</v>
      </c>
      <c r="F69" s="48"/>
      <c r="G69" s="48">
        <f t="shared" si="7"/>
        <v>0</v>
      </c>
      <c r="H69" s="13">
        <v>1</v>
      </c>
      <c r="I69" s="32"/>
      <c r="J69" s="32">
        <f>H69*I69</f>
        <v>0</v>
      </c>
      <c r="K69" s="32">
        <f t="shared" si="5"/>
        <v>0</v>
      </c>
    </row>
    <row r="70" spans="1:11" ht="26.4" x14ac:dyDescent="0.3">
      <c r="A70" s="24">
        <v>8.5</v>
      </c>
      <c r="B70" s="24" t="s">
        <v>102</v>
      </c>
      <c r="C70" s="51" t="s">
        <v>103</v>
      </c>
      <c r="D70" s="55" t="s">
        <v>8</v>
      </c>
      <c r="E70" s="13">
        <v>1</v>
      </c>
      <c r="F70" s="48"/>
      <c r="G70" s="48">
        <f t="shared" si="7"/>
        <v>0</v>
      </c>
      <c r="H70" s="13">
        <v>1</v>
      </c>
      <c r="I70" s="32"/>
      <c r="J70" s="32">
        <f t="shared" ref="J70:J73" si="10">H70*I70</f>
        <v>0</v>
      </c>
      <c r="K70" s="32"/>
    </row>
    <row r="71" spans="1:11" x14ac:dyDescent="0.3">
      <c r="A71" s="24">
        <v>8.6</v>
      </c>
      <c r="B71" s="24" t="s">
        <v>104</v>
      </c>
      <c r="C71" s="51" t="s">
        <v>105</v>
      </c>
      <c r="D71" s="54"/>
      <c r="E71" s="13">
        <v>1</v>
      </c>
      <c r="F71" s="48"/>
      <c r="G71" s="48">
        <f t="shared" si="7"/>
        <v>0</v>
      </c>
      <c r="H71" s="13">
        <v>1</v>
      </c>
      <c r="I71" s="32"/>
      <c r="J71" s="32">
        <f t="shared" si="10"/>
        <v>0</v>
      </c>
      <c r="K71" s="32">
        <f>G71+J71</f>
        <v>0</v>
      </c>
    </row>
    <row r="72" spans="1:11" x14ac:dyDescent="0.3">
      <c r="A72" s="24">
        <v>8.7000000000000099</v>
      </c>
      <c r="B72" s="24" t="s">
        <v>106</v>
      </c>
      <c r="C72" s="51" t="s">
        <v>107</v>
      </c>
      <c r="D72" s="54" t="s">
        <v>110</v>
      </c>
      <c r="E72" s="13">
        <v>1</v>
      </c>
      <c r="F72" s="48"/>
      <c r="G72" s="48">
        <f t="shared" si="7"/>
        <v>0</v>
      </c>
      <c r="H72" s="13">
        <v>1</v>
      </c>
      <c r="I72" s="32"/>
      <c r="J72" s="32">
        <f t="shared" si="10"/>
        <v>0</v>
      </c>
      <c r="K72" s="32"/>
    </row>
    <row r="73" spans="1:11" ht="108" customHeight="1" x14ac:dyDescent="0.3">
      <c r="A73" s="24">
        <v>8.8000000000000096</v>
      </c>
      <c r="B73" s="51" t="s">
        <v>108</v>
      </c>
      <c r="C73" s="51" t="s">
        <v>109</v>
      </c>
      <c r="D73" s="54" t="s">
        <v>8</v>
      </c>
      <c r="E73" s="13">
        <v>1</v>
      </c>
      <c r="F73" s="48"/>
      <c r="G73" s="48">
        <f t="shared" si="7"/>
        <v>0</v>
      </c>
      <c r="H73" s="13">
        <v>1</v>
      </c>
      <c r="I73" s="32"/>
      <c r="J73" s="32">
        <f t="shared" si="10"/>
        <v>0</v>
      </c>
      <c r="K73" s="32">
        <f>G73+J73</f>
        <v>0</v>
      </c>
    </row>
    <row r="74" spans="1:11" s="23" customFormat="1" x14ac:dyDescent="0.3">
      <c r="A74" s="25">
        <v>12</v>
      </c>
      <c r="B74" s="25" t="s">
        <v>32</v>
      </c>
      <c r="C74" s="36"/>
      <c r="D74" s="37"/>
      <c r="E74" s="37"/>
      <c r="F74" s="37"/>
      <c r="G74" s="37"/>
      <c r="H74" s="37"/>
      <c r="I74" s="37"/>
      <c r="J74" s="37"/>
      <c r="K74" s="38"/>
    </row>
    <row r="75" spans="1:11" hidden="1" x14ac:dyDescent="0.3">
      <c r="A75" s="24">
        <v>12.1</v>
      </c>
      <c r="B75" s="24" t="s">
        <v>111</v>
      </c>
      <c r="C75" s="24" t="s">
        <v>112</v>
      </c>
      <c r="D75" s="13" t="s">
        <v>7</v>
      </c>
      <c r="E75" s="73"/>
      <c r="F75" s="48"/>
      <c r="G75" s="48">
        <f>E75*F75</f>
        <v>0</v>
      </c>
      <c r="H75" s="73"/>
      <c r="I75" s="32"/>
      <c r="J75" s="32">
        <f t="shared" si="6"/>
        <v>0</v>
      </c>
      <c r="K75" s="32">
        <f t="shared" si="5"/>
        <v>0</v>
      </c>
    </row>
    <row r="76" spans="1:11" x14ac:dyDescent="0.3">
      <c r="A76" s="24">
        <v>12.3</v>
      </c>
      <c r="B76" s="24" t="s">
        <v>113</v>
      </c>
      <c r="C76" s="24" t="s">
        <v>114</v>
      </c>
      <c r="D76" s="13" t="s">
        <v>78</v>
      </c>
      <c r="E76" s="13">
        <v>4</v>
      </c>
      <c r="F76" s="48"/>
      <c r="G76" s="48">
        <f t="shared" si="7"/>
        <v>0</v>
      </c>
      <c r="H76" s="13">
        <v>4</v>
      </c>
      <c r="I76" s="32"/>
      <c r="J76" s="32">
        <f t="shared" si="6"/>
        <v>0</v>
      </c>
      <c r="K76" s="32">
        <f t="shared" si="5"/>
        <v>0</v>
      </c>
    </row>
    <row r="77" spans="1:11" hidden="1" x14ac:dyDescent="0.3">
      <c r="A77" s="24">
        <v>12.4</v>
      </c>
      <c r="B77" s="24" t="s">
        <v>115</v>
      </c>
      <c r="C77" s="24" t="s">
        <v>116</v>
      </c>
      <c r="D77" s="13" t="s">
        <v>7</v>
      </c>
      <c r="E77" s="73"/>
      <c r="F77" s="48"/>
      <c r="G77" s="48">
        <f t="shared" si="7"/>
        <v>0</v>
      </c>
      <c r="H77" s="73"/>
      <c r="I77" s="32"/>
      <c r="J77" s="32">
        <f t="shared" si="6"/>
        <v>0</v>
      </c>
      <c r="K77" s="32">
        <f t="shared" si="5"/>
        <v>0</v>
      </c>
    </row>
    <row r="78" spans="1:11" x14ac:dyDescent="0.3">
      <c r="A78" s="24">
        <v>12.5</v>
      </c>
      <c r="B78" s="24" t="s">
        <v>117</v>
      </c>
      <c r="C78" s="24" t="s">
        <v>118</v>
      </c>
      <c r="D78" s="13" t="s">
        <v>8</v>
      </c>
      <c r="E78" s="13">
        <v>150</v>
      </c>
      <c r="F78" s="48"/>
      <c r="G78" s="48">
        <f t="shared" si="7"/>
        <v>0</v>
      </c>
      <c r="H78" s="13">
        <v>150</v>
      </c>
      <c r="I78" s="32"/>
      <c r="J78" s="32">
        <f t="shared" si="6"/>
        <v>0</v>
      </c>
      <c r="K78" s="32">
        <f t="shared" si="5"/>
        <v>0</v>
      </c>
    </row>
    <row r="79" spans="1:11" x14ac:dyDescent="0.3">
      <c r="A79" s="24">
        <v>12.6</v>
      </c>
      <c r="B79" s="24" t="s">
        <v>119</v>
      </c>
      <c r="C79" s="24" t="s">
        <v>120</v>
      </c>
      <c r="D79" s="13" t="s">
        <v>8</v>
      </c>
      <c r="E79" s="13">
        <v>1</v>
      </c>
      <c r="F79" s="48"/>
      <c r="G79" s="48">
        <f t="shared" si="7"/>
        <v>0</v>
      </c>
      <c r="H79" s="13">
        <v>1</v>
      </c>
      <c r="I79" s="32"/>
      <c r="J79" s="32">
        <f t="shared" si="6"/>
        <v>0</v>
      </c>
      <c r="K79" s="32">
        <f t="shared" si="5"/>
        <v>0</v>
      </c>
    </row>
    <row r="80" spans="1:11" hidden="1" x14ac:dyDescent="0.3">
      <c r="A80" s="24">
        <v>12.7</v>
      </c>
      <c r="B80" s="24" t="s">
        <v>121</v>
      </c>
      <c r="C80" s="24" t="s">
        <v>12</v>
      </c>
      <c r="D80" s="13" t="s">
        <v>8</v>
      </c>
      <c r="E80" s="73"/>
      <c r="F80" s="48"/>
      <c r="G80" s="48">
        <f t="shared" si="7"/>
        <v>0</v>
      </c>
      <c r="H80" s="73"/>
      <c r="I80" s="32"/>
      <c r="J80" s="32">
        <f t="shared" si="6"/>
        <v>0</v>
      </c>
      <c r="K80" s="32">
        <f t="shared" si="5"/>
        <v>0</v>
      </c>
    </row>
    <row r="81" spans="1:11" hidden="1" x14ac:dyDescent="0.3">
      <c r="A81" s="24">
        <v>12.8</v>
      </c>
      <c r="B81" s="24" t="s">
        <v>123</v>
      </c>
      <c r="C81" s="24"/>
      <c r="D81" s="13" t="s">
        <v>8</v>
      </c>
      <c r="E81" s="73"/>
      <c r="F81" s="48"/>
      <c r="G81" s="48">
        <f t="shared" si="7"/>
        <v>0</v>
      </c>
      <c r="H81" s="73"/>
      <c r="I81" s="32"/>
      <c r="J81" s="32">
        <f t="shared" si="6"/>
        <v>0</v>
      </c>
      <c r="K81" s="32">
        <f t="shared" si="5"/>
        <v>0</v>
      </c>
    </row>
    <row r="82" spans="1:11" x14ac:dyDescent="0.3">
      <c r="A82" s="24">
        <v>12.9</v>
      </c>
      <c r="B82" s="24" t="s">
        <v>122</v>
      </c>
      <c r="C82" s="24"/>
      <c r="D82" s="13" t="s">
        <v>8</v>
      </c>
      <c r="E82" s="13">
        <v>16</v>
      </c>
      <c r="F82" s="48"/>
      <c r="G82" s="48">
        <f t="shared" si="7"/>
        <v>0</v>
      </c>
      <c r="H82" s="13">
        <v>16</v>
      </c>
      <c r="I82" s="32"/>
      <c r="J82" s="32">
        <f t="shared" si="6"/>
        <v>0</v>
      </c>
      <c r="K82" s="32">
        <f t="shared" si="5"/>
        <v>0</v>
      </c>
    </row>
    <row r="83" spans="1:11" ht="12" hidden="1" customHeight="1" x14ac:dyDescent="0.3">
      <c r="A83" s="24">
        <v>12.1</v>
      </c>
      <c r="B83" s="24" t="s">
        <v>11</v>
      </c>
      <c r="C83" s="24" t="s">
        <v>13</v>
      </c>
      <c r="D83" s="13" t="s">
        <v>77</v>
      </c>
      <c r="E83" s="73"/>
      <c r="F83" s="48"/>
      <c r="G83" s="48">
        <f t="shared" ref="G83:G128" si="11">E83*F83</f>
        <v>0</v>
      </c>
      <c r="H83" s="73"/>
      <c r="I83" s="32"/>
      <c r="J83" s="32">
        <f t="shared" ref="J83:J128" si="12">H83*I83</f>
        <v>0</v>
      </c>
      <c r="K83" s="32">
        <f t="shared" ref="K83:K128" si="13">G83+J83</f>
        <v>0</v>
      </c>
    </row>
    <row r="84" spans="1:11" hidden="1" x14ac:dyDescent="0.3">
      <c r="A84" s="24">
        <v>12.11</v>
      </c>
      <c r="B84" s="24" t="s">
        <v>124</v>
      </c>
      <c r="C84" s="24"/>
      <c r="D84" s="13" t="s">
        <v>8</v>
      </c>
      <c r="E84" s="73"/>
      <c r="F84" s="48"/>
      <c r="G84" s="48">
        <f>E84*F84</f>
        <v>0</v>
      </c>
      <c r="H84" s="73"/>
      <c r="I84" s="32"/>
      <c r="J84" s="32">
        <f t="shared" si="12"/>
        <v>0</v>
      </c>
      <c r="K84" s="32">
        <f t="shared" si="13"/>
        <v>0</v>
      </c>
    </row>
    <row r="85" spans="1:11" x14ac:dyDescent="0.3">
      <c r="A85" s="24">
        <v>12.12</v>
      </c>
      <c r="B85" s="24" t="s">
        <v>125</v>
      </c>
      <c r="C85" s="24"/>
      <c r="D85" s="13" t="s">
        <v>8</v>
      </c>
      <c r="E85" s="13">
        <v>2</v>
      </c>
      <c r="F85" s="48"/>
      <c r="G85" s="48">
        <f t="shared" si="11"/>
        <v>0</v>
      </c>
      <c r="H85" s="13">
        <v>2</v>
      </c>
      <c r="I85" s="32"/>
      <c r="J85" s="32">
        <f t="shared" si="12"/>
        <v>0</v>
      </c>
      <c r="K85" s="32">
        <f t="shared" si="13"/>
        <v>0</v>
      </c>
    </row>
    <row r="86" spans="1:11" hidden="1" x14ac:dyDescent="0.3">
      <c r="A86" s="24">
        <v>12.13</v>
      </c>
      <c r="B86" s="24" t="s">
        <v>126</v>
      </c>
      <c r="C86" s="24" t="s">
        <v>127</v>
      </c>
      <c r="D86" s="13" t="s">
        <v>8</v>
      </c>
      <c r="E86" s="73"/>
      <c r="F86" s="48"/>
      <c r="G86" s="48">
        <f t="shared" si="11"/>
        <v>0</v>
      </c>
      <c r="H86" s="73"/>
      <c r="I86" s="32"/>
      <c r="J86" s="32">
        <f t="shared" si="12"/>
        <v>0</v>
      </c>
      <c r="K86" s="32">
        <f t="shared" si="13"/>
        <v>0</v>
      </c>
    </row>
    <row r="87" spans="1:11" s="23" customFormat="1" x14ac:dyDescent="0.3">
      <c r="A87" s="25">
        <v>13</v>
      </c>
      <c r="B87" s="25" t="s">
        <v>184</v>
      </c>
      <c r="C87" s="36"/>
      <c r="D87" s="37"/>
      <c r="E87" s="37"/>
      <c r="F87" s="37"/>
      <c r="G87" s="37"/>
      <c r="H87" s="37"/>
      <c r="I87" s="37"/>
      <c r="J87" s="37"/>
      <c r="K87" s="38"/>
    </row>
    <row r="88" spans="1:11" x14ac:dyDescent="0.3">
      <c r="A88" s="24">
        <v>13.1</v>
      </c>
      <c r="B88" s="24" t="s">
        <v>128</v>
      </c>
      <c r="C88" s="24" t="s">
        <v>129</v>
      </c>
      <c r="D88" s="13" t="s">
        <v>8</v>
      </c>
      <c r="E88" s="13">
        <v>2</v>
      </c>
      <c r="F88" s="48"/>
      <c r="G88" s="48">
        <f t="shared" si="11"/>
        <v>0</v>
      </c>
      <c r="H88" s="13">
        <v>2</v>
      </c>
      <c r="I88" s="32"/>
      <c r="J88" s="32">
        <f t="shared" si="12"/>
        <v>0</v>
      </c>
      <c r="K88" s="32">
        <f t="shared" si="13"/>
        <v>0</v>
      </c>
    </row>
    <row r="89" spans="1:11" x14ac:dyDescent="0.3">
      <c r="A89" s="24">
        <v>13.3</v>
      </c>
      <c r="B89" s="24" t="s">
        <v>130</v>
      </c>
      <c r="C89" s="24" t="s">
        <v>131</v>
      </c>
      <c r="D89" s="13" t="s">
        <v>7</v>
      </c>
      <c r="E89" s="13">
        <v>1</v>
      </c>
      <c r="F89" s="48"/>
      <c r="G89" s="48">
        <f t="shared" si="11"/>
        <v>0</v>
      </c>
      <c r="H89" s="13">
        <v>1</v>
      </c>
      <c r="I89" s="32"/>
      <c r="J89" s="32">
        <f t="shared" si="12"/>
        <v>0</v>
      </c>
      <c r="K89" s="32">
        <f t="shared" si="13"/>
        <v>0</v>
      </c>
    </row>
    <row r="90" spans="1:11" x14ac:dyDescent="0.3">
      <c r="A90" s="24">
        <v>13.4</v>
      </c>
      <c r="B90" s="24" t="s">
        <v>132</v>
      </c>
      <c r="C90" s="24" t="s">
        <v>133</v>
      </c>
      <c r="D90" s="13" t="s">
        <v>8</v>
      </c>
      <c r="E90" s="13">
        <v>1</v>
      </c>
      <c r="F90" s="48"/>
      <c r="G90" s="48">
        <f t="shared" si="11"/>
        <v>0</v>
      </c>
      <c r="H90" s="13">
        <v>1</v>
      </c>
      <c r="I90" s="32"/>
      <c r="J90" s="32">
        <f>H90*I90</f>
        <v>0</v>
      </c>
      <c r="K90" s="32">
        <f t="shared" si="13"/>
        <v>0</v>
      </c>
    </row>
    <row r="91" spans="1:11" x14ac:dyDescent="0.3">
      <c r="A91" s="24">
        <v>13.5</v>
      </c>
      <c r="B91" s="24" t="s">
        <v>134</v>
      </c>
      <c r="C91" s="51" t="s">
        <v>135</v>
      </c>
      <c r="D91" s="13" t="s">
        <v>8</v>
      </c>
      <c r="E91" s="13">
        <v>1</v>
      </c>
      <c r="F91" s="48"/>
      <c r="G91" s="48">
        <f t="shared" si="11"/>
        <v>0</v>
      </c>
      <c r="H91" s="13">
        <v>1</v>
      </c>
      <c r="I91" s="32"/>
      <c r="J91" s="32">
        <f t="shared" ref="J91:J92" si="14">H91*I91</f>
        <v>0</v>
      </c>
      <c r="K91" s="32">
        <f t="shared" si="13"/>
        <v>0</v>
      </c>
    </row>
    <row r="92" spans="1:11" x14ac:dyDescent="0.3">
      <c r="A92" s="24">
        <v>13.6</v>
      </c>
      <c r="B92" s="24" t="s">
        <v>136</v>
      </c>
      <c r="C92" s="51" t="s">
        <v>137</v>
      </c>
      <c r="D92" s="13" t="s">
        <v>8</v>
      </c>
      <c r="E92" s="13">
        <v>1</v>
      </c>
      <c r="F92" s="48"/>
      <c r="G92" s="48">
        <f t="shared" si="11"/>
        <v>0</v>
      </c>
      <c r="H92" s="13">
        <v>1</v>
      </c>
      <c r="I92" s="32"/>
      <c r="J92" s="32">
        <f t="shared" si="14"/>
        <v>0</v>
      </c>
      <c r="K92" s="32">
        <f t="shared" si="13"/>
        <v>0</v>
      </c>
    </row>
    <row r="93" spans="1:11" s="23" customFormat="1" x14ac:dyDescent="0.3">
      <c r="A93" s="25">
        <v>14</v>
      </c>
      <c r="B93" s="25" t="s">
        <v>138</v>
      </c>
      <c r="C93" s="36"/>
      <c r="D93" s="37"/>
      <c r="E93" s="37"/>
      <c r="F93" s="37"/>
      <c r="G93" s="37"/>
      <c r="H93" s="37"/>
      <c r="I93" s="37"/>
      <c r="J93" s="37"/>
      <c r="K93" s="38"/>
    </row>
    <row r="94" spans="1:11" ht="15.6" x14ac:dyDescent="0.3">
      <c r="A94" s="24">
        <v>14.1</v>
      </c>
      <c r="B94" s="24" t="s">
        <v>139</v>
      </c>
      <c r="C94" s="24" t="s">
        <v>140</v>
      </c>
      <c r="D94" s="13" t="s">
        <v>254</v>
      </c>
      <c r="E94" s="13">
        <v>10</v>
      </c>
      <c r="F94" s="48"/>
      <c r="G94" s="48">
        <f>E94*F94</f>
        <v>0</v>
      </c>
      <c r="H94" s="13">
        <v>10</v>
      </c>
      <c r="I94" s="32"/>
      <c r="J94" s="32">
        <f t="shared" si="12"/>
        <v>0</v>
      </c>
      <c r="K94" s="32">
        <f t="shared" si="13"/>
        <v>0</v>
      </c>
    </row>
    <row r="95" spans="1:11" x14ac:dyDescent="0.3">
      <c r="A95" s="24">
        <v>14.2</v>
      </c>
      <c r="B95" s="24" t="s">
        <v>33</v>
      </c>
      <c r="C95" s="24" t="s">
        <v>141</v>
      </c>
      <c r="D95" s="13" t="s">
        <v>7</v>
      </c>
      <c r="E95" s="13">
        <v>1</v>
      </c>
      <c r="F95" s="48"/>
      <c r="G95" s="48">
        <f t="shared" si="11"/>
        <v>0</v>
      </c>
      <c r="H95" s="13">
        <v>1</v>
      </c>
      <c r="I95" s="32"/>
      <c r="J95" s="32">
        <f t="shared" si="12"/>
        <v>0</v>
      </c>
      <c r="K95" s="32">
        <f t="shared" si="13"/>
        <v>0</v>
      </c>
    </row>
    <row r="96" spans="1:11" hidden="1" x14ac:dyDescent="0.3">
      <c r="A96" s="24">
        <v>14.3</v>
      </c>
      <c r="B96" s="56" t="s">
        <v>142</v>
      </c>
      <c r="C96" s="24" t="s">
        <v>143</v>
      </c>
      <c r="D96" s="13" t="s">
        <v>7</v>
      </c>
      <c r="E96" s="73"/>
      <c r="F96" s="48"/>
      <c r="G96" s="48">
        <f t="shared" si="11"/>
        <v>0</v>
      </c>
      <c r="H96" s="73"/>
      <c r="I96" s="32"/>
      <c r="J96" s="32">
        <f t="shared" si="12"/>
        <v>0</v>
      </c>
      <c r="K96" s="32">
        <f t="shared" si="13"/>
        <v>0</v>
      </c>
    </row>
    <row r="97" spans="1:11" hidden="1" x14ac:dyDescent="0.3">
      <c r="A97" s="24">
        <v>14.4</v>
      </c>
      <c r="B97" s="24" t="s">
        <v>144</v>
      </c>
      <c r="C97" s="24" t="s">
        <v>145</v>
      </c>
      <c r="D97" s="13" t="s">
        <v>7</v>
      </c>
      <c r="E97" s="73"/>
      <c r="F97" s="48"/>
      <c r="G97" s="48">
        <f>E97*F97</f>
        <v>0</v>
      </c>
      <c r="H97" s="73"/>
      <c r="I97" s="32"/>
      <c r="J97" s="32">
        <f t="shared" si="12"/>
        <v>0</v>
      </c>
      <c r="K97" s="32">
        <f>G97+J97</f>
        <v>0</v>
      </c>
    </row>
    <row r="98" spans="1:11" hidden="1" x14ac:dyDescent="0.3">
      <c r="A98" s="24">
        <v>14.5</v>
      </c>
      <c r="B98" s="24" t="s">
        <v>146</v>
      </c>
      <c r="C98" s="51" t="s">
        <v>147</v>
      </c>
      <c r="D98" s="13"/>
      <c r="E98" s="73"/>
      <c r="F98" s="48"/>
      <c r="G98" s="48">
        <f t="shared" ref="G98:G102" si="15">E98*F98</f>
        <v>0</v>
      </c>
      <c r="H98" s="73"/>
      <c r="I98" s="32"/>
      <c r="J98" s="32">
        <f t="shared" si="12"/>
        <v>0</v>
      </c>
      <c r="K98" s="32">
        <f t="shared" ref="K98:K102" si="16">G98+J98</f>
        <v>0</v>
      </c>
    </row>
    <row r="99" spans="1:11" ht="33" customHeight="1" x14ac:dyDescent="0.3">
      <c r="A99" s="24">
        <v>14.6</v>
      </c>
      <c r="B99" s="24" t="s">
        <v>148</v>
      </c>
      <c r="C99" s="51" t="s">
        <v>149</v>
      </c>
      <c r="D99" s="13"/>
      <c r="E99" s="13">
        <v>1</v>
      </c>
      <c r="F99" s="48"/>
      <c r="G99" s="48">
        <f t="shared" si="15"/>
        <v>0</v>
      </c>
      <c r="H99" s="13">
        <v>1</v>
      </c>
      <c r="I99" s="32"/>
      <c r="J99" s="32">
        <f t="shared" si="12"/>
        <v>0</v>
      </c>
      <c r="K99" s="32">
        <f t="shared" si="16"/>
        <v>0</v>
      </c>
    </row>
    <row r="100" spans="1:11" x14ac:dyDescent="0.3">
      <c r="A100" s="24">
        <v>14.7</v>
      </c>
      <c r="B100" s="24" t="s">
        <v>150</v>
      </c>
      <c r="C100" s="51" t="s">
        <v>151</v>
      </c>
      <c r="D100" s="13"/>
      <c r="E100" s="13">
        <v>144</v>
      </c>
      <c r="F100" s="48"/>
      <c r="G100" s="48">
        <f t="shared" si="15"/>
        <v>0</v>
      </c>
      <c r="H100" s="13">
        <f>E100</f>
        <v>144</v>
      </c>
      <c r="I100" s="32"/>
      <c r="J100" s="32">
        <f t="shared" si="12"/>
        <v>0</v>
      </c>
      <c r="K100" s="32">
        <f t="shared" si="16"/>
        <v>0</v>
      </c>
    </row>
    <row r="101" spans="1:11" ht="35.4" customHeight="1" x14ac:dyDescent="0.3">
      <c r="A101" s="24">
        <v>14.8</v>
      </c>
      <c r="B101" s="24" t="s">
        <v>251</v>
      </c>
      <c r="C101" s="51" t="s">
        <v>252</v>
      </c>
      <c r="D101" s="57" t="s">
        <v>216</v>
      </c>
      <c r="E101" s="13"/>
      <c r="F101" s="48"/>
      <c r="G101" s="48">
        <f t="shared" si="15"/>
        <v>0</v>
      </c>
      <c r="H101" s="13"/>
      <c r="I101" s="32"/>
      <c r="J101" s="32">
        <f t="shared" si="12"/>
        <v>0</v>
      </c>
      <c r="K101" s="32">
        <f t="shared" si="16"/>
        <v>0</v>
      </c>
    </row>
    <row r="102" spans="1:11" x14ac:dyDescent="0.3">
      <c r="A102" s="24">
        <v>14.11</v>
      </c>
      <c r="B102" s="24" t="s">
        <v>152</v>
      </c>
      <c r="C102" s="51" t="s">
        <v>153</v>
      </c>
      <c r="D102" s="57" t="s">
        <v>216</v>
      </c>
      <c r="E102" s="13"/>
      <c r="F102" s="48"/>
      <c r="G102" s="48">
        <f t="shared" si="15"/>
        <v>0</v>
      </c>
      <c r="H102" s="13"/>
      <c r="I102" s="32"/>
      <c r="J102" s="32">
        <f t="shared" si="12"/>
        <v>0</v>
      </c>
      <c r="K102" s="32">
        <f t="shared" si="16"/>
        <v>0</v>
      </c>
    </row>
    <row r="103" spans="1:11" s="23" customFormat="1" x14ac:dyDescent="0.3">
      <c r="A103" s="25">
        <v>15</v>
      </c>
      <c r="B103" s="25" t="s">
        <v>154</v>
      </c>
      <c r="C103" s="36"/>
      <c r="D103" s="37"/>
      <c r="E103" s="37"/>
      <c r="F103" s="37"/>
      <c r="G103" s="37"/>
      <c r="H103" s="37"/>
      <c r="I103" s="37"/>
      <c r="J103" s="37"/>
      <c r="K103" s="38"/>
    </row>
    <row r="104" spans="1:11" x14ac:dyDescent="0.3">
      <c r="A104" s="24">
        <v>15.1</v>
      </c>
      <c r="B104" s="56" t="s">
        <v>253</v>
      </c>
      <c r="C104" s="24" t="s">
        <v>155</v>
      </c>
      <c r="D104" s="13" t="s">
        <v>8</v>
      </c>
      <c r="E104" s="13">
        <v>6</v>
      </c>
      <c r="F104" s="48"/>
      <c r="G104" s="48">
        <f t="shared" si="11"/>
        <v>0</v>
      </c>
      <c r="H104" s="13">
        <v>6</v>
      </c>
      <c r="I104" s="32"/>
      <c r="J104" s="32">
        <f t="shared" si="12"/>
        <v>0</v>
      </c>
      <c r="K104" s="32">
        <f t="shared" si="13"/>
        <v>0</v>
      </c>
    </row>
    <row r="105" spans="1:11" hidden="1" x14ac:dyDescent="0.3">
      <c r="A105" s="24">
        <v>15.6</v>
      </c>
      <c r="B105" s="56" t="s">
        <v>156</v>
      </c>
      <c r="C105" s="24" t="s">
        <v>157</v>
      </c>
      <c r="D105" s="13" t="s">
        <v>16</v>
      </c>
      <c r="E105" s="73"/>
      <c r="F105" s="48"/>
      <c r="G105" s="48">
        <f t="shared" si="11"/>
        <v>0</v>
      </c>
      <c r="H105" s="73"/>
      <c r="I105" s="32"/>
      <c r="J105" s="32">
        <f t="shared" si="12"/>
        <v>0</v>
      </c>
      <c r="K105" s="32">
        <f t="shared" si="13"/>
        <v>0</v>
      </c>
    </row>
    <row r="106" spans="1:11" hidden="1" x14ac:dyDescent="0.3">
      <c r="A106" s="24">
        <v>15.7</v>
      </c>
      <c r="B106" s="56" t="s">
        <v>158</v>
      </c>
      <c r="C106" s="24"/>
      <c r="D106" s="13" t="s">
        <v>14</v>
      </c>
      <c r="E106" s="73"/>
      <c r="F106" s="48"/>
      <c r="G106" s="48">
        <f t="shared" si="11"/>
        <v>0</v>
      </c>
      <c r="H106" s="73"/>
      <c r="I106" s="32"/>
      <c r="J106" s="32">
        <f t="shared" si="12"/>
        <v>0</v>
      </c>
      <c r="K106" s="32">
        <f t="shared" si="13"/>
        <v>0</v>
      </c>
    </row>
    <row r="107" spans="1:11" x14ac:dyDescent="0.3">
      <c r="A107" s="24">
        <v>15.8</v>
      </c>
      <c r="B107" s="56" t="s">
        <v>159</v>
      </c>
      <c r="C107" s="24"/>
      <c r="D107" s="13" t="s">
        <v>167</v>
      </c>
      <c r="E107" s="13">
        <v>1</v>
      </c>
      <c r="F107" s="48"/>
      <c r="G107" s="48">
        <f t="shared" si="11"/>
        <v>0</v>
      </c>
      <c r="H107" s="13">
        <v>1</v>
      </c>
      <c r="I107" s="32"/>
      <c r="J107" s="32">
        <f t="shared" si="12"/>
        <v>0</v>
      </c>
      <c r="K107" s="32">
        <f t="shared" si="13"/>
        <v>0</v>
      </c>
    </row>
    <row r="108" spans="1:11" hidden="1" x14ac:dyDescent="0.3">
      <c r="A108" s="24">
        <v>15.9</v>
      </c>
      <c r="B108" s="56" t="s">
        <v>160</v>
      </c>
      <c r="C108" s="24" t="s">
        <v>161</v>
      </c>
      <c r="D108" s="13" t="s">
        <v>15</v>
      </c>
      <c r="E108" s="73"/>
      <c r="F108" s="48"/>
      <c r="G108" s="48">
        <f t="shared" si="11"/>
        <v>0</v>
      </c>
      <c r="H108" s="73"/>
      <c r="I108" s="32"/>
      <c r="J108" s="32">
        <f t="shared" si="12"/>
        <v>0</v>
      </c>
      <c r="K108" s="32">
        <f t="shared" si="13"/>
        <v>0</v>
      </c>
    </row>
    <row r="109" spans="1:11" hidden="1" x14ac:dyDescent="0.3">
      <c r="A109" s="24">
        <v>15.1</v>
      </c>
      <c r="B109" s="56" t="s">
        <v>162</v>
      </c>
      <c r="C109" s="24"/>
      <c r="D109" s="13" t="s">
        <v>15</v>
      </c>
      <c r="E109" s="73"/>
      <c r="F109" s="48"/>
      <c r="G109" s="48">
        <f t="shared" si="11"/>
        <v>0</v>
      </c>
      <c r="H109" s="73"/>
      <c r="I109" s="32"/>
      <c r="J109" s="32">
        <f t="shared" si="12"/>
        <v>0</v>
      </c>
      <c r="K109" s="32">
        <f t="shared" si="13"/>
        <v>0</v>
      </c>
    </row>
    <row r="110" spans="1:11" ht="24" customHeight="1" x14ac:dyDescent="0.3">
      <c r="A110" s="24">
        <v>15.11</v>
      </c>
      <c r="B110" s="56" t="s">
        <v>163</v>
      </c>
      <c r="C110" s="24" t="s">
        <v>164</v>
      </c>
      <c r="D110" s="13" t="s">
        <v>168</v>
      </c>
      <c r="E110" s="13">
        <v>1</v>
      </c>
      <c r="F110" s="48"/>
      <c r="G110" s="48">
        <f t="shared" si="11"/>
        <v>0</v>
      </c>
      <c r="H110" s="13">
        <v>1</v>
      </c>
      <c r="I110" s="32"/>
      <c r="J110" s="32">
        <f t="shared" si="12"/>
        <v>0</v>
      </c>
      <c r="K110" s="32">
        <f>G110+J110</f>
        <v>0</v>
      </c>
    </row>
    <row r="111" spans="1:11" ht="25.8" hidden="1" customHeight="1" x14ac:dyDescent="0.3">
      <c r="A111" s="24">
        <v>15.12</v>
      </c>
      <c r="B111" s="56" t="s">
        <v>165</v>
      </c>
      <c r="C111" s="24" t="s">
        <v>166</v>
      </c>
      <c r="D111" s="13" t="s">
        <v>7</v>
      </c>
      <c r="E111" s="73"/>
      <c r="F111" s="48"/>
      <c r="G111" s="48">
        <f t="shared" si="11"/>
        <v>0</v>
      </c>
      <c r="H111" s="73"/>
      <c r="I111" s="32"/>
      <c r="J111" s="32">
        <f t="shared" si="12"/>
        <v>0</v>
      </c>
      <c r="K111" s="32">
        <f t="shared" si="13"/>
        <v>0</v>
      </c>
    </row>
    <row r="112" spans="1:11" s="23" customFormat="1" ht="26.4" hidden="1" customHeight="1" x14ac:dyDescent="0.3">
      <c r="A112" s="25">
        <v>16</v>
      </c>
      <c r="B112" s="25" t="s">
        <v>169</v>
      </c>
      <c r="C112" s="36"/>
      <c r="D112" s="37"/>
      <c r="E112" s="37"/>
      <c r="F112" s="37"/>
      <c r="G112" s="37"/>
      <c r="H112" s="37"/>
      <c r="I112" s="37"/>
      <c r="J112" s="37"/>
      <c r="K112" s="38"/>
    </row>
    <row r="113" spans="1:11" hidden="1" x14ac:dyDescent="0.3">
      <c r="A113" s="24">
        <v>16.100000000000001</v>
      </c>
      <c r="B113" s="56" t="s">
        <v>38</v>
      </c>
      <c r="C113" s="12" t="s">
        <v>170</v>
      </c>
      <c r="D113" s="13" t="s">
        <v>185</v>
      </c>
      <c r="E113" s="73"/>
      <c r="F113" s="48"/>
      <c r="G113" s="48">
        <f t="shared" si="11"/>
        <v>0</v>
      </c>
      <c r="H113" s="73"/>
      <c r="I113" s="48"/>
      <c r="J113" s="32">
        <f t="shared" si="12"/>
        <v>0</v>
      </c>
      <c r="K113" s="48"/>
    </row>
    <row r="114" spans="1:11" hidden="1" x14ac:dyDescent="0.3">
      <c r="A114" s="50" t="s">
        <v>64</v>
      </c>
      <c r="B114" s="58" t="s">
        <v>174</v>
      </c>
      <c r="C114" s="59"/>
      <c r="D114" s="13" t="s">
        <v>14</v>
      </c>
      <c r="E114" s="73"/>
      <c r="F114" s="48"/>
      <c r="G114" s="48">
        <f t="shared" si="11"/>
        <v>0</v>
      </c>
      <c r="H114" s="73"/>
      <c r="I114" s="48"/>
      <c r="J114" s="32">
        <f t="shared" si="12"/>
        <v>0</v>
      </c>
      <c r="K114" s="32">
        <f t="shared" si="13"/>
        <v>0</v>
      </c>
    </row>
    <row r="115" spans="1:11" hidden="1" x14ac:dyDescent="0.3">
      <c r="A115" s="50" t="s">
        <v>65</v>
      </c>
      <c r="B115" s="58" t="s">
        <v>34</v>
      </c>
      <c r="C115" s="59"/>
      <c r="D115" s="13" t="s">
        <v>7</v>
      </c>
      <c r="E115" s="73"/>
      <c r="F115" s="48"/>
      <c r="G115" s="48">
        <f t="shared" si="11"/>
        <v>0</v>
      </c>
      <c r="H115" s="73"/>
      <c r="I115" s="48"/>
      <c r="J115" s="32">
        <f t="shared" si="12"/>
        <v>0</v>
      </c>
      <c r="K115" s="32">
        <f t="shared" si="13"/>
        <v>0</v>
      </c>
    </row>
    <row r="116" spans="1:11" hidden="1" x14ac:dyDescent="0.3">
      <c r="A116" s="50" t="s">
        <v>66</v>
      </c>
      <c r="B116" s="58" t="s">
        <v>186</v>
      </c>
      <c r="C116" s="59"/>
      <c r="D116" s="13" t="s">
        <v>7</v>
      </c>
      <c r="E116" s="73"/>
      <c r="F116" s="48"/>
      <c r="G116" s="48">
        <f t="shared" si="11"/>
        <v>0</v>
      </c>
      <c r="H116" s="73"/>
      <c r="I116" s="48"/>
      <c r="J116" s="32">
        <f t="shared" si="12"/>
        <v>0</v>
      </c>
      <c r="K116" s="32"/>
    </row>
    <row r="117" spans="1:11" hidden="1" x14ac:dyDescent="0.3">
      <c r="A117" s="24">
        <v>16.2</v>
      </c>
      <c r="B117" s="56" t="s">
        <v>187</v>
      </c>
      <c r="C117" s="12" t="s">
        <v>170</v>
      </c>
      <c r="D117" s="54"/>
      <c r="E117" s="73"/>
      <c r="F117" s="48"/>
      <c r="G117" s="48">
        <f t="shared" si="11"/>
        <v>0</v>
      </c>
      <c r="H117" s="73"/>
      <c r="I117" s="48"/>
      <c r="J117" s="32">
        <f t="shared" si="12"/>
        <v>0</v>
      </c>
      <c r="K117" s="76"/>
    </row>
    <row r="118" spans="1:11" hidden="1" x14ac:dyDescent="0.3">
      <c r="A118" s="50" t="s">
        <v>67</v>
      </c>
      <c r="B118" s="58" t="s">
        <v>174</v>
      </c>
      <c r="C118" s="59"/>
      <c r="D118" s="13" t="s">
        <v>14</v>
      </c>
      <c r="E118" s="73"/>
      <c r="F118" s="48"/>
      <c r="G118" s="48">
        <f t="shared" si="11"/>
        <v>0</v>
      </c>
      <c r="H118" s="73"/>
      <c r="I118" s="48"/>
      <c r="J118" s="32">
        <f t="shared" si="12"/>
        <v>0</v>
      </c>
      <c r="K118" s="32">
        <f t="shared" si="13"/>
        <v>0</v>
      </c>
    </row>
    <row r="119" spans="1:11" hidden="1" x14ac:dyDescent="0.3">
      <c r="A119" s="50" t="s">
        <v>68</v>
      </c>
      <c r="B119" s="58" t="s">
        <v>171</v>
      </c>
      <c r="C119" s="59"/>
      <c r="D119" s="13" t="s">
        <v>7</v>
      </c>
      <c r="E119" s="73"/>
      <c r="F119" s="48"/>
      <c r="G119" s="48">
        <f t="shared" si="11"/>
        <v>0</v>
      </c>
      <c r="H119" s="73"/>
      <c r="I119" s="48"/>
      <c r="J119" s="32">
        <f t="shared" si="12"/>
        <v>0</v>
      </c>
      <c r="K119" s="32"/>
    </row>
    <row r="120" spans="1:11" hidden="1" x14ac:dyDescent="0.3">
      <c r="A120" s="50" t="s">
        <v>69</v>
      </c>
      <c r="B120" s="58" t="s">
        <v>173</v>
      </c>
      <c r="C120" s="59" t="s">
        <v>172</v>
      </c>
      <c r="D120" s="13" t="s">
        <v>7</v>
      </c>
      <c r="E120" s="73"/>
      <c r="F120" s="48"/>
      <c r="G120" s="48">
        <f t="shared" si="11"/>
        <v>0</v>
      </c>
      <c r="H120" s="73"/>
      <c r="I120" s="48"/>
      <c r="J120" s="32">
        <f t="shared" si="12"/>
        <v>0</v>
      </c>
      <c r="K120" s="32">
        <f t="shared" si="13"/>
        <v>0</v>
      </c>
    </row>
    <row r="121" spans="1:11" hidden="1" x14ac:dyDescent="0.3">
      <c r="A121" s="50" t="s">
        <v>76</v>
      </c>
      <c r="B121" s="58" t="s">
        <v>175</v>
      </c>
      <c r="C121" s="59"/>
      <c r="D121" s="13" t="s">
        <v>176</v>
      </c>
      <c r="E121" s="73"/>
      <c r="F121" s="48"/>
      <c r="G121" s="48">
        <f t="shared" si="11"/>
        <v>0</v>
      </c>
      <c r="H121" s="73"/>
      <c r="I121" s="48"/>
      <c r="J121" s="32">
        <f t="shared" si="12"/>
        <v>0</v>
      </c>
      <c r="K121" s="32">
        <f t="shared" si="13"/>
        <v>0</v>
      </c>
    </row>
    <row r="122" spans="1:11" hidden="1" x14ac:dyDescent="0.3">
      <c r="A122" s="50" t="s">
        <v>177</v>
      </c>
      <c r="B122" s="58" t="s">
        <v>35</v>
      </c>
      <c r="C122" s="60" t="s">
        <v>188</v>
      </c>
      <c r="D122" s="54" t="s">
        <v>14</v>
      </c>
      <c r="E122" s="73"/>
      <c r="F122" s="48"/>
      <c r="G122" s="48">
        <f t="shared" si="11"/>
        <v>0</v>
      </c>
      <c r="H122" s="73"/>
      <c r="I122" s="48"/>
      <c r="J122" s="32">
        <f t="shared" si="12"/>
        <v>0</v>
      </c>
      <c r="K122" s="32">
        <f t="shared" si="13"/>
        <v>0</v>
      </c>
    </row>
    <row r="123" spans="1:11" s="23" customFormat="1" x14ac:dyDescent="0.3">
      <c r="A123" s="25">
        <v>17</v>
      </c>
      <c r="B123" s="25" t="s">
        <v>63</v>
      </c>
      <c r="C123" s="36"/>
      <c r="D123" s="37"/>
      <c r="E123" s="37"/>
      <c r="F123" s="37"/>
      <c r="G123" s="37"/>
      <c r="H123" s="37"/>
      <c r="I123" s="37"/>
      <c r="J123" s="37"/>
      <c r="K123" s="38"/>
    </row>
    <row r="124" spans="1:11" ht="28.2" customHeight="1" x14ac:dyDescent="0.3">
      <c r="A124" s="24">
        <v>17.100000000000001</v>
      </c>
      <c r="B124" s="61" t="s">
        <v>35</v>
      </c>
      <c r="C124" s="24" t="s">
        <v>36</v>
      </c>
      <c r="D124" s="13" t="s">
        <v>254</v>
      </c>
      <c r="E124" s="13">
        <v>200</v>
      </c>
      <c r="F124" s="48"/>
      <c r="G124" s="48">
        <f t="shared" si="11"/>
        <v>0</v>
      </c>
      <c r="H124" s="13">
        <v>200</v>
      </c>
      <c r="I124" s="32"/>
      <c r="J124" s="32">
        <f t="shared" si="12"/>
        <v>0</v>
      </c>
      <c r="K124" s="32">
        <f t="shared" si="13"/>
        <v>0</v>
      </c>
    </row>
    <row r="125" spans="1:11" s="23" customFormat="1" x14ac:dyDescent="0.3">
      <c r="A125" s="25">
        <v>18</v>
      </c>
      <c r="B125" s="25" t="s">
        <v>189</v>
      </c>
      <c r="C125" s="36"/>
      <c r="D125" s="37"/>
      <c r="E125" s="37"/>
      <c r="F125" s="37"/>
      <c r="G125" s="37"/>
      <c r="H125" s="37"/>
      <c r="I125" s="37"/>
      <c r="J125" s="37"/>
      <c r="K125" s="38"/>
    </row>
    <row r="126" spans="1:11" x14ac:dyDescent="0.3">
      <c r="A126" s="61">
        <v>18.100000000000001</v>
      </c>
      <c r="B126" s="24" t="s">
        <v>190</v>
      </c>
      <c r="C126" s="55" t="s">
        <v>191</v>
      </c>
      <c r="D126" s="54" t="s">
        <v>8</v>
      </c>
      <c r="E126" s="13">
        <v>1</v>
      </c>
      <c r="F126" s="48"/>
      <c r="G126" s="48">
        <f t="shared" si="11"/>
        <v>0</v>
      </c>
      <c r="H126" s="13">
        <v>1</v>
      </c>
      <c r="I126" s="48"/>
      <c r="J126" s="32">
        <f t="shared" si="12"/>
        <v>0</v>
      </c>
      <c r="K126" s="32">
        <f t="shared" si="13"/>
        <v>0</v>
      </c>
    </row>
    <row r="127" spans="1:11" x14ac:dyDescent="0.3">
      <c r="A127" s="61">
        <v>18.2</v>
      </c>
      <c r="B127" s="24" t="s">
        <v>192</v>
      </c>
      <c r="C127" s="55" t="s">
        <v>193</v>
      </c>
      <c r="D127" s="54"/>
      <c r="E127" s="13">
        <v>1</v>
      </c>
      <c r="F127" s="48"/>
      <c r="G127" s="48">
        <f t="shared" si="11"/>
        <v>0</v>
      </c>
      <c r="H127" s="13">
        <f>E127</f>
        <v>1</v>
      </c>
      <c r="I127" s="48"/>
      <c r="J127" s="32">
        <f t="shared" si="12"/>
        <v>0</v>
      </c>
      <c r="K127" s="32">
        <f t="shared" si="13"/>
        <v>0</v>
      </c>
    </row>
    <row r="128" spans="1:11" x14ac:dyDescent="0.3">
      <c r="A128" s="24">
        <v>18.3</v>
      </c>
      <c r="B128" s="24" t="s">
        <v>194</v>
      </c>
      <c r="C128" s="24" t="s">
        <v>195</v>
      </c>
      <c r="D128" s="13" t="s">
        <v>8</v>
      </c>
      <c r="E128" s="13">
        <v>1</v>
      </c>
      <c r="F128" s="48"/>
      <c r="G128" s="48">
        <f t="shared" si="11"/>
        <v>0</v>
      </c>
      <c r="H128" s="13">
        <f>E128</f>
        <v>1</v>
      </c>
      <c r="I128" s="32"/>
      <c r="J128" s="32">
        <f t="shared" si="12"/>
        <v>0</v>
      </c>
      <c r="K128" s="32">
        <f t="shared" si="13"/>
        <v>0</v>
      </c>
    </row>
    <row r="129" spans="1:11" s="23" customFormat="1" x14ac:dyDescent="0.3">
      <c r="A129" s="62"/>
      <c r="B129" s="25"/>
      <c r="C129" s="21" t="s">
        <v>70</v>
      </c>
      <c r="D129" s="37"/>
      <c r="E129" s="37"/>
      <c r="F129" s="63"/>
      <c r="G129" s="34">
        <f>SUM(G19:G128)</f>
        <v>0</v>
      </c>
      <c r="H129" s="64"/>
      <c r="I129" s="65"/>
      <c r="J129" s="34">
        <f>SUM(J19:J128)</f>
        <v>0</v>
      </c>
      <c r="K129" s="66">
        <f>G129+J129</f>
        <v>0</v>
      </c>
    </row>
    <row r="130" spans="1:11" s="23" customFormat="1" ht="41.4" customHeight="1" x14ac:dyDescent="0.3">
      <c r="A130" s="25" t="s">
        <v>44</v>
      </c>
      <c r="B130" s="25" t="s">
        <v>46</v>
      </c>
      <c r="C130" s="127"/>
      <c r="D130" s="128"/>
      <c r="E130" s="128"/>
      <c r="F130" s="128"/>
      <c r="G130" s="128"/>
      <c r="H130" s="128"/>
      <c r="I130" s="128"/>
      <c r="J130" s="128"/>
      <c r="K130" s="129"/>
    </row>
    <row r="131" spans="1:11" ht="60" customHeight="1" x14ac:dyDescent="0.3">
      <c r="A131" s="24">
        <v>1</v>
      </c>
      <c r="B131" s="61"/>
      <c r="C131" s="13" t="s">
        <v>74</v>
      </c>
      <c r="D131" s="13" t="s">
        <v>7</v>
      </c>
      <c r="E131" s="13">
        <v>1</v>
      </c>
      <c r="F131" s="48"/>
      <c r="G131" s="48">
        <f>E131*F131</f>
        <v>0</v>
      </c>
      <c r="H131" s="13">
        <v>1</v>
      </c>
      <c r="I131" s="32"/>
      <c r="J131" s="32">
        <f>H131*I131</f>
        <v>0</v>
      </c>
      <c r="K131" s="32">
        <f>G131+J131</f>
        <v>0</v>
      </c>
    </row>
    <row r="132" spans="1:11" s="23" customFormat="1" x14ac:dyDescent="0.3">
      <c r="A132" s="62"/>
      <c r="B132" s="25"/>
      <c r="C132" s="21" t="s">
        <v>71</v>
      </c>
      <c r="D132" s="37"/>
      <c r="E132" s="37"/>
      <c r="F132" s="63"/>
      <c r="G132" s="34">
        <f>G131</f>
        <v>0</v>
      </c>
      <c r="H132" s="64"/>
      <c r="I132" s="65"/>
      <c r="J132" s="66">
        <f>J131</f>
        <v>0</v>
      </c>
      <c r="K132" s="66">
        <f>G132+J132</f>
        <v>0</v>
      </c>
    </row>
    <row r="133" spans="1:11" s="23" customFormat="1" x14ac:dyDescent="0.3">
      <c r="A133" s="25" t="s">
        <v>45</v>
      </c>
      <c r="B133" s="25" t="s">
        <v>73</v>
      </c>
      <c r="C133" s="127"/>
      <c r="D133" s="128"/>
      <c r="E133" s="128"/>
      <c r="F133" s="128"/>
      <c r="G133" s="128"/>
      <c r="H133" s="128"/>
      <c r="I133" s="128"/>
      <c r="J133" s="128"/>
      <c r="K133" s="129"/>
    </row>
    <row r="134" spans="1:11" ht="39.6" x14ac:dyDescent="0.3">
      <c r="A134" s="24">
        <v>1</v>
      </c>
      <c r="B134" s="24" t="s">
        <v>207</v>
      </c>
      <c r="C134" s="24" t="s">
        <v>1</v>
      </c>
      <c r="D134" s="13" t="s">
        <v>7</v>
      </c>
      <c r="E134" s="33"/>
      <c r="F134" s="31"/>
      <c r="G134" s="31"/>
      <c r="H134" s="13">
        <v>1</v>
      </c>
      <c r="I134" s="32"/>
      <c r="J134" s="32">
        <f>H134*I134</f>
        <v>0</v>
      </c>
      <c r="K134" s="32">
        <f>J134+G134</f>
        <v>0</v>
      </c>
    </row>
    <row r="135" spans="1:11" ht="26.4" x14ac:dyDescent="0.3">
      <c r="A135" s="24"/>
      <c r="B135" s="24" t="s">
        <v>178</v>
      </c>
      <c r="C135" s="24" t="s">
        <v>179</v>
      </c>
      <c r="D135" s="13" t="s">
        <v>7</v>
      </c>
      <c r="E135" s="33"/>
      <c r="F135" s="31"/>
      <c r="G135" s="31"/>
      <c r="H135" s="13">
        <v>1</v>
      </c>
      <c r="I135" s="32"/>
      <c r="J135" s="32">
        <f t="shared" ref="J135:J137" si="17">H135*I135</f>
        <v>0</v>
      </c>
      <c r="K135" s="32">
        <f t="shared" ref="K135" si="18">J135+G135</f>
        <v>0</v>
      </c>
    </row>
    <row r="136" spans="1:11" ht="26.4" x14ac:dyDescent="0.3">
      <c r="A136" s="24"/>
      <c r="B136" s="24" t="s">
        <v>206</v>
      </c>
      <c r="C136" s="24" t="s">
        <v>180</v>
      </c>
      <c r="D136" s="13" t="s">
        <v>7</v>
      </c>
      <c r="E136" s="33"/>
      <c r="F136" s="31"/>
      <c r="G136" s="31"/>
      <c r="H136" s="13">
        <v>1</v>
      </c>
      <c r="I136" s="32"/>
      <c r="J136" s="32">
        <f t="shared" si="17"/>
        <v>0</v>
      </c>
      <c r="K136" s="32">
        <f>J136+G136</f>
        <v>0</v>
      </c>
    </row>
    <row r="137" spans="1:11" x14ac:dyDescent="0.3">
      <c r="A137" s="24">
        <v>3</v>
      </c>
      <c r="B137" s="24" t="s">
        <v>181</v>
      </c>
      <c r="C137" s="24" t="s">
        <v>182</v>
      </c>
      <c r="D137" s="13" t="s">
        <v>183</v>
      </c>
      <c r="E137" s="33"/>
      <c r="F137" s="31"/>
      <c r="G137" s="31"/>
      <c r="H137" s="13">
        <v>1</v>
      </c>
      <c r="I137" s="32"/>
      <c r="J137" s="32">
        <f t="shared" si="17"/>
        <v>0</v>
      </c>
      <c r="K137" s="32">
        <f t="shared" ref="K137" si="19">J137+G137</f>
        <v>0</v>
      </c>
    </row>
    <row r="138" spans="1:11" s="23" customFormat="1" x14ac:dyDescent="0.3">
      <c r="A138" s="62"/>
      <c r="B138" s="25"/>
      <c r="C138" s="21" t="s">
        <v>75</v>
      </c>
      <c r="D138" s="37"/>
      <c r="E138" s="37"/>
      <c r="F138" s="63"/>
      <c r="G138" s="66">
        <f>SUM(G134:G137)</f>
        <v>0</v>
      </c>
      <c r="H138" s="64"/>
      <c r="I138" s="65"/>
      <c r="J138" s="66">
        <f>SUM(J134:J137)</f>
        <v>0</v>
      </c>
      <c r="K138" s="66">
        <f>G138+J138</f>
        <v>0</v>
      </c>
    </row>
    <row r="140" spans="1:11" x14ac:dyDescent="0.3">
      <c r="A140" s="62"/>
      <c r="B140" s="25"/>
      <c r="C140" s="21" t="s">
        <v>255</v>
      </c>
      <c r="D140" s="37"/>
      <c r="E140" s="37"/>
      <c r="F140" s="63"/>
      <c r="G140" s="66">
        <f>G16+G129+G132+G138</f>
        <v>0</v>
      </c>
      <c r="H140" s="64"/>
      <c r="I140" s="65"/>
      <c r="J140" s="66">
        <f>J16+J129+J132+J138</f>
        <v>0</v>
      </c>
      <c r="K140" s="66">
        <f>G140+J140</f>
        <v>0</v>
      </c>
    </row>
    <row r="142" spans="1:11" x14ac:dyDescent="0.3">
      <c r="G142" s="77"/>
      <c r="H142" s="78"/>
      <c r="I142" s="79"/>
      <c r="J142" s="77"/>
      <c r="K142" s="79"/>
    </row>
  </sheetData>
  <mergeCells count="13">
    <mergeCell ref="C130:K130"/>
    <mergeCell ref="C133:K133"/>
    <mergeCell ref="C12:K12"/>
    <mergeCell ref="B11:C11"/>
    <mergeCell ref="A10:K10"/>
    <mergeCell ref="C7:K7"/>
    <mergeCell ref="C8:K8"/>
    <mergeCell ref="C9:K9"/>
    <mergeCell ref="A1:E1"/>
    <mergeCell ref="A5:E5"/>
    <mergeCell ref="A7:B7"/>
    <mergeCell ref="A8:B8"/>
    <mergeCell ref="A9:B9"/>
  </mergeCells>
  <phoneticPr fontId="8" type="noConversion"/>
  <pageMargins left="0.7" right="0.7" top="0.75" bottom="0.75" header="0.3" footer="0.3"/>
  <pageSetup scale="33" orientation="portrait" r:id="rId1"/>
  <rowBreaks count="1" manualBreakCount="1">
    <brk id="73" max="10" man="1"/>
  </rowBreaks>
  <drawing r:id="rId2"/>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 Page</vt:lpstr>
      <vt:lpstr>BOQ</vt:lpstr>
      <vt:lpstr>BOQ!Print_Area</vt:lpstr>
      <vt:lpstr>'Cover Page'!Print_Area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Aron Rondganger</dc:creator>
  <cp:lastModifiedBy>Sinazo Nomjana</cp:lastModifiedBy>
  <dcterms:created xsi:type="dcterms:W3CDTF">2025-09-03T12:38:24Z</dcterms:created>
  <dcterms:modified xsi:type="dcterms:W3CDTF">2026-10-01T12:19:29Z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_Number">
    <vt:lpwstr/>
  </property>
  <property fmtid="{D5CDD505-2E9C-101B-9397-08002B2CF9AE}" pid="3" name="Folder_Code">
    <vt:lpwstr/>
  </property>
  <property fmtid="{D5CDD505-2E9C-101B-9397-08002B2CF9AE}" pid="4" name="Folder_Name">
    <vt:lpwstr/>
  </property>
  <property fmtid="{D5CDD505-2E9C-101B-9397-08002B2CF9AE}" pid="5" name="Folder_Description">
    <vt:lpwstr/>
  </property>
  <property fmtid="{D5CDD505-2E9C-101B-9397-08002B2CF9AE}" pid="6" name="/Folder_Name/">
    <vt:lpwstr/>
  </property>
  <property fmtid="{D5CDD505-2E9C-101B-9397-08002B2CF9AE}" pid="7" name="/Folder_Description/">
    <vt:lpwstr/>
  </property>
  <property fmtid="{D5CDD505-2E9C-101B-9397-08002B2CF9AE}" pid="8" name="Folder_Version">
    <vt:lpwstr/>
  </property>
  <property fmtid="{D5CDD505-2E9C-101B-9397-08002B2CF9AE}" pid="9" name="Folder_VersionSeq">
    <vt:lpwstr/>
  </property>
  <property fmtid="{D5CDD505-2E9C-101B-9397-08002B2CF9AE}" pid="10" name="Folder_Manager">
    <vt:lpwstr/>
  </property>
  <property fmtid="{D5CDD505-2E9C-101B-9397-08002B2CF9AE}" pid="11" name="Folder_ManagerDesc">
    <vt:lpwstr/>
  </property>
  <property fmtid="{D5CDD505-2E9C-101B-9397-08002B2CF9AE}" pid="12" name="Folder_Storage">
    <vt:lpwstr/>
  </property>
  <property fmtid="{D5CDD505-2E9C-101B-9397-08002B2CF9AE}" pid="13" name="Folder_StorageDesc">
    <vt:lpwstr/>
  </property>
  <property fmtid="{D5CDD505-2E9C-101B-9397-08002B2CF9AE}" pid="14" name="Folder_Creator">
    <vt:lpwstr/>
  </property>
  <property fmtid="{D5CDD505-2E9C-101B-9397-08002B2CF9AE}" pid="15" name="Folder_CreatorDesc">
    <vt:lpwstr/>
  </property>
  <property fmtid="{D5CDD505-2E9C-101B-9397-08002B2CF9AE}" pid="16" name="Folder_CreateDate">
    <vt:lpwstr/>
  </property>
  <property fmtid="{D5CDD505-2E9C-101B-9397-08002B2CF9AE}" pid="17" name="Folder_Updater">
    <vt:lpwstr/>
  </property>
  <property fmtid="{D5CDD505-2E9C-101B-9397-08002B2CF9AE}" pid="18" name="Folder_UpdaterDesc">
    <vt:lpwstr/>
  </property>
  <property fmtid="{D5CDD505-2E9C-101B-9397-08002B2CF9AE}" pid="19" name="Folder_UpdateDate">
    <vt:lpwstr/>
  </property>
  <property fmtid="{D5CDD505-2E9C-101B-9397-08002B2CF9AE}" pid="20" name="Document_Number">
    <vt:lpwstr/>
  </property>
  <property fmtid="{D5CDD505-2E9C-101B-9397-08002B2CF9AE}" pid="21" name="Document_Name">
    <vt:lpwstr/>
  </property>
  <property fmtid="{D5CDD505-2E9C-101B-9397-08002B2CF9AE}" pid="22" name="Document_FileName">
    <vt:lpwstr/>
  </property>
  <property fmtid="{D5CDD505-2E9C-101B-9397-08002B2CF9AE}" pid="23" name="Document_Version">
    <vt:lpwstr/>
  </property>
  <property fmtid="{D5CDD505-2E9C-101B-9397-08002B2CF9AE}" pid="24" name="Document_VersionSeq">
    <vt:lpwstr/>
  </property>
  <property fmtid="{D5CDD505-2E9C-101B-9397-08002B2CF9AE}" pid="25" name="Document_Creator">
    <vt:lpwstr/>
  </property>
  <property fmtid="{D5CDD505-2E9C-101B-9397-08002B2CF9AE}" pid="26" name="Document_CreatorDesc">
    <vt:lpwstr/>
  </property>
  <property fmtid="{D5CDD505-2E9C-101B-9397-08002B2CF9AE}" pid="27" name="Document_CreateDate">
    <vt:lpwstr/>
  </property>
  <property fmtid="{D5CDD505-2E9C-101B-9397-08002B2CF9AE}" pid="28" name="Document_Updater">
    <vt:lpwstr/>
  </property>
  <property fmtid="{D5CDD505-2E9C-101B-9397-08002B2CF9AE}" pid="29" name="Document_UpdaterDesc">
    <vt:lpwstr/>
  </property>
  <property fmtid="{D5CDD505-2E9C-101B-9397-08002B2CF9AE}" pid="30" name="Document_UpdateDate">
    <vt:lpwstr/>
  </property>
  <property fmtid="{D5CDD505-2E9C-101B-9397-08002B2CF9AE}" pid="31" name="Document_Size">
    <vt:lpwstr/>
  </property>
  <property fmtid="{D5CDD505-2E9C-101B-9397-08002B2CF9AE}" pid="32" name="Document_Storage">
    <vt:lpwstr/>
  </property>
  <property fmtid="{D5CDD505-2E9C-101B-9397-08002B2CF9AE}" pid="33" name="Document_StorageDesc">
    <vt:lpwstr/>
  </property>
  <property fmtid="{D5CDD505-2E9C-101B-9397-08002B2CF9AE}" pid="34" name="Document_Department">
    <vt:lpwstr/>
  </property>
  <property fmtid="{D5CDD505-2E9C-101B-9397-08002B2CF9AE}" pid="35" name="Document_DepartmentDesc">
    <vt:lpwstr/>
  </property>
</Properties>
</file>