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W:\CC-Projects\C PROJECTS\C3478 (HW) CSIR PHOTONICS FACILITY (T0112)\4. Building &amp; Civil (Pre-Contract)\4.4 Measurements  Bills of Quantities\"/>
    </mc:Choice>
  </mc:AlternateContent>
  <bookViews>
    <workbookView xWindow="-120" yWindow="-120" windowWidth="29040" windowHeight="15840" tabRatio="941" activeTab="3"/>
  </bookViews>
  <sheets>
    <sheet name="COMBINED SUMMARY" sheetId="1" r:id="rId1"/>
    <sheet name="SCHEDULE A - GENERAL" sheetId="22" r:id="rId2"/>
    <sheet name="SCHEDULE B - SITE CLEARANCE" sheetId="23" r:id="rId3"/>
    <sheet name="SCHEDULE C - CIVIL &amp; STRUC" sheetId="10" r:id="rId4"/>
  </sheets>
  <externalReferences>
    <externalReference r:id="rId5"/>
  </externalReferences>
  <definedNames>
    <definedName name="_Parse_Out" localSheetId="2" hidden="1">#REF!</definedName>
    <definedName name="_Parse_Out" localSheetId="3" hidden="1">#REF!</definedName>
    <definedName name="_Parse_Out" hidden="1">#REF!</definedName>
    <definedName name="_SEC1200" localSheetId="2">#REF!</definedName>
    <definedName name="_SEC1200" localSheetId="3">#REF!</definedName>
    <definedName name="_SEC1200">#REF!</definedName>
    <definedName name="Items_01" localSheetId="0">'[1]SCHEDULE B - K22 DOUBLING'!#REF!</definedName>
    <definedName name="Items_01" localSheetId="2">'[1]SCHEDULE B - K22 DOUBLING'!#REF!</definedName>
    <definedName name="Items_01" localSheetId="3">'[1]SCHEDULE B - K22 DOUBLING'!#REF!</definedName>
    <definedName name="Items_01">'[1]SCHEDULE B - K22 DOUBLING'!#REF!</definedName>
    <definedName name="Items_02" localSheetId="2">'[1]SCHEDULE B - K22 DOUBLING'!#REF!</definedName>
    <definedName name="Items_02" localSheetId="3">'[1]SCHEDULE B - K22 DOUBLING'!#REF!</definedName>
    <definedName name="Items_02">'[1]SCHEDULE B - K22 DOUBLING'!#REF!</definedName>
    <definedName name="_xlnm.Print_Area" localSheetId="0">'COMBINED SUMMARY'!$A$1:$D$17</definedName>
    <definedName name="_xlnm.Print_Area" localSheetId="1">'SCHEDULE A - GENERAL'!$A$1:$G$62</definedName>
    <definedName name="_xlnm.Print_Area" localSheetId="2">'SCHEDULE B - SITE CLEARANCE'!$A$1:$G$62</definedName>
    <definedName name="_xlnm.Print_Area" localSheetId="3">'SCHEDULE C - CIVIL &amp; STRUC'!$A$1:$G$91</definedName>
    <definedName name="_xlnm.Print_Titles" localSheetId="1">'SCHEDULE A - GENERAL'!$1:$3</definedName>
    <definedName name="_xlnm.Print_Titles" localSheetId="2">'SCHEDULE B - SITE CLEARANCE'!$1:$3</definedName>
    <definedName name="_xlnm.Print_Titles" localSheetId="3">'SCHEDULE C - CIVIL &amp; STRUC'!$1:$3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23" l="1"/>
  <c r="G17" i="23"/>
  <c r="G15" i="23"/>
  <c r="G58" i="10" l="1"/>
  <c r="G59" i="10" s="1"/>
  <c r="G91" i="10" s="1"/>
  <c r="G62" i="23"/>
  <c r="G23" i="22" l="1"/>
  <c r="G62" i="22"/>
  <c r="D11" i="1" l="1"/>
  <c r="D10" i="1"/>
  <c r="D9" i="1" l="1"/>
  <c r="D8" i="1" l="1"/>
  <c r="D13" i="1" s="1"/>
  <c r="D14" i="1" s="1"/>
  <c r="D15" i="1" s="1"/>
  <c r="D16" i="1" s="1"/>
  <c r="D17" i="1" l="1"/>
</calcChain>
</file>

<file path=xl/sharedStrings.xml><?xml version="1.0" encoding="utf-8"?>
<sst xmlns="http://schemas.openxmlformats.org/spreadsheetml/2006/main" count="156" uniqueCount="111">
  <si>
    <t>COMBINED SUMMARY</t>
  </si>
  <si>
    <t>SCHEDULE</t>
  </si>
  <si>
    <t>DESCRIPTION</t>
  </si>
  <si>
    <t>A</t>
  </si>
  <si>
    <t>B</t>
  </si>
  <si>
    <t>C</t>
  </si>
  <si>
    <t>SUB TOTAL 1</t>
  </si>
  <si>
    <t>SUB TOTAL 2</t>
  </si>
  <si>
    <t>TOTAL CARRIED FORWARD TO FORM OF OFFER</t>
  </si>
  <si>
    <t>ITEM</t>
  </si>
  <si>
    <t>PAYMENT</t>
  </si>
  <si>
    <t>UNIT</t>
  </si>
  <si>
    <t>QTY</t>
  </si>
  <si>
    <t>RATE</t>
  </si>
  <si>
    <t>SABS 1200 A</t>
  </si>
  <si>
    <t>SECTION 1 : GENERAL</t>
  </si>
  <si>
    <t>1.1</t>
  </si>
  <si>
    <t>8.3</t>
  </si>
  <si>
    <t>Fixed-Charge Items</t>
  </si>
  <si>
    <t xml:space="preserve"> Sum</t>
  </si>
  <si>
    <t>Sum</t>
  </si>
  <si>
    <t>Removal of Site Establishment</t>
  </si>
  <si>
    <t>Scheduled Time-Related Items</t>
  </si>
  <si>
    <t>8.6</t>
  </si>
  <si>
    <t>Prime Cost Items</t>
  </si>
  <si>
    <t xml:space="preserve"> %</t>
  </si>
  <si>
    <t>SABS 1200 C</t>
  </si>
  <si>
    <t>SITE CLEARANCE</t>
  </si>
  <si>
    <t>Clear and grub the following areas:</t>
  </si>
  <si>
    <t>No</t>
  </si>
  <si>
    <t>m</t>
  </si>
  <si>
    <t>TOTAL CARRIED FORWARD TO SUMMARY</t>
  </si>
  <si>
    <t>m³</t>
  </si>
  <si>
    <r>
      <t>m</t>
    </r>
    <r>
      <rPr>
        <vertAlign val="superscript"/>
        <sz val="8"/>
        <rFont val="Arial"/>
        <family val="2"/>
      </rPr>
      <t>3</t>
    </r>
  </si>
  <si>
    <r>
      <t>m</t>
    </r>
    <r>
      <rPr>
        <vertAlign val="superscript"/>
        <sz val="8"/>
        <rFont val="Arial"/>
        <family val="2"/>
      </rPr>
      <t>2</t>
    </r>
  </si>
  <si>
    <t>TOTAL SCHEDULE A CARRIED FORWARD TO COMBINED SUMMARY</t>
  </si>
  <si>
    <t xml:space="preserve">b) Overheads, charges and profit on a) above </t>
  </si>
  <si>
    <t>Prov. Sum</t>
  </si>
  <si>
    <t>TOTAL CARRIED FORWARD TO COMBINED SUMMARY</t>
  </si>
  <si>
    <t>ADD 15 % VAT</t>
  </si>
  <si>
    <t>8.2.8</t>
  </si>
  <si>
    <t>t</t>
  </si>
  <si>
    <t>8.2.1</t>
  </si>
  <si>
    <r>
      <t>m</t>
    </r>
    <r>
      <rPr>
        <sz val="8"/>
        <rFont val="Americana BT"/>
        <family val="1"/>
      </rPr>
      <t>²</t>
    </r>
  </si>
  <si>
    <t>P.Sum</t>
  </si>
  <si>
    <t>a) Prime cost item for control tests by an outside laboratory as ordered by the Engineer.</t>
  </si>
  <si>
    <t>8.3.4</t>
  </si>
  <si>
    <t>AMOUNT</t>
  </si>
  <si>
    <t>SCHEDULE A - GENERAL</t>
  </si>
  <si>
    <t>SCHEDULE B - SITE CLEARANCE</t>
  </si>
  <si>
    <t>8.3.1.2</t>
  </si>
  <si>
    <t xml:space="preserve">GENERAL </t>
  </si>
  <si>
    <t>SAMMY MARKS RESERVOIR AMOUNT</t>
  </si>
  <si>
    <t>CIVIL &amp; STRUCTURAL</t>
  </si>
  <si>
    <t>Complying with the requirements of the Occupational Health and Safety Act in accordance with the project specification</t>
  </si>
  <si>
    <t>Demolish and/or remove structures:</t>
  </si>
  <si>
    <t>8.3.3</t>
  </si>
  <si>
    <t>8.3.5</t>
  </si>
  <si>
    <t>SABS 1200 DM 8.3.3</t>
  </si>
  <si>
    <t>2.10</t>
  </si>
  <si>
    <t>SABS 1200 GA 8.4.3</t>
  </si>
  <si>
    <t>SABS 1200 GA 8.5</t>
  </si>
  <si>
    <t>2.11</t>
  </si>
  <si>
    <t>Roadbed preparation and compaction to 93% MDD</t>
  </si>
  <si>
    <t>UPGRADES AT BUILDING 46F (PHOTONICS FACILITY)</t>
  </si>
  <si>
    <t>CONTRACT NO. C3478/1</t>
  </si>
  <si>
    <t>SITE CLEARANCE &amp; DEMOLITIONS</t>
  </si>
  <si>
    <t>SCHEDULE C - CIVIL AND STRUCTURAL</t>
  </si>
  <si>
    <t>a) Ramp area</t>
  </si>
  <si>
    <t>SECTION 1: SITEWORKS</t>
  </si>
  <si>
    <t>Supply and cast Class 30/19 Concrete paving complete, including shuttering and mesh ref 395 top</t>
  </si>
  <si>
    <t>SABS 1200 D 8.3.1.2</t>
  </si>
  <si>
    <t>Saw-cut joint incl. reaming and 2 component polysulphide sealant conforming to SABS 110</t>
  </si>
  <si>
    <t>SABS 1200 GA 8.4.4</t>
  </si>
  <si>
    <t>SABS 1200 L 8.2.1</t>
  </si>
  <si>
    <t>Supply and cast in 160mm dia PE 80 PN8 SDR 17 pipe to drain stormwater run-off below new concrete paving</t>
  </si>
  <si>
    <t>SABS 1200 G 8.2.5</t>
  </si>
  <si>
    <t xml:space="preserve">SECTION 2: STRUCTURAL </t>
  </si>
  <si>
    <t>SABS 1200 H</t>
  </si>
  <si>
    <t>Supply and fabrication of steelwork</t>
  </si>
  <si>
    <t>8.3.1.1</t>
  </si>
  <si>
    <t>Preparation of shop detail drawings</t>
  </si>
  <si>
    <t>8.3.2.1</t>
  </si>
  <si>
    <t>Delivery to site - Normal delivery</t>
  </si>
  <si>
    <t>Erection bolts</t>
  </si>
  <si>
    <t>a) M16 G8.8 bolts</t>
  </si>
  <si>
    <t>Site Welding as detailed on the drawings</t>
  </si>
  <si>
    <t>8.3.6</t>
  </si>
  <si>
    <t>Holding down bolts</t>
  </si>
  <si>
    <t>SABS 1200 GA 8.7</t>
  </si>
  <si>
    <t>b) M20 G8.8 bolts</t>
  </si>
  <si>
    <t>SECTION 1: SITE CLEARANCE &amp; DEMOLITIONS</t>
  </si>
  <si>
    <t>Grouting under bases or steelwork as specified</t>
  </si>
  <si>
    <t>Supply and install new door complete</t>
  </si>
  <si>
    <t>25 x 25mm Chambers to all exposed concrete edges</t>
  </si>
  <si>
    <t>Allowance for plastering, painting, flooring and building works</t>
  </si>
  <si>
    <t>Surface finishes to concrete work - Power floated surface finish to concrete slabs</t>
  </si>
  <si>
    <t>Remove topsoil and spoil off site to a nominal depth of 150mm</t>
  </si>
  <si>
    <t>a) M16 Hilti Hit-Z rod with HIT-HY 200 Mortar</t>
  </si>
  <si>
    <t>ADD CONTINGENCY @ 5%</t>
  </si>
  <si>
    <t>d) Electrical works</t>
  </si>
  <si>
    <t>e) AC/Ventilation</t>
  </si>
  <si>
    <t>TOTAL CARRIED FORWARD</t>
  </si>
  <si>
    <t>TOTAL BROUGHT FORWARD</t>
  </si>
  <si>
    <t>Contractor to allow for barricading of work area complete using suitable masonry or PVC boards including support structure - Construction Hoarding</t>
  </si>
  <si>
    <t>a) Demolition of existing brickwork (including errection of rigging or scaffolding )</t>
  </si>
  <si>
    <t>b) Demolition of existing concrete work (including errection of rigging or scaffolding )</t>
  </si>
  <si>
    <t>c) Demolition of existing steel work (including errection of rigging or scaffolding )</t>
  </si>
  <si>
    <t>Erection on site, including all rigging and scaffolding required to achieve the works</t>
  </si>
  <si>
    <t>1.7.1</t>
  </si>
  <si>
    <r>
      <t xml:space="preserve">Supply, install, commision, test and certify new 5ton overhead crane hoist by Hoist Crane Supplies &amp; Services (Pty) Ltd as detailed below -
</t>
    </r>
    <r>
      <rPr>
        <b/>
        <sz val="8"/>
        <rFont val="Arial"/>
        <family val="2"/>
      </rPr>
      <t xml:space="preserve">Manufacturing Data:
</t>
    </r>
    <r>
      <rPr>
        <sz val="8"/>
        <rFont val="Arial"/>
        <family val="2"/>
      </rPr>
      <t xml:space="preserve">Capacity -  5000kg
Span - +/- 10 000mm
Type - Single Girder Electrical Travelling Crane
Girder - Fabricated Box Section
Long Travel - 2 Speed - MISIA (Variable Speed - inverter driven)
Cross Travel - 2 Speed MISIA (Variable Speed - inverter driven)
Hoist Unit - 5000 kg MISIA Low Headroom Hoist Unit - 2 Speed
Electrical - Low Voltage Control Panel with Overload Protection for all motors
Operation - Mobile Pendant System and Remote Control
</t>
    </r>
    <r>
      <rPr>
        <b/>
        <sz val="8"/>
        <rFont val="Arial"/>
        <family val="2"/>
      </rPr>
      <t xml:space="preserve">Power Supply:
</t>
    </r>
    <r>
      <rPr>
        <sz val="8"/>
        <rFont val="Arial"/>
        <family val="2"/>
      </rPr>
      <t xml:space="preserve">20 meter Insulated Conducter system
Type - 4 Pole 100 AMP
Install, wire up, connect to isolator complete, test and certify 
</t>
    </r>
    <r>
      <rPr>
        <b/>
        <sz val="8"/>
        <rFont val="Arial"/>
        <family val="2"/>
      </rPr>
      <t>Delivery and installation:</t>
    </r>
    <r>
      <rPr>
        <sz val="8"/>
        <rFont val="Arial"/>
        <family val="2"/>
      </rPr>
      <t xml:space="preserve">
Transport to site
Erection of crane using mobile crane or similar
Commisioning of Crane and testing, Load testing of Crane, Certification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</si>
</sst>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 &quot;R&quot;\ * #,##0.00_ ;_ &quot;R&quot;\ * \-#,##0.00_ ;_ &quot;R&quot;\ * &quot;-&quot;??_ ;_ @_ "/>
    <numFmt numFmtId="165" formatCode="_ * #,##0.00_ ;_ * \-#,##0.00_ ;_ * &quot;-&quot;??_ ;_ @_ "/>
    <numFmt numFmtId="166" formatCode="&quot;R&quot;\ #,##0.00"/>
    <numFmt numFmtId="167" formatCode="#,##0;[Red]#,##0"/>
    <numFmt numFmtId="168" formatCode="0.0"/>
    <numFmt numFmtId="169" formatCode="&quot;R&quot;#,##0.00_);[Red]\(&quot;R&quot;#,##0.00\);"/>
    <numFmt numFmtId="170" formatCode="_-&quot;R&quot;* #,##0.00_-;\-&quot;R&quot;* #,##0.00_-;"/>
    <numFmt numFmtId="171" formatCode="_ * #,##0_ ;_ * \-#,##0_ ;_ * &quot;-&quot;_ ;_ @_ "/>
    <numFmt numFmtId="172" formatCode="_ &quot;R&quot;* #,##0.00_ ;_ &quot;R&quot;* \-#,##0.00_ ;_ &quot;R&quot;* &quot;-&quot;??_ ;_ @_ "/>
    <numFmt numFmtId="173" formatCode="_ &quot;R&quot;* #,##0_ ;_ &quot;R&quot;* \-#,##0_ ;_ &quot;R&quot;* &quot;-&quot;_ ;_ @_ "/>
    <numFmt numFmtId="174" formatCode="_ &quot;R &quot;\ * #,##0.00_ ;_ &quot;R &quot;\ * \-#,##0.00_ ;_ &quot;R &quot;\ * &quot;-&quot;??_ ;_ @_ "/>
    <numFmt numFmtId="175" formatCode="&quot;R&quot;#,##0.00"/>
  </numFmts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10"/>
      <name val="MS Sans Serif"/>
    </font>
    <font>
      <sz val="9"/>
      <name val="Arial"/>
      <family val="2"/>
    </font>
    <font>
      <b/>
      <sz val="9"/>
      <color indexed="10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name val="Americana BT"/>
      <family val="1"/>
    </font>
    <font>
      <sz val="8"/>
      <color theme="1"/>
      <name val="Arial"/>
      <family val="2"/>
    </font>
    <font>
      <sz val="11"/>
      <color theme="0"/>
      <name val="Calibri"/>
      <family val="2"/>
      <scheme val="minor"/>
    </font>
    <font>
      <sz val="12"/>
      <name val="Helv"/>
    </font>
    <font>
      <b/>
      <sz val="18"/>
      <color theme="3"/>
      <name val="Cambria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auto="1"/>
      </left>
      <right style="double">
        <color indexed="64"/>
      </right>
      <top style="double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75">
    <xf numFmtId="0" fontId="0" fillId="0" borderId="0"/>
    <xf numFmtId="165" fontId="4" fillId="0" borderId="0" applyFont="0" applyFill="0" applyBorder="0" applyAlignment="0" applyProtection="0"/>
    <xf numFmtId="0" fontId="1" fillId="0" borderId="0"/>
    <xf numFmtId="0" fontId="5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4" fontId="4" fillId="0" borderId="0" applyFont="0" applyFill="0" applyBorder="0" applyAlignment="0" applyProtection="0"/>
    <xf numFmtId="0" fontId="1" fillId="0" borderId="0"/>
    <xf numFmtId="9" fontId="9" fillId="0" borderId="0" applyFont="0" applyFill="0" applyBorder="0" applyAlignment="0" applyProtection="0"/>
    <xf numFmtId="0" fontId="4" fillId="0" borderId="0"/>
    <xf numFmtId="0" fontId="6" fillId="0" borderId="0"/>
    <xf numFmtId="172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7" borderId="0" applyNumberFormat="0" applyBorder="0" applyAlignment="0" applyProtection="0"/>
    <xf numFmtId="0" fontId="13" fillId="7" borderId="0" applyNumberFormat="0" applyBorder="0" applyAlignment="0" applyProtection="0"/>
    <xf numFmtId="0" fontId="9" fillId="6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4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" fillId="0" borderId="0" applyFont="0" applyFill="0" applyBorder="0" applyAlignment="0" applyProtection="0"/>
    <xf numFmtId="172" fontId="14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3" fontId="1" fillId="0" borderId="0" applyFont="0" applyFill="0" applyBorder="0" applyAlignment="0" applyProtection="0"/>
    <xf numFmtId="0" fontId="1" fillId="0" borderId="0"/>
    <xf numFmtId="0" fontId="1" fillId="0" borderId="0"/>
    <xf numFmtId="0" fontId="5" fillId="0" borderId="0"/>
    <xf numFmtId="165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14" fillId="0" borderId="0"/>
    <xf numFmtId="0" fontId="14" fillId="0" borderId="0"/>
    <xf numFmtId="0" fontId="4" fillId="0" borderId="0"/>
    <xf numFmtId="0" fontId="6" fillId="0" borderId="0"/>
    <xf numFmtId="0" fontId="4" fillId="0" borderId="0"/>
    <xf numFmtId="0" fontId="5" fillId="0" borderId="0"/>
    <xf numFmtId="0" fontId="9" fillId="0" borderId="0"/>
    <xf numFmtId="0" fontId="9" fillId="0" borderId="0"/>
    <xf numFmtId="9" fontId="4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0" borderId="0"/>
    <xf numFmtId="0" fontId="9" fillId="0" borderId="0"/>
    <xf numFmtId="165" fontId="9" fillId="0" borderId="0" applyFont="0" applyFill="0" applyBorder="0" applyAlignment="0" applyProtection="0"/>
    <xf numFmtId="172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2" fontId="6" fillId="0" borderId="0" applyFont="0" applyFill="0" applyBorder="0" applyAlignment="0" applyProtection="0"/>
  </cellStyleXfs>
  <cellXfs count="233">
    <xf numFmtId="0" fontId="0" fillId="0" borderId="0" xfId="0"/>
    <xf numFmtId="0" fontId="1" fillId="0" borderId="0" xfId="2"/>
    <xf numFmtId="0" fontId="3" fillId="0" borderId="2" xfId="2" applyFont="1" applyBorder="1" applyAlignment="1">
      <alignment horizontal="center"/>
    </xf>
    <xf numFmtId="0" fontId="3" fillId="0" borderId="2" xfId="2" applyFont="1" applyBorder="1"/>
    <xf numFmtId="0" fontId="3" fillId="0" borderId="4" xfId="2" applyFont="1" applyBorder="1" applyAlignment="1">
      <alignment horizontal="center"/>
    </xf>
    <xf numFmtId="164" fontId="3" fillId="0" borderId="5" xfId="2" applyNumberFormat="1" applyFont="1" applyBorder="1"/>
    <xf numFmtId="0" fontId="3" fillId="0" borderId="6" xfId="2" applyFont="1" applyBorder="1" applyAlignment="1">
      <alignment horizontal="center"/>
    </xf>
    <xf numFmtId="0" fontId="2" fillId="0" borderId="7" xfId="2" applyFont="1" applyBorder="1" applyAlignment="1">
      <alignment horizontal="left" wrapText="1" indent="1"/>
    </xf>
    <xf numFmtId="0" fontId="3" fillId="0" borderId="0" xfId="3" applyFont="1" applyAlignment="1">
      <alignment vertical="center"/>
    </xf>
    <xf numFmtId="0" fontId="2" fillId="0" borderId="9" xfId="3" applyFont="1" applyBorder="1" applyAlignment="1">
      <alignment horizontal="left" vertical="center"/>
    </xf>
    <xf numFmtId="0" fontId="3" fillId="0" borderId="10" xfId="3" applyFont="1" applyBorder="1" applyAlignment="1">
      <alignment horizontal="left" vertical="center" wrapText="1"/>
    </xf>
    <xf numFmtId="0" fontId="3" fillId="0" borderId="10" xfId="3" applyFont="1" applyBorder="1" applyAlignment="1">
      <alignment horizontal="justify" vertical="center" wrapText="1"/>
    </xf>
    <xf numFmtId="0" fontId="3" fillId="0" borderId="10" xfId="3" applyFont="1" applyBorder="1" applyAlignment="1">
      <alignment horizontal="center" vertical="center"/>
    </xf>
    <xf numFmtId="3" fontId="3" fillId="0" borderId="10" xfId="3" applyNumberFormat="1" applyFont="1" applyBorder="1" applyAlignment="1">
      <alignment horizontal="center" vertical="center"/>
    </xf>
    <xf numFmtId="0" fontId="3" fillId="0" borderId="0" xfId="3" applyFont="1" applyAlignment="1">
      <alignment vertical="top"/>
    </xf>
    <xf numFmtId="0" fontId="3" fillId="0" borderId="14" xfId="3" applyFont="1" applyBorder="1" applyAlignment="1">
      <alignment horizontal="left" vertical="top"/>
    </xf>
    <xf numFmtId="0" fontId="3" fillId="0" borderId="0" xfId="3" applyFont="1" applyAlignment="1">
      <alignment horizontal="left" vertical="top" wrapText="1"/>
    </xf>
    <xf numFmtId="0" fontId="3" fillId="0" borderId="14" xfId="3" applyFont="1" applyBorder="1" applyAlignment="1">
      <alignment horizontal="justify" vertical="top" wrapText="1"/>
    </xf>
    <xf numFmtId="0" fontId="3" fillId="0" borderId="0" xfId="3" applyFont="1" applyAlignment="1">
      <alignment horizontal="center" vertical="top"/>
    </xf>
    <xf numFmtId="0" fontId="3" fillId="0" borderId="14" xfId="3" applyFont="1" applyBorder="1" applyAlignment="1">
      <alignment horizontal="center" vertical="top"/>
    </xf>
    <xf numFmtId="0" fontId="6" fillId="0" borderId="0" xfId="4" applyFont="1" applyAlignment="1">
      <alignment horizontal="left" vertical="top"/>
    </xf>
    <xf numFmtId="0" fontId="6" fillId="0" borderId="0" xfId="4" applyFont="1" applyAlignment="1">
      <alignment horizontal="center" vertical="top" wrapText="1"/>
    </xf>
    <xf numFmtId="0" fontId="6" fillId="0" borderId="0" xfId="4" applyFont="1" applyAlignment="1">
      <alignment horizontal="justify" vertical="top" wrapText="1"/>
    </xf>
    <xf numFmtId="0" fontId="6" fillId="0" borderId="0" xfId="4" applyFont="1" applyAlignment="1">
      <alignment horizontal="center"/>
    </xf>
    <xf numFmtId="167" fontId="7" fillId="0" borderId="0" xfId="4" applyNumberFormat="1" applyFont="1" applyAlignment="1">
      <alignment horizontal="center"/>
    </xf>
    <xf numFmtId="166" fontId="6" fillId="0" borderId="0" xfId="1" applyNumberFormat="1" applyFont="1" applyFill="1" applyBorder="1" applyAlignment="1">
      <alignment horizontal="center" vertical="center"/>
    </xf>
    <xf numFmtId="166" fontId="3" fillId="0" borderId="0" xfId="9" applyNumberFormat="1" applyFont="1" applyFill="1" applyBorder="1" applyAlignment="1">
      <alignment horizontal="center" vertical="center"/>
    </xf>
    <xf numFmtId="166" fontId="3" fillId="0" borderId="14" xfId="9" applyNumberFormat="1" applyFont="1" applyFill="1" applyBorder="1" applyAlignment="1">
      <alignment horizontal="center" vertical="center"/>
    </xf>
    <xf numFmtId="0" fontId="3" fillId="0" borderId="0" xfId="3" applyFont="1" applyAlignment="1">
      <alignment horizontal="center" vertical="center"/>
    </xf>
    <xf numFmtId="3" fontId="3" fillId="0" borderId="14" xfId="3" applyNumberFormat="1" applyFont="1" applyBorder="1" applyAlignment="1">
      <alignment horizontal="center" vertical="center"/>
    </xf>
    <xf numFmtId="0" fontId="3" fillId="0" borderId="14" xfId="3" applyFont="1" applyBorder="1" applyAlignment="1">
      <alignment horizontal="left" vertical="top" wrapText="1"/>
    </xf>
    <xf numFmtId="166" fontId="3" fillId="0" borderId="0" xfId="9" applyNumberFormat="1" applyFont="1" applyFill="1" applyBorder="1" applyAlignment="1">
      <alignment horizontal="center" vertical="top"/>
    </xf>
    <xf numFmtId="166" fontId="3" fillId="0" borderId="14" xfId="9" applyNumberFormat="1" applyFont="1" applyFill="1" applyBorder="1" applyAlignment="1">
      <alignment horizontal="center" vertical="top"/>
    </xf>
    <xf numFmtId="0" fontId="2" fillId="2" borderId="12" xfId="3" applyFont="1" applyFill="1" applyBorder="1" applyAlignment="1">
      <alignment horizontal="left" vertical="top"/>
    </xf>
    <xf numFmtId="0" fontId="2" fillId="2" borderId="13" xfId="3" applyFont="1" applyFill="1" applyBorder="1" applyAlignment="1">
      <alignment horizontal="left" vertical="top" wrapText="1"/>
    </xf>
    <xf numFmtId="0" fontId="2" fillId="2" borderId="12" xfId="3" applyFont="1" applyFill="1" applyBorder="1" applyAlignment="1">
      <alignment horizontal="justify" vertical="top" wrapText="1"/>
    </xf>
    <xf numFmtId="0" fontId="2" fillId="2" borderId="12" xfId="3" applyFont="1" applyFill="1" applyBorder="1" applyAlignment="1">
      <alignment horizontal="center" vertical="top"/>
    </xf>
    <xf numFmtId="0" fontId="3" fillId="2" borderId="0" xfId="3" applyFont="1" applyFill="1" applyAlignment="1">
      <alignment vertical="top"/>
    </xf>
    <xf numFmtId="0" fontId="2" fillId="2" borderId="13" xfId="3" applyFont="1" applyFill="1" applyBorder="1" applyAlignment="1">
      <alignment horizontal="center" vertical="center"/>
    </xf>
    <xf numFmtId="0" fontId="2" fillId="2" borderId="12" xfId="3" applyFont="1" applyFill="1" applyBorder="1" applyAlignment="1">
      <alignment horizontal="center" vertical="center"/>
    </xf>
    <xf numFmtId="166" fontId="2" fillId="2" borderId="13" xfId="9" applyNumberFormat="1" applyFont="1" applyFill="1" applyBorder="1" applyAlignment="1">
      <alignment horizontal="center" vertical="center"/>
    </xf>
    <xf numFmtId="166" fontId="2" fillId="2" borderId="12" xfId="9" applyNumberFormat="1" applyFont="1" applyFill="1" applyBorder="1" applyAlignment="1">
      <alignment horizontal="center" vertical="center"/>
    </xf>
    <xf numFmtId="0" fontId="3" fillId="0" borderId="14" xfId="8" applyFont="1" applyBorder="1" applyAlignment="1">
      <alignment horizontal="center" vertical="top"/>
    </xf>
    <xf numFmtId="3" fontId="3" fillId="0" borderId="14" xfId="8" applyNumberFormat="1" applyFont="1" applyBorder="1" applyAlignment="1">
      <alignment horizontal="center" vertical="top"/>
    </xf>
    <xf numFmtId="2" fontId="3" fillId="0" borderId="14" xfId="8" applyNumberFormat="1" applyFont="1" applyBorder="1" applyAlignment="1">
      <alignment horizontal="left" vertical="top"/>
    </xf>
    <xf numFmtId="2" fontId="3" fillId="0" borderId="14" xfId="8" applyNumberFormat="1" applyFont="1" applyBorder="1" applyAlignment="1">
      <alignment horizontal="center" vertical="top"/>
    </xf>
    <xf numFmtId="0" fontId="3" fillId="0" borderId="14" xfId="8" applyFont="1" applyBorder="1" applyAlignment="1">
      <alignment vertical="top" wrapText="1"/>
    </xf>
    <xf numFmtId="0" fontId="3" fillId="0" borderId="14" xfId="8" applyFont="1" applyBorder="1" applyAlignment="1">
      <alignment horizontal="left" vertical="top" wrapText="1" indent="1"/>
    </xf>
    <xf numFmtId="169" fontId="3" fillId="0" borderId="0" xfId="9" applyNumberFormat="1" applyFont="1" applyFill="1" applyBorder="1" applyAlignment="1">
      <alignment horizontal="center" vertical="top"/>
    </xf>
    <xf numFmtId="170" fontId="3" fillId="0" borderId="14" xfId="9" applyNumberFormat="1" applyFont="1" applyFill="1" applyBorder="1" applyAlignment="1">
      <alignment horizontal="center" vertical="top"/>
    </xf>
    <xf numFmtId="0" fontId="3" fillId="0" borderId="0" xfId="3" applyFont="1" applyAlignment="1">
      <alignment horizontal="left" vertical="top"/>
    </xf>
    <xf numFmtId="3" fontId="3" fillId="0" borderId="14" xfId="6" applyNumberFormat="1" applyFont="1" applyFill="1" applyBorder="1" applyAlignment="1">
      <alignment horizontal="center" vertical="top"/>
    </xf>
    <xf numFmtId="168" fontId="3" fillId="0" borderId="14" xfId="8" quotePrefix="1" applyNumberFormat="1" applyFont="1" applyBorder="1" applyAlignment="1">
      <alignment horizontal="left" vertical="top"/>
    </xf>
    <xf numFmtId="166" fontId="3" fillId="2" borderId="12" xfId="9" applyNumberFormat="1" applyFont="1" applyFill="1" applyBorder="1" applyAlignment="1">
      <alignment horizontal="center" vertical="center"/>
    </xf>
    <xf numFmtId="0" fontId="3" fillId="0" borderId="0" xfId="3" applyFont="1" applyAlignment="1">
      <alignment horizontal="center" vertical="top" wrapText="1"/>
    </xf>
    <xf numFmtId="0" fontId="3" fillId="0" borderId="0" xfId="4" applyFont="1" applyAlignment="1">
      <alignment horizontal="center" vertical="top" wrapText="1"/>
    </xf>
    <xf numFmtId="0" fontId="6" fillId="2" borderId="0" xfId="4" applyFont="1" applyFill="1" applyAlignment="1">
      <alignment vertical="top"/>
    </xf>
    <xf numFmtId="166" fontId="2" fillId="2" borderId="12" xfId="1" applyNumberFormat="1" applyFont="1" applyFill="1" applyBorder="1" applyAlignment="1">
      <alignment horizontal="center" vertical="center"/>
    </xf>
    <xf numFmtId="164" fontId="3" fillId="0" borderId="3" xfId="2" applyNumberFormat="1" applyFont="1" applyBorder="1"/>
    <xf numFmtId="0" fontId="3" fillId="0" borderId="2" xfId="2" applyFont="1" applyBorder="1" applyAlignment="1">
      <alignment wrapText="1"/>
    </xf>
    <xf numFmtId="164" fontId="2" fillId="0" borderId="8" xfId="2" applyNumberFormat="1" applyFont="1" applyBorder="1"/>
    <xf numFmtId="0" fontId="6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3" fillId="0" borderId="0" xfId="12" applyFont="1" applyAlignment="1">
      <alignment horizontal="left" vertical="top" wrapText="1"/>
    </xf>
    <xf numFmtId="0" fontId="3" fillId="0" borderId="0" xfId="12" applyFont="1" applyAlignment="1">
      <alignment horizontal="center" vertical="top"/>
    </xf>
    <xf numFmtId="166" fontId="3" fillId="0" borderId="10" xfId="9" applyNumberFormat="1" applyFont="1" applyFill="1" applyBorder="1" applyAlignment="1">
      <alignment horizontal="center" vertical="center"/>
    </xf>
    <xf numFmtId="166" fontId="3" fillId="0" borderId="11" xfId="9" applyNumberFormat="1" applyFont="1" applyFill="1" applyBorder="1" applyAlignment="1">
      <alignment horizontal="center" vertical="center"/>
    </xf>
    <xf numFmtId="0" fontId="2" fillId="0" borderId="0" xfId="12" applyFont="1" applyAlignment="1">
      <alignment horizontal="left" vertical="top" wrapText="1"/>
    </xf>
    <xf numFmtId="166" fontId="2" fillId="0" borderId="0" xfId="9" applyNumberFormat="1" applyFont="1" applyFill="1" applyBorder="1" applyAlignment="1">
      <alignment horizontal="center" vertical="center"/>
    </xf>
    <xf numFmtId="166" fontId="3" fillId="0" borderId="0" xfId="9" applyNumberFormat="1" applyFont="1" applyFill="1" applyAlignment="1">
      <alignment horizontal="center" vertical="center"/>
    </xf>
    <xf numFmtId="0" fontId="3" fillId="0" borderId="0" xfId="12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2" fontId="3" fillId="0" borderId="0" xfId="8" applyNumberFormat="1" applyFont="1" applyAlignment="1">
      <alignment horizontal="left" vertical="top" wrapText="1"/>
    </xf>
    <xf numFmtId="0" fontId="3" fillId="0" borderId="14" xfId="8" quotePrefix="1" applyFont="1" applyBorder="1" applyAlignment="1">
      <alignment horizontal="left" vertical="top"/>
    </xf>
    <xf numFmtId="0" fontId="3" fillId="0" borderId="0" xfId="0" applyFont="1" applyAlignment="1">
      <alignment horizontal="center" vertical="top" wrapText="1"/>
    </xf>
    <xf numFmtId="0" fontId="3" fillId="0" borderId="0" xfId="12" applyFont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2" fillId="0" borderId="0" xfId="3" applyFont="1" applyAlignment="1">
      <alignment horizontal="center" vertical="top" wrapText="1"/>
    </xf>
    <xf numFmtId="0" fontId="3" fillId="0" borderId="18" xfId="8" applyFont="1" applyBorder="1" applyAlignment="1">
      <alignment horizontal="center" vertical="top"/>
    </xf>
    <xf numFmtId="3" fontId="3" fillId="0" borderId="18" xfId="8" applyNumberFormat="1" applyFont="1" applyBorder="1" applyAlignment="1">
      <alignment horizontal="center" vertical="top"/>
    </xf>
    <xf numFmtId="0" fontId="3" fillId="0" borderId="0" xfId="0" applyFont="1" applyAlignment="1">
      <alignment vertical="top" wrapText="1"/>
    </xf>
    <xf numFmtId="0" fontId="3" fillId="0" borderId="24" xfId="3" applyFont="1" applyBorder="1" applyAlignment="1">
      <alignment horizontal="justify" vertical="center" wrapText="1"/>
    </xf>
    <xf numFmtId="0" fontId="3" fillId="0" borderId="0" xfId="3" applyFont="1" applyAlignment="1">
      <alignment horizontal="justify" vertical="top" wrapText="1"/>
    </xf>
    <xf numFmtId="0" fontId="3" fillId="0" borderId="18" xfId="3" applyFont="1" applyBorder="1" applyAlignment="1">
      <alignment horizontal="center" vertical="center"/>
    </xf>
    <xf numFmtId="166" fontId="3" fillId="0" borderId="18" xfId="9" applyNumberFormat="1" applyFont="1" applyFill="1" applyBorder="1" applyAlignment="1">
      <alignment horizontal="center" vertical="center"/>
    </xf>
    <xf numFmtId="0" fontId="3" fillId="0" borderId="18" xfId="3" applyFont="1" applyBorder="1" applyAlignment="1">
      <alignment horizontal="left" vertical="top"/>
    </xf>
    <xf numFmtId="0" fontId="3" fillId="0" borderId="18" xfId="3" applyFont="1" applyBorder="1" applyAlignment="1">
      <alignment horizontal="center" vertical="top"/>
    </xf>
    <xf numFmtId="0" fontId="3" fillId="0" borderId="18" xfId="0" applyFont="1" applyBorder="1" applyAlignment="1">
      <alignment horizontal="left" vertical="top" wrapText="1"/>
    </xf>
    <xf numFmtId="0" fontId="3" fillId="0" borderId="18" xfId="12" applyFont="1" applyBorder="1" applyAlignment="1">
      <alignment horizontal="left" vertical="top" wrapText="1" indent="1"/>
    </xf>
    <xf numFmtId="0" fontId="3" fillId="0" borderId="18" xfId="8" applyFont="1" applyBorder="1" applyAlignment="1">
      <alignment vertical="top" wrapText="1"/>
    </xf>
    <xf numFmtId="0" fontId="3" fillId="0" borderId="18" xfId="3" applyFont="1" applyBorder="1" applyAlignment="1">
      <alignment horizontal="left" vertical="top" wrapText="1"/>
    </xf>
    <xf numFmtId="0" fontId="3" fillId="0" borderId="18" xfId="3" applyFont="1" applyBorder="1" applyAlignment="1">
      <alignment horizontal="left" vertical="top" wrapText="1" indent="1"/>
    </xf>
    <xf numFmtId="0" fontId="3" fillId="0" borderId="18" xfId="0" applyFont="1" applyBorder="1" applyAlignment="1">
      <alignment horizontal="justify" vertical="top" wrapText="1"/>
    </xf>
    <xf numFmtId="0" fontId="3" fillId="0" borderId="18" xfId="3" applyFont="1" applyBorder="1" applyAlignment="1">
      <alignment horizontal="justify" vertical="top" wrapText="1"/>
    </xf>
    <xf numFmtId="0" fontId="3" fillId="0" borderId="18" xfId="12" applyFont="1" applyBorder="1" applyAlignment="1">
      <alignment horizontal="left" vertical="top" wrapText="1"/>
    </xf>
    <xf numFmtId="166" fontId="3" fillId="0" borderId="18" xfId="9" applyNumberFormat="1" applyFont="1" applyFill="1" applyBorder="1" applyAlignment="1">
      <alignment horizontal="center" vertical="top"/>
    </xf>
    <xf numFmtId="0" fontId="12" fillId="0" borderId="18" xfId="0" applyFont="1" applyBorder="1" applyAlignment="1">
      <alignment horizontal="center" vertical="top"/>
    </xf>
    <xf numFmtId="0" fontId="3" fillId="0" borderId="18" xfId="4" applyFont="1" applyBorder="1" applyAlignment="1">
      <alignment horizontal="left" vertical="top"/>
    </xf>
    <xf numFmtId="166" fontId="3" fillId="0" borderId="18" xfId="1" applyNumberFormat="1" applyFont="1" applyFill="1" applyBorder="1" applyAlignment="1">
      <alignment horizontal="center" vertical="top"/>
    </xf>
    <xf numFmtId="0" fontId="3" fillId="0" borderId="18" xfId="3" applyFont="1" applyBorder="1" applyAlignment="1">
      <alignment horizontal="center" vertical="top" wrapText="1"/>
    </xf>
    <xf numFmtId="0" fontId="3" fillId="0" borderId="18" xfId="4" applyFont="1" applyBorder="1" applyAlignment="1">
      <alignment vertical="top"/>
    </xf>
    <xf numFmtId="0" fontId="3" fillId="0" borderId="18" xfId="4" applyFont="1" applyBorder="1" applyAlignment="1">
      <alignment horizontal="center" vertical="top" wrapText="1"/>
    </xf>
    <xf numFmtId="0" fontId="3" fillId="0" borderId="18" xfId="4" applyFont="1" applyBorder="1" applyAlignment="1">
      <alignment horizontal="left" indent="1"/>
    </xf>
    <xf numFmtId="0" fontId="3" fillId="0" borderId="18" xfId="4" applyFont="1" applyBorder="1" applyAlignment="1">
      <alignment horizontal="center" vertical="top"/>
    </xf>
    <xf numFmtId="3" fontId="3" fillId="0" borderId="18" xfId="4" applyNumberFormat="1" applyFont="1" applyBorder="1" applyAlignment="1">
      <alignment horizontal="center" vertical="top"/>
    </xf>
    <xf numFmtId="0" fontId="3" fillId="0" borderId="18" xfId="0" applyFont="1" applyBorder="1" applyAlignment="1">
      <alignment horizontal="left" vertical="top" wrapText="1" indent="1"/>
    </xf>
    <xf numFmtId="0" fontId="3" fillId="0" borderId="18" xfId="0" applyFont="1" applyBorder="1" applyAlignment="1">
      <alignment horizontal="center" vertical="top"/>
    </xf>
    <xf numFmtId="3" fontId="3" fillId="0" borderId="0" xfId="3" applyNumberFormat="1" applyFont="1" applyAlignment="1">
      <alignment horizontal="center" vertical="center"/>
    </xf>
    <xf numFmtId="4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166" fontId="3" fillId="0" borderId="24" xfId="9" applyNumberFormat="1" applyFont="1" applyFill="1" applyBorder="1" applyAlignment="1">
      <alignment horizontal="center" vertical="center"/>
    </xf>
    <xf numFmtId="166" fontId="2" fillId="2" borderId="21" xfId="9" applyNumberFormat="1" applyFont="1" applyFill="1" applyBorder="1" applyAlignment="1">
      <alignment horizontal="center" vertical="center"/>
    </xf>
    <xf numFmtId="166" fontId="3" fillId="0" borderId="18" xfId="1" applyNumberFormat="1" applyFont="1" applyFill="1" applyBorder="1" applyAlignment="1">
      <alignment horizontal="center" vertical="center"/>
    </xf>
    <xf numFmtId="0" fontId="2" fillId="0" borderId="18" xfId="4" applyFont="1" applyBorder="1" applyAlignment="1">
      <alignment horizontal="left" vertical="top"/>
    </xf>
    <xf numFmtId="0" fontId="2" fillId="0" borderId="18" xfId="4" applyFont="1" applyBorder="1" applyAlignment="1">
      <alignment horizontal="center" vertical="top" wrapText="1"/>
    </xf>
    <xf numFmtId="0" fontId="3" fillId="0" borderId="18" xfId="4" applyFont="1" applyBorder="1" applyAlignment="1">
      <alignment horizontal="left" vertical="top" wrapText="1" indent="1"/>
    </xf>
    <xf numFmtId="0" fontId="3" fillId="0" borderId="18" xfId="4" applyFont="1" applyBorder="1" applyAlignment="1">
      <alignment horizontal="left" vertical="top" wrapText="1"/>
    </xf>
    <xf numFmtId="0" fontId="3" fillId="0" borderId="18" xfId="4" applyFont="1" applyBorder="1" applyAlignment="1">
      <alignment horizontal="justify" vertical="top" wrapText="1"/>
    </xf>
    <xf numFmtId="0" fontId="2" fillId="0" borderId="18" xfId="4" applyFont="1" applyBorder="1" applyAlignment="1">
      <alignment horizontal="justify" vertical="top" wrapText="1"/>
    </xf>
    <xf numFmtId="0" fontId="3" fillId="0" borderId="18" xfId="4" quotePrefix="1" applyFont="1" applyBorder="1" applyAlignment="1">
      <alignment vertical="top"/>
    </xf>
    <xf numFmtId="0" fontId="1" fillId="0" borderId="18" xfId="4" applyBorder="1" applyAlignment="1">
      <alignment vertical="top"/>
    </xf>
    <xf numFmtId="0" fontId="1" fillId="0" borderId="18" xfId="4" applyBorder="1"/>
    <xf numFmtId="0" fontId="1" fillId="0" borderId="18" xfId="4" applyBorder="1" applyAlignment="1">
      <alignment horizontal="left" indent="1"/>
    </xf>
    <xf numFmtId="0" fontId="2" fillId="0" borderId="18" xfId="4" applyFont="1" applyBorder="1" applyAlignment="1">
      <alignment horizontal="justify" vertical="top"/>
    </xf>
    <xf numFmtId="166" fontId="2" fillId="0" borderId="22" xfId="1" applyNumberFormat="1" applyFont="1" applyFill="1" applyBorder="1" applyAlignment="1">
      <alignment horizontal="center" vertical="center"/>
    </xf>
    <xf numFmtId="167" fontId="2" fillId="0" borderId="18" xfId="4" applyNumberFormat="1" applyFont="1" applyBorder="1" applyAlignment="1">
      <alignment horizontal="center"/>
    </xf>
    <xf numFmtId="0" fontId="2" fillId="0" borderId="18" xfId="4" applyFont="1" applyBorder="1" applyAlignment="1">
      <alignment horizontal="center"/>
    </xf>
    <xf numFmtId="166" fontId="2" fillId="2" borderId="22" xfId="1" applyNumberFormat="1" applyFont="1" applyFill="1" applyBorder="1" applyAlignment="1">
      <alignment horizontal="center" vertical="center"/>
    </xf>
    <xf numFmtId="0" fontId="2" fillId="2" borderId="20" xfId="3" applyFont="1" applyFill="1" applyBorder="1" applyAlignment="1">
      <alignment horizontal="center" vertical="top"/>
    </xf>
    <xf numFmtId="0" fontId="2" fillId="2" borderId="20" xfId="3" applyFont="1" applyFill="1" applyBorder="1" applyAlignment="1">
      <alignment horizontal="left" vertical="top" wrapText="1"/>
    </xf>
    <xf numFmtId="166" fontId="3" fillId="0" borderId="28" xfId="1" applyNumberFormat="1" applyFont="1" applyFill="1" applyBorder="1" applyAlignment="1">
      <alignment horizontal="center" vertical="center"/>
    </xf>
    <xf numFmtId="3" fontId="3" fillId="0" borderId="24" xfId="3" applyNumberFormat="1" applyFont="1" applyBorder="1" applyAlignment="1">
      <alignment horizontal="center" vertical="center"/>
    </xf>
    <xf numFmtId="0" fontId="3" fillId="0" borderId="24" xfId="3" applyFont="1" applyBorder="1" applyAlignment="1">
      <alignment horizontal="center" vertical="center"/>
    </xf>
    <xf numFmtId="0" fontId="3" fillId="0" borderId="24" xfId="3" applyFont="1" applyBorder="1" applyAlignment="1">
      <alignment horizontal="left" vertical="center" wrapText="1"/>
    </xf>
    <xf numFmtId="0" fontId="2" fillId="0" borderId="27" xfId="3" applyFont="1" applyBorder="1" applyAlignment="1">
      <alignment horizontal="left" vertical="center"/>
    </xf>
    <xf numFmtId="166" fontId="3" fillId="0" borderId="26" xfId="1" applyNumberFormat="1" applyFont="1" applyFill="1" applyBorder="1" applyAlignment="1">
      <alignment horizontal="center" vertical="center"/>
    </xf>
    <xf numFmtId="3" fontId="3" fillId="0" borderId="23" xfId="3" applyNumberFormat="1" applyFont="1" applyBorder="1" applyAlignment="1">
      <alignment horizontal="center" vertical="center"/>
    </xf>
    <xf numFmtId="0" fontId="3" fillId="0" borderId="23" xfId="3" applyFont="1" applyBorder="1" applyAlignment="1">
      <alignment horizontal="center" vertical="center"/>
    </xf>
    <xf numFmtId="3" fontId="3" fillId="0" borderId="18" xfId="3" applyNumberFormat="1" applyFont="1" applyBorder="1" applyAlignment="1">
      <alignment horizontal="center" vertical="center"/>
    </xf>
    <xf numFmtId="0" fontId="3" fillId="0" borderId="18" xfId="12" applyFont="1" applyBorder="1" applyAlignment="1">
      <alignment horizontal="left" vertical="top"/>
    </xf>
    <xf numFmtId="0" fontId="0" fillId="0" borderId="18" xfId="0" applyBorder="1"/>
    <xf numFmtId="166" fontId="2" fillId="0" borderId="18" xfId="9" applyNumberFormat="1" applyFont="1" applyFill="1" applyBorder="1" applyAlignment="1">
      <alignment horizontal="center" vertical="center"/>
    </xf>
    <xf numFmtId="0" fontId="2" fillId="0" borderId="18" xfId="12" applyFont="1" applyBorder="1" applyAlignment="1">
      <alignment horizontal="left" vertical="top" wrapText="1"/>
    </xf>
    <xf numFmtId="0" fontId="2" fillId="0" borderId="18" xfId="12" applyFont="1" applyBorder="1" applyAlignment="1">
      <alignment horizontal="left" vertical="top"/>
    </xf>
    <xf numFmtId="3" fontId="3" fillId="0" borderId="22" xfId="8" applyNumberFormat="1" applyFont="1" applyBorder="1" applyAlignment="1">
      <alignment horizontal="center" vertical="top"/>
    </xf>
    <xf numFmtId="0" fontId="3" fillId="0" borderId="22" xfId="8" applyFont="1" applyBorder="1" applyAlignment="1">
      <alignment horizontal="center" vertical="top"/>
    </xf>
    <xf numFmtId="0" fontId="3" fillId="0" borderId="22" xfId="8" applyFont="1" applyBorder="1" applyAlignment="1">
      <alignment vertical="top" wrapText="1"/>
    </xf>
    <xf numFmtId="2" fontId="3" fillId="0" borderId="22" xfId="8" applyNumberFormat="1" applyFont="1" applyBorder="1" applyAlignment="1">
      <alignment horizontal="center" vertical="top"/>
    </xf>
    <xf numFmtId="2" fontId="3" fillId="0" borderId="22" xfId="8" applyNumberFormat="1" applyFont="1" applyBorder="1" applyAlignment="1">
      <alignment horizontal="left" vertical="top"/>
    </xf>
    <xf numFmtId="166" fontId="2" fillId="2" borderId="20" xfId="9" applyNumberFormat="1" applyFont="1" applyFill="1" applyBorder="1" applyAlignment="1">
      <alignment horizontal="center" vertical="center"/>
    </xf>
    <xf numFmtId="0" fontId="2" fillId="2" borderId="20" xfId="3" applyFont="1" applyFill="1" applyBorder="1" applyAlignment="1">
      <alignment horizontal="center" vertical="center"/>
    </xf>
    <xf numFmtId="166" fontId="3" fillId="0" borderId="28" xfId="9" applyNumberFormat="1" applyFont="1" applyFill="1" applyBorder="1" applyAlignment="1">
      <alignment horizontal="center" vertical="center"/>
    </xf>
    <xf numFmtId="168" fontId="3" fillId="0" borderId="18" xfId="8" quotePrefix="1" applyNumberFormat="1" applyFont="1" applyBorder="1" applyAlignment="1">
      <alignment horizontal="left" vertical="top"/>
    </xf>
    <xf numFmtId="166" fontId="2" fillId="2" borderId="21" xfId="9" applyNumberFormat="1" applyFont="1" applyFill="1" applyBorder="1" applyAlignment="1">
      <alignment horizontal="center" vertical="top"/>
    </xf>
    <xf numFmtId="0" fontId="3" fillId="0" borderId="18" xfId="0" applyFont="1" applyBorder="1" applyAlignment="1">
      <alignment horizontal="left" vertical="top"/>
    </xf>
    <xf numFmtId="0" fontId="2" fillId="0" borderId="18" xfId="0" applyFont="1" applyBorder="1" applyAlignment="1">
      <alignment horizontal="justify" vertical="top" wrapText="1"/>
    </xf>
    <xf numFmtId="0" fontId="12" fillId="0" borderId="18" xfId="0" applyFont="1" applyBorder="1" applyAlignment="1">
      <alignment horizontal="left" vertical="top"/>
    </xf>
    <xf numFmtId="0" fontId="3" fillId="0" borderId="18" xfId="0" applyFont="1" applyBorder="1" applyAlignment="1">
      <alignment vertical="top"/>
    </xf>
    <xf numFmtId="0" fontId="3" fillId="0" borderId="18" xfId="0" applyFont="1" applyBorder="1" applyAlignment="1">
      <alignment vertical="top" wrapText="1"/>
    </xf>
    <xf numFmtId="49" fontId="3" fillId="0" borderId="18" xfId="0" applyNumberFormat="1" applyFont="1" applyBorder="1" applyAlignment="1">
      <alignment horizontal="center" vertical="top"/>
    </xf>
    <xf numFmtId="165" fontId="10" fillId="0" borderId="23" xfId="1" applyFont="1" applyFill="1" applyBorder="1" applyAlignment="1">
      <alignment horizontal="left" vertical="center"/>
    </xf>
    <xf numFmtId="165" fontId="3" fillId="0" borderId="24" xfId="1" applyFont="1" applyFill="1" applyBorder="1" applyAlignment="1">
      <alignment horizontal="right" vertical="center"/>
    </xf>
    <xf numFmtId="165" fontId="2" fillId="2" borderId="23" xfId="1" applyFont="1" applyFill="1" applyBorder="1" applyAlignment="1">
      <alignment horizontal="center" vertical="top"/>
    </xf>
    <xf numFmtId="165" fontId="2" fillId="0" borderId="22" xfId="1" applyFont="1" applyFill="1" applyBorder="1" applyAlignment="1">
      <alignment horizontal="center"/>
    </xf>
    <xf numFmtId="165" fontId="3" fillId="0" borderId="0" xfId="1" applyFont="1" applyFill="1" applyAlignment="1">
      <alignment horizontal="center" vertical="top"/>
    </xf>
    <xf numFmtId="165" fontId="3" fillId="0" borderId="29" xfId="1" applyFont="1" applyFill="1" applyBorder="1" applyAlignment="1">
      <alignment horizontal="center" vertical="top"/>
    </xf>
    <xf numFmtId="165" fontId="3" fillId="0" borderId="0" xfId="1" applyFont="1" applyFill="1" applyBorder="1" applyAlignment="1">
      <alignment horizontal="right" vertical="top"/>
    </xf>
    <xf numFmtId="165" fontId="2" fillId="2" borderId="21" xfId="1" applyFont="1" applyFill="1" applyBorder="1" applyAlignment="1">
      <alignment horizontal="left" vertical="center" wrapText="1"/>
    </xf>
    <xf numFmtId="165" fontId="6" fillId="0" borderId="0" xfId="1" applyFont="1" applyFill="1" applyBorder="1" applyAlignment="1">
      <alignment horizontal="center"/>
    </xf>
    <xf numFmtId="164" fontId="3" fillId="10" borderId="3" xfId="2" applyNumberFormat="1" applyFont="1" applyFill="1" applyBorder="1"/>
    <xf numFmtId="44" fontId="1" fillId="0" borderId="0" xfId="2" applyNumberFormat="1"/>
    <xf numFmtId="4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44" fontId="3" fillId="0" borderId="5" xfId="2" applyNumberFormat="1" applyFont="1" applyBorder="1"/>
    <xf numFmtId="44" fontId="3" fillId="0" borderId="4" xfId="2" applyNumberFormat="1" applyFont="1" applyBorder="1"/>
    <xf numFmtId="44" fontId="2" fillId="0" borderId="8" xfId="2" applyNumberFormat="1" applyFont="1" applyBorder="1" applyAlignment="1">
      <alignment horizontal="left" wrapText="1" indent="1"/>
    </xf>
    <xf numFmtId="0" fontId="3" fillId="0" borderId="4" xfId="2" applyFont="1" applyBorder="1" applyAlignment="1">
      <alignment wrapText="1"/>
    </xf>
    <xf numFmtId="0" fontId="3" fillId="0" borderId="0" xfId="0" applyFont="1" applyBorder="1" applyAlignment="1">
      <alignment horizontal="center" vertical="top"/>
    </xf>
    <xf numFmtId="2" fontId="3" fillId="0" borderId="0" xfId="4" applyNumberFormat="1" applyFont="1" applyAlignment="1">
      <alignment horizontal="center" vertical="top"/>
    </xf>
    <xf numFmtId="9" fontId="3" fillId="0" borderId="0" xfId="11" applyFont="1" applyFill="1" applyAlignment="1">
      <alignment horizontal="center" vertical="top"/>
    </xf>
    <xf numFmtId="2" fontId="3" fillId="0" borderId="0" xfId="8" applyNumberFormat="1" applyFont="1" applyAlignment="1">
      <alignment horizontal="center" vertical="top" wrapText="1"/>
    </xf>
    <xf numFmtId="0" fontId="3" fillId="0" borderId="17" xfId="0" applyFont="1" applyBorder="1" applyAlignment="1">
      <alignment horizontal="center" wrapText="1"/>
    </xf>
    <xf numFmtId="0" fontId="3" fillId="0" borderId="18" xfId="0" applyFont="1" applyBorder="1" applyAlignment="1">
      <alignment horizontal="center" vertical="top" wrapText="1"/>
    </xf>
    <xf numFmtId="0" fontId="3" fillId="0" borderId="18" xfId="3" applyFont="1" applyFill="1" applyBorder="1" applyAlignment="1">
      <alignment horizontal="left" vertical="top"/>
    </xf>
    <xf numFmtId="0" fontId="3" fillId="0" borderId="0" xfId="12" applyFont="1" applyFill="1" applyAlignment="1">
      <alignment horizontal="center" vertical="top" wrapText="1"/>
    </xf>
    <xf numFmtId="0" fontId="3" fillId="0" borderId="18" xfId="3" applyFont="1" applyFill="1" applyBorder="1" applyAlignment="1">
      <alignment horizontal="left" vertical="top" wrapText="1"/>
    </xf>
    <xf numFmtId="0" fontId="3" fillId="0" borderId="0" xfId="12" applyFont="1" applyFill="1" applyAlignment="1">
      <alignment horizontal="center" vertical="top"/>
    </xf>
    <xf numFmtId="3" fontId="3" fillId="0" borderId="18" xfId="3" applyNumberFormat="1" applyFont="1" applyFill="1" applyBorder="1" applyAlignment="1">
      <alignment horizontal="center" vertical="top"/>
    </xf>
    <xf numFmtId="0" fontId="0" fillId="0" borderId="18" xfId="0" applyFill="1" applyBorder="1"/>
    <xf numFmtId="0" fontId="3" fillId="0" borderId="18" xfId="12" applyFont="1" applyFill="1" applyBorder="1" applyAlignment="1">
      <alignment horizontal="left" vertical="top" wrapText="1" indent="1"/>
    </xf>
    <xf numFmtId="3" fontId="3" fillId="0" borderId="18" xfId="8" applyNumberFormat="1" applyFont="1" applyFill="1" applyBorder="1" applyAlignment="1">
      <alignment horizontal="center" vertical="top"/>
    </xf>
    <xf numFmtId="0" fontId="3" fillId="0" borderId="0" xfId="3" applyFont="1" applyFill="1" applyAlignment="1">
      <alignment horizontal="center" vertical="top" wrapText="1"/>
    </xf>
    <xf numFmtId="0" fontId="3" fillId="0" borderId="18" xfId="3" applyFont="1" applyFill="1" applyBorder="1" applyAlignment="1">
      <alignment horizontal="left" vertical="top" wrapText="1" indent="1"/>
    </xf>
    <xf numFmtId="0" fontId="3" fillId="0" borderId="0" xfId="3" applyFont="1" applyFill="1" applyAlignment="1">
      <alignment horizontal="center" vertical="top"/>
    </xf>
    <xf numFmtId="0" fontId="3" fillId="0" borderId="0" xfId="12" applyFont="1" applyFill="1" applyAlignment="1">
      <alignment horizontal="left" vertical="top" wrapText="1"/>
    </xf>
    <xf numFmtId="0" fontId="3" fillId="0" borderId="14" xfId="12" applyFont="1" applyFill="1" applyBorder="1" applyAlignment="1">
      <alignment horizontal="left" vertical="top" wrapText="1" indent="1"/>
    </xf>
    <xf numFmtId="3" fontId="3" fillId="0" borderId="14" xfId="3" applyNumberFormat="1" applyFont="1" applyFill="1" applyBorder="1" applyAlignment="1">
      <alignment horizontal="center" vertical="top"/>
    </xf>
    <xf numFmtId="0" fontId="3" fillId="0" borderId="14" xfId="3" applyFont="1" applyFill="1" applyBorder="1" applyAlignment="1">
      <alignment horizontal="left" vertical="top" wrapText="1" indent="1"/>
    </xf>
    <xf numFmtId="0" fontId="3" fillId="0" borderId="14" xfId="3" applyFont="1" applyFill="1" applyBorder="1" applyAlignment="1">
      <alignment horizontal="center" vertical="top"/>
    </xf>
    <xf numFmtId="0" fontId="3" fillId="0" borderId="18" xfId="3" applyFont="1" applyFill="1" applyBorder="1" applyAlignment="1">
      <alignment horizontal="center" vertical="top" wrapText="1"/>
    </xf>
    <xf numFmtId="0" fontId="3" fillId="0" borderId="18" xfId="3" applyFont="1" applyFill="1" applyBorder="1" applyAlignment="1">
      <alignment horizontal="center" vertical="top"/>
    </xf>
    <xf numFmtId="0" fontId="3" fillId="0" borderId="14" xfId="12" applyFont="1" applyFill="1" applyBorder="1" applyAlignment="1">
      <alignment horizontal="left" vertical="top"/>
    </xf>
    <xf numFmtId="0" fontId="3" fillId="0" borderId="0" xfId="12" applyFont="1" applyFill="1" applyAlignment="1">
      <alignment horizontal="center" vertical="center"/>
    </xf>
    <xf numFmtId="3" fontId="3" fillId="0" borderId="14" xfId="8" applyNumberFormat="1" applyFont="1" applyFill="1" applyBorder="1" applyAlignment="1">
      <alignment horizontal="center" vertical="top"/>
    </xf>
    <xf numFmtId="0" fontId="0" fillId="0" borderId="14" xfId="0" applyFill="1" applyBorder="1"/>
    <xf numFmtId="0" fontId="3" fillId="0" borderId="16" xfId="3" applyFont="1" applyFill="1" applyBorder="1" applyAlignment="1">
      <alignment horizontal="center" vertical="top"/>
    </xf>
    <xf numFmtId="0" fontId="3" fillId="0" borderId="14" xfId="3" applyFont="1" applyFill="1" applyBorder="1" applyAlignment="1">
      <alignment horizontal="left" vertical="top"/>
    </xf>
    <xf numFmtId="0" fontId="3" fillId="0" borderId="14" xfId="3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vertical="top"/>
    </xf>
    <xf numFmtId="0" fontId="3" fillId="0" borderId="14" xfId="3" applyFont="1" applyFill="1" applyBorder="1" applyAlignment="1">
      <alignment horizontal="center" vertical="top" wrapText="1"/>
    </xf>
    <xf numFmtId="0" fontId="3" fillId="0" borderId="18" xfId="3" applyFont="1" applyFill="1" applyBorder="1" applyAlignment="1">
      <alignment horizontal="left" vertical="top" wrapText="1" indent="2"/>
    </xf>
    <xf numFmtId="4" fontId="3" fillId="0" borderId="14" xfId="8" applyNumberFormat="1" applyFont="1" applyBorder="1" applyAlignment="1">
      <alignment horizontal="center" vertical="top"/>
    </xf>
    <xf numFmtId="0" fontId="3" fillId="0" borderId="0" xfId="3" applyFont="1" applyFill="1" applyBorder="1" applyAlignment="1">
      <alignment horizontal="center" vertical="top" wrapText="1"/>
    </xf>
    <xf numFmtId="0" fontId="3" fillId="0" borderId="0" xfId="3" applyFont="1" applyFill="1" applyBorder="1" applyAlignment="1">
      <alignment horizontal="center" vertical="top"/>
    </xf>
    <xf numFmtId="10" fontId="1" fillId="0" borderId="0" xfId="11" applyNumberFormat="1" applyFont="1"/>
    <xf numFmtId="166" fontId="3" fillId="0" borderId="0" xfId="3" applyNumberFormat="1" applyFont="1" applyAlignment="1">
      <alignment vertical="top"/>
    </xf>
    <xf numFmtId="175" fontId="3" fillId="0" borderId="0" xfId="3" applyNumberFormat="1" applyFont="1" applyAlignment="1">
      <alignment vertical="top"/>
    </xf>
    <xf numFmtId="0" fontId="2" fillId="2" borderId="15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15" xfId="2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/>
    </xf>
    <xf numFmtId="4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49" fontId="2" fillId="0" borderId="25" xfId="2" applyNumberFormat="1" applyFont="1" applyBorder="1" applyAlignment="1">
      <alignment horizontal="left"/>
    </xf>
    <xf numFmtId="0" fontId="2" fillId="0" borderId="23" xfId="2" applyFont="1" applyBorder="1" applyAlignment="1">
      <alignment horizontal="left"/>
    </xf>
    <xf numFmtId="0" fontId="2" fillId="2" borderId="19" xfId="4" applyFont="1" applyFill="1" applyBorder="1" applyAlignment="1">
      <alignment horizontal="left" vertical="center" wrapText="1"/>
    </xf>
    <xf numFmtId="0" fontId="2" fillId="2" borderId="20" xfId="4" applyFont="1" applyFill="1" applyBorder="1" applyAlignment="1">
      <alignment horizontal="left" vertical="center" wrapText="1"/>
    </xf>
    <xf numFmtId="0" fontId="2" fillId="2" borderId="19" xfId="3" applyFont="1" applyFill="1" applyBorder="1" applyAlignment="1">
      <alignment horizontal="left" vertical="center"/>
    </xf>
    <xf numFmtId="0" fontId="2" fillId="2" borderId="20" xfId="3" applyFont="1" applyFill="1" applyBorder="1" applyAlignment="1">
      <alignment horizontal="left" vertical="center"/>
    </xf>
  </cellXfs>
  <cellStyles count="75">
    <cellStyle name="20% - Accent1 2" xfId="19"/>
    <cellStyle name="20% - Accent2 2" xfId="20"/>
    <cellStyle name="20% - Accent3 2" xfId="21"/>
    <cellStyle name="20% - Accent4 2" xfId="24"/>
    <cellStyle name="40% - Accent3 2" xfId="22"/>
    <cellStyle name="60% - Accent3 2" xfId="23"/>
    <cellStyle name="60% - Accent4 2" xfId="25"/>
    <cellStyle name="60% - Accent6 2" xfId="26"/>
    <cellStyle name="Comma" xfId="1" builtinId="3"/>
    <cellStyle name="Comma [0] 2" xfId="16"/>
    <cellStyle name="Comma 10" xfId="72"/>
    <cellStyle name="Comma 2" xfId="7"/>
    <cellStyle name="Comma 2 2" xfId="28"/>
    <cellStyle name="Comma 2 3" xfId="29"/>
    <cellStyle name="Comma 2 3 2" xfId="43"/>
    <cellStyle name="Comma 3" xfId="30"/>
    <cellStyle name="Comma 3 2" xfId="44"/>
    <cellStyle name="Comma 4" xfId="45"/>
    <cellStyle name="Comma 4 2" xfId="46"/>
    <cellStyle name="Comma 5" xfId="47"/>
    <cellStyle name="Comma 6" xfId="42"/>
    <cellStyle name="Comma 7" xfId="70"/>
    <cellStyle name="Comma 8" xfId="15"/>
    <cellStyle name="Comma 9" xfId="73"/>
    <cellStyle name="Comma0" xfId="38"/>
    <cellStyle name="Currency [0] 2" xfId="17"/>
    <cellStyle name="Currency 2" xfId="5"/>
    <cellStyle name="Currency 2 2" xfId="32"/>
    <cellStyle name="Currency 2 2 2" xfId="50"/>
    <cellStyle name="Currency 2 3" xfId="51"/>
    <cellStyle name="Currency 2 4" xfId="49"/>
    <cellStyle name="Currency 2 5" xfId="31"/>
    <cellStyle name="Currency 3" xfId="9"/>
    <cellStyle name="Currency 3 2" xfId="52"/>
    <cellStyle name="Currency 4" xfId="48"/>
    <cellStyle name="Currency 5" xfId="14"/>
    <cellStyle name="Currency 6" xfId="71"/>
    <cellStyle name="Currency 7" xfId="74"/>
    <cellStyle name="Normal" xfId="0" builtinId="0"/>
    <cellStyle name="Normal 10" xfId="13"/>
    <cellStyle name="Normal 11" xfId="40"/>
    <cellStyle name="Normal 2" xfId="3"/>
    <cellStyle name="Normal 2 10" xfId="39"/>
    <cellStyle name="Normal 2 2" xfId="12"/>
    <cellStyle name="Normal 2 2 2" xfId="34"/>
    <cellStyle name="Normal 2 3" xfId="27"/>
    <cellStyle name="Normal 2 3 2" xfId="54"/>
    <cellStyle name="Normal 2 4" xfId="53"/>
    <cellStyle name="Normal 2 5" xfId="33"/>
    <cellStyle name="Normal 3" xfId="4"/>
    <cellStyle name="Normal 3 2" xfId="55"/>
    <cellStyle name="Normal 3 2 2" xfId="56"/>
    <cellStyle name="Normal 3 2 2 2" xfId="57"/>
    <cellStyle name="Normal 4" xfId="10"/>
    <cellStyle name="Normal 4 2" xfId="59"/>
    <cellStyle name="Normal 4 3" xfId="58"/>
    <cellStyle name="Normal 4 4" xfId="35"/>
    <cellStyle name="Normal 5" xfId="8"/>
    <cellStyle name="Normal 5 2" xfId="61"/>
    <cellStyle name="Normal 5 3" xfId="62"/>
    <cellStyle name="Normal 5 3 2" xfId="63"/>
    <cellStyle name="Normal 5 4" xfId="60"/>
    <cellStyle name="Normal 5 5" xfId="36"/>
    <cellStyle name="Normal 6" xfId="64"/>
    <cellStyle name="Normal 6 2" xfId="65"/>
    <cellStyle name="Normal 7" xfId="41"/>
    <cellStyle name="Normal 8" xfId="68"/>
    <cellStyle name="Normal 9" xfId="69"/>
    <cellStyle name="Normal_Sewage Pebble Rock Bills" xfId="2"/>
    <cellStyle name="Percent" xfId="11" builtinId="5"/>
    <cellStyle name="Percent 2" xfId="6"/>
    <cellStyle name="Percent 2 2" xfId="67"/>
    <cellStyle name="Percent 2 3" xfId="37"/>
    <cellStyle name="Percent 3" xfId="66"/>
    <cellStyle name="Title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erner\Desktop\DESKTOP%20FILES\Riverwalk\Riverwalk%20Estimate%20(based%20on%20ADV%20BOQ%20+10%25)%20-%20June%202016%20-%20Phase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BINED SUMMARY"/>
      <sheetName val="SCHEDULE A - GENERAL"/>
      <sheetName val="SCHEDULE B - K22 DOUBLING"/>
      <sheetName val="K22 - DOUBLING"/>
      <sheetName val="SUMMARY SCHEDULE B"/>
      <sheetName val="SCHEDULE C - ON SITE LAB"/>
      <sheetName val="SUMMARY SCHEDULE C"/>
      <sheetName val="SCHEDULE D - RIVERWALK BLVD"/>
      <sheetName val="SUMMARY SCHEDULE D"/>
      <sheetName val="SCHEDULE E - WATER SUPPLY"/>
      <sheetName val="SCHEDULE F - SEWER"/>
      <sheetName val="SUMMARY SCHEDULE 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F18"/>
  <sheetViews>
    <sheetView view="pageBreakPreview" zoomScaleNormal="100" zoomScaleSheetLayoutView="100" workbookViewId="0">
      <selection activeCell="H15" sqref="H15"/>
    </sheetView>
  </sheetViews>
  <sheetFormatPr defaultColWidth="9.140625" defaultRowHeight="18" customHeight="1"/>
  <cols>
    <col min="1" max="1" width="9.7109375" style="1" bestFit="1" customWidth="1"/>
    <col min="2" max="2" width="55" style="1" customWidth="1"/>
    <col min="3" max="3" width="20.42578125" style="1" customWidth="1"/>
    <col min="4" max="4" width="22.5703125" style="1" hidden="1" customWidth="1"/>
    <col min="5" max="5" width="9.140625" style="1"/>
    <col min="6" max="6" width="14.28515625" style="1" bestFit="1" customWidth="1"/>
    <col min="7" max="16384" width="9.140625" style="1"/>
  </cols>
  <sheetData>
    <row r="1" spans="1:6" ht="18" customHeight="1">
      <c r="A1" s="224" t="s">
        <v>64</v>
      </c>
      <c r="B1" s="224"/>
      <c r="C1" s="173"/>
      <c r="D1" s="109"/>
    </row>
    <row r="2" spans="1:6" ht="18" customHeight="1">
      <c r="A2" s="224" t="s">
        <v>65</v>
      </c>
      <c r="B2" s="224"/>
      <c r="C2" s="173"/>
      <c r="D2" s="109"/>
    </row>
    <row r="3" spans="1:6" ht="18" customHeight="1">
      <c r="A3" s="224"/>
      <c r="B3" s="224"/>
      <c r="C3" s="173"/>
      <c r="D3" s="109"/>
    </row>
    <row r="4" spans="1:6" ht="18" customHeight="1">
      <c r="A4" s="225" t="s">
        <v>0</v>
      </c>
      <c r="B4" s="225"/>
      <c r="C4" s="174"/>
      <c r="D4" s="110"/>
    </row>
    <row r="5" spans="1:6" ht="18" customHeight="1" thickBot="1">
      <c r="A5" s="226"/>
      <c r="B5" s="226"/>
      <c r="C5" s="175"/>
      <c r="D5" s="111"/>
    </row>
    <row r="6" spans="1:6" ht="18" customHeight="1" thickTop="1">
      <c r="A6" s="222" t="s">
        <v>1</v>
      </c>
      <c r="B6" s="222" t="s">
        <v>2</v>
      </c>
      <c r="C6" s="222" t="s">
        <v>47</v>
      </c>
      <c r="D6" s="220" t="s">
        <v>52</v>
      </c>
    </row>
    <row r="7" spans="1:6" ht="18" customHeight="1">
      <c r="A7" s="223"/>
      <c r="B7" s="223"/>
      <c r="C7" s="223"/>
      <c r="D7" s="221"/>
    </row>
    <row r="8" spans="1:6" ht="30" customHeight="1">
      <c r="A8" s="2" t="s">
        <v>3</v>
      </c>
      <c r="B8" s="3" t="s">
        <v>51</v>
      </c>
      <c r="C8" s="176"/>
      <c r="D8" s="176" t="e">
        <f>ROUNDUP(SUM(D9:D12)*0.273,-3)</f>
        <v>#REF!</v>
      </c>
      <c r="F8" s="217"/>
    </row>
    <row r="9" spans="1:6" ht="30" customHeight="1">
      <c r="A9" s="2" t="s">
        <v>4</v>
      </c>
      <c r="B9" s="3" t="s">
        <v>66</v>
      </c>
      <c r="C9" s="176"/>
      <c r="D9" s="171">
        <f>'SCHEDULE B - SITE CLEARANCE'!G62</f>
        <v>641940</v>
      </c>
      <c r="F9" s="172"/>
    </row>
    <row r="10" spans="1:6" ht="30" customHeight="1">
      <c r="A10" s="2" t="s">
        <v>5</v>
      </c>
      <c r="B10" s="59" t="s">
        <v>53</v>
      </c>
      <c r="C10" s="176"/>
      <c r="D10" s="171" t="e">
        <f>#REF!</f>
        <v>#REF!</v>
      </c>
      <c r="F10" s="172"/>
    </row>
    <row r="11" spans="1:6" ht="30" customHeight="1">
      <c r="A11" s="2"/>
      <c r="B11" s="59"/>
      <c r="C11" s="176"/>
      <c r="D11" s="171" t="e">
        <f>'SCHEDULE C - CIVIL &amp; STRUC'!#REF!</f>
        <v>#REF!</v>
      </c>
      <c r="F11" s="172"/>
    </row>
    <row r="12" spans="1:6" ht="30" customHeight="1">
      <c r="A12" s="4"/>
      <c r="B12" s="179"/>
      <c r="C12" s="177"/>
      <c r="D12" s="171"/>
      <c r="F12" s="172"/>
    </row>
    <row r="13" spans="1:6" ht="30" customHeight="1">
      <c r="A13" s="2"/>
      <c r="B13" s="3" t="s">
        <v>6</v>
      </c>
      <c r="C13" s="176"/>
      <c r="D13" s="5" t="e">
        <f>SUM(D8:D12)</f>
        <v>#REF!</v>
      </c>
    </row>
    <row r="14" spans="1:6" ht="30" customHeight="1">
      <c r="A14" s="2"/>
      <c r="B14" s="3" t="s">
        <v>99</v>
      </c>
      <c r="C14" s="176"/>
      <c r="D14" s="5" t="e">
        <f>D13*5%</f>
        <v>#REF!</v>
      </c>
    </row>
    <row r="15" spans="1:6" ht="30" customHeight="1">
      <c r="A15" s="2"/>
      <c r="B15" s="3" t="s">
        <v>7</v>
      </c>
      <c r="C15" s="176"/>
      <c r="D15" s="5" t="e">
        <f>SUM(D13:D14)</f>
        <v>#REF!</v>
      </c>
    </row>
    <row r="16" spans="1:6" ht="30" customHeight="1">
      <c r="A16" s="2"/>
      <c r="B16" s="3" t="s">
        <v>39</v>
      </c>
      <c r="C16" s="176"/>
      <c r="D16" s="58" t="e">
        <f>D15*15%</f>
        <v>#REF!</v>
      </c>
    </row>
    <row r="17" spans="1:4" ht="30" customHeight="1" thickBot="1">
      <c r="A17" s="6"/>
      <c r="B17" s="7" t="s">
        <v>8</v>
      </c>
      <c r="C17" s="178"/>
      <c r="D17" s="60" t="e">
        <f>SUM(D15:D16)</f>
        <v>#REF!</v>
      </c>
    </row>
    <row r="18" spans="1:4" ht="18" customHeight="1" thickTop="1"/>
  </sheetData>
  <mergeCells count="9">
    <mergeCell ref="D6:D7"/>
    <mergeCell ref="A6:A7"/>
    <mergeCell ref="B6:B7"/>
    <mergeCell ref="A1:B1"/>
    <mergeCell ref="A2:B2"/>
    <mergeCell ref="A3:B3"/>
    <mergeCell ref="A4:B4"/>
    <mergeCell ref="A5:B5"/>
    <mergeCell ref="C6:C7"/>
  </mergeCells>
  <printOptions horizontalCentered="1"/>
  <pageMargins left="0.59055118110236227" right="0.39370078740157483" top="0.59055118110236227" bottom="0.59055118110236227" header="0.31496062992125984" footer="0.31496062992125984"/>
  <pageSetup paperSize="9" orientation="portrait" useFirstPageNumber="1" r:id="rId1"/>
  <headerFooter alignWithMargins="0">
    <oddHeader>&amp;R&amp;"Arial,Regular"&amp;8Summary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view="pageBreakPreview" zoomScaleNormal="100" zoomScaleSheetLayoutView="100" workbookViewId="0">
      <pane ySplit="3" topLeftCell="A4" activePane="bottomLeft" state="frozen"/>
      <selection activeCell="E10" sqref="E10"/>
      <selection pane="bottomLeft" activeCell="F28" sqref="F28"/>
    </sheetView>
  </sheetViews>
  <sheetFormatPr defaultColWidth="9.140625" defaultRowHeight="13.9" customHeight="1"/>
  <cols>
    <col min="1" max="1" width="6.5703125" style="20" customWidth="1"/>
    <col min="2" max="2" width="12.5703125" style="21" customWidth="1"/>
    <col min="3" max="3" width="42" style="22" customWidth="1"/>
    <col min="4" max="4" width="8.85546875" style="23" bestFit="1" customWidth="1"/>
    <col min="5" max="5" width="11" style="24" customWidth="1"/>
    <col min="6" max="6" width="11.5703125" style="170" customWidth="1"/>
    <col min="7" max="7" width="12.7109375" style="25" customWidth="1"/>
    <col min="8" max="16384" width="9.140625" style="61"/>
  </cols>
  <sheetData>
    <row r="1" spans="1:7" s="8" customFormat="1" ht="14.45" customHeight="1">
      <c r="A1" s="227" t="s">
        <v>64</v>
      </c>
      <c r="B1" s="228"/>
      <c r="C1" s="228"/>
      <c r="D1" s="139"/>
      <c r="E1" s="138"/>
      <c r="F1" s="162" t="s">
        <v>65</v>
      </c>
      <c r="G1" s="137"/>
    </row>
    <row r="2" spans="1:7" s="8" customFormat="1" ht="14.45" customHeight="1">
      <c r="A2" s="136" t="s">
        <v>48</v>
      </c>
      <c r="B2" s="135"/>
      <c r="C2" s="82"/>
      <c r="D2" s="134"/>
      <c r="E2" s="133"/>
      <c r="F2" s="163"/>
      <c r="G2" s="132"/>
    </row>
    <row r="3" spans="1:7" s="37" customFormat="1" ht="11.25">
      <c r="A3" s="33" t="s">
        <v>9</v>
      </c>
      <c r="B3" s="131" t="s">
        <v>10</v>
      </c>
      <c r="C3" s="35" t="s">
        <v>2</v>
      </c>
      <c r="D3" s="130" t="s">
        <v>11</v>
      </c>
      <c r="E3" s="36" t="s">
        <v>12</v>
      </c>
      <c r="F3" s="164" t="s">
        <v>13</v>
      </c>
      <c r="G3" s="129" t="s">
        <v>47</v>
      </c>
    </row>
    <row r="4" spans="1:7" ht="12" customHeight="1">
      <c r="A4" s="115"/>
      <c r="B4" s="116"/>
      <c r="C4" s="120"/>
      <c r="D4" s="128"/>
      <c r="E4" s="127"/>
      <c r="F4" s="165"/>
      <c r="G4" s="126"/>
    </row>
    <row r="5" spans="1:7" ht="12" customHeight="1">
      <c r="A5" s="115">
        <v>1</v>
      </c>
      <c r="B5" s="115" t="s">
        <v>14</v>
      </c>
      <c r="C5" s="125" t="s">
        <v>15</v>
      </c>
      <c r="D5" s="123"/>
      <c r="E5" s="123"/>
      <c r="F5" s="166"/>
      <c r="G5" s="114"/>
    </row>
    <row r="6" spans="1:7" ht="12" customHeight="1">
      <c r="A6" s="101"/>
      <c r="B6" s="98"/>
      <c r="C6" s="125"/>
      <c r="D6" s="123"/>
      <c r="E6" s="123"/>
      <c r="F6" s="166"/>
      <c r="G6" s="114"/>
    </row>
    <row r="7" spans="1:7" ht="12" customHeight="1">
      <c r="A7" s="101" t="s">
        <v>16</v>
      </c>
      <c r="B7" s="102" t="s">
        <v>17</v>
      </c>
      <c r="C7" s="119" t="s">
        <v>18</v>
      </c>
      <c r="D7" s="104" t="s">
        <v>19</v>
      </c>
      <c r="E7" s="105">
        <v>1</v>
      </c>
      <c r="F7" s="181"/>
      <c r="G7" s="114"/>
    </row>
    <row r="8" spans="1:7" ht="12" customHeight="1">
      <c r="A8" s="101"/>
      <c r="B8" s="102"/>
      <c r="C8" s="123"/>
      <c r="D8" s="123"/>
      <c r="E8" s="105"/>
      <c r="F8" s="181"/>
      <c r="G8" s="114"/>
    </row>
    <row r="9" spans="1:7" ht="12">
      <c r="A9" s="98">
        <v>1.2</v>
      </c>
      <c r="B9" s="102" t="s">
        <v>46</v>
      </c>
      <c r="C9" s="119" t="s">
        <v>21</v>
      </c>
      <c r="D9" s="104" t="s">
        <v>19</v>
      </c>
      <c r="E9" s="105">
        <v>1</v>
      </c>
      <c r="F9" s="181"/>
      <c r="G9" s="114"/>
    </row>
    <row r="10" spans="1:7" ht="12" customHeight="1">
      <c r="A10" s="98"/>
      <c r="B10" s="102"/>
      <c r="C10" s="123"/>
      <c r="D10" s="123"/>
      <c r="E10" s="105"/>
      <c r="F10" s="181"/>
      <c r="G10" s="99"/>
    </row>
    <row r="11" spans="1:7" ht="33.75">
      <c r="A11" s="98">
        <v>1.3</v>
      </c>
      <c r="B11" s="102"/>
      <c r="C11" s="118" t="s">
        <v>54</v>
      </c>
      <c r="D11" s="104" t="s">
        <v>20</v>
      </c>
      <c r="E11" s="105">
        <v>1</v>
      </c>
      <c r="F11" s="181"/>
      <c r="G11" s="99"/>
    </row>
    <row r="12" spans="1:7" ht="12" customHeight="1">
      <c r="A12" s="101"/>
      <c r="B12" s="102"/>
      <c r="C12" s="123"/>
      <c r="D12" s="123"/>
      <c r="E12" s="105"/>
      <c r="F12" s="181"/>
      <c r="G12" s="99"/>
    </row>
    <row r="13" spans="1:7" ht="12" customHeight="1">
      <c r="A13" s="98">
        <v>1.4</v>
      </c>
      <c r="B13" s="55">
        <v>8.4</v>
      </c>
      <c r="C13" s="119" t="s">
        <v>22</v>
      </c>
      <c r="D13" s="104" t="s">
        <v>19</v>
      </c>
      <c r="E13" s="105">
        <v>1</v>
      </c>
      <c r="F13" s="181"/>
      <c r="G13" s="99"/>
    </row>
    <row r="14" spans="1:7" ht="12" customHeight="1">
      <c r="A14" s="101"/>
      <c r="B14" s="102"/>
      <c r="C14" s="124"/>
      <c r="D14" s="123"/>
      <c r="E14" s="105"/>
      <c r="F14" s="181"/>
      <c r="G14" s="99"/>
    </row>
    <row r="15" spans="1:7" ht="33.75">
      <c r="A15" s="98">
        <v>1.5</v>
      </c>
      <c r="B15" s="102"/>
      <c r="C15" s="118" t="s">
        <v>54</v>
      </c>
      <c r="D15" s="104" t="s">
        <v>19</v>
      </c>
      <c r="E15" s="105">
        <v>1</v>
      </c>
      <c r="F15" s="181"/>
      <c r="G15" s="99"/>
    </row>
    <row r="16" spans="1:7" ht="12">
      <c r="A16" s="98"/>
      <c r="B16" s="102"/>
      <c r="C16" s="118"/>
      <c r="D16" s="104"/>
      <c r="E16" s="105"/>
      <c r="F16" s="181"/>
      <c r="G16" s="99"/>
    </row>
    <row r="17" spans="1:7" ht="33.75">
      <c r="A17" s="98">
        <v>1.6</v>
      </c>
      <c r="B17" s="102"/>
      <c r="C17" s="118" t="s">
        <v>104</v>
      </c>
      <c r="D17" s="104" t="s">
        <v>20</v>
      </c>
      <c r="E17" s="105">
        <v>1</v>
      </c>
      <c r="F17" s="181"/>
      <c r="G17" s="99"/>
    </row>
    <row r="18" spans="1:7" ht="12.75">
      <c r="A18" s="101"/>
      <c r="B18" s="102"/>
      <c r="C18" s="124"/>
      <c r="D18" s="123"/>
      <c r="E18" s="105"/>
      <c r="F18" s="181"/>
      <c r="G18" s="99"/>
    </row>
    <row r="19" spans="1:7" ht="12" customHeight="1">
      <c r="A19" s="98">
        <v>1.7</v>
      </c>
      <c r="B19" s="55" t="s">
        <v>23</v>
      </c>
      <c r="C19" s="119" t="s">
        <v>24</v>
      </c>
      <c r="D19" s="62"/>
      <c r="E19" s="105"/>
      <c r="F19" s="181"/>
      <c r="G19" s="99"/>
    </row>
    <row r="20" spans="1:7" ht="12" customHeight="1">
      <c r="A20" s="101"/>
      <c r="B20" s="55"/>
      <c r="C20" s="119"/>
      <c r="D20" s="62"/>
      <c r="E20" s="105"/>
      <c r="F20" s="181"/>
      <c r="G20" s="99"/>
    </row>
    <row r="21" spans="1:7" ht="22.5">
      <c r="A21" s="101" t="s">
        <v>109</v>
      </c>
      <c r="B21" s="55"/>
      <c r="C21" s="117" t="s">
        <v>45</v>
      </c>
      <c r="D21" s="62" t="s">
        <v>37</v>
      </c>
      <c r="E21" s="105"/>
      <c r="F21" s="181"/>
      <c r="G21" s="99">
        <v>10000</v>
      </c>
    </row>
    <row r="22" spans="1:7" ht="12">
      <c r="A22" s="101"/>
      <c r="B22" s="55"/>
      <c r="C22" s="117"/>
      <c r="D22" s="62"/>
      <c r="E22" s="105"/>
      <c r="F22" s="181"/>
      <c r="G22" s="99"/>
    </row>
    <row r="23" spans="1:7" ht="12" customHeight="1">
      <c r="A23" s="101"/>
      <c r="B23" s="55"/>
      <c r="C23" s="117" t="s">
        <v>36</v>
      </c>
      <c r="D23" s="62" t="s">
        <v>25</v>
      </c>
      <c r="E23" s="105"/>
      <c r="F23" s="182">
        <v>0.1</v>
      </c>
      <c r="G23" s="99">
        <f>G21*F23</f>
        <v>1000</v>
      </c>
    </row>
    <row r="24" spans="1:7" ht="12" customHeight="1">
      <c r="A24" s="101"/>
      <c r="B24" s="102"/>
      <c r="C24" s="124"/>
      <c r="D24" s="123"/>
      <c r="E24" s="105"/>
      <c r="F24" s="181"/>
      <c r="G24" s="99"/>
    </row>
    <row r="25" spans="1:7" ht="12" customHeight="1">
      <c r="A25" s="98"/>
      <c r="B25" s="102"/>
      <c r="C25" s="118"/>
      <c r="D25" s="104"/>
      <c r="E25" s="105"/>
      <c r="F25" s="181"/>
      <c r="G25" s="99"/>
    </row>
    <row r="26" spans="1:7" ht="12" customHeight="1">
      <c r="A26" s="101"/>
      <c r="B26" s="55"/>
      <c r="C26" s="117"/>
      <c r="D26" s="62"/>
      <c r="E26" s="105"/>
      <c r="F26" s="181"/>
      <c r="G26" s="99"/>
    </row>
    <row r="27" spans="1:7" ht="12" customHeight="1">
      <c r="A27" s="101"/>
      <c r="B27" s="55"/>
      <c r="C27" s="117"/>
      <c r="D27" s="62"/>
      <c r="E27" s="105"/>
      <c r="F27" s="181"/>
      <c r="G27" s="99"/>
    </row>
    <row r="28" spans="1:7" ht="12" customHeight="1">
      <c r="A28" s="101"/>
      <c r="B28" s="55"/>
      <c r="C28" s="117"/>
      <c r="D28" s="62"/>
      <c r="E28" s="105"/>
      <c r="F28" s="182"/>
      <c r="G28" s="99"/>
    </row>
    <row r="29" spans="1:7" ht="12" customHeight="1">
      <c r="A29" s="101"/>
      <c r="B29" s="102"/>
      <c r="C29" s="124"/>
      <c r="D29" s="123"/>
      <c r="E29" s="105"/>
      <c r="F29" s="181"/>
      <c r="G29" s="99"/>
    </row>
    <row r="30" spans="1:7" ht="12" customHeight="1">
      <c r="A30" s="98"/>
      <c r="B30" s="102"/>
      <c r="C30" s="118"/>
      <c r="D30" s="104"/>
      <c r="E30" s="105"/>
      <c r="F30" s="181"/>
      <c r="G30" s="99"/>
    </row>
    <row r="31" spans="1:7" ht="12" customHeight="1">
      <c r="A31" s="101"/>
      <c r="B31" s="118"/>
      <c r="C31" s="117"/>
      <c r="D31" s="104"/>
      <c r="E31" s="105"/>
      <c r="F31" s="166"/>
      <c r="G31" s="99"/>
    </row>
    <row r="32" spans="1:7" ht="12" customHeight="1">
      <c r="A32" s="101"/>
      <c r="B32" s="118"/>
      <c r="C32" s="123"/>
      <c r="D32" s="123"/>
      <c r="E32" s="122"/>
      <c r="F32" s="166"/>
      <c r="G32" s="99"/>
    </row>
    <row r="33" spans="1:7" ht="12" customHeight="1">
      <c r="A33" s="101"/>
      <c r="B33" s="118"/>
      <c r="C33" s="103"/>
      <c r="D33" s="104"/>
      <c r="E33" s="105"/>
      <c r="F33" s="166"/>
      <c r="G33" s="99"/>
    </row>
    <row r="34" spans="1:7" ht="12" customHeight="1">
      <c r="A34" s="101"/>
      <c r="B34" s="118"/>
      <c r="C34" s="103"/>
      <c r="D34" s="104"/>
      <c r="E34" s="105"/>
      <c r="F34" s="166"/>
      <c r="G34" s="99"/>
    </row>
    <row r="35" spans="1:7" ht="12" customHeight="1">
      <c r="A35" s="101"/>
      <c r="B35" s="118"/>
      <c r="C35" s="103"/>
      <c r="D35" s="104"/>
      <c r="E35" s="105"/>
      <c r="F35" s="166"/>
      <c r="G35" s="99"/>
    </row>
    <row r="36" spans="1:7" ht="12" customHeight="1">
      <c r="A36" s="101"/>
      <c r="B36" s="118"/>
      <c r="C36" s="103"/>
      <c r="D36" s="104"/>
      <c r="E36" s="105"/>
      <c r="F36" s="166"/>
      <c r="G36" s="99"/>
    </row>
    <row r="37" spans="1:7" ht="12" customHeight="1">
      <c r="A37" s="101"/>
      <c r="B37" s="118"/>
      <c r="C37" s="103"/>
      <c r="D37" s="104"/>
      <c r="E37" s="105"/>
      <c r="F37" s="166"/>
      <c r="G37" s="99"/>
    </row>
    <row r="38" spans="1:7" ht="12" customHeight="1">
      <c r="A38" s="101"/>
      <c r="B38" s="118"/>
      <c r="C38" s="123"/>
      <c r="D38" s="123"/>
      <c r="E38" s="122"/>
      <c r="F38" s="166"/>
      <c r="G38" s="99"/>
    </row>
    <row r="39" spans="1:7" ht="12.75">
      <c r="A39" s="101"/>
      <c r="B39" s="118"/>
      <c r="C39" s="118"/>
      <c r="D39" s="123"/>
      <c r="E39" s="122"/>
      <c r="F39" s="166"/>
      <c r="G39" s="99"/>
    </row>
    <row r="40" spans="1:7" ht="12" customHeight="1">
      <c r="A40" s="101"/>
      <c r="B40" s="118"/>
      <c r="C40" s="123"/>
      <c r="D40" s="123"/>
      <c r="E40" s="122"/>
      <c r="F40" s="166"/>
      <c r="G40" s="99"/>
    </row>
    <row r="41" spans="1:7" ht="12" customHeight="1">
      <c r="A41" s="101"/>
      <c r="B41" s="118"/>
      <c r="C41" s="119"/>
      <c r="D41" s="104"/>
      <c r="E41" s="105"/>
      <c r="F41" s="166"/>
      <c r="G41" s="99"/>
    </row>
    <row r="42" spans="1:7" ht="12" customHeight="1">
      <c r="A42" s="101"/>
      <c r="B42" s="118"/>
      <c r="C42" s="123"/>
      <c r="D42" s="123"/>
      <c r="E42" s="122"/>
      <c r="F42" s="166"/>
      <c r="G42" s="99"/>
    </row>
    <row r="43" spans="1:7" ht="12" customHeight="1">
      <c r="A43" s="101"/>
      <c r="B43" s="118"/>
      <c r="C43" s="119"/>
      <c r="D43" s="104"/>
      <c r="E43" s="105"/>
      <c r="F43" s="166"/>
      <c r="G43" s="99"/>
    </row>
    <row r="44" spans="1:7" ht="12" customHeight="1">
      <c r="A44" s="101"/>
      <c r="B44" s="118"/>
      <c r="C44" s="123"/>
      <c r="D44" s="123"/>
      <c r="E44" s="122"/>
      <c r="F44" s="166"/>
      <c r="G44" s="99"/>
    </row>
    <row r="45" spans="1:7" ht="12">
      <c r="A45" s="101"/>
      <c r="B45" s="118"/>
      <c r="C45" s="119"/>
      <c r="D45" s="104"/>
      <c r="E45" s="105"/>
      <c r="F45" s="166"/>
      <c r="G45" s="99"/>
    </row>
    <row r="46" spans="1:7" ht="12" customHeight="1">
      <c r="A46" s="101"/>
      <c r="B46" s="118"/>
      <c r="C46" s="123"/>
      <c r="D46" s="123"/>
      <c r="E46" s="122"/>
      <c r="F46" s="166"/>
      <c r="G46" s="99"/>
    </row>
    <row r="47" spans="1:7" ht="12">
      <c r="A47" s="101"/>
      <c r="B47" s="118"/>
      <c r="C47" s="118"/>
      <c r="D47" s="104"/>
      <c r="E47" s="105"/>
      <c r="F47" s="167"/>
      <c r="G47" s="99"/>
    </row>
    <row r="48" spans="1:7" ht="12" customHeight="1">
      <c r="A48" s="101"/>
      <c r="B48" s="55"/>
      <c r="C48" s="119"/>
      <c r="D48" s="62"/>
      <c r="E48" s="105"/>
      <c r="F48" s="166"/>
      <c r="G48" s="99"/>
    </row>
    <row r="49" spans="1:7" ht="12" customHeight="1">
      <c r="A49" s="101"/>
      <c r="B49" s="55"/>
      <c r="C49" s="94"/>
      <c r="D49" s="18"/>
      <c r="E49" s="105"/>
      <c r="F49" s="166"/>
      <c r="G49" s="99"/>
    </row>
    <row r="50" spans="1:7" ht="12" customHeight="1">
      <c r="A50" s="101"/>
      <c r="B50" s="55"/>
      <c r="C50" s="119"/>
      <c r="D50" s="62"/>
      <c r="E50" s="105"/>
      <c r="F50" s="166"/>
      <c r="G50" s="99"/>
    </row>
    <row r="51" spans="1:7" s="14" customFormat="1" ht="11.25">
      <c r="A51" s="86"/>
      <c r="B51" s="54"/>
      <c r="C51" s="94"/>
      <c r="D51" s="18"/>
      <c r="E51" s="87"/>
      <c r="F51" s="168"/>
      <c r="G51" s="99"/>
    </row>
    <row r="52" spans="1:7" s="14" customFormat="1" ht="11.25">
      <c r="A52" s="86"/>
      <c r="B52" s="54"/>
      <c r="C52" s="94"/>
      <c r="D52" s="18"/>
      <c r="E52" s="87"/>
      <c r="F52" s="168"/>
      <c r="G52" s="99"/>
    </row>
    <row r="53" spans="1:7" s="14" customFormat="1" ht="11.25">
      <c r="A53" s="86"/>
      <c r="B53" s="54"/>
      <c r="C53" s="94"/>
      <c r="D53" s="18"/>
      <c r="E53" s="87"/>
      <c r="F53" s="168"/>
      <c r="G53" s="99"/>
    </row>
    <row r="54" spans="1:7" ht="12" customHeight="1">
      <c r="A54" s="101"/>
      <c r="B54" s="55"/>
      <c r="C54" s="119"/>
      <c r="D54" s="62"/>
      <c r="E54" s="105"/>
      <c r="F54" s="166"/>
      <c r="G54" s="114"/>
    </row>
    <row r="55" spans="1:7" ht="12" customHeight="1">
      <c r="A55" s="121"/>
      <c r="B55" s="55"/>
      <c r="C55" s="119"/>
      <c r="D55" s="62"/>
      <c r="E55" s="105"/>
      <c r="F55" s="166"/>
      <c r="G55" s="114"/>
    </row>
    <row r="56" spans="1:7" ht="12" customHeight="1">
      <c r="A56" s="101"/>
      <c r="B56" s="55"/>
      <c r="C56" s="119"/>
      <c r="D56" s="62"/>
      <c r="E56" s="105"/>
      <c r="F56" s="166"/>
      <c r="G56" s="114"/>
    </row>
    <row r="57" spans="1:7" ht="12" customHeight="1">
      <c r="A57" s="101"/>
      <c r="B57" s="55"/>
      <c r="C57" s="119"/>
      <c r="D57" s="62"/>
      <c r="E57" s="105"/>
      <c r="F57" s="166"/>
      <c r="G57" s="114"/>
    </row>
    <row r="58" spans="1:7" ht="12" customHeight="1">
      <c r="A58" s="101"/>
      <c r="B58" s="55"/>
      <c r="C58" s="119"/>
      <c r="D58" s="62"/>
      <c r="E58" s="105"/>
      <c r="F58" s="166"/>
      <c r="G58" s="114"/>
    </row>
    <row r="59" spans="1:7" ht="12" customHeight="1">
      <c r="A59" s="101"/>
      <c r="B59" s="55"/>
      <c r="C59" s="119"/>
      <c r="D59" s="62"/>
      <c r="E59" s="105"/>
      <c r="F59" s="166"/>
      <c r="G59" s="114"/>
    </row>
    <row r="60" spans="1:7" ht="12" customHeight="1">
      <c r="A60" s="101"/>
      <c r="B60" s="55"/>
      <c r="C60" s="119"/>
      <c r="D60" s="62"/>
      <c r="E60" s="105"/>
      <c r="F60" s="166"/>
      <c r="G60" s="114"/>
    </row>
    <row r="61" spans="1:7" ht="12" customHeight="1">
      <c r="A61" s="101"/>
      <c r="B61" s="55"/>
      <c r="C61" s="119"/>
      <c r="D61" s="62"/>
      <c r="E61" s="105"/>
      <c r="F61" s="166"/>
      <c r="G61" s="114"/>
    </row>
    <row r="62" spans="1:7" s="56" customFormat="1" ht="21.75" customHeight="1">
      <c r="A62" s="229" t="s">
        <v>35</v>
      </c>
      <c r="B62" s="230"/>
      <c r="C62" s="230"/>
      <c r="D62" s="230"/>
      <c r="E62" s="230"/>
      <c r="F62" s="169"/>
      <c r="G62" s="57">
        <f>SUM(G5:G60)</f>
        <v>11000</v>
      </c>
    </row>
  </sheetData>
  <mergeCells count="2">
    <mergeCell ref="A1:C1"/>
    <mergeCell ref="A62:E62"/>
  </mergeCells>
  <printOptions horizontalCentered="1"/>
  <pageMargins left="0.19685039370078741" right="0.19685039370078741" top="0.74803149606299213" bottom="0.35433070866141736" header="0.31496062992125984" footer="0.31496062992125984"/>
  <pageSetup paperSize="9" scale="95" fitToHeight="0" orientation="portrait" useFirstPageNumber="1" r:id="rId1"/>
  <headerFooter>
    <oddHeader>&amp;R A - &amp;P</oddHeader>
    <evenFooter>&amp;LSchedule A: General&amp;C&amp;P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Z62"/>
  <sheetViews>
    <sheetView view="pageBreakPreview" zoomScaleNormal="90" zoomScaleSheetLayoutView="100" workbookViewId="0">
      <pane ySplit="3" topLeftCell="A4" activePane="bottomLeft" state="frozen"/>
      <selection activeCell="E10" sqref="E10"/>
      <selection pane="bottomLeft" activeCell="C68" sqref="C68"/>
    </sheetView>
  </sheetViews>
  <sheetFormatPr defaultColWidth="9.140625" defaultRowHeight="13.5" customHeight="1"/>
  <cols>
    <col min="1" max="1" width="7.5703125" style="86" customWidth="1"/>
    <col min="2" max="2" width="13" style="16" customWidth="1"/>
    <col min="3" max="3" width="39.42578125" style="94" customWidth="1"/>
    <col min="4" max="4" width="8.140625" style="28" customWidth="1"/>
    <col min="5" max="5" width="9.140625" style="140" customWidth="1"/>
    <col min="6" max="6" width="9.7109375" style="69" customWidth="1"/>
    <col min="7" max="7" width="12.7109375" style="85" customWidth="1"/>
    <col min="8" max="16384" width="9.140625" style="14"/>
  </cols>
  <sheetData>
    <row r="1" spans="1:7" s="8" customFormat="1" ht="14.45" customHeight="1">
      <c r="A1" s="227" t="s">
        <v>64</v>
      </c>
      <c r="B1" s="228"/>
      <c r="C1" s="228"/>
      <c r="D1" s="139"/>
      <c r="E1" s="138"/>
      <c r="F1" s="162" t="s">
        <v>65</v>
      </c>
      <c r="G1" s="137"/>
    </row>
    <row r="2" spans="1:7" s="8" customFormat="1" ht="14.45" customHeight="1">
      <c r="A2" s="136" t="s">
        <v>49</v>
      </c>
      <c r="B2" s="135"/>
      <c r="C2" s="82"/>
      <c r="D2" s="134"/>
      <c r="E2" s="133"/>
      <c r="F2" s="112"/>
      <c r="G2" s="153"/>
    </row>
    <row r="3" spans="1:7" s="37" customFormat="1" ht="11.25">
      <c r="A3" s="33" t="s">
        <v>9</v>
      </c>
      <c r="B3" s="131" t="s">
        <v>10</v>
      </c>
      <c r="C3" s="35" t="s">
        <v>2</v>
      </c>
      <c r="D3" s="152" t="s">
        <v>11</v>
      </c>
      <c r="E3" s="39" t="s">
        <v>12</v>
      </c>
      <c r="F3" s="151" t="s">
        <v>13</v>
      </c>
      <c r="G3" s="41" t="s">
        <v>47</v>
      </c>
    </row>
    <row r="4" spans="1:7" ht="11.25" customHeight="1">
      <c r="A4" s="150"/>
      <c r="B4" s="149"/>
      <c r="C4" s="148"/>
      <c r="D4" s="147"/>
      <c r="E4" s="146"/>
      <c r="F4" s="68"/>
      <c r="G4" s="143"/>
    </row>
    <row r="5" spans="1:7" ht="11.25" customHeight="1">
      <c r="A5" s="142"/>
      <c r="B5" s="63"/>
      <c r="C5" s="144" t="s">
        <v>91</v>
      </c>
      <c r="D5" s="70"/>
      <c r="E5" s="80"/>
      <c r="F5" s="68"/>
      <c r="G5" s="143"/>
    </row>
    <row r="6" spans="1:7" ht="11.25" customHeight="1">
      <c r="A6" s="142"/>
      <c r="B6" s="63"/>
      <c r="C6" s="95"/>
      <c r="D6" s="70"/>
      <c r="E6" s="80"/>
      <c r="F6" s="68"/>
      <c r="G6" s="143"/>
    </row>
    <row r="7" spans="1:7" ht="11.25" customHeight="1">
      <c r="A7" s="145"/>
      <c r="B7" s="67" t="s">
        <v>26</v>
      </c>
      <c r="C7" s="144" t="s">
        <v>27</v>
      </c>
      <c r="D7" s="70"/>
      <c r="E7" s="80"/>
      <c r="F7" s="68"/>
      <c r="G7" s="143"/>
    </row>
    <row r="8" spans="1:7" ht="11.25" customHeight="1">
      <c r="A8" s="142"/>
      <c r="B8" s="76"/>
      <c r="C8" s="95"/>
      <c r="D8" s="70"/>
      <c r="E8" s="80"/>
      <c r="F8" s="26"/>
    </row>
    <row r="9" spans="1:7" ht="11.25" customHeight="1">
      <c r="A9" s="141">
        <v>1.1000000000000001</v>
      </c>
      <c r="B9" s="76" t="s">
        <v>42</v>
      </c>
      <c r="C9" s="95" t="s">
        <v>28</v>
      </c>
      <c r="D9" s="70"/>
      <c r="E9" s="80"/>
      <c r="F9" s="26"/>
    </row>
    <row r="10" spans="1:7" ht="11.25" customHeight="1">
      <c r="A10" s="142"/>
      <c r="B10" s="76"/>
      <c r="C10" s="95"/>
      <c r="D10" s="64"/>
      <c r="E10" s="80"/>
      <c r="F10" s="31"/>
      <c r="G10" s="96"/>
    </row>
    <row r="11" spans="1:7" ht="11.25" customHeight="1">
      <c r="A11" s="142"/>
      <c r="B11" s="76"/>
      <c r="C11" s="89" t="s">
        <v>68</v>
      </c>
      <c r="D11" s="64" t="s">
        <v>34</v>
      </c>
      <c r="E11" s="80">
        <v>35</v>
      </c>
      <c r="F11" s="31"/>
      <c r="G11" s="96"/>
    </row>
    <row r="12" spans="1:7" ht="11.25" customHeight="1">
      <c r="A12" s="142"/>
      <c r="B12" s="76"/>
      <c r="C12" s="89"/>
      <c r="D12" s="64"/>
      <c r="E12" s="80"/>
      <c r="F12" s="31"/>
      <c r="G12" s="96"/>
    </row>
    <row r="13" spans="1:7" ht="11.25" customHeight="1">
      <c r="A13" s="186">
        <v>1.2</v>
      </c>
      <c r="B13" s="187" t="s">
        <v>40</v>
      </c>
      <c r="C13" s="188" t="s">
        <v>55</v>
      </c>
      <c r="D13" s="189"/>
      <c r="E13" s="190"/>
      <c r="F13" s="31"/>
      <c r="G13" s="96"/>
    </row>
    <row r="14" spans="1:7" ht="11.25" customHeight="1">
      <c r="A14" s="191"/>
      <c r="B14" s="187"/>
      <c r="C14" s="192"/>
      <c r="D14" s="189"/>
      <c r="E14" s="193"/>
      <c r="F14" s="31"/>
      <c r="G14" s="96"/>
    </row>
    <row r="15" spans="1:7" ht="22.5">
      <c r="A15" s="191"/>
      <c r="B15" s="194"/>
      <c r="C15" s="195" t="s">
        <v>105</v>
      </c>
      <c r="D15" s="196" t="s">
        <v>44</v>
      </c>
      <c r="E15" s="190"/>
      <c r="F15" s="31"/>
      <c r="G15" s="96">
        <f>12750*1.2</f>
        <v>15300</v>
      </c>
    </row>
    <row r="16" spans="1:7" ht="11.25" customHeight="1">
      <c r="A16" s="191"/>
      <c r="B16" s="194"/>
      <c r="C16" s="195"/>
      <c r="D16" s="196"/>
      <c r="E16" s="190"/>
      <c r="F16" s="31"/>
      <c r="G16" s="96"/>
    </row>
    <row r="17" spans="1:104" ht="22.5">
      <c r="A17" s="191"/>
      <c r="B17" s="194"/>
      <c r="C17" s="195" t="s">
        <v>106</v>
      </c>
      <c r="D17" s="196" t="s">
        <v>44</v>
      </c>
      <c r="E17" s="190"/>
      <c r="F17" s="31"/>
      <c r="G17" s="96">
        <f>42500*1.2</f>
        <v>51000</v>
      </c>
    </row>
    <row r="18" spans="1:104" ht="11.25" customHeight="1">
      <c r="A18" s="191"/>
      <c r="B18" s="194"/>
      <c r="C18" s="195"/>
      <c r="D18" s="196"/>
      <c r="E18" s="190"/>
      <c r="F18" s="31"/>
      <c r="G18" s="96"/>
    </row>
    <row r="19" spans="1:104" ht="22.5">
      <c r="A19" s="191"/>
      <c r="B19" s="194"/>
      <c r="C19" s="195" t="s">
        <v>107</v>
      </c>
      <c r="D19" s="196" t="s">
        <v>44</v>
      </c>
      <c r="E19" s="190"/>
      <c r="F19" s="31"/>
      <c r="G19" s="96">
        <f>397700*1.2</f>
        <v>477240</v>
      </c>
    </row>
    <row r="20" spans="1:104" ht="11.25" customHeight="1">
      <c r="A20" s="191"/>
      <c r="B20" s="197"/>
      <c r="C20" s="198"/>
      <c r="D20" s="189"/>
      <c r="E20" s="199"/>
      <c r="F20" s="31"/>
      <c r="G20" s="96"/>
    </row>
    <row r="21" spans="1:104" ht="11.25" customHeight="1">
      <c r="A21" s="191"/>
      <c r="B21" s="197"/>
      <c r="C21" s="200" t="s">
        <v>100</v>
      </c>
      <c r="D21" s="196" t="s">
        <v>44</v>
      </c>
      <c r="E21" s="199"/>
      <c r="F21" s="31"/>
      <c r="G21" s="96">
        <v>48000</v>
      </c>
    </row>
    <row r="22" spans="1:104" ht="11.25" customHeight="1">
      <c r="A22" s="191"/>
      <c r="B22" s="197"/>
      <c r="C22" s="198"/>
      <c r="D22" s="189"/>
      <c r="E22" s="199"/>
      <c r="F22" s="31"/>
      <c r="G22" s="96"/>
    </row>
    <row r="23" spans="1:104" ht="11.25" customHeight="1">
      <c r="A23" s="191"/>
      <c r="B23" s="197"/>
      <c r="C23" s="200" t="s">
        <v>101</v>
      </c>
      <c r="D23" s="196" t="s">
        <v>44</v>
      </c>
      <c r="E23" s="199"/>
      <c r="F23" s="31"/>
      <c r="G23" s="96">
        <v>50400</v>
      </c>
    </row>
    <row r="24" spans="1:104" ht="11.25" customHeight="1">
      <c r="A24" s="191"/>
      <c r="B24" s="197"/>
      <c r="C24" s="200"/>
      <c r="D24" s="201"/>
      <c r="E24" s="199"/>
      <c r="F24" s="31"/>
      <c r="G24" s="32"/>
    </row>
    <row r="25" spans="1:104" ht="15">
      <c r="A25" s="191"/>
      <c r="B25" s="197"/>
      <c r="C25" s="200"/>
      <c r="D25" s="201"/>
      <c r="E25" s="199"/>
      <c r="F25" s="31"/>
      <c r="G25" s="96"/>
    </row>
    <row r="26" spans="1:104" ht="11.25" customHeight="1">
      <c r="A26" s="186"/>
      <c r="B26" s="202"/>
      <c r="C26" s="195"/>
      <c r="D26" s="203"/>
      <c r="E26" s="190"/>
      <c r="F26" s="31"/>
      <c r="G26" s="96"/>
    </row>
    <row r="27" spans="1:104" ht="11.25" customHeight="1">
      <c r="A27" s="186"/>
      <c r="B27" s="194"/>
      <c r="C27" s="195"/>
      <c r="D27" s="196"/>
      <c r="E27" s="190"/>
      <c r="F27" s="31"/>
      <c r="G27" s="96"/>
    </row>
    <row r="28" spans="1:104" s="85" customFormat="1" ht="11.25" customHeight="1">
      <c r="A28" s="186"/>
      <c r="B28" s="202"/>
      <c r="C28" s="195"/>
      <c r="D28" s="203"/>
      <c r="E28" s="190"/>
      <c r="F28" s="31"/>
      <c r="G28" s="96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</row>
    <row r="29" spans="1:104" s="85" customFormat="1" ht="11.25" customHeight="1">
      <c r="A29" s="186"/>
      <c r="B29" s="215"/>
      <c r="C29" s="195"/>
      <c r="D29" s="216"/>
      <c r="E29" s="190"/>
      <c r="F29" s="31"/>
      <c r="G29" s="96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</row>
    <row r="30" spans="1:104" s="85" customFormat="1" ht="11.25" customHeight="1">
      <c r="A30" s="186"/>
      <c r="B30" s="215"/>
      <c r="C30" s="195"/>
      <c r="D30" s="216"/>
      <c r="E30" s="190"/>
      <c r="F30" s="31"/>
      <c r="G30" s="96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</row>
    <row r="31" spans="1:104" s="85" customFormat="1" ht="11.25" customHeight="1">
      <c r="A31" s="186"/>
      <c r="B31" s="215"/>
      <c r="C31" s="195"/>
      <c r="D31" s="216"/>
      <c r="E31" s="190"/>
      <c r="F31" s="31"/>
      <c r="G31" s="96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</row>
    <row r="32" spans="1:104" s="85" customFormat="1" ht="11.25" customHeight="1">
      <c r="A32" s="186"/>
      <c r="B32" s="215"/>
      <c r="C32" s="195"/>
      <c r="D32" s="216"/>
      <c r="E32" s="190"/>
      <c r="F32" s="31"/>
      <c r="G32" s="96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</row>
    <row r="33" spans="1:104" s="85" customFormat="1" ht="11.25" customHeight="1">
      <c r="A33" s="186"/>
      <c r="B33" s="215"/>
      <c r="C33" s="195"/>
      <c r="D33" s="216"/>
      <c r="E33" s="190"/>
      <c r="F33" s="31"/>
      <c r="G33" s="96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</row>
    <row r="34" spans="1:104" s="85" customFormat="1" ht="11.25" customHeight="1">
      <c r="A34" s="186"/>
      <c r="B34" s="215"/>
      <c r="C34" s="195"/>
      <c r="D34" s="216"/>
      <c r="E34" s="190"/>
      <c r="F34" s="31"/>
      <c r="G34" s="96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</row>
    <row r="35" spans="1:104" s="85" customFormat="1" ht="11.25" customHeight="1">
      <c r="A35" s="186"/>
      <c r="B35" s="215"/>
      <c r="C35" s="195"/>
      <c r="D35" s="216"/>
      <c r="E35" s="190"/>
      <c r="F35" s="31"/>
      <c r="G35" s="96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</row>
    <row r="36" spans="1:104" s="85" customFormat="1" ht="11.25" customHeight="1">
      <c r="A36" s="186"/>
      <c r="B36" s="215"/>
      <c r="C36" s="195"/>
      <c r="D36" s="216"/>
      <c r="E36" s="190"/>
      <c r="F36" s="31"/>
      <c r="G36" s="96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</row>
    <row r="37" spans="1:104" s="85" customFormat="1" ht="11.25" customHeight="1">
      <c r="A37" s="186"/>
      <c r="B37" s="194"/>
      <c r="C37" s="195"/>
      <c r="D37" s="196"/>
      <c r="E37" s="190"/>
      <c r="F37" s="31"/>
      <c r="G37" s="96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</row>
    <row r="38" spans="1:104" s="85" customFormat="1" ht="11.25" customHeight="1">
      <c r="A38" s="186"/>
      <c r="B38" s="187"/>
      <c r="C38" s="192"/>
      <c r="D38" s="189"/>
      <c r="E38" s="190"/>
      <c r="F38" s="31"/>
      <c r="G38" s="96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</row>
    <row r="39" spans="1:104" s="85" customFormat="1" ht="11.25" customHeight="1">
      <c r="A39" s="204"/>
      <c r="B39" s="197"/>
      <c r="C39" s="198"/>
      <c r="D39" s="205"/>
      <c r="E39" s="206"/>
      <c r="F39" s="31"/>
      <c r="G39" s="96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</row>
    <row r="40" spans="1:104" s="85" customFormat="1" ht="11.25" customHeight="1">
      <c r="A40" s="207"/>
      <c r="B40" s="197"/>
      <c r="C40" s="195"/>
      <c r="D40" s="208"/>
      <c r="E40" s="206"/>
      <c r="F40" s="31"/>
      <c r="G40" s="96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</row>
    <row r="41" spans="1:104" s="85" customFormat="1" ht="11.25" customHeight="1">
      <c r="A41" s="207"/>
      <c r="B41" s="197"/>
      <c r="C41" s="198"/>
      <c r="D41" s="189"/>
      <c r="E41" s="206"/>
      <c r="F41" s="31"/>
      <c r="G41" s="32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</row>
    <row r="42" spans="1:104" s="85" customFormat="1" ht="11.25" customHeight="1">
      <c r="A42" s="191"/>
      <c r="B42" s="197"/>
      <c r="C42" s="192"/>
      <c r="D42" s="189"/>
      <c r="E42" s="193"/>
      <c r="F42" s="31"/>
      <c r="G42" s="96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</row>
    <row r="43" spans="1:104" s="85" customFormat="1" ht="11.25" customHeight="1">
      <c r="A43" s="209"/>
      <c r="B43" s="187"/>
      <c r="C43" s="200"/>
      <c r="D43" s="208"/>
      <c r="E43" s="199"/>
      <c r="F43" s="31"/>
      <c r="G43" s="96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</row>
    <row r="44" spans="1:104" s="85" customFormat="1" ht="11.25" customHeight="1">
      <c r="A44" s="209"/>
      <c r="B44" s="187"/>
      <c r="C44" s="210"/>
      <c r="D44" s="189"/>
      <c r="E44" s="199"/>
      <c r="F44" s="31"/>
      <c r="G44" s="32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</row>
    <row r="45" spans="1:104" s="85" customFormat="1" ht="11.25" customHeight="1">
      <c r="A45" s="186"/>
      <c r="B45" s="194"/>
      <c r="C45" s="195"/>
      <c r="D45" s="196"/>
      <c r="E45" s="190"/>
      <c r="F45" s="31"/>
      <c r="G45" s="96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</row>
    <row r="46" spans="1:104" s="85" customFormat="1" ht="11.25" customHeight="1">
      <c r="A46" s="186"/>
      <c r="B46" s="194"/>
      <c r="C46" s="195"/>
      <c r="D46" s="211"/>
      <c r="E46" s="190"/>
      <c r="F46" s="31"/>
      <c r="G46" s="96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</row>
    <row r="47" spans="1:104" s="85" customFormat="1" ht="11.25" customHeight="1">
      <c r="A47" s="209"/>
      <c r="B47" s="187"/>
      <c r="C47" s="198"/>
      <c r="D47" s="189"/>
      <c r="E47" s="199"/>
      <c r="F47" s="31"/>
      <c r="G47" s="96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</row>
    <row r="48" spans="1:104" s="85" customFormat="1" ht="11.25" customHeight="1">
      <c r="A48" s="209"/>
      <c r="B48" s="212"/>
      <c r="C48" s="210"/>
      <c r="D48" s="201"/>
      <c r="E48" s="199"/>
      <c r="F48" s="31"/>
      <c r="G48" s="32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</row>
    <row r="49" spans="1:104" s="85" customFormat="1" ht="11.25" customHeight="1">
      <c r="A49" s="209"/>
      <c r="B49" s="212"/>
      <c r="C49" s="200"/>
      <c r="D49" s="201"/>
      <c r="E49" s="199"/>
      <c r="F49" s="31"/>
      <c r="G49" s="32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</row>
    <row r="50" spans="1:104" s="85" customFormat="1" ht="11.25" customHeight="1">
      <c r="A50" s="209"/>
      <c r="B50" s="212"/>
      <c r="C50" s="200"/>
      <c r="D50" s="201"/>
      <c r="E50" s="199"/>
      <c r="F50" s="31"/>
      <c r="G50" s="96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</row>
    <row r="51" spans="1:104" s="85" customFormat="1" ht="11.25" customHeight="1">
      <c r="A51" s="186"/>
      <c r="B51" s="202"/>
      <c r="C51" s="213"/>
      <c r="D51" s="203"/>
      <c r="E51" s="203"/>
      <c r="F51" s="26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</row>
    <row r="52" spans="1:104" s="85" customFormat="1" ht="11.25" customHeight="1">
      <c r="A52" s="86"/>
      <c r="B52" s="100"/>
      <c r="C52" s="92"/>
      <c r="D52" s="87"/>
      <c r="E52" s="87"/>
      <c r="F52" s="26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</row>
    <row r="53" spans="1:104" s="85" customFormat="1" ht="11.25" customHeight="1">
      <c r="A53" s="86"/>
      <c r="B53" s="100"/>
      <c r="C53" s="106"/>
      <c r="D53" s="75"/>
      <c r="E53" s="87"/>
      <c r="F53" s="26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</row>
    <row r="54" spans="1:104" s="85" customFormat="1" ht="11.25" customHeight="1">
      <c r="A54" s="86"/>
      <c r="B54" s="100"/>
      <c r="C54" s="106"/>
      <c r="D54" s="75"/>
      <c r="E54" s="87"/>
      <c r="F54" s="26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</row>
    <row r="55" spans="1:104" s="85" customFormat="1" ht="11.25" customHeight="1">
      <c r="A55" s="86"/>
      <c r="B55" s="100"/>
      <c r="C55" s="106"/>
      <c r="D55" s="75"/>
      <c r="E55" s="87"/>
      <c r="F55" s="26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</row>
    <row r="56" spans="1:104" s="85" customFormat="1" ht="11.25" customHeight="1">
      <c r="A56" s="86"/>
      <c r="B56" s="100"/>
      <c r="C56" s="106"/>
      <c r="D56" s="75"/>
      <c r="E56" s="87"/>
      <c r="F56" s="26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</row>
    <row r="57" spans="1:104" s="85" customFormat="1" ht="11.25" customHeight="1">
      <c r="A57" s="86"/>
      <c r="B57" s="100"/>
      <c r="C57" s="106"/>
      <c r="D57" s="75"/>
      <c r="E57" s="87"/>
      <c r="F57" s="26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</row>
    <row r="58" spans="1:104" s="85" customFormat="1" ht="11.25" customHeight="1">
      <c r="A58" s="86"/>
      <c r="B58" s="100"/>
      <c r="C58" s="106"/>
      <c r="D58" s="75"/>
      <c r="E58" s="87"/>
      <c r="F58" s="26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</row>
    <row r="59" spans="1:104" s="85" customFormat="1" ht="11.25" customHeight="1">
      <c r="A59" s="86"/>
      <c r="B59" s="100"/>
      <c r="C59" s="106"/>
      <c r="D59" s="75"/>
      <c r="E59" s="87"/>
      <c r="F59" s="26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</row>
    <row r="60" spans="1:104" s="85" customFormat="1" ht="11.25" customHeight="1">
      <c r="A60" s="86"/>
      <c r="B60" s="100"/>
      <c r="C60" s="94"/>
      <c r="D60" s="87"/>
      <c r="E60" s="87"/>
      <c r="F60" s="26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</row>
    <row r="61" spans="1:104" s="85" customFormat="1" ht="11.25">
      <c r="A61" s="86"/>
      <c r="B61" s="100"/>
      <c r="C61" s="92"/>
      <c r="D61" s="87"/>
      <c r="E61" s="87"/>
      <c r="F61" s="26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</row>
    <row r="62" spans="1:104" s="37" customFormat="1" ht="22.5" customHeight="1">
      <c r="A62" s="231" t="s">
        <v>38</v>
      </c>
      <c r="B62" s="232"/>
      <c r="C62" s="232"/>
      <c r="D62" s="232"/>
      <c r="E62" s="232"/>
      <c r="F62" s="113"/>
      <c r="G62" s="41">
        <f>SUM(G6:G61)</f>
        <v>641940</v>
      </c>
    </row>
  </sheetData>
  <mergeCells count="2">
    <mergeCell ref="A1:C1"/>
    <mergeCell ref="A62:E62"/>
  </mergeCells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portrait" useFirstPageNumber="1" r:id="rId1"/>
  <headerFooter>
    <oddHeader>&amp;R&amp;8B -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Y175"/>
  <sheetViews>
    <sheetView tabSelected="1" view="pageBreakPreview" zoomScaleNormal="90" zoomScaleSheetLayoutView="100" workbookViewId="0">
      <pane ySplit="3" topLeftCell="A4" activePane="bottomLeft" state="frozen"/>
      <selection activeCell="E10" sqref="E10"/>
      <selection pane="bottomLeft" activeCell="K78" sqref="K78"/>
    </sheetView>
  </sheetViews>
  <sheetFormatPr defaultColWidth="9.140625" defaultRowHeight="13.5" customHeight="1"/>
  <cols>
    <col min="1" max="1" width="7.5703125" style="15" customWidth="1"/>
    <col min="2" max="2" width="13" style="16" customWidth="1"/>
    <col min="3" max="3" width="39.42578125" style="17" customWidth="1"/>
    <col min="4" max="4" width="8.140625" style="28" customWidth="1"/>
    <col min="5" max="5" width="9.140625" style="29" customWidth="1"/>
    <col min="6" max="6" width="10.5703125" style="69" customWidth="1"/>
    <col min="7" max="7" width="12.7109375" style="27" customWidth="1"/>
    <col min="8" max="10" width="9.140625" style="14"/>
    <col min="11" max="11" width="11.140625" style="14" customWidth="1"/>
    <col min="12" max="16384" width="9.140625" style="14"/>
  </cols>
  <sheetData>
    <row r="1" spans="1:11" s="8" customFormat="1" ht="14.45" customHeight="1">
      <c r="A1" s="227" t="s">
        <v>64</v>
      </c>
      <c r="B1" s="228"/>
      <c r="C1" s="228"/>
      <c r="D1" s="139"/>
      <c r="E1" s="138"/>
      <c r="F1" s="162" t="s">
        <v>65</v>
      </c>
      <c r="G1" s="137"/>
    </row>
    <row r="2" spans="1:11" s="8" customFormat="1" ht="14.45" customHeight="1">
      <c r="A2" s="9" t="s">
        <v>67</v>
      </c>
      <c r="B2" s="10"/>
      <c r="C2" s="11"/>
      <c r="D2" s="12"/>
      <c r="E2" s="13"/>
      <c r="F2" s="65"/>
      <c r="G2" s="66"/>
    </row>
    <row r="3" spans="1:11" s="37" customFormat="1" ht="11.25">
      <c r="A3" s="33" t="s">
        <v>9</v>
      </c>
      <c r="B3" s="34" t="s">
        <v>10</v>
      </c>
      <c r="C3" s="35" t="s">
        <v>2</v>
      </c>
      <c r="D3" s="38" t="s">
        <v>11</v>
      </c>
      <c r="E3" s="39" t="s">
        <v>12</v>
      </c>
      <c r="F3" s="40" t="s">
        <v>13</v>
      </c>
      <c r="G3" s="41" t="s">
        <v>47</v>
      </c>
    </row>
    <row r="4" spans="1:11" ht="11.25">
      <c r="A4" s="86"/>
      <c r="C4" s="91"/>
      <c r="E4" s="84"/>
      <c r="F4" s="26"/>
      <c r="G4" s="85"/>
    </row>
    <row r="5" spans="1:11" ht="11.25">
      <c r="A5" s="86"/>
      <c r="B5" s="71"/>
      <c r="C5" s="157" t="s">
        <v>69</v>
      </c>
      <c r="E5" s="84"/>
      <c r="F5" s="26"/>
      <c r="G5" s="85"/>
    </row>
    <row r="6" spans="1:11" ht="11.25">
      <c r="A6" s="86"/>
      <c r="B6" s="71"/>
      <c r="C6" s="157"/>
      <c r="E6" s="84"/>
      <c r="F6" s="26"/>
      <c r="G6" s="85"/>
    </row>
    <row r="7" spans="1:11" ht="22.5">
      <c r="A7" s="15">
        <v>1.1000000000000001</v>
      </c>
      <c r="B7" s="183" t="s">
        <v>71</v>
      </c>
      <c r="C7" s="90" t="s">
        <v>97</v>
      </c>
      <c r="D7" s="72" t="s">
        <v>32</v>
      </c>
      <c r="E7" s="19">
        <v>5</v>
      </c>
      <c r="F7" s="31"/>
      <c r="G7" s="96"/>
    </row>
    <row r="8" spans="1:11" ht="11.25">
      <c r="B8" s="183"/>
      <c r="C8" s="90"/>
      <c r="D8" s="79"/>
      <c r="E8" s="19"/>
      <c r="F8" s="26"/>
      <c r="G8" s="85"/>
    </row>
    <row r="9" spans="1:11" ht="22.5">
      <c r="A9" s="74">
        <v>1.2</v>
      </c>
      <c r="B9" s="54" t="s">
        <v>58</v>
      </c>
      <c r="C9" s="94" t="s">
        <v>63</v>
      </c>
      <c r="D9" s="18" t="s">
        <v>34</v>
      </c>
      <c r="E9" s="87">
        <v>40</v>
      </c>
      <c r="F9" s="31"/>
      <c r="G9" s="96"/>
    </row>
    <row r="10" spans="1:11" ht="11.25">
      <c r="A10" s="44"/>
      <c r="B10" s="45"/>
      <c r="C10" s="30"/>
      <c r="D10" s="18"/>
      <c r="E10" s="43"/>
      <c r="F10" s="26"/>
      <c r="G10" s="85"/>
    </row>
    <row r="11" spans="1:11" ht="22.5">
      <c r="A11" s="52">
        <v>1.3</v>
      </c>
      <c r="B11" s="54" t="s">
        <v>60</v>
      </c>
      <c r="C11" s="93" t="s">
        <v>70</v>
      </c>
      <c r="D11" s="18" t="s">
        <v>33</v>
      </c>
      <c r="E11" s="87">
        <v>10</v>
      </c>
      <c r="F11" s="31"/>
      <c r="G11" s="96"/>
    </row>
    <row r="12" spans="1:11" ht="11.25">
      <c r="A12" s="44"/>
      <c r="B12" s="45"/>
      <c r="C12" s="47"/>
      <c r="D12" s="42"/>
      <c r="E12" s="43"/>
      <c r="F12" s="26"/>
      <c r="G12" s="85"/>
      <c r="K12" s="218"/>
    </row>
    <row r="13" spans="1:11" ht="22.5">
      <c r="A13" s="52">
        <v>1.4</v>
      </c>
      <c r="B13" s="184" t="s">
        <v>76</v>
      </c>
      <c r="C13" s="158" t="s">
        <v>94</v>
      </c>
      <c r="D13" s="97" t="s">
        <v>30</v>
      </c>
      <c r="E13" s="43">
        <v>25</v>
      </c>
      <c r="F13" s="31"/>
      <c r="G13" s="96"/>
      <c r="K13" s="219"/>
    </row>
    <row r="14" spans="1:11" ht="11.25">
      <c r="A14" s="86"/>
      <c r="B14" s="97"/>
      <c r="C14" s="156"/>
      <c r="D14" s="97"/>
      <c r="E14" s="84"/>
      <c r="F14" s="26"/>
      <c r="G14" s="85"/>
      <c r="K14" s="219"/>
    </row>
    <row r="15" spans="1:11" ht="22.5">
      <c r="A15" s="86">
        <v>1.5</v>
      </c>
      <c r="B15" s="185" t="s">
        <v>73</v>
      </c>
      <c r="C15" s="160" t="s">
        <v>96</v>
      </c>
      <c r="D15" s="161" t="s">
        <v>43</v>
      </c>
      <c r="E15" s="80">
        <v>30</v>
      </c>
      <c r="F15" s="31"/>
      <c r="G15" s="96"/>
    </row>
    <row r="16" spans="1:11" ht="11.25">
      <c r="A16" s="86"/>
      <c r="B16" s="156"/>
      <c r="C16" s="159"/>
      <c r="D16" s="161"/>
      <c r="E16" s="80"/>
      <c r="F16" s="31"/>
      <c r="G16" s="85"/>
    </row>
    <row r="17" spans="1:7" ht="22.5">
      <c r="A17" s="86">
        <v>1.6</v>
      </c>
      <c r="B17" s="185" t="s">
        <v>61</v>
      </c>
      <c r="C17" s="81" t="s">
        <v>72</v>
      </c>
      <c r="D17" s="107" t="s">
        <v>30</v>
      </c>
      <c r="E17" s="80">
        <v>10</v>
      </c>
      <c r="F17" s="31"/>
      <c r="G17" s="96"/>
    </row>
    <row r="18" spans="1:7" ht="11.25">
      <c r="A18" s="86"/>
      <c r="C18" s="91"/>
      <c r="E18" s="84"/>
      <c r="F18" s="31"/>
      <c r="G18" s="85"/>
    </row>
    <row r="19" spans="1:7" ht="33.75">
      <c r="A19" s="86">
        <v>1.7</v>
      </c>
      <c r="B19" s="54" t="s">
        <v>74</v>
      </c>
      <c r="C19" s="94" t="s">
        <v>75</v>
      </c>
      <c r="D19" s="18" t="s">
        <v>30</v>
      </c>
      <c r="E19" s="87">
        <v>2.5</v>
      </c>
      <c r="F19" s="31"/>
      <c r="G19" s="96"/>
    </row>
    <row r="20" spans="1:7" ht="11.25">
      <c r="A20" s="86"/>
      <c r="B20" s="54"/>
      <c r="C20" s="94"/>
      <c r="D20" s="18"/>
      <c r="E20" s="84"/>
      <c r="F20" s="31"/>
      <c r="G20" s="85"/>
    </row>
    <row r="21" spans="1:7" ht="11.25">
      <c r="A21" s="86"/>
      <c r="B21" s="78"/>
      <c r="C21" s="157"/>
      <c r="D21" s="18"/>
      <c r="E21" s="84"/>
      <c r="F21" s="31"/>
      <c r="G21" s="85"/>
    </row>
    <row r="22" spans="1:7" ht="11.25">
      <c r="A22" s="86"/>
      <c r="C22" s="91"/>
      <c r="E22" s="84"/>
      <c r="F22" s="31"/>
      <c r="G22" s="85"/>
    </row>
    <row r="23" spans="1:7" ht="11.25">
      <c r="A23" s="86"/>
      <c r="B23" s="54"/>
      <c r="C23" s="94"/>
      <c r="D23" s="18"/>
      <c r="E23" s="87"/>
      <c r="F23" s="31"/>
      <c r="G23" s="96"/>
    </row>
    <row r="24" spans="1:7" ht="11.25">
      <c r="A24" s="86"/>
      <c r="C24" s="91"/>
      <c r="E24" s="84"/>
      <c r="F24" s="31"/>
      <c r="G24" s="85"/>
    </row>
    <row r="25" spans="1:7" ht="11.25">
      <c r="A25" s="86"/>
      <c r="B25" s="54"/>
      <c r="C25" s="94"/>
      <c r="D25" s="18"/>
      <c r="E25" s="84"/>
      <c r="F25" s="31"/>
      <c r="G25" s="96"/>
    </row>
    <row r="26" spans="1:7" ht="11.25">
      <c r="A26" s="86"/>
      <c r="C26" s="91"/>
      <c r="E26" s="84"/>
      <c r="F26" s="31"/>
      <c r="G26" s="85"/>
    </row>
    <row r="27" spans="1:7" ht="11.25">
      <c r="A27" s="86"/>
      <c r="B27" s="54"/>
      <c r="C27" s="91"/>
      <c r="E27" s="84"/>
      <c r="F27" s="31"/>
      <c r="G27" s="96"/>
    </row>
    <row r="28" spans="1:7" ht="11.25">
      <c r="A28" s="86"/>
      <c r="C28" s="91"/>
      <c r="E28" s="84"/>
      <c r="F28" s="31"/>
      <c r="G28" s="85"/>
    </row>
    <row r="29" spans="1:7" ht="11.25">
      <c r="A29" s="86"/>
      <c r="B29" s="54"/>
      <c r="C29" s="91"/>
      <c r="E29" s="84"/>
      <c r="F29" s="31"/>
      <c r="G29" s="96"/>
    </row>
    <row r="30" spans="1:7" ht="11.25">
      <c r="A30" s="86"/>
      <c r="C30" s="91"/>
      <c r="E30" s="84"/>
      <c r="F30" s="31"/>
      <c r="G30" s="85"/>
    </row>
    <row r="31" spans="1:7" ht="11.25">
      <c r="A31" s="86"/>
      <c r="B31" s="54"/>
      <c r="C31" s="91"/>
      <c r="E31" s="84"/>
      <c r="F31" s="31"/>
      <c r="G31" s="85"/>
    </row>
    <row r="32" spans="1:7" ht="11.25">
      <c r="A32" s="86"/>
      <c r="C32" s="91"/>
      <c r="E32" s="84"/>
      <c r="F32" s="31"/>
      <c r="G32" s="85"/>
    </row>
    <row r="33" spans="1:7" ht="11.25">
      <c r="A33" s="86"/>
      <c r="C33" s="92"/>
      <c r="E33" s="84"/>
      <c r="F33" s="31"/>
      <c r="G33" s="96"/>
    </row>
    <row r="34" spans="1:7" ht="11.25">
      <c r="A34" s="86"/>
      <c r="C34" s="91"/>
      <c r="E34" s="84"/>
      <c r="F34" s="31"/>
      <c r="G34" s="85"/>
    </row>
    <row r="35" spans="1:7" ht="11.25">
      <c r="A35" s="86"/>
      <c r="C35" s="92"/>
      <c r="E35" s="84"/>
      <c r="F35" s="31"/>
      <c r="G35" s="96"/>
    </row>
    <row r="36" spans="1:7" ht="11.25">
      <c r="A36" s="86"/>
      <c r="C36" s="91"/>
      <c r="E36" s="84"/>
      <c r="F36" s="31"/>
      <c r="G36" s="85"/>
    </row>
    <row r="37" spans="1:7" ht="11.25">
      <c r="A37" s="86"/>
      <c r="B37" s="54"/>
      <c r="C37" s="91"/>
      <c r="E37" s="84"/>
      <c r="F37" s="31"/>
      <c r="G37" s="96"/>
    </row>
    <row r="38" spans="1:7" ht="11.25">
      <c r="A38" s="86"/>
      <c r="B38" s="54"/>
      <c r="C38" s="91"/>
      <c r="E38" s="84"/>
      <c r="F38" s="31"/>
      <c r="G38" s="85"/>
    </row>
    <row r="39" spans="1:7" ht="11.25">
      <c r="A39" s="86"/>
      <c r="B39" s="54"/>
      <c r="C39" s="91"/>
      <c r="E39" s="84"/>
      <c r="F39" s="31"/>
      <c r="G39" s="85"/>
    </row>
    <row r="40" spans="1:7" ht="11.25">
      <c r="A40" s="86"/>
      <c r="B40" s="54"/>
      <c r="C40" s="91"/>
      <c r="E40" s="84"/>
      <c r="F40" s="31"/>
      <c r="G40" s="85"/>
    </row>
    <row r="41" spans="1:7" ht="11.25">
      <c r="A41" s="86"/>
      <c r="B41" s="54"/>
      <c r="C41" s="91"/>
      <c r="E41" s="84"/>
      <c r="F41" s="31"/>
      <c r="G41" s="85"/>
    </row>
    <row r="42" spans="1:7" ht="11.25">
      <c r="A42" s="86"/>
      <c r="B42" s="54"/>
      <c r="C42" s="91"/>
      <c r="E42" s="84"/>
      <c r="F42" s="31"/>
      <c r="G42" s="85"/>
    </row>
    <row r="43" spans="1:7" ht="11.25">
      <c r="A43" s="86"/>
      <c r="B43" s="54"/>
      <c r="C43" s="91"/>
      <c r="E43" s="84"/>
      <c r="F43" s="31"/>
      <c r="G43" s="85"/>
    </row>
    <row r="44" spans="1:7" ht="11.25">
      <c r="A44" s="86"/>
      <c r="B44" s="54"/>
      <c r="C44" s="91"/>
      <c r="E44" s="84"/>
      <c r="F44" s="31"/>
      <c r="G44" s="85"/>
    </row>
    <row r="45" spans="1:7" ht="11.25">
      <c r="A45" s="86"/>
      <c r="B45" s="54"/>
      <c r="C45" s="91"/>
      <c r="E45" s="84"/>
      <c r="F45" s="31"/>
      <c r="G45" s="85"/>
    </row>
    <row r="46" spans="1:7" ht="11.25">
      <c r="A46" s="86"/>
      <c r="B46" s="54"/>
      <c r="C46" s="91"/>
      <c r="E46" s="84"/>
      <c r="F46" s="31"/>
      <c r="G46" s="85"/>
    </row>
    <row r="47" spans="1:7" ht="11.25">
      <c r="A47" s="86"/>
      <c r="B47" s="54"/>
      <c r="C47" s="91"/>
      <c r="E47" s="84"/>
      <c r="F47" s="31"/>
      <c r="G47" s="85"/>
    </row>
    <row r="48" spans="1:7" ht="11.25">
      <c r="A48" s="86"/>
      <c r="B48" s="54"/>
      <c r="C48" s="91"/>
      <c r="E48" s="84"/>
      <c r="F48" s="31"/>
      <c r="G48" s="85"/>
    </row>
    <row r="49" spans="1:103" ht="11.25">
      <c r="A49" s="86"/>
      <c r="B49" s="54"/>
      <c r="C49" s="91"/>
      <c r="E49" s="84"/>
      <c r="F49" s="31"/>
      <c r="G49" s="85"/>
    </row>
    <row r="50" spans="1:103" ht="11.25">
      <c r="A50" s="86"/>
      <c r="B50" s="54"/>
      <c r="C50" s="91"/>
      <c r="E50" s="84"/>
      <c r="F50" s="31"/>
      <c r="G50" s="85"/>
    </row>
    <row r="51" spans="1:103" ht="11.25">
      <c r="A51" s="86"/>
      <c r="B51" s="54"/>
      <c r="C51" s="91"/>
      <c r="E51" s="84"/>
      <c r="F51" s="31"/>
      <c r="G51" s="85"/>
    </row>
    <row r="52" spans="1:103" ht="11.25">
      <c r="A52" s="86"/>
      <c r="C52" s="106"/>
      <c r="E52" s="84"/>
      <c r="F52" s="31"/>
      <c r="G52" s="96"/>
    </row>
    <row r="53" spans="1:103" ht="11.25">
      <c r="A53" s="86"/>
      <c r="C53" s="106"/>
      <c r="E53" s="84"/>
      <c r="F53" s="31"/>
      <c r="G53" s="96"/>
    </row>
    <row r="54" spans="1:103" ht="11.25">
      <c r="A54" s="86"/>
      <c r="C54" s="93"/>
      <c r="D54" s="77"/>
      <c r="E54" s="84"/>
      <c r="F54" s="31"/>
      <c r="G54" s="85"/>
    </row>
    <row r="55" spans="1:103" ht="11.25">
      <c r="A55" s="86"/>
      <c r="B55" s="75"/>
      <c r="C55" s="88"/>
      <c r="D55" s="107"/>
      <c r="E55" s="214"/>
      <c r="F55" s="48"/>
      <c r="G55" s="96"/>
    </row>
    <row r="56" spans="1:103" ht="11.25">
      <c r="A56" s="86"/>
      <c r="B56" s="45"/>
      <c r="C56" s="46"/>
      <c r="D56" s="42"/>
      <c r="E56" s="51"/>
      <c r="F56" s="48"/>
      <c r="G56" s="49"/>
    </row>
    <row r="57" spans="1:103" ht="11.25">
      <c r="A57" s="52"/>
      <c r="B57" s="73"/>
      <c r="C57" s="160"/>
      <c r="D57" s="107"/>
      <c r="E57" s="43"/>
      <c r="F57" s="31"/>
      <c r="G57" s="32"/>
    </row>
    <row r="58" spans="1:103" ht="23.25" customHeight="1">
      <c r="A58" s="231" t="s">
        <v>102</v>
      </c>
      <c r="B58" s="232"/>
      <c r="C58" s="232"/>
      <c r="D58" s="232"/>
      <c r="E58" s="232"/>
      <c r="F58" s="155"/>
      <c r="G58" s="53">
        <f>SUM(G5:G56)</f>
        <v>0</v>
      </c>
    </row>
    <row r="59" spans="1:103" ht="23.25" customHeight="1">
      <c r="A59" s="231" t="s">
        <v>103</v>
      </c>
      <c r="B59" s="232"/>
      <c r="C59" s="232"/>
      <c r="D59" s="232"/>
      <c r="E59" s="232"/>
      <c r="F59" s="155"/>
      <c r="G59" s="53">
        <f>G58</f>
        <v>0</v>
      </c>
    </row>
    <row r="60" spans="1:103" s="27" customFormat="1" ht="11.25">
      <c r="A60" s="154"/>
      <c r="B60" s="73"/>
      <c r="C60" s="160"/>
      <c r="D60" s="180"/>
      <c r="E60" s="80"/>
      <c r="F60" s="31"/>
      <c r="G60" s="9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</row>
    <row r="61" spans="1:103" s="85" customFormat="1" ht="11.25">
      <c r="A61" s="86"/>
      <c r="B61" s="78" t="s">
        <v>78</v>
      </c>
      <c r="C61" s="157" t="s">
        <v>77</v>
      </c>
      <c r="D61" s="18"/>
      <c r="E61" s="84"/>
      <c r="F61" s="31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/>
      <c r="CS61" s="26"/>
      <c r="CT61" s="26"/>
      <c r="CU61" s="26"/>
      <c r="CV61" s="26"/>
      <c r="CW61" s="26"/>
      <c r="CX61" s="26"/>
      <c r="CY61" s="26"/>
    </row>
    <row r="62" spans="1:103" s="85" customFormat="1" ht="11.25">
      <c r="A62" s="86"/>
      <c r="B62" s="16"/>
      <c r="C62" s="91"/>
      <c r="D62" s="28"/>
      <c r="E62" s="84"/>
      <c r="F62" s="31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6"/>
    </row>
    <row r="63" spans="1:103" s="85" customFormat="1" ht="11.25">
      <c r="A63" s="86">
        <v>2.1</v>
      </c>
      <c r="B63" s="54" t="s">
        <v>80</v>
      </c>
      <c r="C63" s="94" t="s">
        <v>81</v>
      </c>
      <c r="D63" s="18" t="s">
        <v>41</v>
      </c>
      <c r="E63" s="87">
        <v>2.6</v>
      </c>
      <c r="F63" s="31"/>
      <c r="G63" s="9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6"/>
      <c r="CY63" s="26"/>
    </row>
    <row r="64" spans="1:103" s="85" customFormat="1" ht="11.25">
      <c r="A64" s="86"/>
      <c r="B64" s="16"/>
      <c r="C64" s="91"/>
      <c r="D64" s="28"/>
      <c r="E64" s="84"/>
      <c r="F64" s="31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6"/>
      <c r="CR64" s="26"/>
      <c r="CS64" s="26"/>
      <c r="CT64" s="26"/>
      <c r="CU64" s="26"/>
      <c r="CV64" s="26"/>
      <c r="CW64" s="26"/>
      <c r="CX64" s="26"/>
      <c r="CY64" s="26"/>
    </row>
    <row r="65" spans="1:103" s="85" customFormat="1" ht="11.25">
      <c r="A65" s="86">
        <v>2.2000000000000002</v>
      </c>
      <c r="B65" s="54" t="s">
        <v>50</v>
      </c>
      <c r="C65" s="94" t="s">
        <v>79</v>
      </c>
      <c r="D65" s="18" t="s">
        <v>41</v>
      </c>
      <c r="E65" s="84">
        <v>2.6</v>
      </c>
      <c r="F65" s="31"/>
      <c r="G65" s="9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6"/>
    </row>
    <row r="66" spans="1:103" s="85" customFormat="1" ht="11.25">
      <c r="A66" s="86"/>
      <c r="B66" s="16"/>
      <c r="C66" s="91"/>
      <c r="D66" s="28"/>
      <c r="E66" s="84"/>
      <c r="F66" s="31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26"/>
      <c r="CB66" s="26"/>
      <c r="CC66" s="26"/>
      <c r="CD66" s="26"/>
      <c r="CE66" s="26"/>
      <c r="CF66" s="26"/>
      <c r="CG66" s="26"/>
      <c r="CH66" s="26"/>
      <c r="CI66" s="26"/>
      <c r="CJ66" s="26"/>
      <c r="CK66" s="26"/>
      <c r="CL66" s="26"/>
      <c r="CM66" s="26"/>
      <c r="CN66" s="26"/>
      <c r="CO66" s="26"/>
      <c r="CP66" s="26"/>
      <c r="CQ66" s="26"/>
      <c r="CR66" s="26"/>
      <c r="CS66" s="26"/>
      <c r="CT66" s="26"/>
      <c r="CU66" s="26"/>
      <c r="CV66" s="26"/>
      <c r="CW66" s="26"/>
      <c r="CX66" s="26"/>
      <c r="CY66" s="26"/>
    </row>
    <row r="67" spans="1:103" s="85" customFormat="1" ht="11.25">
      <c r="A67" s="86">
        <v>2.2999999999999998</v>
      </c>
      <c r="B67" s="54" t="s">
        <v>82</v>
      </c>
      <c r="C67" s="91" t="s">
        <v>83</v>
      </c>
      <c r="D67" s="28" t="s">
        <v>41</v>
      </c>
      <c r="E67" s="84">
        <v>2.6</v>
      </c>
      <c r="F67" s="31"/>
      <c r="G67" s="9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</row>
    <row r="68" spans="1:103" s="85" customFormat="1" ht="11.25">
      <c r="A68" s="86"/>
      <c r="B68" s="16"/>
      <c r="C68" s="91"/>
      <c r="D68" s="28"/>
      <c r="E68" s="84"/>
      <c r="F68" s="31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</row>
    <row r="69" spans="1:103" s="85" customFormat="1" ht="22.5">
      <c r="A69" s="86">
        <v>2.4</v>
      </c>
      <c r="B69" s="54" t="s">
        <v>56</v>
      </c>
      <c r="C69" s="91" t="s">
        <v>108</v>
      </c>
      <c r="D69" s="28" t="s">
        <v>41</v>
      </c>
      <c r="E69" s="84">
        <v>2.6</v>
      </c>
      <c r="F69" s="31"/>
      <c r="G69" s="9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</row>
    <row r="70" spans="1:103" s="85" customFormat="1" ht="11.25">
      <c r="A70" s="86"/>
      <c r="B70" s="16"/>
      <c r="C70" s="91"/>
      <c r="D70" s="28"/>
      <c r="E70" s="84"/>
      <c r="F70" s="31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6"/>
      <c r="CD70" s="26"/>
      <c r="CE70" s="26"/>
      <c r="CF70" s="26"/>
      <c r="CG70" s="26"/>
      <c r="CH70" s="26"/>
      <c r="CI70" s="26"/>
      <c r="CJ70" s="26"/>
      <c r="CK70" s="26"/>
      <c r="CL70" s="26"/>
      <c r="CM70" s="26"/>
      <c r="CN70" s="26"/>
      <c r="CO70" s="26"/>
      <c r="CP70" s="26"/>
      <c r="CQ70" s="26"/>
      <c r="CR70" s="26"/>
      <c r="CS70" s="26"/>
      <c r="CT70" s="26"/>
      <c r="CU70" s="26"/>
      <c r="CV70" s="26"/>
      <c r="CW70" s="26"/>
      <c r="CX70" s="26"/>
      <c r="CY70" s="26"/>
    </row>
    <row r="71" spans="1:103" s="85" customFormat="1" ht="11.25">
      <c r="A71" s="86">
        <v>2.5</v>
      </c>
      <c r="B71" s="54" t="s">
        <v>46</v>
      </c>
      <c r="C71" s="91" t="s">
        <v>84</v>
      </c>
      <c r="D71" s="28"/>
      <c r="E71" s="84"/>
      <c r="F71" s="31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/>
      <c r="CO71" s="26"/>
      <c r="CP71" s="26"/>
      <c r="CQ71" s="26"/>
      <c r="CR71" s="26"/>
      <c r="CS71" s="26"/>
      <c r="CT71" s="26"/>
      <c r="CU71" s="26"/>
      <c r="CV71" s="26"/>
      <c r="CW71" s="26"/>
      <c r="CX71" s="26"/>
      <c r="CY71" s="26"/>
    </row>
    <row r="72" spans="1:103" s="85" customFormat="1" ht="11.25">
      <c r="A72" s="86"/>
      <c r="B72" s="16"/>
      <c r="C72" s="91"/>
      <c r="D72" s="28"/>
      <c r="E72" s="84"/>
      <c r="F72" s="31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  <c r="CP72" s="26"/>
      <c r="CQ72" s="26"/>
      <c r="CR72" s="26"/>
      <c r="CS72" s="26"/>
      <c r="CT72" s="26"/>
      <c r="CU72" s="26"/>
      <c r="CV72" s="26"/>
      <c r="CW72" s="26"/>
      <c r="CX72" s="26"/>
      <c r="CY72" s="26"/>
    </row>
    <row r="73" spans="1:103" s="85" customFormat="1" ht="11.25">
      <c r="A73" s="86"/>
      <c r="B73" s="16"/>
      <c r="C73" s="92" t="s">
        <v>85</v>
      </c>
      <c r="D73" s="28" t="s">
        <v>29</v>
      </c>
      <c r="E73" s="84">
        <v>56</v>
      </c>
      <c r="F73" s="31"/>
      <c r="G73" s="9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</row>
    <row r="74" spans="1:103" s="85" customFormat="1" ht="11.25">
      <c r="A74" s="86"/>
      <c r="B74" s="16"/>
      <c r="C74" s="91"/>
      <c r="D74" s="28"/>
      <c r="E74" s="84"/>
      <c r="F74" s="31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</row>
    <row r="75" spans="1:103" s="85" customFormat="1" ht="11.25">
      <c r="A75" s="86"/>
      <c r="B75" s="16"/>
      <c r="C75" s="92" t="s">
        <v>90</v>
      </c>
      <c r="D75" s="28" t="s">
        <v>29</v>
      </c>
      <c r="E75" s="84">
        <v>12</v>
      </c>
      <c r="F75" s="31"/>
      <c r="G75" s="9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</row>
    <row r="76" spans="1:103" s="85" customFormat="1" ht="11.25">
      <c r="A76" s="86"/>
      <c r="B76" s="16"/>
      <c r="C76" s="91"/>
      <c r="D76" s="28"/>
      <c r="E76" s="84"/>
      <c r="F76" s="31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</row>
    <row r="77" spans="1:103" s="85" customFormat="1" ht="11.25">
      <c r="A77" s="86">
        <v>2.6</v>
      </c>
      <c r="B77" s="54" t="s">
        <v>57</v>
      </c>
      <c r="C77" s="91" t="s">
        <v>86</v>
      </c>
      <c r="D77" s="28" t="s">
        <v>30</v>
      </c>
      <c r="E77" s="84">
        <v>2</v>
      </c>
      <c r="F77" s="31"/>
      <c r="G77" s="9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  <c r="BY77" s="26"/>
      <c r="BZ77" s="26"/>
      <c r="CA77" s="26"/>
      <c r="CB77" s="26"/>
      <c r="CC77" s="26"/>
      <c r="CD77" s="26"/>
      <c r="CE77" s="26"/>
      <c r="CF77" s="26"/>
      <c r="CG77" s="26"/>
      <c r="CH77" s="26"/>
      <c r="CI77" s="26"/>
      <c r="CJ77" s="26"/>
      <c r="CK77" s="26"/>
      <c r="CL77" s="26"/>
      <c r="CM77" s="26"/>
      <c r="CN77" s="26"/>
      <c r="CO77" s="26"/>
      <c r="CP77" s="26"/>
      <c r="CQ77" s="26"/>
      <c r="CR77" s="26"/>
      <c r="CS77" s="26"/>
      <c r="CT77" s="26"/>
      <c r="CU77" s="26"/>
      <c r="CV77" s="26"/>
      <c r="CW77" s="26"/>
      <c r="CX77" s="26"/>
      <c r="CY77" s="26"/>
    </row>
    <row r="78" spans="1:103" s="85" customFormat="1" ht="11.25">
      <c r="A78" s="86"/>
      <c r="B78" s="54"/>
      <c r="C78" s="91"/>
      <c r="D78" s="28"/>
      <c r="E78" s="84"/>
      <c r="F78" s="31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26"/>
      <c r="BZ78" s="26"/>
      <c r="CA78" s="26"/>
      <c r="CB78" s="26"/>
      <c r="CC78" s="26"/>
      <c r="CD78" s="26"/>
      <c r="CE78" s="26"/>
      <c r="CF78" s="26"/>
      <c r="CG78" s="26"/>
      <c r="CH78" s="26"/>
      <c r="CI78" s="26"/>
      <c r="CJ78" s="26"/>
      <c r="CK78" s="26"/>
      <c r="CL78" s="26"/>
      <c r="CM78" s="26"/>
      <c r="CN78" s="26"/>
      <c r="CO78" s="26"/>
      <c r="CP78" s="26"/>
      <c r="CQ78" s="26"/>
      <c r="CR78" s="26"/>
      <c r="CS78" s="26"/>
      <c r="CT78" s="26"/>
      <c r="CU78" s="26"/>
      <c r="CV78" s="26"/>
      <c r="CW78" s="26"/>
      <c r="CX78" s="26"/>
      <c r="CY78" s="26"/>
    </row>
    <row r="79" spans="1:103" s="85" customFormat="1" ht="11.25">
      <c r="A79" s="86">
        <v>2.7</v>
      </c>
      <c r="B79" s="54" t="s">
        <v>87</v>
      </c>
      <c r="C79" s="91" t="s">
        <v>88</v>
      </c>
      <c r="D79" s="28"/>
      <c r="E79" s="84"/>
      <c r="F79" s="31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26"/>
      <c r="BY79" s="26"/>
      <c r="BZ79" s="26"/>
      <c r="CA79" s="26"/>
      <c r="CB79" s="26"/>
      <c r="CC79" s="26"/>
      <c r="CD79" s="26"/>
      <c r="CE79" s="26"/>
      <c r="CF79" s="26"/>
      <c r="CG79" s="26"/>
      <c r="CH79" s="26"/>
      <c r="CI79" s="26"/>
      <c r="CJ79" s="26"/>
      <c r="CK79" s="26"/>
      <c r="CL79" s="26"/>
      <c r="CM79" s="26"/>
      <c r="CN79" s="26"/>
      <c r="CO79" s="26"/>
      <c r="CP79" s="26"/>
      <c r="CQ79" s="26"/>
      <c r="CR79" s="26"/>
      <c r="CS79" s="26"/>
      <c r="CT79" s="26"/>
      <c r="CU79" s="26"/>
      <c r="CV79" s="26"/>
      <c r="CW79" s="26"/>
      <c r="CX79" s="26"/>
      <c r="CY79" s="26"/>
    </row>
    <row r="80" spans="1:103" s="85" customFormat="1" ht="11.25">
      <c r="A80" s="86"/>
      <c r="B80" s="54"/>
      <c r="C80" s="91"/>
      <c r="D80" s="28"/>
      <c r="E80" s="84"/>
      <c r="F80" s="31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/>
      <c r="BS80" s="26"/>
      <c r="BT80" s="26"/>
      <c r="BU80" s="26"/>
      <c r="BV80" s="26"/>
      <c r="BW80" s="26"/>
      <c r="BX80" s="26"/>
      <c r="BY80" s="26"/>
      <c r="BZ80" s="26"/>
      <c r="CA80" s="26"/>
      <c r="CB80" s="26"/>
      <c r="CC80" s="26"/>
      <c r="CD80" s="26"/>
      <c r="CE80" s="26"/>
      <c r="CF80" s="26"/>
      <c r="CG80" s="26"/>
      <c r="CH80" s="26"/>
      <c r="CI80" s="26"/>
      <c r="CJ80" s="26"/>
      <c r="CK80" s="26"/>
      <c r="CL80" s="26"/>
      <c r="CM80" s="26"/>
      <c r="CN80" s="26"/>
      <c r="CO80" s="26"/>
      <c r="CP80" s="26"/>
      <c r="CQ80" s="26"/>
      <c r="CR80" s="26"/>
      <c r="CS80" s="26"/>
      <c r="CT80" s="26"/>
      <c r="CU80" s="26"/>
      <c r="CV80" s="26"/>
      <c r="CW80" s="26"/>
      <c r="CX80" s="26"/>
      <c r="CY80" s="26"/>
    </row>
    <row r="81" spans="1:103" s="85" customFormat="1" ht="11.25">
      <c r="A81" s="86"/>
      <c r="B81" s="16"/>
      <c r="C81" s="106" t="s">
        <v>98</v>
      </c>
      <c r="D81" s="28" t="s">
        <v>29</v>
      </c>
      <c r="E81" s="84">
        <v>16</v>
      </c>
      <c r="F81" s="31"/>
      <c r="G81" s="9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26"/>
      <c r="BX81" s="26"/>
      <c r="BY81" s="26"/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/>
      <c r="CO81" s="26"/>
      <c r="CP81" s="26"/>
      <c r="CQ81" s="26"/>
      <c r="CR81" s="26"/>
      <c r="CS81" s="26"/>
      <c r="CT81" s="26"/>
      <c r="CU81" s="26"/>
      <c r="CV81" s="26"/>
      <c r="CW81" s="26"/>
      <c r="CX81" s="26"/>
      <c r="CY81" s="26"/>
    </row>
    <row r="82" spans="1:103" s="85" customFormat="1" ht="11.25">
      <c r="A82" s="86"/>
      <c r="B82" s="16"/>
      <c r="C82" s="93"/>
      <c r="D82" s="77"/>
      <c r="E82" s="84"/>
      <c r="F82" s="31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  <c r="BO82" s="26"/>
      <c r="BP82" s="26"/>
      <c r="BQ82" s="26"/>
      <c r="BR82" s="26"/>
      <c r="BS82" s="26"/>
      <c r="BT82" s="26"/>
      <c r="BU82" s="26"/>
      <c r="BV82" s="26"/>
      <c r="BW82" s="26"/>
      <c r="BX82" s="26"/>
      <c r="BY82" s="26"/>
      <c r="BZ82" s="26"/>
      <c r="CA82" s="26"/>
      <c r="CB82" s="26"/>
      <c r="CC82" s="26"/>
      <c r="CD82" s="26"/>
      <c r="CE82" s="26"/>
      <c r="CF82" s="26"/>
      <c r="CG82" s="26"/>
      <c r="CH82" s="26"/>
      <c r="CI82" s="26"/>
      <c r="CJ82" s="26"/>
      <c r="CK82" s="26"/>
      <c r="CL82" s="26"/>
      <c r="CM82" s="26"/>
      <c r="CN82" s="26"/>
      <c r="CO82" s="26"/>
      <c r="CP82" s="26"/>
      <c r="CQ82" s="26"/>
      <c r="CR82" s="26"/>
      <c r="CS82" s="26"/>
      <c r="CT82" s="26"/>
      <c r="CU82" s="26"/>
      <c r="CV82" s="26"/>
      <c r="CW82" s="26"/>
      <c r="CX82" s="26"/>
      <c r="CY82" s="26"/>
    </row>
    <row r="83" spans="1:103" s="85" customFormat="1" ht="22.5">
      <c r="A83" s="86">
        <v>2.8</v>
      </c>
      <c r="B83" s="75" t="s">
        <v>89</v>
      </c>
      <c r="C83" s="88" t="s">
        <v>92</v>
      </c>
      <c r="D83" s="107" t="s">
        <v>33</v>
      </c>
      <c r="E83" s="214">
        <v>0.02</v>
      </c>
      <c r="F83" s="48"/>
      <c r="G83" s="9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  <c r="BS83" s="26"/>
      <c r="BT83" s="26"/>
      <c r="BU83" s="26"/>
      <c r="BV83" s="26"/>
      <c r="BW83" s="26"/>
      <c r="BX83" s="26"/>
      <c r="BY83" s="26"/>
      <c r="BZ83" s="26"/>
      <c r="CA83" s="26"/>
      <c r="CB83" s="26"/>
      <c r="CC83" s="26"/>
      <c r="CD83" s="26"/>
      <c r="CE83" s="26"/>
      <c r="CF83" s="26"/>
      <c r="CG83" s="26"/>
      <c r="CH83" s="26"/>
      <c r="CI83" s="26"/>
      <c r="CJ83" s="26"/>
      <c r="CK83" s="26"/>
      <c r="CL83" s="26"/>
      <c r="CM83" s="26"/>
      <c r="CN83" s="26"/>
      <c r="CO83" s="26"/>
      <c r="CP83" s="26"/>
      <c r="CQ83" s="26"/>
      <c r="CR83" s="26"/>
      <c r="CS83" s="26"/>
      <c r="CT83" s="26"/>
      <c r="CU83" s="26"/>
      <c r="CV83" s="26"/>
      <c r="CW83" s="26"/>
      <c r="CX83" s="26"/>
      <c r="CY83" s="26"/>
    </row>
    <row r="84" spans="1:103" s="85" customFormat="1" ht="11.25">
      <c r="A84" s="86"/>
      <c r="B84" s="45"/>
      <c r="C84" s="46"/>
      <c r="D84" s="42"/>
      <c r="E84" s="51"/>
      <c r="F84" s="48"/>
      <c r="G84" s="49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  <c r="BU84" s="26"/>
      <c r="BV84" s="26"/>
      <c r="BW84" s="26"/>
      <c r="BX84" s="26"/>
      <c r="BY84" s="26"/>
      <c r="BZ84" s="26"/>
      <c r="CA84" s="26"/>
      <c r="CB84" s="26"/>
      <c r="CC84" s="26"/>
      <c r="CD84" s="26"/>
      <c r="CE84" s="26"/>
      <c r="CF84" s="26"/>
      <c r="CG84" s="26"/>
      <c r="CH84" s="26"/>
      <c r="CI84" s="26"/>
      <c r="CJ84" s="26"/>
      <c r="CK84" s="26"/>
      <c r="CL84" s="26"/>
      <c r="CM84" s="26"/>
      <c r="CN84" s="26"/>
      <c r="CO84" s="26"/>
      <c r="CP84" s="26"/>
      <c r="CQ84" s="26"/>
      <c r="CR84" s="26"/>
      <c r="CS84" s="26"/>
      <c r="CT84" s="26"/>
      <c r="CU84" s="26"/>
      <c r="CV84" s="26"/>
      <c r="CW84" s="26"/>
      <c r="CX84" s="26"/>
      <c r="CY84" s="26"/>
    </row>
    <row r="85" spans="1:103" s="85" customFormat="1" ht="11.25">
      <c r="A85" s="52">
        <v>2.9</v>
      </c>
      <c r="B85" s="73"/>
      <c r="C85" s="160" t="s">
        <v>93</v>
      </c>
      <c r="D85" s="107" t="s">
        <v>44</v>
      </c>
      <c r="E85" s="43"/>
      <c r="F85" s="31"/>
      <c r="G85" s="32">
        <v>78000</v>
      </c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6"/>
      <c r="BP85" s="26"/>
      <c r="BQ85" s="26"/>
      <c r="BR85" s="26"/>
      <c r="BS85" s="26"/>
      <c r="BT85" s="26"/>
      <c r="BU85" s="26"/>
      <c r="BV85" s="26"/>
      <c r="BW85" s="26"/>
      <c r="BX85" s="26"/>
      <c r="BY85" s="26"/>
      <c r="BZ85" s="26"/>
      <c r="CA85" s="26"/>
      <c r="CB85" s="26"/>
      <c r="CC85" s="26"/>
      <c r="CD85" s="26"/>
      <c r="CE85" s="26"/>
      <c r="CF85" s="26"/>
      <c r="CG85" s="26"/>
      <c r="CH85" s="26"/>
      <c r="CI85" s="26"/>
      <c r="CJ85" s="26"/>
      <c r="CK85" s="26"/>
      <c r="CL85" s="26"/>
      <c r="CM85" s="26"/>
      <c r="CN85" s="26"/>
      <c r="CO85" s="26"/>
      <c r="CP85" s="26"/>
      <c r="CQ85" s="26"/>
      <c r="CR85" s="26"/>
      <c r="CS85" s="26"/>
      <c r="CT85" s="26"/>
      <c r="CU85" s="26"/>
      <c r="CV85" s="26"/>
      <c r="CW85" s="26"/>
      <c r="CX85" s="26"/>
      <c r="CY85" s="26"/>
    </row>
    <row r="86" spans="1:103" s="85" customFormat="1" ht="11.25">
      <c r="A86" s="44"/>
      <c r="B86" s="73"/>
      <c r="C86" s="160"/>
      <c r="D86" s="180"/>
      <c r="E86" s="80"/>
      <c r="F86" s="31"/>
      <c r="G86" s="9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  <c r="BU86" s="26"/>
      <c r="BV86" s="26"/>
      <c r="BW86" s="26"/>
      <c r="BX86" s="26"/>
      <c r="BY86" s="26"/>
      <c r="BZ86" s="26"/>
      <c r="CA86" s="26"/>
      <c r="CB86" s="26"/>
      <c r="CC86" s="26"/>
      <c r="CD86" s="26"/>
      <c r="CE86" s="26"/>
      <c r="CF86" s="26"/>
      <c r="CG86" s="26"/>
      <c r="CH86" s="26"/>
      <c r="CI86" s="26"/>
      <c r="CJ86" s="26"/>
      <c r="CK86" s="26"/>
      <c r="CL86" s="26"/>
      <c r="CM86" s="26"/>
      <c r="CN86" s="26"/>
      <c r="CO86" s="26"/>
      <c r="CP86" s="26"/>
      <c r="CQ86" s="26"/>
      <c r="CR86" s="26"/>
      <c r="CS86" s="26"/>
      <c r="CT86" s="26"/>
      <c r="CU86" s="26"/>
      <c r="CV86" s="26"/>
      <c r="CW86" s="26"/>
      <c r="CX86" s="26"/>
      <c r="CY86" s="26"/>
    </row>
    <row r="87" spans="1:103" s="85" customFormat="1" ht="22.5">
      <c r="A87" s="52" t="s">
        <v>59</v>
      </c>
      <c r="B87" s="73"/>
      <c r="C87" s="160" t="s">
        <v>95</v>
      </c>
      <c r="D87" s="107" t="s">
        <v>44</v>
      </c>
      <c r="E87" s="80"/>
      <c r="F87" s="31"/>
      <c r="G87" s="96">
        <v>385200</v>
      </c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6"/>
      <c r="BV87" s="26"/>
      <c r="BW87" s="26"/>
      <c r="BX87" s="26"/>
      <c r="BY87" s="26"/>
      <c r="BZ87" s="26"/>
      <c r="CA87" s="26"/>
      <c r="CB87" s="26"/>
      <c r="CC87" s="26"/>
      <c r="CD87" s="26"/>
      <c r="CE87" s="26"/>
      <c r="CF87" s="26"/>
      <c r="CG87" s="26"/>
      <c r="CH87" s="26"/>
      <c r="CI87" s="26"/>
      <c r="CJ87" s="26"/>
      <c r="CK87" s="26"/>
      <c r="CL87" s="26"/>
      <c r="CM87" s="26"/>
      <c r="CN87" s="26"/>
      <c r="CO87" s="26"/>
      <c r="CP87" s="26"/>
      <c r="CQ87" s="26"/>
      <c r="CR87" s="26"/>
      <c r="CS87" s="26"/>
      <c r="CT87" s="26"/>
      <c r="CU87" s="26"/>
      <c r="CV87" s="26"/>
      <c r="CW87" s="26"/>
      <c r="CX87" s="26"/>
      <c r="CY87" s="26"/>
    </row>
    <row r="88" spans="1:103" s="85" customFormat="1" ht="11.25">
      <c r="A88" s="154"/>
      <c r="B88" s="73"/>
      <c r="C88" s="160"/>
      <c r="D88" s="180"/>
      <c r="E88" s="80"/>
      <c r="F88" s="31"/>
      <c r="G88" s="9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  <c r="BI88" s="26"/>
      <c r="BJ88" s="26"/>
      <c r="BK88" s="26"/>
      <c r="BL88" s="26"/>
      <c r="BM88" s="26"/>
      <c r="BN88" s="26"/>
      <c r="BO88" s="26"/>
      <c r="BP88" s="26"/>
      <c r="BQ88" s="26"/>
      <c r="BR88" s="26"/>
      <c r="BS88" s="26"/>
      <c r="BT88" s="26"/>
      <c r="BU88" s="26"/>
      <c r="BV88" s="26"/>
      <c r="BW88" s="26"/>
      <c r="BX88" s="26"/>
      <c r="BY88" s="26"/>
      <c r="BZ88" s="26"/>
      <c r="CA88" s="26"/>
      <c r="CB88" s="26"/>
      <c r="CC88" s="26"/>
      <c r="CD88" s="26"/>
      <c r="CE88" s="26"/>
      <c r="CF88" s="26"/>
      <c r="CG88" s="26"/>
      <c r="CH88" s="26"/>
      <c r="CI88" s="26"/>
      <c r="CJ88" s="26"/>
      <c r="CK88" s="26"/>
      <c r="CL88" s="26"/>
      <c r="CM88" s="26"/>
      <c r="CN88" s="26"/>
      <c r="CO88" s="26"/>
      <c r="CP88" s="26"/>
      <c r="CQ88" s="26"/>
      <c r="CR88" s="26"/>
      <c r="CS88" s="26"/>
      <c r="CT88" s="26"/>
      <c r="CU88" s="26"/>
      <c r="CV88" s="26"/>
      <c r="CW88" s="26"/>
      <c r="CX88" s="26"/>
      <c r="CY88" s="26"/>
    </row>
    <row r="89" spans="1:103" s="85" customFormat="1" ht="303.75" customHeight="1">
      <c r="A89" s="154" t="s">
        <v>62</v>
      </c>
      <c r="B89" s="73"/>
      <c r="C89" s="160" t="s">
        <v>110</v>
      </c>
      <c r="D89" s="180" t="s">
        <v>20</v>
      </c>
      <c r="E89" s="80">
        <v>1</v>
      </c>
      <c r="F89" s="31"/>
      <c r="G89" s="9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/>
      <c r="CP89" s="26"/>
      <c r="CQ89" s="26"/>
      <c r="CR89" s="26"/>
      <c r="CS89" s="26"/>
      <c r="CT89" s="26"/>
      <c r="CU89" s="26"/>
      <c r="CV89" s="26"/>
      <c r="CW89" s="26"/>
      <c r="CX89" s="26"/>
      <c r="CY89" s="26"/>
    </row>
    <row r="90" spans="1:103" s="85" customFormat="1" ht="11.25">
      <c r="A90" s="154"/>
      <c r="B90" s="73"/>
      <c r="C90" s="160"/>
      <c r="D90" s="180"/>
      <c r="E90" s="80"/>
      <c r="F90" s="31"/>
      <c r="G90" s="9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26"/>
      <c r="BY90" s="26"/>
      <c r="BZ90" s="26"/>
      <c r="CA90" s="26"/>
      <c r="CB90" s="26"/>
      <c r="CC90" s="26"/>
      <c r="CD90" s="26"/>
      <c r="CE90" s="26"/>
      <c r="CF90" s="26"/>
      <c r="CG90" s="26"/>
      <c r="CH90" s="26"/>
      <c r="CI90" s="26"/>
      <c r="CJ90" s="26"/>
      <c r="CK90" s="26"/>
      <c r="CL90" s="26"/>
      <c r="CM90" s="26"/>
      <c r="CN90" s="26"/>
      <c r="CO90" s="26"/>
      <c r="CP90" s="26"/>
      <c r="CQ90" s="26"/>
      <c r="CR90" s="26"/>
      <c r="CS90" s="26"/>
      <c r="CT90" s="26"/>
      <c r="CU90" s="26"/>
      <c r="CV90" s="26"/>
      <c r="CW90" s="26"/>
      <c r="CX90" s="26"/>
      <c r="CY90" s="26"/>
    </row>
    <row r="91" spans="1:103" ht="23.25" customHeight="1">
      <c r="A91" s="231" t="s">
        <v>31</v>
      </c>
      <c r="B91" s="232"/>
      <c r="C91" s="232"/>
      <c r="D91" s="232"/>
      <c r="E91" s="232"/>
      <c r="F91" s="155"/>
      <c r="G91" s="53">
        <f>SUM(G59:G90)</f>
        <v>463200</v>
      </c>
    </row>
    <row r="92" spans="1:103" ht="13.5" customHeight="1">
      <c r="A92" s="50"/>
      <c r="C92" s="83"/>
      <c r="E92" s="108"/>
      <c r="F92" s="26"/>
      <c r="G92" s="26"/>
    </row>
    <row r="93" spans="1:103" ht="13.5" customHeight="1">
      <c r="A93" s="50"/>
      <c r="C93" s="83"/>
      <c r="E93" s="108"/>
      <c r="F93" s="26"/>
      <c r="G93" s="26"/>
    </row>
    <row r="94" spans="1:103" ht="13.5" customHeight="1">
      <c r="A94" s="50"/>
      <c r="C94" s="83"/>
      <c r="E94" s="108"/>
      <c r="F94" s="26"/>
      <c r="G94" s="26"/>
    </row>
    <row r="95" spans="1:103" ht="13.5" customHeight="1">
      <c r="A95" s="50"/>
      <c r="C95" s="83"/>
      <c r="E95" s="108"/>
      <c r="F95" s="26"/>
      <c r="G95" s="26"/>
    </row>
    <row r="96" spans="1:103" ht="13.5" customHeight="1">
      <c r="A96" s="50"/>
      <c r="C96" s="83"/>
      <c r="E96" s="108"/>
      <c r="F96" s="26"/>
      <c r="G96" s="26"/>
    </row>
    <row r="97" spans="1:7" ht="13.5" customHeight="1">
      <c r="A97" s="50"/>
      <c r="C97" s="83"/>
      <c r="E97" s="108"/>
      <c r="F97" s="26"/>
      <c r="G97" s="26"/>
    </row>
    <row r="98" spans="1:7" ht="13.5" customHeight="1">
      <c r="A98" s="50"/>
      <c r="C98" s="83"/>
      <c r="E98" s="108"/>
      <c r="F98" s="26"/>
      <c r="G98" s="26"/>
    </row>
    <row r="99" spans="1:7" ht="13.5" customHeight="1">
      <c r="A99" s="50"/>
      <c r="C99" s="83"/>
      <c r="E99" s="108"/>
      <c r="F99" s="26"/>
      <c r="G99" s="26"/>
    </row>
    <row r="100" spans="1:7" ht="13.5" customHeight="1">
      <c r="A100" s="50"/>
      <c r="C100" s="83"/>
      <c r="E100" s="108"/>
      <c r="F100" s="26"/>
      <c r="G100" s="26"/>
    </row>
    <row r="101" spans="1:7" ht="13.5" customHeight="1">
      <c r="A101" s="50"/>
      <c r="C101" s="83"/>
      <c r="E101" s="108"/>
      <c r="F101" s="26"/>
      <c r="G101" s="26"/>
    </row>
    <row r="102" spans="1:7" ht="13.5" customHeight="1">
      <c r="A102" s="50"/>
      <c r="C102" s="83"/>
      <c r="E102" s="108"/>
      <c r="F102" s="26"/>
      <c r="G102" s="26"/>
    </row>
    <row r="103" spans="1:7" ht="13.5" customHeight="1">
      <c r="A103" s="50"/>
      <c r="C103" s="83"/>
      <c r="E103" s="108"/>
      <c r="F103" s="26"/>
      <c r="G103" s="26"/>
    </row>
    <row r="104" spans="1:7" ht="13.5" customHeight="1">
      <c r="A104" s="50"/>
      <c r="C104" s="83"/>
      <c r="E104" s="108"/>
      <c r="F104" s="26"/>
      <c r="G104" s="26"/>
    </row>
    <row r="105" spans="1:7" ht="13.5" customHeight="1">
      <c r="A105" s="50"/>
      <c r="C105" s="83"/>
      <c r="E105" s="108"/>
      <c r="F105" s="26"/>
      <c r="G105" s="26"/>
    </row>
    <row r="106" spans="1:7" ht="13.5" customHeight="1">
      <c r="A106" s="50"/>
      <c r="C106" s="83"/>
      <c r="E106" s="108"/>
      <c r="F106" s="26"/>
      <c r="G106" s="26"/>
    </row>
    <row r="107" spans="1:7" ht="13.5" customHeight="1">
      <c r="A107" s="50"/>
      <c r="C107" s="83"/>
      <c r="E107" s="108"/>
      <c r="F107" s="26"/>
      <c r="G107" s="26"/>
    </row>
    <row r="108" spans="1:7" ht="13.5" customHeight="1">
      <c r="A108" s="50"/>
      <c r="C108" s="83"/>
      <c r="E108" s="108"/>
      <c r="F108" s="26"/>
      <c r="G108" s="26"/>
    </row>
    <row r="109" spans="1:7" ht="13.5" customHeight="1">
      <c r="A109" s="50"/>
      <c r="C109" s="83"/>
      <c r="E109" s="108"/>
      <c r="F109" s="26"/>
      <c r="G109" s="26"/>
    </row>
    <row r="110" spans="1:7" ht="13.5" customHeight="1">
      <c r="A110" s="50"/>
      <c r="C110" s="83"/>
      <c r="E110" s="108"/>
      <c r="F110" s="26"/>
      <c r="G110" s="26"/>
    </row>
    <row r="111" spans="1:7" ht="13.5" customHeight="1">
      <c r="A111" s="50"/>
      <c r="C111" s="83"/>
      <c r="E111" s="108"/>
      <c r="F111" s="26"/>
      <c r="G111" s="26"/>
    </row>
    <row r="112" spans="1:7" ht="13.5" customHeight="1">
      <c r="A112" s="50"/>
      <c r="C112" s="83"/>
      <c r="E112" s="108"/>
      <c r="F112" s="26"/>
      <c r="G112" s="26"/>
    </row>
    <row r="113" spans="1:7" ht="13.5" customHeight="1">
      <c r="A113" s="50"/>
      <c r="C113" s="83"/>
      <c r="E113" s="108"/>
      <c r="F113" s="26"/>
      <c r="G113" s="26"/>
    </row>
    <row r="114" spans="1:7" ht="13.5" customHeight="1">
      <c r="A114" s="50"/>
      <c r="C114" s="83"/>
      <c r="E114" s="108"/>
      <c r="F114" s="26"/>
      <c r="G114" s="26"/>
    </row>
    <row r="115" spans="1:7" ht="13.5" customHeight="1">
      <c r="A115" s="50"/>
      <c r="C115" s="83"/>
      <c r="E115" s="108"/>
      <c r="F115" s="26"/>
      <c r="G115" s="26"/>
    </row>
    <row r="116" spans="1:7" ht="13.5" customHeight="1">
      <c r="A116" s="50"/>
      <c r="C116" s="83"/>
      <c r="E116" s="108"/>
      <c r="F116" s="26"/>
      <c r="G116" s="26"/>
    </row>
    <row r="117" spans="1:7" ht="13.5" customHeight="1">
      <c r="A117" s="50"/>
      <c r="C117" s="83"/>
      <c r="E117" s="108"/>
      <c r="F117" s="26"/>
      <c r="G117" s="26"/>
    </row>
    <row r="118" spans="1:7" ht="13.5" customHeight="1">
      <c r="A118" s="50"/>
      <c r="C118" s="83"/>
      <c r="E118" s="108"/>
      <c r="F118" s="26"/>
      <c r="G118" s="26"/>
    </row>
    <row r="119" spans="1:7" ht="13.5" customHeight="1">
      <c r="A119" s="50"/>
      <c r="C119" s="83"/>
      <c r="E119" s="108"/>
      <c r="F119" s="26"/>
      <c r="G119" s="26"/>
    </row>
    <row r="120" spans="1:7" ht="13.5" customHeight="1">
      <c r="A120" s="50"/>
      <c r="C120" s="83"/>
      <c r="E120" s="108"/>
      <c r="F120" s="26"/>
      <c r="G120" s="26"/>
    </row>
    <row r="121" spans="1:7" ht="13.5" customHeight="1">
      <c r="A121" s="50"/>
      <c r="C121" s="83"/>
      <c r="E121" s="108"/>
      <c r="F121" s="26"/>
      <c r="G121" s="26"/>
    </row>
    <row r="122" spans="1:7" ht="13.5" customHeight="1">
      <c r="A122" s="50"/>
      <c r="C122" s="83"/>
      <c r="E122" s="108"/>
      <c r="F122" s="26"/>
      <c r="G122" s="26"/>
    </row>
    <row r="123" spans="1:7" ht="13.5" customHeight="1">
      <c r="A123" s="50"/>
      <c r="C123" s="83"/>
      <c r="E123" s="108"/>
      <c r="F123" s="26"/>
      <c r="G123" s="26"/>
    </row>
    <row r="124" spans="1:7" ht="13.5" customHeight="1">
      <c r="A124" s="50"/>
      <c r="C124" s="83"/>
      <c r="E124" s="108"/>
      <c r="F124" s="26"/>
      <c r="G124" s="26"/>
    </row>
    <row r="125" spans="1:7" ht="13.5" customHeight="1">
      <c r="A125" s="50"/>
      <c r="C125" s="83"/>
      <c r="E125" s="108"/>
      <c r="F125" s="26"/>
      <c r="G125" s="26"/>
    </row>
    <row r="126" spans="1:7" ht="13.5" customHeight="1">
      <c r="A126" s="50"/>
      <c r="C126" s="83"/>
      <c r="E126" s="108"/>
      <c r="F126" s="26"/>
      <c r="G126" s="26"/>
    </row>
    <row r="127" spans="1:7" ht="13.5" customHeight="1">
      <c r="A127" s="50"/>
      <c r="C127" s="83"/>
      <c r="E127" s="108"/>
      <c r="F127" s="26"/>
      <c r="G127" s="26"/>
    </row>
    <row r="128" spans="1:7" ht="13.5" customHeight="1">
      <c r="A128" s="50"/>
      <c r="C128" s="83"/>
      <c r="E128" s="108"/>
      <c r="F128" s="26"/>
      <c r="G128" s="26"/>
    </row>
    <row r="129" spans="1:7" ht="13.5" customHeight="1">
      <c r="A129" s="50"/>
      <c r="C129" s="83"/>
      <c r="E129" s="108"/>
      <c r="F129" s="26"/>
      <c r="G129" s="26"/>
    </row>
    <row r="130" spans="1:7" ht="13.5" customHeight="1">
      <c r="A130" s="50"/>
      <c r="C130" s="83"/>
      <c r="E130" s="108"/>
      <c r="F130" s="26"/>
      <c r="G130" s="26"/>
    </row>
    <row r="131" spans="1:7" ht="13.5" customHeight="1">
      <c r="A131" s="50"/>
      <c r="C131" s="83"/>
      <c r="E131" s="108"/>
      <c r="F131" s="26"/>
      <c r="G131" s="26"/>
    </row>
    <row r="132" spans="1:7" ht="13.5" customHeight="1">
      <c r="A132" s="50"/>
      <c r="C132" s="83"/>
      <c r="E132" s="108"/>
      <c r="F132" s="26"/>
      <c r="G132" s="26"/>
    </row>
    <row r="133" spans="1:7" ht="13.5" customHeight="1">
      <c r="A133" s="50"/>
      <c r="C133" s="83"/>
      <c r="E133" s="108"/>
      <c r="F133" s="26"/>
      <c r="G133" s="26"/>
    </row>
    <row r="134" spans="1:7" ht="13.5" customHeight="1">
      <c r="A134" s="50"/>
      <c r="C134" s="83"/>
      <c r="E134" s="108"/>
      <c r="F134" s="26"/>
      <c r="G134" s="26"/>
    </row>
    <row r="135" spans="1:7" ht="13.5" customHeight="1">
      <c r="A135" s="50"/>
      <c r="C135" s="83"/>
      <c r="E135" s="108"/>
      <c r="F135" s="26"/>
      <c r="G135" s="26"/>
    </row>
    <row r="136" spans="1:7" ht="13.5" customHeight="1">
      <c r="A136" s="50"/>
      <c r="C136" s="83"/>
      <c r="E136" s="108"/>
      <c r="F136" s="26"/>
      <c r="G136" s="26"/>
    </row>
    <row r="137" spans="1:7" ht="13.5" customHeight="1">
      <c r="A137" s="50"/>
      <c r="C137" s="83"/>
      <c r="E137" s="108"/>
      <c r="F137" s="26"/>
      <c r="G137" s="26"/>
    </row>
    <row r="138" spans="1:7" ht="13.5" customHeight="1">
      <c r="A138" s="50"/>
      <c r="C138" s="83"/>
      <c r="E138" s="108"/>
      <c r="F138" s="26"/>
      <c r="G138" s="26"/>
    </row>
    <row r="139" spans="1:7" ht="13.5" customHeight="1">
      <c r="A139" s="50"/>
      <c r="C139" s="83"/>
      <c r="E139" s="108"/>
      <c r="F139" s="26"/>
      <c r="G139" s="26"/>
    </row>
    <row r="140" spans="1:7" ht="13.5" customHeight="1">
      <c r="A140" s="50"/>
      <c r="C140" s="83"/>
      <c r="E140" s="108"/>
      <c r="F140" s="26"/>
      <c r="G140" s="26"/>
    </row>
    <row r="141" spans="1:7" ht="13.5" customHeight="1">
      <c r="A141" s="50"/>
      <c r="C141" s="83"/>
      <c r="E141" s="108"/>
      <c r="F141" s="26"/>
      <c r="G141" s="26"/>
    </row>
    <row r="142" spans="1:7" ht="13.5" customHeight="1">
      <c r="A142" s="50"/>
      <c r="C142" s="83"/>
      <c r="E142" s="108"/>
      <c r="F142" s="26"/>
      <c r="G142" s="26"/>
    </row>
    <row r="143" spans="1:7" ht="13.5" customHeight="1">
      <c r="A143" s="50"/>
      <c r="C143" s="83"/>
      <c r="E143" s="108"/>
      <c r="F143" s="26"/>
      <c r="G143" s="26"/>
    </row>
    <row r="144" spans="1:7" ht="13.5" customHeight="1">
      <c r="A144" s="50"/>
      <c r="C144" s="83"/>
      <c r="E144" s="108"/>
      <c r="F144" s="26"/>
      <c r="G144" s="26"/>
    </row>
    <row r="145" spans="1:7" ht="13.5" customHeight="1">
      <c r="A145" s="50"/>
      <c r="C145" s="83"/>
      <c r="E145" s="108"/>
      <c r="F145" s="26"/>
      <c r="G145" s="26"/>
    </row>
    <row r="146" spans="1:7" ht="13.5" customHeight="1">
      <c r="A146" s="50"/>
      <c r="C146" s="83"/>
      <c r="E146" s="108"/>
      <c r="F146" s="26"/>
      <c r="G146" s="26"/>
    </row>
    <row r="147" spans="1:7" ht="13.5" customHeight="1">
      <c r="A147" s="50"/>
      <c r="C147" s="83"/>
      <c r="E147" s="108"/>
      <c r="F147" s="26"/>
      <c r="G147" s="26"/>
    </row>
    <row r="148" spans="1:7" ht="13.5" customHeight="1">
      <c r="A148" s="50"/>
      <c r="C148" s="83"/>
      <c r="E148" s="108"/>
      <c r="F148" s="26"/>
      <c r="G148" s="26"/>
    </row>
    <row r="149" spans="1:7" ht="13.5" customHeight="1">
      <c r="A149" s="50"/>
      <c r="C149" s="83"/>
      <c r="E149" s="108"/>
      <c r="F149" s="26"/>
      <c r="G149" s="26"/>
    </row>
    <row r="150" spans="1:7" ht="13.5" customHeight="1">
      <c r="A150" s="50"/>
      <c r="C150" s="83"/>
      <c r="E150" s="108"/>
      <c r="F150" s="26"/>
      <c r="G150" s="26"/>
    </row>
    <row r="151" spans="1:7" ht="13.5" customHeight="1">
      <c r="A151" s="50"/>
      <c r="C151" s="83"/>
      <c r="E151" s="108"/>
      <c r="F151" s="26"/>
      <c r="G151" s="26"/>
    </row>
    <row r="152" spans="1:7" ht="13.5" customHeight="1">
      <c r="A152" s="50"/>
      <c r="C152" s="83"/>
      <c r="E152" s="108"/>
      <c r="F152" s="26"/>
      <c r="G152" s="26"/>
    </row>
    <row r="153" spans="1:7" ht="13.5" customHeight="1">
      <c r="A153" s="50"/>
      <c r="C153" s="83"/>
      <c r="E153" s="108"/>
      <c r="F153" s="26"/>
      <c r="G153" s="26"/>
    </row>
    <row r="154" spans="1:7" ht="13.5" customHeight="1">
      <c r="A154" s="50"/>
      <c r="C154" s="83"/>
      <c r="E154" s="108"/>
      <c r="F154" s="26"/>
      <c r="G154" s="26"/>
    </row>
    <row r="155" spans="1:7" ht="13.5" customHeight="1">
      <c r="A155" s="50"/>
      <c r="C155" s="83"/>
      <c r="E155" s="108"/>
      <c r="F155" s="26"/>
      <c r="G155" s="26"/>
    </row>
    <row r="156" spans="1:7" ht="13.5" customHeight="1">
      <c r="A156" s="50"/>
      <c r="C156" s="83"/>
      <c r="E156" s="108"/>
      <c r="F156" s="26"/>
      <c r="G156" s="26"/>
    </row>
    <row r="157" spans="1:7" ht="13.5" customHeight="1">
      <c r="A157" s="50"/>
      <c r="C157" s="83"/>
      <c r="E157" s="108"/>
      <c r="F157" s="26"/>
      <c r="G157" s="26"/>
    </row>
    <row r="158" spans="1:7" ht="13.5" customHeight="1">
      <c r="A158" s="50"/>
      <c r="C158" s="83"/>
      <c r="E158" s="108"/>
      <c r="F158" s="26"/>
      <c r="G158" s="26"/>
    </row>
    <row r="159" spans="1:7" ht="13.5" customHeight="1">
      <c r="A159" s="50"/>
      <c r="C159" s="83"/>
      <c r="E159" s="108"/>
      <c r="F159" s="26"/>
      <c r="G159" s="26"/>
    </row>
    <row r="160" spans="1:7" ht="13.5" customHeight="1">
      <c r="A160" s="50"/>
      <c r="C160" s="83"/>
      <c r="E160" s="108"/>
      <c r="F160" s="26"/>
      <c r="G160" s="26"/>
    </row>
    <row r="161" spans="1:7" ht="13.5" customHeight="1">
      <c r="A161" s="50"/>
      <c r="C161" s="83"/>
      <c r="E161" s="108"/>
      <c r="F161" s="26"/>
      <c r="G161" s="26"/>
    </row>
    <row r="162" spans="1:7" ht="13.5" customHeight="1">
      <c r="A162" s="50"/>
      <c r="C162" s="83"/>
      <c r="E162" s="108"/>
      <c r="F162" s="26"/>
      <c r="G162" s="26"/>
    </row>
    <row r="163" spans="1:7" ht="13.5" customHeight="1">
      <c r="A163" s="50"/>
      <c r="C163" s="83"/>
      <c r="E163" s="108"/>
      <c r="F163" s="26"/>
      <c r="G163" s="26"/>
    </row>
    <row r="164" spans="1:7" ht="13.5" customHeight="1">
      <c r="A164" s="50"/>
      <c r="C164" s="83"/>
      <c r="E164" s="108"/>
      <c r="F164" s="26"/>
      <c r="G164" s="26"/>
    </row>
    <row r="165" spans="1:7" ht="13.5" customHeight="1">
      <c r="A165" s="50"/>
      <c r="C165" s="83"/>
      <c r="E165" s="108"/>
      <c r="F165" s="26"/>
      <c r="G165" s="26"/>
    </row>
    <row r="166" spans="1:7" ht="13.5" customHeight="1">
      <c r="A166" s="50"/>
      <c r="C166" s="83"/>
      <c r="E166" s="108"/>
      <c r="F166" s="26"/>
      <c r="G166" s="26"/>
    </row>
    <row r="167" spans="1:7" ht="13.5" customHeight="1">
      <c r="A167" s="50"/>
      <c r="C167" s="83"/>
      <c r="E167" s="108"/>
      <c r="F167" s="26"/>
      <c r="G167" s="26"/>
    </row>
    <row r="168" spans="1:7" ht="13.5" customHeight="1">
      <c r="A168" s="50"/>
      <c r="C168" s="83"/>
      <c r="E168" s="108"/>
      <c r="F168" s="26"/>
      <c r="G168" s="26"/>
    </row>
    <row r="169" spans="1:7" ht="13.5" customHeight="1">
      <c r="A169" s="50"/>
      <c r="C169" s="83"/>
      <c r="E169" s="108"/>
      <c r="F169" s="26"/>
      <c r="G169" s="26"/>
    </row>
    <row r="170" spans="1:7" ht="13.5" customHeight="1">
      <c r="A170" s="50"/>
      <c r="C170" s="83"/>
      <c r="E170" s="108"/>
      <c r="F170" s="26"/>
      <c r="G170" s="26"/>
    </row>
    <row r="171" spans="1:7" ht="13.5" customHeight="1">
      <c r="A171" s="50"/>
      <c r="C171" s="83"/>
      <c r="E171" s="108"/>
      <c r="F171" s="26"/>
      <c r="G171" s="26"/>
    </row>
    <row r="172" spans="1:7" ht="13.5" customHeight="1">
      <c r="A172" s="50"/>
      <c r="C172" s="83"/>
      <c r="E172" s="108"/>
      <c r="F172" s="26"/>
      <c r="G172" s="26"/>
    </row>
    <row r="173" spans="1:7" ht="13.5" customHeight="1">
      <c r="A173" s="50"/>
      <c r="C173" s="83"/>
      <c r="E173" s="108"/>
      <c r="F173" s="26"/>
      <c r="G173" s="26"/>
    </row>
    <row r="174" spans="1:7" ht="13.5" customHeight="1">
      <c r="A174" s="50"/>
      <c r="C174" s="83"/>
      <c r="E174" s="108"/>
      <c r="F174" s="26"/>
      <c r="G174" s="26"/>
    </row>
    <row r="175" spans="1:7" ht="13.5" customHeight="1">
      <c r="A175" s="50"/>
      <c r="C175" s="83"/>
      <c r="E175" s="108"/>
      <c r="F175" s="26"/>
      <c r="G175" s="26"/>
    </row>
  </sheetData>
  <mergeCells count="4">
    <mergeCell ref="A1:C1"/>
    <mergeCell ref="A91:E91"/>
    <mergeCell ref="A58:E58"/>
    <mergeCell ref="A59:E59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99" fitToHeight="0" orientation="portrait" useFirstPageNumber="1" r:id="rId1"/>
  <headerFooter>
    <oddHeader>&amp;R&amp;8C -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COMBINED SUMMARY</vt:lpstr>
      <vt:lpstr>SCHEDULE A - GENERAL</vt:lpstr>
      <vt:lpstr>SCHEDULE B - SITE CLEARANCE</vt:lpstr>
      <vt:lpstr>SCHEDULE C - CIVIL &amp; STRUC</vt:lpstr>
      <vt:lpstr>'COMBINED SUMMARY'!Print_Area</vt:lpstr>
      <vt:lpstr>'SCHEDULE A - GENERAL'!Print_Area</vt:lpstr>
      <vt:lpstr>'SCHEDULE B - SITE CLEARANCE'!Print_Area</vt:lpstr>
      <vt:lpstr>'SCHEDULE C - CIVIL &amp; STRUC'!Print_Area</vt:lpstr>
      <vt:lpstr>'SCHEDULE A - GENERAL'!Print_Titles</vt:lpstr>
      <vt:lpstr>'SCHEDULE B - SITE CLEARANCE'!Print_Titles</vt:lpstr>
      <vt:lpstr>'SCHEDULE C - CIVIL &amp; STRUC'!Print_Titles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 Stander</dc:creator>
  <cp:lastModifiedBy>Hannes Welman</cp:lastModifiedBy>
  <cp:lastPrinted>2025-04-03T13:30:46Z</cp:lastPrinted>
  <dcterms:created xsi:type="dcterms:W3CDTF">2016-07-05T12:54:03Z</dcterms:created>
  <dcterms:modified xsi:type="dcterms:W3CDTF">2025-05-29T07:37:58Z</dcterms:modified>
</cp:coreProperties>
</file>