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transnetsocltd-my.sharepoint.com/personal/lumko_ncapai_transnet_net/Documents/Documents/Lumko TNPA work/Lumko HQ work/Projects/CSIR Water and sediment/2026_2031/Last Procurement pack_ June 2026/Docs from Rachel/18 August 2026/"/>
    </mc:Choice>
  </mc:AlternateContent>
  <xr:revisionPtr revIDLastSave="20" documentId="8_{FC2D3A22-1CBD-4C0D-A5E3-9FE59D75A46C}" xr6:coauthVersionLast="47" xr6:coauthVersionMax="47" xr10:uidLastSave="{43A31406-7E77-45D0-8324-B6143DDC2984}"/>
  <bookViews>
    <workbookView xWindow="-110" yWindow="-110" windowWidth="19420" windowHeight="10300" xr2:uid="{6E383519-7B31-4D39-BF09-792831009CC5}"/>
  </bookViews>
  <sheets>
    <sheet name="Adhoc Water Quality " sheetId="49" r:id="rId1"/>
    <sheet name="Saldanha" sheetId="42" r:id="rId2"/>
    <sheet name="Cape Town" sheetId="43" r:id="rId3"/>
    <sheet name="Mossel Bay" sheetId="44" r:id="rId4"/>
    <sheet name="Port Elizabeth" sheetId="40" r:id="rId5"/>
    <sheet name="Ngqura" sheetId="45" r:id="rId6"/>
    <sheet name="East London" sheetId="46" r:id="rId7"/>
    <sheet name="Durban" sheetId="47" r:id="rId8"/>
    <sheet name="Richards Bay" sheetId="48" r:id="rId9"/>
    <sheet name="Bid Summary" sheetId="1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1" i="49" l="1"/>
  <c r="Y71" i="49"/>
  <c r="V71" i="49"/>
  <c r="S71" i="49"/>
  <c r="P71" i="49"/>
  <c r="M71" i="49"/>
  <c r="J71" i="49"/>
  <c r="AB70" i="49" l="1"/>
  <c r="Y70" i="49"/>
  <c r="V70" i="49"/>
  <c r="S70" i="49"/>
  <c r="P70" i="49"/>
  <c r="M70" i="49"/>
  <c r="J70" i="49"/>
  <c r="G70" i="49"/>
  <c r="AB69" i="49"/>
  <c r="Y69" i="49"/>
  <c r="V69" i="49"/>
  <c r="S69" i="49"/>
  <c r="P69" i="49"/>
  <c r="M69" i="49"/>
  <c r="J69" i="49"/>
  <c r="G69" i="49"/>
  <c r="AB68" i="49"/>
  <c r="Y68" i="49"/>
  <c r="V68" i="49"/>
  <c r="S68" i="49"/>
  <c r="P68" i="49"/>
  <c r="M68" i="49"/>
  <c r="J68" i="49"/>
  <c r="G68" i="49"/>
  <c r="AB67" i="49"/>
  <c r="Y67" i="49"/>
  <c r="V67" i="49"/>
  <c r="S67" i="49"/>
  <c r="P67" i="49"/>
  <c r="M67" i="49"/>
  <c r="J67" i="49"/>
  <c r="G67" i="49"/>
  <c r="AB66" i="49"/>
  <c r="Y66" i="49"/>
  <c r="V66" i="49"/>
  <c r="S66" i="49"/>
  <c r="P66" i="49"/>
  <c r="M66" i="49"/>
  <c r="J66" i="49"/>
  <c r="G66" i="49"/>
  <c r="AB65" i="49"/>
  <c r="Y65" i="49"/>
  <c r="V65" i="49"/>
  <c r="S65" i="49"/>
  <c r="P65" i="49"/>
  <c r="M65" i="49"/>
  <c r="J65" i="49"/>
  <c r="G65" i="49"/>
  <c r="AB64" i="49"/>
  <c r="Y64" i="49"/>
  <c r="V64" i="49"/>
  <c r="S64" i="49"/>
  <c r="P64" i="49"/>
  <c r="M64" i="49"/>
  <c r="J64" i="49"/>
  <c r="G64" i="49"/>
  <c r="AB63" i="49"/>
  <c r="Y63" i="49"/>
  <c r="V63" i="49"/>
  <c r="S63" i="49"/>
  <c r="P63" i="49"/>
  <c r="M63" i="49"/>
  <c r="J63" i="49"/>
  <c r="G63" i="49"/>
  <c r="AB62" i="49"/>
  <c r="Y62" i="49"/>
  <c r="V62" i="49"/>
  <c r="S62" i="49"/>
  <c r="P62" i="49"/>
  <c r="M62" i="49"/>
  <c r="J62" i="49"/>
  <c r="G62" i="49"/>
  <c r="AB61" i="49"/>
  <c r="Y61" i="49"/>
  <c r="V61" i="49"/>
  <c r="S61" i="49"/>
  <c r="P61" i="49"/>
  <c r="M61" i="49"/>
  <c r="J61" i="49"/>
  <c r="G61" i="49"/>
  <c r="AB60" i="49"/>
  <c r="Y60" i="49"/>
  <c r="V60" i="49"/>
  <c r="S60" i="49"/>
  <c r="P60" i="49"/>
  <c r="M60" i="49"/>
  <c r="J60" i="49"/>
  <c r="G60" i="49"/>
  <c r="AB59" i="49"/>
  <c r="Y59" i="49"/>
  <c r="V59" i="49"/>
  <c r="S59" i="49"/>
  <c r="P59" i="49"/>
  <c r="M59" i="49"/>
  <c r="J59" i="49"/>
  <c r="G59" i="49"/>
  <c r="AB58" i="49"/>
  <c r="Y58" i="49"/>
  <c r="V58" i="49"/>
  <c r="S58" i="49"/>
  <c r="P58" i="49"/>
  <c r="M58" i="49"/>
  <c r="J58" i="49"/>
  <c r="G58" i="49"/>
  <c r="AB57" i="49"/>
  <c r="Y57" i="49"/>
  <c r="V57" i="49"/>
  <c r="S57" i="49"/>
  <c r="P57" i="49"/>
  <c r="M57" i="49"/>
  <c r="J57" i="49"/>
  <c r="G57" i="49"/>
  <c r="AB56" i="49"/>
  <c r="Y56" i="49"/>
  <c r="V56" i="49"/>
  <c r="S56" i="49"/>
  <c r="P56" i="49"/>
  <c r="M56" i="49"/>
  <c r="J56" i="49"/>
  <c r="G56" i="49"/>
  <c r="AB55" i="49"/>
  <c r="Y55" i="49"/>
  <c r="V55" i="49"/>
  <c r="S55" i="49"/>
  <c r="P55" i="49"/>
  <c r="M55" i="49"/>
  <c r="J55" i="49"/>
  <c r="G55" i="49"/>
  <c r="AB54" i="49"/>
  <c r="Y54" i="49"/>
  <c r="V54" i="49"/>
  <c r="S54" i="49"/>
  <c r="P54" i="49"/>
  <c r="M54" i="49"/>
  <c r="J54" i="49"/>
  <c r="G54" i="49"/>
  <c r="AB53" i="49"/>
  <c r="Y53" i="49"/>
  <c r="V53" i="49"/>
  <c r="S53" i="49"/>
  <c r="P53" i="49"/>
  <c r="M53" i="49"/>
  <c r="J53" i="49"/>
  <c r="G53" i="49"/>
  <c r="AB52" i="49"/>
  <c r="Y52" i="49"/>
  <c r="V52" i="49"/>
  <c r="S52" i="49"/>
  <c r="P52" i="49"/>
  <c r="M52" i="49"/>
  <c r="J52" i="49"/>
  <c r="G52" i="49"/>
  <c r="AB51" i="49"/>
  <c r="Y51" i="49"/>
  <c r="V51" i="49"/>
  <c r="S51" i="49"/>
  <c r="P51" i="49"/>
  <c r="M51" i="49"/>
  <c r="J51" i="49"/>
  <c r="G51" i="49"/>
  <c r="AB50" i="49"/>
  <c r="Y50" i="49"/>
  <c r="V50" i="49"/>
  <c r="S50" i="49"/>
  <c r="P50" i="49"/>
  <c r="M50" i="49"/>
  <c r="J50" i="49"/>
  <c r="G50" i="49"/>
  <c r="AB49" i="49"/>
  <c r="Y49" i="49"/>
  <c r="V49" i="49"/>
  <c r="S49" i="49"/>
  <c r="P49" i="49"/>
  <c r="M49" i="49"/>
  <c r="J49" i="49"/>
  <c r="G49" i="49"/>
  <c r="AB48" i="49"/>
  <c r="Y48" i="49"/>
  <c r="V48" i="49"/>
  <c r="S48" i="49"/>
  <c r="P48" i="49"/>
  <c r="M48" i="49"/>
  <c r="J48" i="49"/>
  <c r="G48" i="49"/>
  <c r="AB47" i="49"/>
  <c r="Y47" i="49"/>
  <c r="V47" i="49"/>
  <c r="S47" i="49"/>
  <c r="P47" i="49"/>
  <c r="M47" i="49"/>
  <c r="J47" i="49"/>
  <c r="G47" i="49"/>
  <c r="AB46" i="49"/>
  <c r="Y46" i="49"/>
  <c r="V46" i="49"/>
  <c r="S46" i="49"/>
  <c r="P46" i="49"/>
  <c r="M46" i="49"/>
  <c r="J46" i="49"/>
  <c r="G46" i="49"/>
  <c r="AB45" i="49"/>
  <c r="Y45" i="49"/>
  <c r="V45" i="49"/>
  <c r="S45" i="49"/>
  <c r="P45" i="49"/>
  <c r="M45" i="49"/>
  <c r="J45" i="49"/>
  <c r="G45" i="49"/>
  <c r="AB44" i="49"/>
  <c r="Y44" i="49"/>
  <c r="V44" i="49"/>
  <c r="S44" i="49"/>
  <c r="P44" i="49"/>
  <c r="M44" i="49"/>
  <c r="J44" i="49"/>
  <c r="G44" i="49"/>
  <c r="AB43" i="49"/>
  <c r="Y43" i="49"/>
  <c r="V43" i="49"/>
  <c r="S43" i="49"/>
  <c r="P43" i="49"/>
  <c r="M43" i="49"/>
  <c r="J43" i="49"/>
  <c r="G43" i="49"/>
  <c r="AB42" i="49"/>
  <c r="Y42" i="49"/>
  <c r="V42" i="49"/>
  <c r="S42" i="49"/>
  <c r="P42" i="49"/>
  <c r="M42" i="49"/>
  <c r="J42" i="49"/>
  <c r="G42" i="49"/>
  <c r="AB41" i="49"/>
  <c r="Y41" i="49"/>
  <c r="V41" i="49"/>
  <c r="S41" i="49"/>
  <c r="P41" i="49"/>
  <c r="M41" i="49"/>
  <c r="J41" i="49"/>
  <c r="G41" i="49"/>
  <c r="AB40" i="49"/>
  <c r="Y40" i="49"/>
  <c r="V40" i="49"/>
  <c r="S40" i="49"/>
  <c r="P40" i="49"/>
  <c r="M40" i="49"/>
  <c r="J40" i="49"/>
  <c r="G40" i="49"/>
  <c r="AB39" i="49"/>
  <c r="Y39" i="49"/>
  <c r="V39" i="49"/>
  <c r="S39" i="49"/>
  <c r="P39" i="49"/>
  <c r="M39" i="49"/>
  <c r="J39" i="49"/>
  <c r="G39" i="49"/>
  <c r="AB38" i="49"/>
  <c r="Y38" i="49"/>
  <c r="V38" i="49"/>
  <c r="S38" i="49"/>
  <c r="P38" i="49"/>
  <c r="M38" i="49"/>
  <c r="J38" i="49"/>
  <c r="G38" i="49"/>
  <c r="AB37" i="49"/>
  <c r="Y37" i="49"/>
  <c r="V37" i="49"/>
  <c r="S37" i="49"/>
  <c r="P37" i="49"/>
  <c r="M37" i="49"/>
  <c r="J37" i="49"/>
  <c r="G37" i="49"/>
  <c r="AB36" i="49"/>
  <c r="Y36" i="49"/>
  <c r="V36" i="49"/>
  <c r="S36" i="49"/>
  <c r="P36" i="49"/>
  <c r="M36" i="49"/>
  <c r="J36" i="49"/>
  <c r="G36" i="49"/>
  <c r="AB35" i="49"/>
  <c r="Y35" i="49"/>
  <c r="V35" i="49"/>
  <c r="S35" i="49"/>
  <c r="P35" i="49"/>
  <c r="M35" i="49"/>
  <c r="J35" i="49"/>
  <c r="G35" i="49"/>
  <c r="AB34" i="49"/>
  <c r="Y34" i="49"/>
  <c r="V34" i="49"/>
  <c r="S34" i="49"/>
  <c r="P34" i="49"/>
  <c r="M34" i="49"/>
  <c r="J34" i="49"/>
  <c r="G34" i="49"/>
  <c r="AB33" i="49"/>
  <c r="Y33" i="49"/>
  <c r="V33" i="49"/>
  <c r="S33" i="49"/>
  <c r="P33" i="49"/>
  <c r="M33" i="49"/>
  <c r="J33" i="49"/>
  <c r="G33" i="49"/>
  <c r="AB32" i="49"/>
  <c r="Y32" i="49"/>
  <c r="V32" i="49"/>
  <c r="S32" i="49"/>
  <c r="P32" i="49"/>
  <c r="M32" i="49"/>
  <c r="J32" i="49"/>
  <c r="G32" i="49"/>
  <c r="AB31" i="49"/>
  <c r="Y31" i="49"/>
  <c r="V31" i="49"/>
  <c r="S31" i="49"/>
  <c r="P31" i="49"/>
  <c r="M31" i="49"/>
  <c r="J31" i="49"/>
  <c r="G31" i="49"/>
  <c r="AB30" i="49"/>
  <c r="Y30" i="49"/>
  <c r="V30" i="49"/>
  <c r="S30" i="49"/>
  <c r="P30" i="49"/>
  <c r="M30" i="49"/>
  <c r="J30" i="49"/>
  <c r="G30" i="49"/>
  <c r="AB29" i="49"/>
  <c r="Y29" i="49"/>
  <c r="V29" i="49"/>
  <c r="S29" i="49"/>
  <c r="P29" i="49"/>
  <c r="M29" i="49"/>
  <c r="J29" i="49"/>
  <c r="G29" i="49"/>
  <c r="AB28" i="49"/>
  <c r="Y28" i="49"/>
  <c r="V28" i="49"/>
  <c r="S28" i="49"/>
  <c r="P28" i="49"/>
  <c r="M28" i="49"/>
  <c r="J28" i="49"/>
  <c r="G28" i="49"/>
  <c r="AB27" i="49"/>
  <c r="Y27" i="49"/>
  <c r="V27" i="49"/>
  <c r="S27" i="49"/>
  <c r="P27" i="49"/>
  <c r="M27" i="49"/>
  <c r="J27" i="49"/>
  <c r="G27" i="49"/>
  <c r="AB26" i="49"/>
  <c r="Y26" i="49"/>
  <c r="V26" i="49"/>
  <c r="S26" i="49"/>
  <c r="P26" i="49"/>
  <c r="M26" i="49"/>
  <c r="J26" i="49"/>
  <c r="G26" i="49"/>
  <c r="AB25" i="49"/>
  <c r="Y25" i="49"/>
  <c r="V25" i="49"/>
  <c r="S25" i="49"/>
  <c r="P25" i="49"/>
  <c r="M25" i="49"/>
  <c r="J25" i="49"/>
  <c r="G25" i="49"/>
  <c r="AB24" i="49"/>
  <c r="Y24" i="49"/>
  <c r="V24" i="49"/>
  <c r="S24" i="49"/>
  <c r="P24" i="49"/>
  <c r="M24" i="49"/>
  <c r="J24" i="49"/>
  <c r="G24" i="49"/>
  <c r="AB23" i="49"/>
  <c r="Y23" i="49"/>
  <c r="V23" i="49"/>
  <c r="S23" i="49"/>
  <c r="P23" i="49"/>
  <c r="M23" i="49"/>
  <c r="J23" i="49"/>
  <c r="G23" i="49"/>
  <c r="AB22" i="49"/>
  <c r="Y22" i="49"/>
  <c r="V22" i="49"/>
  <c r="S22" i="49"/>
  <c r="P22" i="49"/>
  <c r="M22" i="49"/>
  <c r="J22" i="49"/>
  <c r="G22" i="49"/>
  <c r="AB21" i="49"/>
  <c r="Y21" i="49"/>
  <c r="V21" i="49"/>
  <c r="S21" i="49"/>
  <c r="P21" i="49"/>
  <c r="M21" i="49"/>
  <c r="J21" i="49"/>
  <c r="G21" i="49"/>
  <c r="AB20" i="49"/>
  <c r="Y20" i="49"/>
  <c r="V20" i="49"/>
  <c r="S20" i="49"/>
  <c r="P20" i="49"/>
  <c r="M20" i="49"/>
  <c r="J20" i="49"/>
  <c r="G20" i="49"/>
  <c r="AB19" i="49"/>
  <c r="Y19" i="49"/>
  <c r="V19" i="49"/>
  <c r="S19" i="49"/>
  <c r="G26" i="45" s="1"/>
  <c r="P19" i="49"/>
  <c r="M19" i="49"/>
  <c r="J19" i="49"/>
  <c r="G26" i="43" s="1"/>
  <c r="G19" i="49"/>
  <c r="G71" i="49" s="1"/>
  <c r="G26" i="48"/>
  <c r="G26" i="47"/>
  <c r="G26" i="46" l="1"/>
  <c r="G26" i="40"/>
  <c r="G21" i="42"/>
  <c r="G26" i="44"/>
  <c r="G20" i="42"/>
  <c r="G32" i="48"/>
  <c r="G33" i="48"/>
  <c r="G35" i="48" s="1"/>
  <c r="G34" i="48"/>
  <c r="G31" i="48"/>
  <c r="G21" i="48"/>
  <c r="G22" i="48"/>
  <c r="G23" i="48"/>
  <c r="G24" i="48"/>
  <c r="G25" i="48"/>
  <c r="G27" i="48"/>
  <c r="G28" i="48"/>
  <c r="G20" i="48"/>
  <c r="G32" i="47"/>
  <c r="G33" i="47"/>
  <c r="G34" i="47"/>
  <c r="G31" i="47"/>
  <c r="G35" i="47" s="1"/>
  <c r="G21" i="47"/>
  <c r="G22" i="47"/>
  <c r="G23" i="47"/>
  <c r="G24" i="47"/>
  <c r="G25" i="47"/>
  <c r="G27" i="47"/>
  <c r="G28" i="47"/>
  <c r="G20" i="47"/>
  <c r="G34" i="46"/>
  <c r="G32" i="46"/>
  <c r="G33" i="46"/>
  <c r="G31" i="46"/>
  <c r="G35" i="46" s="1"/>
  <c r="G21" i="46"/>
  <c r="G22" i="46"/>
  <c r="G23" i="46"/>
  <c r="G24" i="46"/>
  <c r="G25" i="46"/>
  <c r="G27" i="46"/>
  <c r="G28" i="46"/>
  <c r="G20" i="46"/>
  <c r="G32" i="45"/>
  <c r="G33" i="45"/>
  <c r="G34" i="45"/>
  <c r="G31" i="45"/>
  <c r="G21" i="45"/>
  <c r="G22" i="45"/>
  <c r="G23" i="45"/>
  <c r="G24" i="45"/>
  <c r="G25" i="45"/>
  <c r="G27" i="45"/>
  <c r="G28" i="45"/>
  <c r="G20" i="45"/>
  <c r="G32" i="40"/>
  <c r="G33" i="40"/>
  <c r="G34" i="40"/>
  <c r="G31" i="40"/>
  <c r="G21" i="40"/>
  <c r="G22" i="40"/>
  <c r="G23" i="40"/>
  <c r="G24" i="40"/>
  <c r="G25" i="40"/>
  <c r="G27" i="40"/>
  <c r="G28" i="40"/>
  <c r="G20" i="40"/>
  <c r="G32" i="44"/>
  <c r="G33" i="44"/>
  <c r="G34" i="44"/>
  <c r="G31" i="44"/>
  <c r="G35" i="44" s="1"/>
  <c r="C40" i="44" s="1"/>
  <c r="G21" i="44"/>
  <c r="G22" i="44"/>
  <c r="G23" i="44"/>
  <c r="G24" i="44"/>
  <c r="G25" i="44"/>
  <c r="G27" i="44"/>
  <c r="G28" i="44"/>
  <c r="G20" i="44"/>
  <c r="G32" i="43"/>
  <c r="G33" i="43"/>
  <c r="G34" i="43"/>
  <c r="G31" i="43"/>
  <c r="G21" i="43"/>
  <c r="G22" i="43"/>
  <c r="G23" i="43"/>
  <c r="G24" i="43"/>
  <c r="G25" i="43"/>
  <c r="G27" i="43"/>
  <c r="G28" i="43"/>
  <c r="G20" i="43"/>
  <c r="G27" i="42"/>
  <c r="G28" i="42"/>
  <c r="G29" i="42"/>
  <c r="G26" i="42"/>
  <c r="G30" i="42" s="1"/>
  <c r="G22" i="42"/>
  <c r="G23" i="42"/>
  <c r="G29" i="48" l="1"/>
  <c r="C39" i="48" s="1"/>
  <c r="C41" i="48" s="1"/>
  <c r="G29" i="47"/>
  <c r="C39" i="47" s="1"/>
  <c r="G29" i="46"/>
  <c r="C39" i="46" s="1"/>
  <c r="G35" i="45"/>
  <c r="C40" i="45" s="1"/>
  <c r="G29" i="44"/>
  <c r="C39" i="44" s="1"/>
  <c r="C41" i="44" s="1"/>
  <c r="G29" i="43"/>
  <c r="C39" i="43" s="1"/>
  <c r="C40" i="48"/>
  <c r="C40" i="47"/>
  <c r="C40" i="46"/>
  <c r="G29" i="45"/>
  <c r="C39" i="45" s="1"/>
  <c r="G35" i="40"/>
  <c r="C40" i="40" s="1"/>
  <c r="G29" i="40"/>
  <c r="C39" i="40" s="1"/>
  <c r="C41" i="40" s="1"/>
  <c r="G35" i="43"/>
  <c r="C40" i="43" s="1"/>
  <c r="C35" i="42"/>
  <c r="G24" i="42"/>
  <c r="C34" i="42" s="1"/>
  <c r="C42" i="48" l="1"/>
  <c r="C43" i="48" s="1"/>
  <c r="C44" i="48" s="1"/>
  <c r="C45" i="48" s="1"/>
  <c r="C41" i="47"/>
  <c r="C42" i="47" s="1"/>
  <c r="C43" i="47" s="1"/>
  <c r="C44" i="47" s="1"/>
  <c r="C45" i="47" s="1"/>
  <c r="C41" i="45"/>
  <c r="C42" i="45" s="1"/>
  <c r="C43" i="45" s="1"/>
  <c r="C44" i="45" s="1"/>
  <c r="C45" i="45" s="1"/>
  <c r="C42" i="40"/>
  <c r="C43" i="40" s="1"/>
  <c r="C44" i="40" s="1"/>
  <c r="C45" i="40" s="1"/>
  <c r="C42" i="44"/>
  <c r="C43" i="44" s="1"/>
  <c r="C44" i="44" s="1"/>
  <c r="C45" i="44" s="1"/>
  <c r="C41" i="43"/>
  <c r="C42" i="43" s="1"/>
  <c r="C43" i="43" s="1"/>
  <c r="C44" i="43" s="1"/>
  <c r="C45" i="43" s="1"/>
  <c r="C41" i="46"/>
  <c r="C36" i="42"/>
  <c r="C46" i="47" l="1"/>
  <c r="B13" i="12" s="1"/>
  <c r="C46" i="48"/>
  <c r="B14" i="12" s="1"/>
  <c r="C42" i="46"/>
  <c r="C43" i="46" s="1"/>
  <c r="C44" i="46" s="1"/>
  <c r="C45" i="46" s="1"/>
  <c r="C46" i="45"/>
  <c r="B11" i="12" s="1"/>
  <c r="C46" i="40"/>
  <c r="B10" i="12" s="1"/>
  <c r="C46" i="44"/>
  <c r="B9" i="12" s="1"/>
  <c r="C46" i="43"/>
  <c r="B8" i="12" s="1"/>
  <c r="C37" i="42"/>
  <c r="C38" i="42" s="1"/>
  <c r="C39" i="42" s="1"/>
  <c r="C40" i="42" s="1"/>
  <c r="C41" i="42" l="1"/>
  <c r="B7" i="12" s="1"/>
  <c r="C46" i="46"/>
  <c r="B12" i="12" s="1"/>
  <c r="B15" i="12" l="1"/>
  <c r="B16" i="12" s="1"/>
  <c r="B17" i="12" s="1"/>
</calcChain>
</file>

<file path=xl/sharedStrings.xml><?xml version="1.0" encoding="utf-8"?>
<sst xmlns="http://schemas.openxmlformats.org/spreadsheetml/2006/main" count="678" uniqueCount="194">
  <si>
    <t>Item</t>
  </si>
  <si>
    <t>Unit of Measure</t>
  </si>
  <si>
    <t>Sum</t>
  </si>
  <si>
    <r>
      <t xml:space="preserve">SAFETY FILE
</t>
    </r>
    <r>
      <rPr>
        <i/>
        <sz val="11"/>
        <color theme="1"/>
        <rFont val="Tahoma"/>
        <family val="2"/>
      </rPr>
      <t>*Contractor compliance checklist to include all Ports specific requirements (incl. the annual compliance updates as and when required for the duration of the contract)</t>
    </r>
  </si>
  <si>
    <t>Flights (Economy class)</t>
  </si>
  <si>
    <t xml:space="preserve">Accommodation (3-star) </t>
  </si>
  <si>
    <t>Car Hire (Group B)</t>
  </si>
  <si>
    <t>Parking</t>
  </si>
  <si>
    <t>Total Price for all Disbursement (ZAR) (Excl. VAT). Refer to pricing notes above*</t>
  </si>
  <si>
    <t>Sub-Totals (Excl. VAT)</t>
  </si>
  <si>
    <t>Disbursements</t>
  </si>
  <si>
    <t xml:space="preserve">Bidder: </t>
  </si>
  <si>
    <t xml:space="preserve">Bidder Respresentative Name: </t>
  </si>
  <si>
    <t>Signature:</t>
  </si>
  <si>
    <t>VAT registered (Yes / No):</t>
  </si>
  <si>
    <t>TOTAL EXCL. VAT</t>
  </si>
  <si>
    <t>15% VAT</t>
  </si>
  <si>
    <t> TOTAL INCL. VAT</t>
  </si>
  <si>
    <t>RICHARDS BAY</t>
  </si>
  <si>
    <t>MOSSEL BAY</t>
  </si>
  <si>
    <t>DURBAN</t>
  </si>
  <si>
    <t>EAST LONDON</t>
  </si>
  <si>
    <t>NGQURA</t>
  </si>
  <si>
    <t>PORT ELIZABETH</t>
  </si>
  <si>
    <t>CAPE TOWN</t>
  </si>
  <si>
    <t>SALDANHA</t>
  </si>
  <si>
    <r>
      <t xml:space="preserve">Disbursements 
</t>
    </r>
    <r>
      <rPr>
        <sz val="11"/>
        <color theme="1"/>
        <rFont val="Tahoma"/>
        <family val="2"/>
      </rPr>
      <t xml:space="preserve">* The disbursement cost will be based on an estimated cost per year for each port. But will be paid based on actual cost incured inline with the above price notes  </t>
    </r>
  </si>
  <si>
    <t>Port of Cape Town</t>
  </si>
  <si>
    <t>Port of Mossel Bay</t>
  </si>
  <si>
    <t>Port of Port Elizabeth</t>
  </si>
  <si>
    <t>Port of Ngqura</t>
  </si>
  <si>
    <t>Port of East London</t>
  </si>
  <si>
    <t>Port of Durban</t>
  </si>
  <si>
    <t>Quanity</t>
  </si>
  <si>
    <t>EA</t>
  </si>
  <si>
    <t>Port of Richards Bay</t>
  </si>
  <si>
    <r>
      <t>REPORT COMPILATION 
*</t>
    </r>
    <r>
      <rPr>
        <sz val="11"/>
        <color theme="1"/>
        <rFont val="Tahoma"/>
        <family val="2"/>
      </rPr>
      <t xml:space="preserve">The bidder will submit a total of 2 reports in a year, the first report will be the Sediment Quality analysis results, mainly used for the Dredging Permit application and then the full report at the end of the year for all the monitoring done. </t>
    </r>
  </si>
  <si>
    <t>Description</t>
  </si>
  <si>
    <t>Rate</t>
  </si>
  <si>
    <t>BID SUMMARY PER PORT (YEAR 1 TO YEAR 5)</t>
  </si>
  <si>
    <t>YR2 Escalation at 3.1%</t>
  </si>
  <si>
    <t>YR3 Escalation at 3.0%</t>
  </si>
  <si>
    <t>YR4 Escalation at 2.9%</t>
  </si>
  <si>
    <t>YR5 Escalation at 3.0%</t>
  </si>
  <si>
    <t>A</t>
  </si>
  <si>
    <t>B</t>
  </si>
  <si>
    <t>C</t>
  </si>
  <si>
    <t>D</t>
  </si>
  <si>
    <t>E</t>
  </si>
  <si>
    <t>F</t>
  </si>
  <si>
    <t>G</t>
  </si>
  <si>
    <t>Subtotal YR1 (Excl. VAT) [A+B]</t>
  </si>
  <si>
    <t>H</t>
  </si>
  <si>
    <t>Total carried to Bid summary [C+D+E+F-G]</t>
  </si>
  <si>
    <r>
      <rPr>
        <b/>
        <sz val="11"/>
        <color theme="1"/>
        <rFont val="Tahoma"/>
        <family val="2"/>
      </rPr>
      <t>SAMPLE COLLECTION AND ANALYSIS OF 6 SAMPLING POINTS FOR MUSSELS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</si>
  <si>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t xml:space="preserve">YEAR 1 (Excl. VAT)
</t>
  </si>
  <si>
    <t>YEAR 1  (Excl. VAT)</t>
  </si>
  <si>
    <r>
      <t>TOTAL PRICE INCLUDING DISBURSEMENTS AND ESCALATIONS (EXCLUDING VAT) brought forward from</t>
    </r>
    <r>
      <rPr>
        <b/>
        <sz val="11"/>
        <color theme="1"/>
        <rFont val="Tahoma"/>
        <family val="2"/>
      </rPr>
      <t xml:space="preserve"> - Port of Saldanha</t>
    </r>
  </si>
  <si>
    <r>
      <t xml:space="preserve">TOTAL PRICE INCLUDING DISBURSEMENTS AND ESCALATIONS (EXCLUDING VAT) brought forward from </t>
    </r>
    <r>
      <rPr>
        <b/>
        <sz val="11"/>
        <color theme="1"/>
        <rFont val="Tahoma"/>
        <family val="2"/>
      </rPr>
      <t>- Port of Cape Town</t>
    </r>
  </si>
  <si>
    <r>
      <t xml:space="preserve">TOTAL PRICE INCLUDING DISBURSEMENTS AND ESCALATIONS (EXCLUDING VAT) brought forward from </t>
    </r>
    <r>
      <rPr>
        <b/>
        <sz val="11"/>
        <color theme="1"/>
        <rFont val="Tahoma"/>
        <family val="2"/>
      </rPr>
      <t>-Port of Port Elizabeth</t>
    </r>
  </si>
  <si>
    <r>
      <t>TOTAL PRICE INCLUDING DISBURSEMENTS AND ESCALATIONS (EXCLUDING VAT) brought forward from</t>
    </r>
    <r>
      <rPr>
        <b/>
        <sz val="11"/>
        <color theme="1"/>
        <rFont val="Tahoma"/>
        <family val="2"/>
      </rPr>
      <t xml:space="preserve"> - Port of Mossel Bay</t>
    </r>
  </si>
  <si>
    <r>
      <t xml:space="preserve">TOTAL PRICE INCLUDING DISBURSEMENTS AND ESCALATIONS (EXCLUDING VAT) brought forward from </t>
    </r>
    <r>
      <rPr>
        <b/>
        <sz val="11"/>
        <color theme="1"/>
        <rFont val="Tahoma"/>
        <family val="2"/>
      </rPr>
      <t>- Port of Ngqura</t>
    </r>
  </si>
  <si>
    <r>
      <t xml:space="preserve">TOTAL PRICE INCLUDING DISBURSEMENTS AND ESCALATIONS (EXCLUDING VAT) brought forward from </t>
    </r>
    <r>
      <rPr>
        <b/>
        <sz val="11"/>
        <color theme="1"/>
        <rFont val="Tahoma"/>
        <family val="2"/>
      </rPr>
      <t>- Port of East London</t>
    </r>
  </si>
  <si>
    <r>
      <t xml:space="preserve">PRICE INCLUDING DISBURSEMENTS AND ESCALATIONS  (EXCLUDING VAT) brought forward from </t>
    </r>
    <r>
      <rPr>
        <b/>
        <sz val="11"/>
        <color theme="1"/>
        <rFont val="Tahoma"/>
        <family val="2"/>
      </rPr>
      <t>- Port of Durban</t>
    </r>
  </si>
  <si>
    <r>
      <t>TOTAL PRICE INCLUDING DISBURSEMENTS AND ESCALATIONS (EXCLUDING VAT)  brought forward from</t>
    </r>
    <r>
      <rPr>
        <b/>
        <sz val="11"/>
        <color theme="1"/>
        <rFont val="Tahoma"/>
        <family val="2"/>
      </rPr>
      <t xml:space="preserve"> - Port of Richards Bay</t>
    </r>
  </si>
  <si>
    <t>SECTION 4: PRICING AND DELIVERY SCHEDULE</t>
  </si>
  <si>
    <t xml:space="preserve">Sub-Total YR 1 </t>
  </si>
  <si>
    <t>Sub-Total YR 1</t>
  </si>
  <si>
    <t>Port of Saldanha</t>
  </si>
  <si>
    <r>
      <rPr>
        <b/>
        <sz val="11"/>
        <color theme="1"/>
        <rFont val="Tahoma"/>
        <family val="2"/>
      </rPr>
      <t>SAMPLE COLLECTION AND ANALYSIS OF 8 SAMPLING POINTS FOR MUSSELS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</si>
  <si>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SAMPLE COLLECTION AND ANALYSIS OF 3 SAMPLING POINTS FOR MUSSELS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</si>
  <si>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SAMPLE COLLECTION AND ANALYSIS OF 2 SAMPLING POINTS FOR MUSSELS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</si>
  <si>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t xml:space="preserve">PROVISION OF THE MARINE LONG-TERM ECOLOGICAL MONITORING PROGRAM FOR THE 
PORTS OF RICHARDS BAY, DURBAN, EAST LONDON, NGQURA, PORT ELIZABETH, MOSSEL BAY, 
CAPE TOWN AND SALDANHA FOR FIVE (5) YEARS </t>
  </si>
  <si>
    <r>
      <rPr>
        <b/>
        <sz val="11"/>
        <color theme="1"/>
        <rFont val="Tahoma"/>
        <family val="2"/>
      </rPr>
      <t>Pricing Note – Escalation Formula</t>
    </r>
    <r>
      <rPr>
        <sz val="11"/>
        <color theme="1"/>
        <rFont val="Tahoma"/>
        <family val="2"/>
      </rPr>
      <t xml:space="preserve">
Year 1 (YR1): The price is fixed, with no escalation applied.
Year 2 (YR2): Escalation of 3.1% is applied to the full YR1 subtotal. </t>
    </r>
    <r>
      <rPr>
        <u/>
        <sz val="11"/>
        <color theme="1"/>
        <rFont val="Tahoma"/>
        <family val="2"/>
      </rPr>
      <t>Formula</t>
    </r>
    <r>
      <rPr>
        <sz val="11"/>
        <color theme="1"/>
        <rFont val="Tahoma"/>
        <family val="2"/>
      </rPr>
      <t xml:space="preserve">:
YR2 = YR1 × (1 + 3.1%)
Year 3 (YR3): Escalation of 3.0% is applied to the full YR2 subtotal. </t>
    </r>
    <r>
      <rPr>
        <u/>
        <sz val="11"/>
        <color theme="1"/>
        <rFont val="Tahoma"/>
        <family val="2"/>
      </rPr>
      <t>Formula</t>
    </r>
    <r>
      <rPr>
        <sz val="11"/>
        <color theme="1"/>
        <rFont val="Tahoma"/>
        <family val="2"/>
      </rPr>
      <t xml:space="preserve">:
YR3 = YR2 × (1 + 3.0%)
Year 4 (YR4): Escalation of 2.9% is applied to the full YR3 subtotal. </t>
    </r>
    <r>
      <rPr>
        <u/>
        <sz val="11"/>
        <color theme="1"/>
        <rFont val="Tahoma"/>
        <family val="2"/>
      </rPr>
      <t>Formula</t>
    </r>
    <r>
      <rPr>
        <sz val="11"/>
        <color theme="1"/>
        <rFont val="Tahoma"/>
        <family val="2"/>
      </rPr>
      <t xml:space="preserve">:
YR4 = YR3 × (1 + 2.9%)
Year 5 (YR5): Escalation of 3.0% is applied to the full YR4 subtotal. </t>
    </r>
    <r>
      <rPr>
        <u/>
        <sz val="11"/>
        <color theme="1"/>
        <rFont val="Tahoma"/>
        <family val="2"/>
      </rPr>
      <t>Formul</t>
    </r>
    <r>
      <rPr>
        <sz val="11"/>
        <color theme="1"/>
        <rFont val="Tahoma"/>
        <family val="2"/>
      </rPr>
      <t>a:
YR5 = YR4 × (1 + 3.0%)</t>
    </r>
  </si>
  <si>
    <r>
      <rPr>
        <b/>
        <sz val="11"/>
        <color theme="1"/>
        <rFont val="Tahoma"/>
        <family val="2"/>
      </rPr>
      <t>Pricing Note – Escalation Formula</t>
    </r>
    <r>
      <rPr>
        <sz val="11"/>
        <color theme="1"/>
        <rFont val="Tahoma"/>
        <family val="2"/>
      </rPr>
      <t xml:space="preserve">
Year 1 (YR1): The price is fixed, with no escalation applied.
Year 2 (YR2): Escalation of 3.1% is applied to the full YR1 subtotal. </t>
    </r>
    <r>
      <rPr>
        <u/>
        <sz val="11"/>
        <color theme="1"/>
        <rFont val="Tahoma"/>
        <family val="2"/>
      </rPr>
      <t>Formula</t>
    </r>
    <r>
      <rPr>
        <sz val="11"/>
        <color theme="1"/>
        <rFont val="Tahoma"/>
        <family val="2"/>
      </rPr>
      <t xml:space="preserve">:
YR2 = YR1 × (1 + 3.1%)
Year 3 (YR3): Escalation of 3.0% is applied to the full YR2 subtotal. </t>
    </r>
    <r>
      <rPr>
        <u/>
        <sz val="11"/>
        <color theme="1"/>
        <rFont val="Tahoma"/>
        <family val="2"/>
      </rPr>
      <t>Formula</t>
    </r>
    <r>
      <rPr>
        <sz val="11"/>
        <color theme="1"/>
        <rFont val="Tahoma"/>
        <family val="2"/>
      </rPr>
      <t xml:space="preserve">:
YR3 = YR2 × (1 + 3.0%)
Year 4 (YR4): Escalation of 2.9% is applied to the full YR3 subtotal. </t>
    </r>
    <r>
      <rPr>
        <u/>
        <sz val="11"/>
        <color theme="1"/>
        <rFont val="Tahoma"/>
        <family val="2"/>
      </rPr>
      <t>Formula</t>
    </r>
    <r>
      <rPr>
        <sz val="11"/>
        <color theme="1"/>
        <rFont val="Tahoma"/>
        <family val="2"/>
      </rPr>
      <t xml:space="preserve">:
YR4 = YR3 × (1 + 2.9%)
Year 5 (YR5): Escalation of 3.0% is applied to the full YR4 subtotal. </t>
    </r>
    <r>
      <rPr>
        <u/>
        <sz val="11"/>
        <color theme="1"/>
        <rFont val="Tahoma"/>
        <family val="2"/>
      </rPr>
      <t>Formula</t>
    </r>
    <r>
      <rPr>
        <sz val="11"/>
        <color theme="1"/>
        <rFont val="Tahoma"/>
        <family val="2"/>
      </rPr>
      <t>:
YR5 = YR4 × (1 + 3.0%)</t>
    </r>
  </si>
  <si>
    <r>
      <rPr>
        <b/>
        <sz val="11"/>
        <color theme="1"/>
        <rFont val="Tahoma"/>
        <family val="2"/>
      </rPr>
      <t>Pricing Note – Escalation Formula</t>
    </r>
    <r>
      <rPr>
        <sz val="11"/>
        <color theme="1"/>
        <rFont val="Tahoma"/>
        <family val="2"/>
      </rPr>
      <t xml:space="preserve">
Year 1 (YR1): The price is fixed, with no escalation applied.
Year 2 (YR2): Escalation of 3.1% is applied to the full YR1 subtotal. 
</t>
    </r>
    <r>
      <rPr>
        <u/>
        <sz val="11"/>
        <color theme="1"/>
        <rFont val="Tahoma"/>
        <family val="2"/>
      </rPr>
      <t>Formula</t>
    </r>
    <r>
      <rPr>
        <sz val="11"/>
        <color theme="1"/>
        <rFont val="Tahoma"/>
        <family val="2"/>
      </rPr>
      <t xml:space="preserve">:
YR2 = YR1 × (1 + 3.1%)
Year 3 (YR3): Escalation of 3.0% is applied to the full YR2 subtotal. 
</t>
    </r>
    <r>
      <rPr>
        <u/>
        <sz val="11"/>
        <color theme="1"/>
        <rFont val="Tahoma"/>
        <family val="2"/>
      </rPr>
      <t>Formula</t>
    </r>
    <r>
      <rPr>
        <sz val="11"/>
        <color theme="1"/>
        <rFont val="Tahoma"/>
        <family val="2"/>
      </rPr>
      <t xml:space="preserve">:
YR3 = YR2 × (1 + 3.0%)
Year 4 (YR4): Escalation of 2.9% is applied to the full YR3 subtotal. 
</t>
    </r>
    <r>
      <rPr>
        <u/>
        <sz val="11"/>
        <color theme="1"/>
        <rFont val="Tahoma"/>
        <family val="2"/>
      </rPr>
      <t>Formula</t>
    </r>
    <r>
      <rPr>
        <sz val="11"/>
        <color theme="1"/>
        <rFont val="Tahoma"/>
        <family val="2"/>
      </rPr>
      <t xml:space="preserve">:
YR4 = YR3 × (1 + 2.9%)
Year 5 (YR5): Escalation of 3.0% is applied to the full YR4 subtotal. 
</t>
    </r>
    <r>
      <rPr>
        <u/>
        <sz val="11"/>
        <color theme="1"/>
        <rFont val="Tahoma"/>
        <family val="2"/>
      </rPr>
      <t>Formul</t>
    </r>
    <r>
      <rPr>
        <sz val="11"/>
        <color theme="1"/>
        <rFont val="Tahoma"/>
        <family val="2"/>
      </rPr>
      <t>a:
YR5 = YR4 × (1 + 3.0%)</t>
    </r>
  </si>
  <si>
    <t xml:space="preserve">PROVISION OF THE MARINE LONG-TERM ECOLOGICAL MONITORING PROGRAM FOR THE PORTS OF RICHARDS BAY, DURBAN, EAST LONDON, NGQURA, 
PORT ELIZABETH, MOSSEL BAY, CAPE TOWN AND SALDANHA FOR FIVE (5) YEARS </t>
  </si>
  <si>
    <t xml:space="preserve">PROVISION OF THE MARINE LONG-TERM ECOLOGICAL MONITORING PROGRAM FOR THE PORTS OF RICHARDS BAY, DURBAN, EAST LONDON, NGQURA,
 PORT ELIZABETH, MOSSEL BAY, CAPE TOWN AND SALDANHA FOR FIVE (5) YEARS </t>
  </si>
  <si>
    <r>
      <rPr>
        <b/>
        <sz val="11"/>
        <color theme="1"/>
        <rFont val="Tahoma"/>
        <family val="2"/>
      </rPr>
      <t>SECTION 4</t>
    </r>
    <r>
      <rPr>
        <sz val="11"/>
        <color theme="1"/>
        <rFont val="Tahoma"/>
        <family val="2"/>
      </rPr>
      <t>:</t>
    </r>
    <r>
      <rPr>
        <b/>
        <sz val="11"/>
        <color theme="1"/>
        <rFont val="Tahoma"/>
        <family val="2"/>
      </rPr>
      <t xml:space="preserve"> PRICING AND DELIVERY SCHEDULE</t>
    </r>
  </si>
  <si>
    <t>Totals brought forward from Richards Bay, Durban, East London, Ngqura, Port Elizabeth, Mossel Bay,
Cape Town &amp; Saldanha</t>
  </si>
  <si>
    <r>
      <rPr>
        <b/>
        <sz val="11"/>
        <color theme="1"/>
        <rFont val="Tahoma"/>
        <family val="2"/>
      </rPr>
      <t>SAMPLE COLLECTION AND ANALYSIS OF 24 SAMPLING POINTS FOR SEDIMENT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r>
      <rPr>
        <b/>
        <i/>
        <sz val="11"/>
        <color theme="1"/>
        <rFont val="Tahoma"/>
        <family val="2"/>
      </rPr>
      <t>.</t>
    </r>
    <r>
      <rPr>
        <i/>
        <sz val="11"/>
        <color theme="1"/>
        <rFont val="Tahoma"/>
        <family val="2"/>
      </rPr>
      <t xml:space="preserve"> </t>
    </r>
    <r>
      <rPr>
        <i/>
        <sz val="11"/>
        <color rgb="FFFF0000"/>
        <rFont val="Tahoma"/>
        <family val="2"/>
      </rPr>
      <t xml:space="preserve">The standard practice is to collect 3 replicate per grab samples, which should be composited for physical and chemical analysis in the lab. </t>
    </r>
  </si>
  <si>
    <t xml:space="preserve">Catergory </t>
  </si>
  <si>
    <t xml:space="preserve">Parameter </t>
  </si>
  <si>
    <t>Unit</t>
  </si>
  <si>
    <t>Limit</t>
  </si>
  <si>
    <t>Saldahna</t>
  </si>
  <si>
    <t>Cape Town</t>
  </si>
  <si>
    <t>Mossel Bay</t>
  </si>
  <si>
    <t>Port Elizabeth</t>
  </si>
  <si>
    <t>Ngqura</t>
  </si>
  <si>
    <t>East London</t>
  </si>
  <si>
    <t>Durban</t>
  </si>
  <si>
    <t>Richards Bay</t>
  </si>
  <si>
    <t>Unit Price</t>
  </si>
  <si>
    <t>YR1 Price (Exc VAT)</t>
  </si>
  <si>
    <t>Conventional (laboratory) Calibrated desktop water quality meter</t>
  </si>
  <si>
    <t>Salinity</t>
  </si>
  <si>
    <t>pH</t>
  </si>
  <si>
    <t>Microalgal biomass (laboratory)
­	750 mL filtered sample
­	24 hr 90% acetone extraction
­	Calibrated desktop fluorometer</t>
  </si>
  <si>
    <t>Chlorophyll-a</t>
  </si>
  <si>
    <t>µg/L</t>
  </si>
  <si>
    <t>Nutrients (dissolved) (laboratory)
­	Syringe filter in field
­	Analysed using an autoanalyser</t>
  </si>
  <si>
    <t>Ammonia</t>
  </si>
  <si>
    <t>Nitrate</t>
  </si>
  <si>
    <t>Nitrite</t>
  </si>
  <si>
    <t>Orthophosphate</t>
  </si>
  <si>
    <t>Silica</t>
  </si>
  <si>
    <t>Metals (dissolved) (laboratory)
­	Syringe filter in field
­	Analysed using ICP-MS, ICP-OES, and Flow Injection Mercury System</t>
  </si>
  <si>
    <t>Arsenic</t>
  </si>
  <si>
    <t>Cadmium</t>
  </si>
  <si>
    <t>Copper</t>
  </si>
  <si>
    <t>Chromium</t>
  </si>
  <si>
    <t>Manganese</t>
  </si>
  <si>
    <t>Mercury</t>
  </si>
  <si>
    <t>Lead</t>
  </si>
  <si>
    <t>Zinc</t>
  </si>
  <si>
    <t>Microbiology (discrete samples)
­	Autoclaved sample containers</t>
  </si>
  <si>
    <t>E. coli</t>
  </si>
  <si>
    <t>cfu</t>
  </si>
  <si>
    <t>1-10</t>
  </si>
  <si>
    <t>Faecal streptococci</t>
  </si>
  <si>
    <t>Total recoverable hydrocarbons (laboratory)
­	Preserve with sulphuric acid
­	Gas Chromatograph-Flame Ionisation Detection</t>
  </si>
  <si>
    <t xml:space="preserve">C6-C10 </t>
  </si>
  <si>
    <t xml:space="preserve">C6-C10 minus BTEXN </t>
  </si>
  <si>
    <t xml:space="preserve">&gt;C10-C16 </t>
  </si>
  <si>
    <t>&gt;C10-C16 minus Naphthalene</t>
  </si>
  <si>
    <t xml:space="preserve">&gt;C16-C34 </t>
  </si>
  <si>
    <t xml:space="preserve">&gt;C34-C40 </t>
  </si>
  <si>
    <t xml:space="preserve">BTEXN (laboratory)
­	Preserve with sulphuric acid
­	Gas Chromatograph-Mass Spectrometry </t>
  </si>
  <si>
    <t>Benzene</t>
  </si>
  <si>
    <t>Toluene</t>
  </si>
  <si>
    <t>Ethylbenzene</t>
  </si>
  <si>
    <t>meta- and para-Xylene</t>
  </si>
  <si>
    <t>ortho-Xylene</t>
  </si>
  <si>
    <t>Naphthalene</t>
  </si>
  <si>
    <t xml:space="preserve">Polycyclic aromatic hydrocarbons (laboratory)
­	Gas Chromatograph-Mass Spectrometry </t>
  </si>
  <si>
    <t xml:space="preserve">3-Methylcholanthrene </t>
  </si>
  <si>
    <t>2-Methylnaphthalene</t>
  </si>
  <si>
    <t xml:space="preserve">7,12-Dimethylbenz(a)anthracene </t>
  </si>
  <si>
    <t>Acenaphthylene</t>
  </si>
  <si>
    <t>Acenaphthene</t>
  </si>
  <si>
    <t>Fluorene</t>
  </si>
  <si>
    <t>Phenanthrene</t>
  </si>
  <si>
    <t>Anthracene</t>
  </si>
  <si>
    <t>Fluoranthene</t>
  </si>
  <si>
    <t>Pyrene</t>
  </si>
  <si>
    <t>Benz(a)anthracene</t>
  </si>
  <si>
    <t>Chrysene</t>
  </si>
  <si>
    <t>Benzo(b+j)fluoranthene</t>
  </si>
  <si>
    <t>Benzo(k)fluoranthene</t>
  </si>
  <si>
    <t>Benzo(a)pyrene</t>
  </si>
  <si>
    <t>Indeno(1,2,3-cd)pyrene</t>
  </si>
  <si>
    <t>Dibenz(a,h)anthracene</t>
  </si>
  <si>
    <t>Benzo(g,h,i)perylene</t>
  </si>
  <si>
    <t>Benzo(e)pyrene</t>
  </si>
  <si>
    <t>Coronene</t>
  </si>
  <si>
    <t>Perylene</t>
  </si>
  <si>
    <t xml:space="preserve">Sub Total </t>
  </si>
  <si>
    <r>
      <rPr>
        <b/>
        <sz val="11"/>
        <rFont val="Tahoma"/>
        <family val="2"/>
      </rPr>
      <t xml:space="preserve">Pricing Notes: </t>
    </r>
    <r>
      <rPr>
        <sz val="11"/>
        <rFont val="Tahoma"/>
        <family val="2"/>
      </rPr>
      <t xml:space="preserve">
a) Bidder must ensure that the pricing is inclusive of all related costs, </t>
    </r>
    <r>
      <rPr>
        <sz val="11"/>
        <color rgb="FFFF0000"/>
        <rFont val="Tahoma"/>
        <family val="2"/>
      </rPr>
      <t>including 3 replicates taken for each sediment and benthic sample as per standard practice</t>
    </r>
    <r>
      <rPr>
        <sz val="11"/>
        <rFont val="Tahoma"/>
        <family val="2"/>
      </rPr>
      <t xml:space="preserve">. Any cost not specified in the pricing schedule will not be considered/accepted by Transnet.
b) Respondents are to note that if the price offered by the highest scoring bidder is not market-related, Transnet may not award the contract to that Respondent.     
Transnet may:
(i) negotiate a market-related price with the Respondent scoring the highest points or cancel the RFP;
(ii) if that Respondent does not agree to a market-related price, negotiate a market-related price with the Respondent scoring the second highest points or cancel the RFP;
(iii) if the Respondent scoring the second highest points does not agree to a market-related price, negotiate a market-related price with the Respondent scoring the third highest points or cancel the RFP.
(iv) If a market-related price is not agreed with the Respondent scoring the third highest points, Transnet must cancel the RFP.
c) Prices must be quoted in South African Rand inclusive of VAT.
d) Disbursements not specifically priced for will not be considered/accepted by Transnet. The overall cost quoted shall be inclusive of all travel and accommodation costs that will be required to complete the scope of work in full per respective port (where applicable). Accommodation and Flights shall be arranged at Government Rates (3-star accommodation) and Economy Class Flights and Basic Car Hire (Group B). Disbursements will be reimbursed at cost price upon presentation of an undisputed invoice. Any disbursement invoiced that is not in line with the aforementioned guidelines will not be accepted by Transnet for payment.  Bidders may be required to provide a detailed breakdown of projected disbursement costs upon request by Transnet prior to finalisation of award.
e) To facilitate like-for-like comparison bidders must submit pricing strictly in accordance with this pricing schedule and not utilise a different format. Deviation from this pricing schedule or not quoting on every line item for all eight Ports will result in a bid being declared non-responsive.
f) Respondents, if awarded the contract, are required to indicate that their prices quoted for Year 1 would be kept firm and fixed. Escalations from Year 2 to Year 5 must be capped at CPI projection percentages YR2 3.1%, YR3.0%, YR4 2.9%, YR5 3.0% respectively. The contract price for Year 2 to Year 5 will be revised based on actual inflation increases as published by the Stats SA.
g) Bidders are required to input prices exclusive of VAT in the green shaded cells. The sheet contains a formula for calculation of subtotals, grand total and VAT. 
h)Totals will automatically be reflected on the bid summary sheet. </t>
    </r>
  </si>
  <si>
    <r>
      <rPr>
        <b/>
        <sz val="11"/>
        <color theme="1"/>
        <rFont val="Tahoma"/>
        <family val="2"/>
      </rPr>
      <t>SAMPLE COLLECTION AND ANALYSIS OF 17 SAMPLING POINTS FOR SEDIMENT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r>
      <rPr>
        <b/>
        <i/>
        <sz val="11"/>
        <color theme="1"/>
        <rFont val="Tahoma"/>
        <family val="2"/>
      </rPr>
      <t xml:space="preserve">. </t>
    </r>
    <r>
      <rPr>
        <i/>
        <sz val="11"/>
        <color rgb="FFFF0000"/>
        <rFont val="Tahoma"/>
        <family val="2"/>
      </rPr>
      <t>The standard practice is to collect 3 replicate per grab samples, which should be composited for physical and chemical analysis in the lab and then 3 replicate per grab samples for benthic microfauna, which will be analysed as separate samples in the lab.</t>
    </r>
  </si>
  <si>
    <r>
      <rPr>
        <b/>
        <sz val="11"/>
        <color theme="1"/>
        <rFont val="Tahoma"/>
        <family val="2"/>
      </rPr>
      <t xml:space="preserve">SAMPLE COLLECTION AND ANALYSIS OF </t>
    </r>
    <r>
      <rPr>
        <b/>
        <sz val="11"/>
        <color rgb="FFFF0000"/>
        <rFont val="Tahoma"/>
        <family val="2"/>
      </rPr>
      <t>12</t>
    </r>
    <r>
      <rPr>
        <b/>
        <sz val="11"/>
        <color theme="1"/>
        <rFont val="Tahoma"/>
        <family val="2"/>
      </rPr>
      <t xml:space="preserve"> SAMPLING POINTS FOR WATER QUALITY (PRIMARY SAMPLING POINTS) - SUMMER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</si>
  <si>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12</t>
    </r>
    <r>
      <rPr>
        <b/>
        <sz val="11"/>
        <color theme="1"/>
        <rFont val="Tahoma"/>
        <family val="2"/>
      </rPr>
      <t xml:space="preserve"> SAMPLING POINTS FOR WATER QUALITY (PRIMARY SAMPLING POINTS) - WINTER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</si>
  <si>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9</t>
    </r>
    <r>
      <rPr>
        <b/>
        <sz val="11"/>
        <color theme="1"/>
        <rFont val="Tahoma"/>
        <family val="2"/>
      </rPr>
      <t xml:space="preserve"> SAMPLING POINTS FOR WATER QUALITY (IN SITU SAMPLING POINT) - SUMMER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</si>
  <si>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9</t>
    </r>
    <r>
      <rPr>
        <b/>
        <sz val="11"/>
        <color theme="1"/>
        <rFont val="Tahoma"/>
        <family val="2"/>
      </rPr>
      <t xml:space="preserve"> SAMPLING POINTS FOR WATER QUALITY (IN SITU SAMPLING POINT)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</si>
  <si>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rgb="FFFF0000"/>
        <rFont val="Tahoma"/>
        <family val="2"/>
      </rPr>
      <t>10</t>
    </r>
    <r>
      <rPr>
        <b/>
        <sz val="11"/>
        <color theme="1"/>
        <rFont val="Tahoma"/>
        <family val="2"/>
      </rPr>
      <t xml:space="preserve"> SAMPLE COLLECTION AND ANALYSIS FOR AD HOC WATER QUALITY (POLLUTION INVESTIGATION)
</t>
    </r>
    <r>
      <rPr>
        <i/>
        <sz val="11"/>
        <color theme="1"/>
        <rFont val="Tahoma"/>
        <family val="2"/>
      </rPr>
      <t xml:space="preserve">*All materials, equipment, analysis &amp; labour required for </t>
    </r>
    <r>
      <rPr>
        <i/>
        <sz val="11"/>
        <color rgb="FFFF0000"/>
        <rFont val="Tahoma"/>
        <family val="2"/>
      </rPr>
      <t xml:space="preserve">water quality </t>
    </r>
    <r>
      <rPr>
        <i/>
        <sz val="11"/>
        <color theme="1"/>
        <rFont val="Tahoma"/>
        <family val="2"/>
      </rPr>
      <t>must be considered as per the proposed scope of work</t>
    </r>
  </si>
  <si>
    <r>
      <rPr>
        <b/>
        <sz val="11"/>
        <color rgb="FFFF0000"/>
        <rFont val="Tahoma"/>
        <family val="2"/>
      </rPr>
      <t>10</t>
    </r>
    <r>
      <rPr>
        <b/>
        <sz val="11"/>
        <color theme="1"/>
        <rFont val="Tahoma"/>
        <family val="2"/>
      </rPr>
      <t xml:space="preserve"> SAMPLE COLLECTION AND ANALYSIS FOR AD HOC WATER QUALITY (POLLUTION INVESTIGATION)
</t>
    </r>
    <r>
      <rPr>
        <i/>
        <sz val="11"/>
        <color theme="1"/>
        <rFont val="Tahoma"/>
        <family val="2"/>
      </rPr>
      <t xml:space="preserve">*All materials, equipment, analysis &amp; labour required for </t>
    </r>
    <r>
      <rPr>
        <i/>
        <sz val="11"/>
        <color rgb="FFFF0000"/>
        <rFont val="Tahoma"/>
        <family val="2"/>
      </rPr>
      <t>water quality</t>
    </r>
    <r>
      <rPr>
        <i/>
        <sz val="11"/>
        <color theme="1"/>
        <rFont val="Tahoma"/>
        <family val="2"/>
      </rPr>
      <t xml:space="preserve"> must be considered as per the proposed scope of work</t>
    </r>
  </si>
  <si>
    <r>
      <rPr>
        <b/>
        <sz val="11"/>
        <color theme="1"/>
        <rFont val="Tahoma"/>
        <family val="2"/>
      </rPr>
      <t>SAMPLE COLLECTION AND ANALYSIS OF 9 SAMPLING POINTS FOR SEDIMENT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r>
      <rPr>
        <b/>
        <i/>
        <sz val="11"/>
        <color theme="1"/>
        <rFont val="Tahoma"/>
        <family val="2"/>
      </rPr>
      <t xml:space="preserve">. </t>
    </r>
    <r>
      <rPr>
        <i/>
        <sz val="11"/>
        <color rgb="FFFF0000"/>
        <rFont val="Tahoma"/>
        <family val="2"/>
      </rPr>
      <t>The standard practice is to collect 3 replicate per grab samples, which should be composited for physical and chemical analysis in the lab and then 3 replicate per grab samples for benthic microfauna, which will be analysed as separate samples in the lab.</t>
    </r>
  </si>
  <si>
    <r>
      <rPr>
        <b/>
        <sz val="11"/>
        <color theme="1"/>
        <rFont val="Tahoma"/>
        <family val="2"/>
      </rPr>
      <t xml:space="preserve">SAMPLE COLLECTION AND ANALYSIS OF </t>
    </r>
    <r>
      <rPr>
        <b/>
        <sz val="11"/>
        <color rgb="FFFF0000"/>
        <rFont val="Tahoma"/>
        <family val="2"/>
      </rPr>
      <t>7</t>
    </r>
    <r>
      <rPr>
        <b/>
        <sz val="11"/>
        <color theme="1"/>
        <rFont val="Tahoma"/>
        <family val="2"/>
      </rPr>
      <t xml:space="preserve"> SAMPLING POINTS FOR WATER QUALITY (PRIMARY SAMPLING POINTS) - SUMMER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</si>
  <si>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7</t>
    </r>
    <r>
      <rPr>
        <b/>
        <sz val="11"/>
        <color theme="1"/>
        <rFont val="Tahoma"/>
        <family val="2"/>
      </rPr>
      <t xml:space="preserve"> SAMPLING POINTS FOR WATER QUALITY (PRIMARY SAMPLING POINTS) - WINTER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</si>
  <si>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7</t>
    </r>
    <r>
      <rPr>
        <b/>
        <sz val="11"/>
        <color theme="1"/>
        <rFont val="Tahoma"/>
        <family val="2"/>
      </rPr>
      <t xml:space="preserve"> SAMPLING POINTS FOR WATER QUALITY (IN SITU SAMPLING POINT) - SUMMER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</si>
  <si>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7</t>
    </r>
    <r>
      <rPr>
        <b/>
        <sz val="11"/>
        <color theme="1"/>
        <rFont val="Tahoma"/>
        <family val="2"/>
      </rPr>
      <t xml:space="preserve"> SAMPLING POINTS FOR WATER QUALITY (IN SITU SAMPLING POINT)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</si>
  <si>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rFont val="Tahoma"/>
        <family val="2"/>
      </rPr>
      <t xml:space="preserve">Pricing Notes: </t>
    </r>
    <r>
      <rPr>
        <sz val="11"/>
        <rFont val="Tahoma"/>
        <family val="2"/>
      </rPr>
      <t xml:space="preserve">
a) Bidder must ensure that the pricing is inclusive of all related costs, </t>
    </r>
    <r>
      <rPr>
        <sz val="11"/>
        <color rgb="FFFF0000"/>
        <rFont val="Tahoma"/>
        <family val="2"/>
      </rPr>
      <t>including 3 replicates taken for each sediment and benthic sample as per standard practice.</t>
    </r>
    <r>
      <rPr>
        <sz val="11"/>
        <rFont val="Tahoma"/>
        <family val="2"/>
      </rPr>
      <t xml:space="preserve"> Any cost not specified in the pricing schedule will not be considered/accepted by Transnet.
b) Respondents are to note that if the price offered by the highest scoring bidder is not market-related, Transnet may not award the contract to that Respondent.     
Transnet may:
(i) negotiate a market-related price with the Respondent scoring the highest points or cancel the RFP;
(ii) if that Respondent does not agree to a market-related price, negotiate a market-related price with the Respondent scoring the second highest points or cancel the RFP;
(iii) if the Respondent scoring the second highest points does not agree to a market-related price, negotiate a market-related price with the Respondent scoring the third highest points or cancel the RFP.
(iv) If a market-related price is not agreed with the Respondent scoring the third highest points, Transnet must cancel the RFP.
c) Prices must be quoted in South African Rand inclusive of VAT.
d) Disbursements not specifically priced for will not be considered/accepted by Transnet. The overall cost quoted shall be inclusive of all travel and accommodation costs that will be required to complete the scope of work in full per respective port (where applicable). Accommodation and Flights shall be arranged at Government Rates (3-star accommodation) and Economy Class Flights and Basic Car Hire (Group B). Disbursements will be reimbursed at cost price upon presentation of an undisputed invoice. Any disbursement invoiced that is not in line with the aforementioned guidelines will not be accepted by Transnet for payment.  Bidders may be required to provide a detailed breakdown of projected disbursement costs upon request by Transnet prior to finalisation of award.
e) To facilitate like-for-like comparison bidders must submit pricing strictly in accordance with this pricing schedule and not utilise a different format. Deviation from this pricing schedule or not quoting on every line item for all eight Ports will result in a bid being declared non-responsive.
f) Respondents, if awarded the contract, are required to indicate that their prices quoted for Year 1 would be kept firm and fixed. Escalations from Year 2 to Year 5 must be capped at CPI projection percentages YR2 3.1%, YR3.0%, YR4 2.9%, YR5 3.0% respectively. The contract price for Year 2 to Year 5 will be revised based on actual inflation increases as published by the Stats SA.
g) Bidders are required to input prices exclusive of VAT in the green shaded cells. The sheet contains a formula for calculation of subtotals, grand total and VAT. 
h)Totals will automatically be reflected on the bid summary sheet. </t>
    </r>
  </si>
  <si>
    <r>
      <rPr>
        <b/>
        <sz val="11"/>
        <color theme="1"/>
        <rFont val="Tahoma"/>
        <family val="2"/>
      </rPr>
      <t>SAMPLE COLLECTION AND ANALYSIS OF 16 SAMPLING POINTS FOR SEDIMENT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r>
      <rPr>
        <b/>
        <i/>
        <sz val="11"/>
        <color theme="1"/>
        <rFont val="Tahoma"/>
        <family val="2"/>
      </rPr>
      <t xml:space="preserve">. </t>
    </r>
    <r>
      <rPr>
        <i/>
        <sz val="11"/>
        <color rgb="FFFF0000"/>
        <rFont val="Tahoma"/>
        <family val="2"/>
      </rPr>
      <t>The standard practice is to collect 3 replicate per grab samples, which should be composited for physical and chemical analysis in the lab and then 3 replicate per grab samples for benthic microfauna, which will be analysed as separate samples in the lab.</t>
    </r>
  </si>
  <si>
    <r>
      <rPr>
        <b/>
        <sz val="11"/>
        <color theme="1"/>
        <rFont val="Tahoma"/>
        <family val="2"/>
      </rPr>
      <t xml:space="preserve">SAMPLE COLLECTION AND ANALYSIS OF </t>
    </r>
    <r>
      <rPr>
        <b/>
        <sz val="11"/>
        <color rgb="FFFF0000"/>
        <rFont val="Tahoma"/>
        <family val="2"/>
      </rPr>
      <t>10</t>
    </r>
    <r>
      <rPr>
        <b/>
        <sz val="11"/>
        <color theme="1"/>
        <rFont val="Tahoma"/>
        <family val="2"/>
      </rPr>
      <t xml:space="preserve"> SAMPLING POINTS FOR WATER QUALITY (PRIMARY SAMPLING POINTS) - SUMMER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</si>
  <si>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10</t>
    </r>
    <r>
      <rPr>
        <b/>
        <sz val="11"/>
        <color theme="1"/>
        <rFont val="Tahoma"/>
        <family val="2"/>
      </rPr>
      <t xml:space="preserve"> SAMPLING POINTS FOR WATER QUALITY (PRIMARY SAMPLING POINTS) - WINTER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</si>
  <si>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8</t>
    </r>
    <r>
      <rPr>
        <b/>
        <sz val="11"/>
        <color theme="1"/>
        <rFont val="Tahoma"/>
        <family val="2"/>
      </rPr>
      <t xml:space="preserve"> SAMPLING POINTS FOR WATER QUALITY (IN SITU SAMPLING POINT) - SUMMER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</si>
  <si>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8</t>
    </r>
    <r>
      <rPr>
        <b/>
        <sz val="11"/>
        <color theme="1"/>
        <rFont val="Tahoma"/>
        <family val="2"/>
      </rPr>
      <t xml:space="preserve"> SAMPLING POINTS FOR WATER QUALITY (IN SITU SAMPLING POINT)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</si>
  <si>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SAMPLE COLLECTION AND ANALYSIS OF 6 SAMPLING POINTS FOR MUSSELS - WINTER</t>
    </r>
    <r>
      <rPr>
        <b/>
        <i/>
        <sz val="11"/>
        <color theme="1"/>
        <rFont val="Tahoma"/>
        <family val="2"/>
      </rPr>
      <t xml:space="preserve">
</t>
    </r>
    <r>
      <rPr>
        <i/>
        <sz val="11"/>
        <color theme="1"/>
        <rFont val="Tahoma"/>
        <family val="2"/>
      </rPr>
      <t>*All materials, equipment, analysis &amp; labour required for sediment must be considered as per the proposed scope of work</t>
    </r>
  </si>
  <si>
    <r>
      <rPr>
        <b/>
        <sz val="11"/>
        <rFont val="Tahoma"/>
        <family val="2"/>
      </rPr>
      <t xml:space="preserve">Pricing Notes: </t>
    </r>
    <r>
      <rPr>
        <sz val="11"/>
        <rFont val="Tahoma"/>
        <family val="2"/>
      </rPr>
      <t xml:space="preserve">
a) Bidder must ensure that the pricing is inclusive of all related costs,</t>
    </r>
    <r>
      <rPr>
        <sz val="11"/>
        <color rgb="FFFF0000"/>
        <rFont val="Tahoma"/>
        <family val="2"/>
      </rPr>
      <t xml:space="preserve"> including 3 replicates taken for each sediment and benthic sample as per standard practice.</t>
    </r>
    <r>
      <rPr>
        <sz val="11"/>
        <rFont val="Tahoma"/>
        <family val="2"/>
      </rPr>
      <t xml:space="preserve"> Any cost not specified in the pricing schedule will not be considered/accepted by Transnet.
b) Respondents are to note that if the price offered by the highest scoring bidder is not market-related, Transnet may not award the contract to that Respondent.     
Transnet may:
(i) negotiate a market-related price with the Respondent scoring the highest points or cancel the RFP;
(ii) if that Respondent does not agree to a market-related price, negotiate a market-related price with the Respondent scoring the second highest points or cancel the RFP;
(iii) if the Respondent scoring the second highest points does not agree to a market-related price, negotiate a market-related price with the Respondent scoring the third highest points or cancel the RFP.
(iv) If a market-related price is not agreed with the Respondent scoring the third highest points, Transnet must cancel the RFP.
c) Prices must be quoted in South African Rand inclusive of VAT.
d) Disbursements not specifically priced for will not be considered/accepted by Transnet. The overall cost quoted shall be inclusive of all travel and accommodation costs that will be required to complete the scope of work in full per respective port (where applicable). Accommodation and Flights shall be arranged at Government Rates (3-star accommodation) and Economy Class Flights and Basic Car Hire (Group B). Disbursements will be reimbursed at cost price upon presentation of an undisputed invoice. Any disbursement invoiced that is not in line with the aforementioned guidelines will not be accepted by Transnet for payment.  Bidders may be required to provide a detailed breakdown of projected disbursement costs upon request by Transnet prior to finalisation of award.
e) To facilitate like-for-like comparison bidders must submit pricing strictly in accordance with this pricing schedule and not utilise a different format. Deviation from this pricing schedule or not quoting on every line item for all eight Ports will result in a bid being declared non-responsive.
f) Respondents, if awarded the contract, are required to indicate that their prices quoted for Year 1 would be kept firm and fixed. Escalations from Year 2 to Year 5 must be capped at CPI projection percentages YR2 3.1%, YR3.0%, YR4 2.9%, YR5 3.0% respectively. The contract price for Year 2 to Year 5 will be revised based on actual inflation increases as published by the Stats SA.
g) Bidders are required to input prices exclusive of VAT in the green shaded cells. The sheet contains a formula for calculation of subtotals, grand total and VAT. 
h)Totals will automatically be reflected on the bid summary sheet. </t>
    </r>
  </si>
  <si>
    <r>
      <rPr>
        <b/>
        <sz val="11"/>
        <color theme="1"/>
        <rFont val="Tahoma"/>
        <family val="2"/>
      </rPr>
      <t xml:space="preserve">SAMPLE COLLECTION AND ANALYSIS OF </t>
    </r>
    <r>
      <rPr>
        <b/>
        <sz val="11"/>
        <color rgb="FFFF0000"/>
        <rFont val="Tahoma"/>
        <family val="2"/>
      </rPr>
      <t>5</t>
    </r>
    <r>
      <rPr>
        <b/>
        <sz val="11"/>
        <color theme="1"/>
        <rFont val="Tahoma"/>
        <family val="2"/>
      </rPr>
      <t xml:space="preserve"> SAMPLING POINTS FOR WATER QUALITY (IN SITU SAMPLING POINT) - SUMMER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</si>
  <si>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5</t>
    </r>
    <r>
      <rPr>
        <b/>
        <sz val="11"/>
        <color theme="1"/>
        <rFont val="Tahoma"/>
        <family val="2"/>
      </rPr>
      <t xml:space="preserve"> SAMPLING POINTS FOR WATER QUALITY (IN SITU SAMPLING POINT)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</si>
  <si>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SAMPLE COLLECTION AND ANALYSIS OF 11 SAMPLING POINTS FOR SEDIMENT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r>
      <rPr>
        <b/>
        <i/>
        <sz val="11"/>
        <color theme="1"/>
        <rFont val="Tahoma"/>
        <family val="2"/>
      </rPr>
      <t>.</t>
    </r>
    <r>
      <rPr>
        <i/>
        <sz val="11"/>
        <color rgb="FFFF0000"/>
        <rFont val="Tahoma"/>
        <family val="2"/>
      </rPr>
      <t xml:space="preserve"> The standard practice is to collect 3 replicate per grab samples, which should be composited for physical and chemical analysis in the lab and then 3 replicate per grab samples for benthic microfauna, which will be analysed as separate samples in the lab.</t>
    </r>
  </si>
  <si>
    <r>
      <rPr>
        <b/>
        <sz val="11"/>
        <color theme="1"/>
        <rFont val="Tahoma"/>
        <family val="2"/>
      </rPr>
      <t xml:space="preserve">SAMPLE COLLECTION AND ANALYSIS OF </t>
    </r>
    <r>
      <rPr>
        <b/>
        <sz val="11"/>
        <color rgb="FFFF0000"/>
        <rFont val="Tahoma"/>
        <family val="2"/>
      </rPr>
      <t>6</t>
    </r>
    <r>
      <rPr>
        <b/>
        <sz val="11"/>
        <color theme="1"/>
        <rFont val="Tahoma"/>
        <family val="2"/>
      </rPr>
      <t xml:space="preserve"> SAMPLING POINTS FOR WATER QUALITY (PRIMARY SAMPLING POINTS) - SUMMER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</si>
  <si>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6</t>
    </r>
    <r>
      <rPr>
        <b/>
        <sz val="11"/>
        <color theme="1"/>
        <rFont val="Tahoma"/>
        <family val="2"/>
      </rPr>
      <t xml:space="preserve"> SAMPLING POINTS FOR WATER QUALITY (PRIMARY SAMPLING POINTS) - WINTER</t>
    </r>
    <r>
      <rPr>
        <sz val="11"/>
        <color theme="1"/>
        <rFont val="Tahoma"/>
        <family val="2"/>
      </rPr>
      <t xml:space="preserve">
*All materials, equipment, analysis &amp; labour required for sediments must be considered as per the proposed scope of work</t>
    </r>
  </si>
  <si>
    <r>
      <rPr>
        <b/>
        <sz val="11"/>
        <color theme="1"/>
        <rFont val="Tahoma"/>
        <family val="2"/>
      </rPr>
      <t>SAMPLE COLLECTION AND ANALYSIS OF 29 SAMPLING POINTS FOR SEDIMENT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r>
      <rPr>
        <b/>
        <i/>
        <sz val="11"/>
        <color theme="1"/>
        <rFont val="Tahoma"/>
        <family val="2"/>
      </rPr>
      <t xml:space="preserve">. </t>
    </r>
    <r>
      <rPr>
        <i/>
        <sz val="11"/>
        <color rgb="FFFF0000"/>
        <rFont val="Tahoma"/>
        <family val="2"/>
      </rPr>
      <t>The standard practice is to collect 3 replicate per grab samples, which should be composited for physical and chemical analysis in the lab and then 3 replicate per grab samples for benthic microfauna, which will be analysed as separate samples in the lab.</t>
    </r>
  </si>
  <si>
    <r>
      <rPr>
        <b/>
        <sz val="11"/>
        <color theme="1"/>
        <rFont val="Tahoma"/>
        <family val="2"/>
      </rPr>
      <t xml:space="preserve">SAMPLE COLLECTION AND ANALYSIS OF </t>
    </r>
    <r>
      <rPr>
        <b/>
        <sz val="11"/>
        <color rgb="FFFF0000"/>
        <rFont val="Tahoma"/>
        <family val="2"/>
      </rPr>
      <t>15</t>
    </r>
    <r>
      <rPr>
        <b/>
        <sz val="11"/>
        <color theme="1"/>
        <rFont val="Tahoma"/>
        <family val="2"/>
      </rPr>
      <t xml:space="preserve"> SAMPLING POINTS FOR WATER QUALITY (PRIMARY SAMPLING POINTS) - SUMMER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</si>
  <si>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15</t>
    </r>
    <r>
      <rPr>
        <b/>
        <sz val="11"/>
        <color theme="1"/>
        <rFont val="Tahoma"/>
        <family val="2"/>
      </rPr>
      <t xml:space="preserve"> SAMPLING POINTS FOR WATER QUALITY (PRIMARY SAMPLING POINTS) - WINTER</t>
    </r>
    <r>
      <rPr>
        <sz val="11"/>
        <color theme="1"/>
        <rFont val="Tahoma"/>
        <family val="2"/>
      </rPr>
      <t xml:space="preserve">
*All materials, equipment, analysis &amp; labour required for sediments must be considered as per the proposed scope of work</t>
    </r>
  </si>
  <si>
    <r>
      <rPr>
        <b/>
        <sz val="11"/>
        <color theme="1"/>
        <rFont val="Tahoma"/>
        <family val="2"/>
      </rPr>
      <t>SAMPLE COLLECTION AND ANALYSIS OF 23 SAMPLING POINTS FOR SEDIMENT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r>
      <rPr>
        <b/>
        <i/>
        <sz val="11"/>
        <color theme="1"/>
        <rFont val="Tahoma"/>
        <family val="2"/>
      </rPr>
      <t xml:space="preserve">. </t>
    </r>
    <r>
      <rPr>
        <i/>
        <sz val="11"/>
        <color rgb="FFFF0000"/>
        <rFont val="Tahoma"/>
        <family val="2"/>
      </rPr>
      <t>The standard practice is to collect 3 replicate per grab samples, which should be composited for physical and chemical analysis in the lab and then 3 replicate per grab samples for benthic microfauna, which will be analysed as separate samples in the lab.</t>
    </r>
  </si>
  <si>
    <r>
      <rPr>
        <b/>
        <sz val="11"/>
        <color theme="1"/>
        <rFont val="Tahoma"/>
        <family val="2"/>
      </rPr>
      <t xml:space="preserve">SAMPLE COLLECTION AND ANALYSIS OF </t>
    </r>
    <r>
      <rPr>
        <b/>
        <sz val="11"/>
        <color rgb="FFFF0000"/>
        <rFont val="Tahoma"/>
        <family val="2"/>
      </rPr>
      <t>11</t>
    </r>
    <r>
      <rPr>
        <b/>
        <sz val="11"/>
        <color theme="1"/>
        <rFont val="Tahoma"/>
        <family val="2"/>
      </rPr>
      <t xml:space="preserve"> SAMPLING POINTS FOR WATER QUALITY (PRIMARY SAMPLING POINTS) - SUMMER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</si>
  <si>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11</t>
    </r>
    <r>
      <rPr>
        <b/>
        <sz val="11"/>
        <color theme="1"/>
        <rFont val="Tahoma"/>
        <family val="2"/>
      </rPr>
      <t xml:space="preserve"> SAMPLING POINTS FOR WATER QUALITY (PRIMARY SAMPLING POINTS) - WINTER</t>
    </r>
    <r>
      <rPr>
        <sz val="11"/>
        <color theme="1"/>
        <rFont val="Tahoma"/>
        <family val="2"/>
      </rPr>
      <t xml:space="preserve">
*All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</si>
  <si>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6</t>
    </r>
    <r>
      <rPr>
        <b/>
        <sz val="11"/>
        <color theme="1"/>
        <rFont val="Tahoma"/>
        <family val="2"/>
      </rPr>
      <t xml:space="preserve"> SAMPLING POINTS FOR WATER QUALITY (IN SITU SAMPLING POINT) - SUMMER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</si>
  <si>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color theme="1"/>
        <rFont val="Tahoma"/>
        <family val="2"/>
      </rPr>
      <t xml:space="preserve">SAMPLE COLLECTION AND ANALYSIS OF </t>
    </r>
    <r>
      <rPr>
        <b/>
        <sz val="11"/>
        <color rgb="FFFF0000"/>
        <rFont val="Tahoma"/>
        <family val="2"/>
      </rPr>
      <t>6</t>
    </r>
    <r>
      <rPr>
        <b/>
        <sz val="11"/>
        <color theme="1"/>
        <rFont val="Tahoma"/>
        <family val="2"/>
      </rPr>
      <t xml:space="preserve"> SAMPLING POINTS FOR WATER QUALITY (IN SITU SAMPLING POINT) - WINTER</t>
    </r>
    <r>
      <rPr>
        <b/>
        <i/>
        <sz val="11"/>
        <color theme="1"/>
        <rFont val="Tahoma"/>
        <family val="2"/>
      </rPr>
      <t xml:space="preserve">
</t>
    </r>
    <r>
      <rPr>
        <i/>
        <sz val="11"/>
        <color theme="1"/>
        <rFont val="Tahoma"/>
        <family val="2"/>
      </rPr>
      <t>*All materials, equipment, analysis &amp; labour required for sediments must be considered as per the proposed scope of work</t>
    </r>
  </si>
  <si>
    <r>
      <rPr>
        <b/>
        <sz val="11"/>
        <rFont val="Tahoma"/>
        <family val="2"/>
      </rPr>
      <t xml:space="preserve">Pricing Notes: </t>
    </r>
    <r>
      <rPr>
        <sz val="11"/>
        <rFont val="Tahoma"/>
        <family val="2"/>
      </rPr>
      <t xml:space="preserve">
a) Bidder must ensure that the pricing is inclusive of all related costs, </t>
    </r>
    <r>
      <rPr>
        <sz val="11"/>
        <color rgb="FFFF0000"/>
        <rFont val="Tahoma"/>
        <family val="2"/>
      </rPr>
      <t>including 3 replicates taken for each sediment sample as per standard practice</t>
    </r>
    <r>
      <rPr>
        <sz val="11"/>
        <rFont val="Tahoma"/>
        <family val="2"/>
      </rPr>
      <t xml:space="preserve">. Any cost not specified in the pricing schedule will not be considered/accepted by Transnet.
b) Respondents are to note that if the price offered by the highest scoring bidder is not market-related, Transnet may not award the contract to that Respondent.     
Transnet may:
(i) negotiate a market-related price with the Respondent scoring the highest points or cancel the RFP;
(ii) if that Respondent does not agree to a market-related price, negotiate a market-related price with the Respondent scoring the second highest points or cancel the RFP;
(iii) if the Respondent scoring the second highest points does not agree to a market-related price, negotiate a market-related price with the Respondent scoring the third highest points or cancel the RFP.
(iv) If a market-related price is not agreed with the Respondent scoring the third highest points, Transnet must cancel the RFP.
c) Prices must be quoted in South African Rand inclusive of VAT.
d) Disbursements not specifically priced for will not be considered/accepted by Transnet. The overall cost quoted shall be inclusive of all travel and accommodation costs that will be required to complete the scope of work in full per respective port (where applicable). Accommodation and Flights shall be arranged at Government Rates (3-star accommodation) and Economy Class Flights and Basic Car Hire (Group B). Disbursements will be reimbursed at cost price upon presentation of an undisputed invoice. Any disbursement invoiced that is not in line with the aforementioned guidelines will not be accepted by Transnet for payment.  Bidders may be required to provide a detailed breakdown of projected disbursement costs upon request by Transnet prior to finalisation of award.
e) To facilitate like-for-like comparison bidders must submit pricing strictly in accordance with this pricing schedule and not utilise a different format. Deviation from this pricing schedule or not quoting on every line item for all eight Ports will result in a bid being declared non-responsive.
f) Respondents, if awarded the contract, are required to indicate that their prices quoted for Year 1 would be kept firm and fixed. Escalations from Year 2 to Year 5 must be capped at CPI projection percentages YR2 3.1%, YR3.0%, YR4 2.9%, YR5 3.0% respectively. The contract price for Year 2 to Year 5 will be revised based on actual inflation increases as published by the Stats SA.
g) Bidders are required to input prices exclusive of VAT in the green shaded cells. The sheet contains a formula for calculation of subtotals, grand total and VAT. 
h)Totals will automatically be reflected on the bid summary sheet. </t>
    </r>
  </si>
  <si>
    <r>
      <rPr>
        <b/>
        <sz val="10"/>
        <rFont val="Tahoma"/>
        <family val="2"/>
      </rPr>
      <t>Notes</t>
    </r>
    <r>
      <rPr>
        <sz val="10"/>
        <rFont val="Tahoma"/>
        <family val="2"/>
      </rPr>
      <t>: 
a) A summary table of analytes to be analysed as per the South African Water Quality Guidelines for Coastal Marine Waters: Natural Environment and Mariculture Use for ad hoc chemical and microbiological laboratory analysis is provided below to guide the paramaters that should be priced.  
b) Bidder should populate the Unit Price column for each parameter to be analysed for all the ports. 
c) Bidders must note that the input of unit prices in this sheet auto-populate in the individual Port sheets for line item "10 SAMPLE COLLECTION AND ANALYSIS FOR AD HOC WATER QUALITY (POLLUTION INVESTIGATION)".
d) Bidders are required to input rates only in green shaded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</si>
</sst>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
  </numFmts>
  <fonts count="16" x14ac:knownFonts="1">
    <font>
      <sz val="11"/>
      <color theme="1"/>
      <name val="Calibri"/>
      <family val="2"/>
      <scheme val="minor"/>
    </font>
    <font>
      <sz val="11"/>
      <color theme="1"/>
      <name val="Tahoma"/>
      <family val="2"/>
    </font>
    <font>
      <b/>
      <u/>
      <sz val="11"/>
      <color theme="1"/>
      <name val="Tahoma"/>
      <family val="2"/>
    </font>
    <font>
      <b/>
      <sz val="11"/>
      <color rgb="FF000000"/>
      <name val="Tahoma"/>
      <family val="2"/>
    </font>
    <font>
      <sz val="11"/>
      <color rgb="FF000000"/>
      <name val="Tahoma"/>
      <family val="2"/>
    </font>
    <font>
      <b/>
      <sz val="11"/>
      <color theme="1"/>
      <name val="Tahoma"/>
      <family val="2"/>
    </font>
    <font>
      <b/>
      <i/>
      <sz val="11"/>
      <color theme="1"/>
      <name val="Tahoma"/>
      <family val="2"/>
    </font>
    <font>
      <i/>
      <sz val="11"/>
      <color theme="1"/>
      <name val="Tahoma"/>
      <family val="2"/>
    </font>
    <font>
      <sz val="11"/>
      <name val="Tahoma"/>
      <family val="2"/>
    </font>
    <font>
      <b/>
      <sz val="11"/>
      <name val="Tahoma"/>
      <family val="2"/>
    </font>
    <font>
      <u/>
      <sz val="11"/>
      <color theme="1"/>
      <name val="Tahoma"/>
      <family val="2"/>
    </font>
    <font>
      <sz val="11"/>
      <color rgb="FFFF0000"/>
      <name val="Tahoma"/>
      <family val="2"/>
    </font>
    <font>
      <i/>
      <sz val="11"/>
      <color rgb="FFFF0000"/>
      <name val="Tahoma"/>
      <family val="2"/>
    </font>
    <font>
      <b/>
      <sz val="11"/>
      <color rgb="FFFF0000"/>
      <name val="Tahoma"/>
      <family val="2"/>
    </font>
    <font>
      <sz val="10"/>
      <name val="Tahoma"/>
      <family val="2"/>
    </font>
    <font>
      <b/>
      <sz val="10"/>
      <name val="Tahoma"/>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style="thin">
        <color theme="0"/>
      </bottom>
      <diagonal/>
    </border>
    <border>
      <left/>
      <right style="thin">
        <color theme="0"/>
      </right>
      <top/>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43">
    <xf numFmtId="0" fontId="0" fillId="0" borderId="0" xfId="0"/>
    <xf numFmtId="0" fontId="1" fillId="5" borderId="1" xfId="0" applyFont="1" applyFill="1" applyBorder="1" applyAlignment="1" applyProtection="1">
      <alignment vertical="center" wrapText="1"/>
      <protection locked="0"/>
    </xf>
    <xf numFmtId="0" fontId="1" fillId="0" borderId="2" xfId="0" applyFont="1" applyBorder="1"/>
    <xf numFmtId="0" fontId="1" fillId="0" borderId="5" xfId="0" applyFont="1" applyBorder="1" applyAlignment="1">
      <alignment horizontal="right" vertical="center"/>
    </xf>
    <xf numFmtId="0" fontId="1" fillId="0" borderId="5" xfId="0" applyFont="1" applyBorder="1" applyAlignment="1">
      <alignment vertical="center" wrapText="1"/>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xf numFmtId="0" fontId="1" fillId="0" borderId="4" xfId="0" applyFont="1" applyBorder="1"/>
    <xf numFmtId="0" fontId="1" fillId="0" borderId="5" xfId="0" applyFont="1" applyBorder="1"/>
    <xf numFmtId="0" fontId="1" fillId="0" borderId="7" xfId="0" applyFont="1" applyBorder="1" applyAlignment="1">
      <alignment horizontal="right" vertical="center"/>
    </xf>
    <xf numFmtId="0" fontId="1" fillId="0" borderId="7" xfId="0" applyFont="1" applyBorder="1" applyAlignment="1">
      <alignment vertical="center" wrapText="1"/>
    </xf>
    <xf numFmtId="0" fontId="1" fillId="0" borderId="7" xfId="0" applyFont="1" applyBorder="1" applyAlignment="1">
      <alignment horizontal="center" vertical="center"/>
    </xf>
    <xf numFmtId="0" fontId="1" fillId="0" borderId="0" xfId="0" applyFont="1"/>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64" fontId="1" fillId="3" borderId="1" xfId="0" applyNumberFormat="1" applyFont="1" applyFill="1" applyBorder="1" applyAlignment="1">
      <alignment vertical="center" wrapText="1"/>
    </xf>
    <xf numFmtId="0" fontId="5" fillId="3" borderId="1" xfId="0" applyFont="1"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 fillId="0" borderId="7" xfId="0" applyFont="1" applyBorder="1"/>
    <xf numFmtId="0" fontId="1" fillId="0" borderId="6" xfId="0" applyFont="1"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wrapText="1"/>
    </xf>
    <xf numFmtId="0" fontId="1" fillId="0" borderId="11"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vertical="center" wrapText="1"/>
    </xf>
    <xf numFmtId="164" fontId="1" fillId="0" borderId="1" xfId="0" applyNumberFormat="1"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5" fillId="0" borderId="1" xfId="0" applyFont="1" applyBorder="1" applyAlignment="1">
      <alignment horizontal="right" vertical="center" wrapText="1"/>
    </xf>
    <xf numFmtId="0" fontId="1" fillId="0" borderId="2" xfId="0" applyFont="1" applyBorder="1" applyAlignment="1">
      <alignment horizontal="right" vertical="center"/>
    </xf>
    <xf numFmtId="0" fontId="1" fillId="0" borderId="2" xfId="0" applyFont="1" applyBorder="1" applyAlignment="1">
      <alignment vertical="center" wrapText="1"/>
    </xf>
    <xf numFmtId="0" fontId="5" fillId="5" borderId="1" xfId="0" applyFont="1" applyFill="1" applyBorder="1" applyAlignment="1" applyProtection="1">
      <alignment horizontal="center" vertical="center" wrapText="1"/>
      <protection locked="0"/>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vertical="top" wrapText="1"/>
    </xf>
    <xf numFmtId="0" fontId="0" fillId="0" borderId="5" xfId="0" applyBorder="1"/>
    <xf numFmtId="0" fontId="0" fillId="0" borderId="2" xfId="0" applyBorder="1"/>
    <xf numFmtId="0" fontId="0" fillId="0" borderId="4" xfId="0" applyBorder="1"/>
    <xf numFmtId="0" fontId="0" fillId="0" borderId="6" xfId="0" applyBorder="1"/>
    <xf numFmtId="0" fontId="5" fillId="2" borderId="1" xfId="0" applyFont="1" applyFill="1" applyBorder="1" applyAlignment="1">
      <alignment horizontal="left" vertical="center"/>
    </xf>
    <xf numFmtId="0" fontId="13" fillId="3" borderId="1" xfId="0" applyFont="1" applyFill="1" applyBorder="1" applyAlignment="1">
      <alignment horizontal="center" vertical="center" wrapText="1"/>
    </xf>
    <xf numFmtId="164" fontId="11" fillId="3" borderId="1" xfId="0" applyNumberFormat="1" applyFont="1" applyFill="1" applyBorder="1" applyAlignment="1">
      <alignment vertical="center" wrapText="1"/>
    </xf>
    <xf numFmtId="0" fontId="14" fillId="3" borderId="0" xfId="0" applyFont="1" applyFill="1"/>
    <xf numFmtId="0" fontId="14" fillId="0" borderId="0" xfId="0" applyFont="1"/>
    <xf numFmtId="0" fontId="14" fillId="3" borderId="0" xfId="0" applyFont="1" applyFill="1" applyAlignment="1">
      <alignment horizontal="left" vertical="top" wrapText="1"/>
    </xf>
    <xf numFmtId="0" fontId="15" fillId="0" borderId="0" xfId="0" applyFont="1"/>
    <xf numFmtId="0" fontId="15" fillId="4" borderId="29" xfId="0" applyFont="1" applyFill="1" applyBorder="1" applyAlignment="1">
      <alignment wrapText="1"/>
    </xf>
    <xf numFmtId="0" fontId="15" fillId="4" borderId="30" xfId="0" applyFont="1" applyFill="1" applyBorder="1" applyAlignment="1">
      <alignment wrapText="1"/>
    </xf>
    <xf numFmtId="0" fontId="15" fillId="4" borderId="31" xfId="0" applyFont="1" applyFill="1" applyBorder="1" applyAlignment="1">
      <alignment wrapText="1"/>
    </xf>
    <xf numFmtId="0" fontId="15" fillId="4" borderId="32" xfId="0" applyFont="1" applyFill="1" applyBorder="1" applyAlignment="1">
      <alignment wrapText="1"/>
    </xf>
    <xf numFmtId="0" fontId="15" fillId="4" borderId="33" xfId="0" applyFont="1" applyFill="1" applyBorder="1" applyAlignment="1">
      <alignment wrapText="1"/>
    </xf>
    <xf numFmtId="0" fontId="15" fillId="4" borderId="34" xfId="0" applyFont="1" applyFill="1" applyBorder="1" applyAlignment="1">
      <alignment wrapText="1"/>
    </xf>
    <xf numFmtId="0" fontId="15" fillId="4" borderId="35" xfId="0" applyFont="1" applyFill="1" applyBorder="1" applyAlignment="1">
      <alignment wrapText="1"/>
    </xf>
    <xf numFmtId="0" fontId="15" fillId="4" borderId="36" xfId="0" applyFont="1" applyFill="1" applyBorder="1" applyAlignment="1">
      <alignment wrapText="1"/>
    </xf>
    <xf numFmtId="0" fontId="15" fillId="4" borderId="37" xfId="0" applyFont="1" applyFill="1" applyBorder="1" applyAlignment="1">
      <alignment wrapText="1"/>
    </xf>
    <xf numFmtId="0" fontId="15" fillId="0" borderId="0" xfId="0" applyFont="1" applyAlignment="1">
      <alignment wrapText="1"/>
    </xf>
    <xf numFmtId="0" fontId="14" fillId="0" borderId="1" xfId="0" applyFont="1" applyBorder="1" applyAlignment="1">
      <alignment horizontal="left" vertical="top" wrapText="1"/>
    </xf>
    <xf numFmtId="0" fontId="14" fillId="0" borderId="1" xfId="0" applyFont="1" applyBorder="1"/>
    <xf numFmtId="0" fontId="14" fillId="3" borderId="1" xfId="0" applyFont="1" applyFill="1" applyBorder="1"/>
    <xf numFmtId="0" fontId="15" fillId="3" borderId="38" xfId="0" applyFont="1" applyFill="1" applyBorder="1"/>
    <xf numFmtId="0" fontId="15" fillId="3" borderId="1" xfId="0" applyFont="1" applyFill="1" applyBorder="1"/>
    <xf numFmtId="0" fontId="14" fillId="0" borderId="1" xfId="0" applyFont="1" applyBorder="1" applyAlignment="1">
      <alignment vertical="top"/>
    </xf>
    <xf numFmtId="0" fontId="14" fillId="3" borderId="1" xfId="0" applyFont="1" applyFill="1" applyBorder="1" applyAlignment="1">
      <alignment vertical="top"/>
    </xf>
    <xf numFmtId="0" fontId="15" fillId="3" borderId="38" xfId="0" applyFont="1" applyFill="1" applyBorder="1" applyAlignment="1">
      <alignment vertical="top"/>
    </xf>
    <xf numFmtId="0" fontId="15" fillId="3" borderId="1" xfId="0" applyFont="1" applyFill="1" applyBorder="1" applyAlignment="1">
      <alignment vertical="top"/>
    </xf>
    <xf numFmtId="0" fontId="14" fillId="0" borderId="1" xfId="0" applyFont="1" applyBorder="1" applyAlignment="1">
      <alignment horizontal="left" vertical="top"/>
    </xf>
    <xf numFmtId="49" fontId="14" fillId="0" borderId="1" xfId="0" applyNumberFormat="1" applyFont="1" applyBorder="1" applyAlignment="1">
      <alignment horizontal="right"/>
    </xf>
    <xf numFmtId="0" fontId="14" fillId="3" borderId="39" xfId="0" applyFont="1" applyFill="1" applyBorder="1"/>
    <xf numFmtId="0" fontId="15" fillId="5" borderId="38" xfId="0" applyFont="1" applyFill="1" applyBorder="1" applyProtection="1">
      <protection locked="0"/>
    </xf>
    <xf numFmtId="0" fontId="1" fillId="5" borderId="1" xfId="0" applyFont="1" applyFill="1" applyBorder="1" applyAlignment="1" applyProtection="1">
      <alignment horizontal="center" vertical="center" wrapText="1"/>
      <protection locked="0"/>
    </xf>
    <xf numFmtId="164" fontId="5" fillId="0" borderId="8" xfId="0" applyNumberFormat="1" applyFont="1" applyBorder="1" applyAlignment="1">
      <alignment horizontal="left" vertical="center" wrapText="1"/>
    </xf>
    <xf numFmtId="164" fontId="5" fillId="0" borderId="10" xfId="0" applyNumberFormat="1"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xf>
    <xf numFmtId="164" fontId="5" fillId="2" borderId="1" xfId="0" applyNumberFormat="1" applyFont="1" applyFill="1" applyBorder="1" applyAlignment="1">
      <alignment horizontal="left" vertical="center"/>
    </xf>
    <xf numFmtId="164" fontId="5" fillId="0" borderId="1" xfId="0" applyNumberFormat="1" applyFont="1" applyBorder="1" applyAlignment="1">
      <alignment horizontal="left" vertical="center" wrapText="1"/>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15" fillId="0" borderId="0" xfId="0" applyFont="1" applyAlignment="1">
      <alignment horizontal="right"/>
    </xf>
    <xf numFmtId="0" fontId="15" fillId="4" borderId="26" xfId="0" applyFont="1" applyFill="1" applyBorder="1" applyAlignment="1">
      <alignment horizontal="center"/>
    </xf>
    <xf numFmtId="0" fontId="15" fillId="4" borderId="27" xfId="0" applyFont="1" applyFill="1" applyBorder="1" applyAlignment="1">
      <alignment horizontal="center"/>
    </xf>
    <xf numFmtId="0" fontId="15" fillId="4" borderId="28" xfId="0" applyFont="1" applyFill="1" applyBorder="1" applyAlignment="1">
      <alignment horizontal="center"/>
    </xf>
    <xf numFmtId="0" fontId="14" fillId="0" borderId="0" xfId="0" applyFont="1" applyAlignment="1">
      <alignment horizontal="left" vertical="top" wrapText="1"/>
    </xf>
    <xf numFmtId="0" fontId="15" fillId="3" borderId="0" xfId="0" applyFont="1" applyFill="1" applyAlignment="1">
      <alignment horizontal="left" vertical="top" wrapText="1"/>
    </xf>
    <xf numFmtId="0" fontId="15" fillId="0" borderId="0" xfId="0" applyFont="1" applyAlignment="1">
      <alignment horizontal="center"/>
    </xf>
    <xf numFmtId="0" fontId="15" fillId="0" borderId="20" xfId="0" applyFont="1" applyBorder="1" applyAlignment="1">
      <alignment horizontal="center"/>
    </xf>
    <xf numFmtId="0" fontId="15" fillId="0" borderId="0" xfId="0" applyFont="1"/>
    <xf numFmtId="0" fontId="15" fillId="0" borderId="20" xfId="0" applyFont="1" applyBorder="1"/>
    <xf numFmtId="0" fontId="15" fillId="4" borderId="22" xfId="0" applyFont="1" applyFill="1" applyBorder="1" applyAlignment="1">
      <alignment horizontal="center"/>
    </xf>
    <xf numFmtId="0" fontId="15" fillId="4" borderId="23" xfId="0" applyFont="1" applyFill="1" applyBorder="1" applyAlignment="1">
      <alignment horizontal="center"/>
    </xf>
    <xf numFmtId="0" fontId="15" fillId="4" borderId="24" xfId="0" applyFont="1" applyFill="1" applyBorder="1" applyAlignment="1">
      <alignment horizontal="center"/>
    </xf>
    <xf numFmtId="0" fontId="15" fillId="4" borderId="25" xfId="0" applyFont="1" applyFill="1" applyBorder="1" applyAlignment="1">
      <alignment horizontal="center"/>
    </xf>
    <xf numFmtId="0" fontId="14" fillId="4" borderId="19" xfId="0" applyFont="1" applyFill="1" applyBorder="1" applyAlignment="1">
      <alignment horizontal="center"/>
    </xf>
    <xf numFmtId="0" fontId="14" fillId="4" borderId="20" xfId="0" applyFont="1" applyFill="1" applyBorder="1" applyAlignment="1">
      <alignment horizontal="center"/>
    </xf>
    <xf numFmtId="0" fontId="14" fillId="4" borderId="21" xfId="0" applyFont="1" applyFill="1" applyBorder="1" applyAlignment="1">
      <alignment horizontal="center"/>
    </xf>
    <xf numFmtId="0" fontId="5" fillId="4" borderId="1"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1" xfId="0" applyFont="1" applyBorder="1" applyAlignment="1">
      <alignment horizontal="center" vertical="top" wrapText="1"/>
    </xf>
    <xf numFmtId="0" fontId="5" fillId="0" borderId="1" xfId="0" applyFont="1" applyBorder="1" applyAlignment="1">
      <alignment vertical="center"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5" fillId="0" borderId="0" xfId="0" applyFont="1" applyAlignment="1">
      <alignment horizontal="left" vertical="top" wrapText="1"/>
    </xf>
    <xf numFmtId="0" fontId="8" fillId="0" borderId="1" xfId="0" applyFont="1" applyBorder="1" applyAlignment="1">
      <alignment horizontal="left" vertical="top"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5" fillId="3" borderId="1"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754177</xdr:colOff>
      <xdr:row>0</xdr:row>
      <xdr:rowOff>95177</xdr:rowOff>
    </xdr:from>
    <xdr:to>
      <xdr:col>7</xdr:col>
      <xdr:colOff>9510</xdr:colOff>
      <xdr:row>3</xdr:row>
      <xdr:rowOff>28428</xdr:rowOff>
    </xdr:to>
    <xdr:pic>
      <xdr:nvPicPr>
        <xdr:cNvPr id="2" name="Picture 1">
          <a:extLst>
            <a:ext uri="{FF2B5EF4-FFF2-40B4-BE49-F238E27FC236}">
              <a16:creationId xmlns:a16="http://schemas.microsoft.com/office/drawing/2014/main" id="{A8E039D1-14D4-46DE-94EE-992E4057A266}"/>
            </a:ext>
          </a:extLst>
        </xdr:cNvPr>
        <xdr:cNvPicPr>
          <a:picLocks noChangeAspect="1"/>
        </xdr:cNvPicPr>
      </xdr:nvPicPr>
      <xdr:blipFill>
        <a:blip xmlns:r="http://schemas.openxmlformats.org/officeDocument/2006/relationships" r:embed="rId1"/>
        <a:stretch>
          <a:fillRect/>
        </a:stretch>
      </xdr:blipFill>
      <xdr:spPr>
        <a:xfrm>
          <a:off x="13529583" y="95177"/>
          <a:ext cx="1192877" cy="9484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809625</xdr:colOff>
      <xdr:row>0</xdr:row>
      <xdr:rowOff>67733</xdr:rowOff>
    </xdr:from>
    <xdr:to>
      <xdr:col>6</xdr:col>
      <xdr:colOff>1897615</xdr:colOff>
      <xdr:row>3</xdr:row>
      <xdr:rowOff>207873</xdr:rowOff>
    </xdr:to>
    <xdr:pic>
      <xdr:nvPicPr>
        <xdr:cNvPr id="2" name="Picture 1">
          <a:extLst>
            <a:ext uri="{FF2B5EF4-FFF2-40B4-BE49-F238E27FC236}">
              <a16:creationId xmlns:a16="http://schemas.microsoft.com/office/drawing/2014/main" id="{71D064C5-0553-4B8F-9B65-D41AB08D5180}"/>
            </a:ext>
          </a:extLst>
        </xdr:cNvPr>
        <xdr:cNvPicPr>
          <a:picLocks noChangeAspect="1"/>
        </xdr:cNvPicPr>
      </xdr:nvPicPr>
      <xdr:blipFill>
        <a:blip xmlns:r="http://schemas.openxmlformats.org/officeDocument/2006/relationships" r:embed="rId1"/>
        <a:stretch>
          <a:fillRect/>
        </a:stretch>
      </xdr:blipFill>
      <xdr:spPr>
        <a:xfrm>
          <a:off x="14013656" y="67733"/>
          <a:ext cx="1087990" cy="902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788080</xdr:colOff>
      <xdr:row>0</xdr:row>
      <xdr:rowOff>142875</xdr:rowOff>
    </xdr:from>
    <xdr:to>
      <xdr:col>6</xdr:col>
      <xdr:colOff>1816372</xdr:colOff>
      <xdr:row>3</xdr:row>
      <xdr:rowOff>216770</xdr:rowOff>
    </xdr:to>
    <xdr:pic>
      <xdr:nvPicPr>
        <xdr:cNvPr id="2" name="Picture 1">
          <a:extLst>
            <a:ext uri="{FF2B5EF4-FFF2-40B4-BE49-F238E27FC236}">
              <a16:creationId xmlns:a16="http://schemas.microsoft.com/office/drawing/2014/main" id="{0F05BF2A-ED3D-4D00-BF6B-1FE6D2EB9AB6}"/>
            </a:ext>
          </a:extLst>
        </xdr:cNvPr>
        <xdr:cNvPicPr>
          <a:picLocks noChangeAspect="1"/>
        </xdr:cNvPicPr>
      </xdr:nvPicPr>
      <xdr:blipFill>
        <a:blip xmlns:r="http://schemas.openxmlformats.org/officeDocument/2006/relationships" r:embed="rId1"/>
        <a:stretch>
          <a:fillRect/>
        </a:stretch>
      </xdr:blipFill>
      <xdr:spPr>
        <a:xfrm>
          <a:off x="13563486" y="142875"/>
          <a:ext cx="1034642" cy="8358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715170</xdr:colOff>
      <xdr:row>0</xdr:row>
      <xdr:rowOff>65693</xdr:rowOff>
    </xdr:from>
    <xdr:to>
      <xdr:col>6</xdr:col>
      <xdr:colOff>1839913</xdr:colOff>
      <xdr:row>3</xdr:row>
      <xdr:rowOff>198286</xdr:rowOff>
    </xdr:to>
    <xdr:pic>
      <xdr:nvPicPr>
        <xdr:cNvPr id="2" name="Picture 1">
          <a:extLst>
            <a:ext uri="{FF2B5EF4-FFF2-40B4-BE49-F238E27FC236}">
              <a16:creationId xmlns:a16="http://schemas.microsoft.com/office/drawing/2014/main" id="{C1D4CE23-99A4-406B-BF2D-213BEFAB2A35}"/>
            </a:ext>
          </a:extLst>
        </xdr:cNvPr>
        <xdr:cNvPicPr>
          <a:picLocks noChangeAspect="1"/>
        </xdr:cNvPicPr>
      </xdr:nvPicPr>
      <xdr:blipFill>
        <a:blip xmlns:r="http://schemas.openxmlformats.org/officeDocument/2006/relationships" r:embed="rId1"/>
        <a:stretch>
          <a:fillRect/>
        </a:stretch>
      </xdr:blipFill>
      <xdr:spPr>
        <a:xfrm>
          <a:off x="13490576" y="65693"/>
          <a:ext cx="1118393" cy="8945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757806</xdr:colOff>
      <xdr:row>0</xdr:row>
      <xdr:rowOff>57606</xdr:rowOff>
    </xdr:from>
    <xdr:to>
      <xdr:col>6</xdr:col>
      <xdr:colOff>1835944</xdr:colOff>
      <xdr:row>3</xdr:row>
      <xdr:rowOff>189631</xdr:rowOff>
    </xdr:to>
    <xdr:pic>
      <xdr:nvPicPr>
        <xdr:cNvPr id="2" name="Picture 1">
          <a:extLst>
            <a:ext uri="{FF2B5EF4-FFF2-40B4-BE49-F238E27FC236}">
              <a16:creationId xmlns:a16="http://schemas.microsoft.com/office/drawing/2014/main" id="{C1B9D293-07DB-47D7-928D-2D6F9AF9964B}"/>
            </a:ext>
          </a:extLst>
        </xdr:cNvPr>
        <xdr:cNvPicPr>
          <a:picLocks noChangeAspect="1"/>
        </xdr:cNvPicPr>
      </xdr:nvPicPr>
      <xdr:blipFill>
        <a:blip xmlns:r="http://schemas.openxmlformats.org/officeDocument/2006/relationships" r:embed="rId1"/>
        <a:stretch>
          <a:fillRect/>
        </a:stretch>
      </xdr:blipFill>
      <xdr:spPr>
        <a:xfrm>
          <a:off x="13759431" y="57606"/>
          <a:ext cx="1084488" cy="894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753046</xdr:colOff>
      <xdr:row>0</xdr:row>
      <xdr:rowOff>57619</xdr:rowOff>
    </xdr:from>
    <xdr:to>
      <xdr:col>6</xdr:col>
      <xdr:colOff>1857376</xdr:colOff>
      <xdr:row>3</xdr:row>
      <xdr:rowOff>199156</xdr:rowOff>
    </xdr:to>
    <xdr:pic>
      <xdr:nvPicPr>
        <xdr:cNvPr id="2" name="Picture 1">
          <a:extLst>
            <a:ext uri="{FF2B5EF4-FFF2-40B4-BE49-F238E27FC236}">
              <a16:creationId xmlns:a16="http://schemas.microsoft.com/office/drawing/2014/main" id="{F8C03A37-24AE-4E49-8D0D-2F2D6698066D}"/>
            </a:ext>
          </a:extLst>
        </xdr:cNvPr>
        <xdr:cNvPicPr>
          <a:picLocks noChangeAspect="1"/>
        </xdr:cNvPicPr>
      </xdr:nvPicPr>
      <xdr:blipFill>
        <a:blip xmlns:r="http://schemas.openxmlformats.org/officeDocument/2006/relationships" r:embed="rId1"/>
        <a:stretch>
          <a:fillRect/>
        </a:stretch>
      </xdr:blipFill>
      <xdr:spPr>
        <a:xfrm>
          <a:off x="13766577" y="57619"/>
          <a:ext cx="1104330" cy="9035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735355</xdr:colOff>
      <xdr:row>0</xdr:row>
      <xdr:rowOff>85296</xdr:rowOff>
    </xdr:from>
    <xdr:to>
      <xdr:col>6</xdr:col>
      <xdr:colOff>1809751</xdr:colOff>
      <xdr:row>3</xdr:row>
      <xdr:rowOff>189632</xdr:rowOff>
    </xdr:to>
    <xdr:pic>
      <xdr:nvPicPr>
        <xdr:cNvPr id="2" name="Picture 1">
          <a:extLst>
            <a:ext uri="{FF2B5EF4-FFF2-40B4-BE49-F238E27FC236}">
              <a16:creationId xmlns:a16="http://schemas.microsoft.com/office/drawing/2014/main" id="{C6909A0F-8CD3-414B-B713-4649493ED70B}"/>
            </a:ext>
          </a:extLst>
        </xdr:cNvPr>
        <xdr:cNvPicPr>
          <a:picLocks noChangeAspect="1"/>
        </xdr:cNvPicPr>
      </xdr:nvPicPr>
      <xdr:blipFill>
        <a:blip xmlns:r="http://schemas.openxmlformats.org/officeDocument/2006/relationships" r:embed="rId1"/>
        <a:stretch>
          <a:fillRect/>
        </a:stretch>
      </xdr:blipFill>
      <xdr:spPr>
        <a:xfrm>
          <a:off x="13772699" y="85296"/>
          <a:ext cx="1074396" cy="8663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655865</xdr:colOff>
      <xdr:row>0</xdr:row>
      <xdr:rowOff>85989</xdr:rowOff>
    </xdr:from>
    <xdr:to>
      <xdr:col>6</xdr:col>
      <xdr:colOff>1896269</xdr:colOff>
      <xdr:row>3</xdr:row>
      <xdr:rowOff>225443</xdr:rowOff>
    </xdr:to>
    <xdr:pic>
      <xdr:nvPicPr>
        <xdr:cNvPr id="2" name="Picture 1">
          <a:extLst>
            <a:ext uri="{FF2B5EF4-FFF2-40B4-BE49-F238E27FC236}">
              <a16:creationId xmlns:a16="http://schemas.microsoft.com/office/drawing/2014/main" id="{247199D1-3602-4A19-A5F7-DDF4A0095B59}"/>
            </a:ext>
          </a:extLst>
        </xdr:cNvPr>
        <xdr:cNvPicPr>
          <a:picLocks noChangeAspect="1"/>
        </xdr:cNvPicPr>
      </xdr:nvPicPr>
      <xdr:blipFill>
        <a:blip xmlns:r="http://schemas.openxmlformats.org/officeDocument/2006/relationships" r:embed="rId1"/>
        <a:stretch>
          <a:fillRect/>
        </a:stretch>
      </xdr:blipFill>
      <xdr:spPr>
        <a:xfrm>
          <a:off x="13431271" y="85989"/>
          <a:ext cx="1237229" cy="98479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1167152</xdr:colOff>
      <xdr:row>1</xdr:row>
      <xdr:rowOff>25287</xdr:rowOff>
    </xdr:from>
    <xdr:to>
      <xdr:col>2</xdr:col>
      <xdr:colOff>1981108</xdr:colOff>
      <xdr:row>1</xdr:row>
      <xdr:rowOff>640979</xdr:rowOff>
    </xdr:to>
    <xdr:pic>
      <xdr:nvPicPr>
        <xdr:cNvPr id="2" name="Picture 1">
          <a:extLst>
            <a:ext uri="{FF2B5EF4-FFF2-40B4-BE49-F238E27FC236}">
              <a16:creationId xmlns:a16="http://schemas.microsoft.com/office/drawing/2014/main" id="{9FF81C35-CC23-4F7B-A45B-5A9B0A9A747B}"/>
            </a:ext>
          </a:extLst>
        </xdr:cNvPr>
        <xdr:cNvPicPr>
          <a:picLocks noChangeAspect="1"/>
        </xdr:cNvPicPr>
      </xdr:nvPicPr>
      <xdr:blipFill>
        <a:blip xmlns:r="http://schemas.openxmlformats.org/officeDocument/2006/relationships" r:embed="rId1"/>
        <a:stretch>
          <a:fillRect/>
        </a:stretch>
      </xdr:blipFill>
      <xdr:spPr>
        <a:xfrm>
          <a:off x="7703683" y="203881"/>
          <a:ext cx="813956" cy="6125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2FC3B-ECF3-4398-8B56-E3C87E3E0554}">
  <dimension ref="A1:AB71"/>
  <sheetViews>
    <sheetView tabSelected="1" zoomScaleNormal="100" workbookViewId="0">
      <pane xSplit="4" ySplit="17" topLeftCell="E18" activePane="bottomRight" state="frozen"/>
      <selection pane="topRight" activeCell="E1" sqref="E1"/>
      <selection pane="bottomLeft" activeCell="A3" sqref="A3"/>
      <selection pane="bottomRight" activeCell="F19" sqref="F19"/>
    </sheetView>
  </sheetViews>
  <sheetFormatPr defaultRowHeight="12.5" x14ac:dyDescent="0.25"/>
  <cols>
    <col min="1" max="1" width="33.81640625" style="47" customWidth="1"/>
    <col min="2" max="2" width="28.81640625" style="47" customWidth="1"/>
    <col min="3" max="3" width="11.36328125" style="47" customWidth="1"/>
    <col min="4" max="4" width="10.36328125" style="47" customWidth="1"/>
    <col min="5" max="28" width="16.6328125" style="46" customWidth="1"/>
    <col min="29" max="16384" width="8.7265625" style="47"/>
  </cols>
  <sheetData>
    <row r="1" spans="1:28" ht="14.5" customHeight="1" x14ac:dyDescent="0.25">
      <c r="A1" s="87" t="s">
        <v>193</v>
      </c>
      <c r="B1" s="87"/>
      <c r="C1" s="87"/>
      <c r="D1" s="87"/>
      <c r="E1" s="88"/>
      <c r="F1" s="88"/>
      <c r="G1" s="88"/>
      <c r="H1" s="88"/>
      <c r="I1" s="88"/>
      <c r="J1" s="88"/>
    </row>
    <row r="2" spans="1:28" x14ac:dyDescent="0.25">
      <c r="A2" s="87"/>
      <c r="B2" s="87"/>
      <c r="C2" s="87"/>
      <c r="D2" s="87"/>
      <c r="E2" s="48"/>
      <c r="F2" s="48"/>
      <c r="G2" s="48"/>
      <c r="H2" s="48"/>
      <c r="I2" s="48"/>
      <c r="J2" s="48"/>
    </row>
    <row r="3" spans="1:28" x14ac:dyDescent="0.25">
      <c r="A3" s="87"/>
      <c r="B3" s="87"/>
      <c r="C3" s="87"/>
      <c r="D3" s="87"/>
      <c r="E3" s="48"/>
      <c r="F3" s="48"/>
      <c r="G3" s="48"/>
      <c r="H3" s="48"/>
      <c r="I3" s="48"/>
      <c r="J3" s="48"/>
    </row>
    <row r="4" spans="1:28" x14ac:dyDescent="0.25">
      <c r="A4" s="87"/>
      <c r="B4" s="87"/>
      <c r="C4" s="87"/>
      <c r="D4" s="87"/>
      <c r="E4" s="48"/>
      <c r="F4" s="48"/>
      <c r="G4" s="48"/>
      <c r="H4" s="48"/>
      <c r="I4" s="48"/>
      <c r="J4" s="48"/>
    </row>
    <row r="5" spans="1:28" x14ac:dyDescent="0.25">
      <c r="A5" s="87"/>
      <c r="B5" s="87"/>
      <c r="C5" s="87"/>
      <c r="D5" s="87"/>
      <c r="E5" s="48"/>
      <c r="F5" s="48"/>
      <c r="G5" s="48"/>
      <c r="H5" s="48"/>
      <c r="I5" s="48"/>
      <c r="J5" s="48"/>
    </row>
    <row r="6" spans="1:28" x14ac:dyDescent="0.25">
      <c r="A6" s="87"/>
      <c r="B6" s="87"/>
      <c r="C6" s="87"/>
      <c r="D6" s="87"/>
      <c r="E6" s="48"/>
      <c r="F6" s="48"/>
      <c r="G6" s="48"/>
      <c r="H6" s="48"/>
      <c r="I6" s="48"/>
      <c r="J6" s="48"/>
    </row>
    <row r="7" spans="1:28" ht="1" customHeight="1" x14ac:dyDescent="0.25">
      <c r="A7" s="87"/>
      <c r="B7" s="87"/>
      <c r="C7" s="87"/>
      <c r="D7" s="87"/>
      <c r="E7" s="48"/>
      <c r="F7" s="48"/>
      <c r="G7" s="48"/>
      <c r="H7" s="48"/>
      <c r="I7" s="48"/>
      <c r="J7" s="48"/>
    </row>
    <row r="8" spans="1:28" ht="12.5" customHeight="1" x14ac:dyDescent="0.25">
      <c r="A8" s="87"/>
      <c r="B8" s="87"/>
      <c r="C8" s="87"/>
      <c r="D8" s="87"/>
      <c r="E8" s="48"/>
      <c r="F8" s="48"/>
      <c r="G8" s="48"/>
      <c r="H8" s="48"/>
      <c r="I8" s="48"/>
      <c r="J8" s="48"/>
    </row>
    <row r="9" spans="1:28" ht="12.5" customHeight="1" x14ac:dyDescent="0.25">
      <c r="A9" s="87"/>
      <c r="B9" s="87"/>
      <c r="C9" s="87"/>
      <c r="D9" s="87"/>
      <c r="E9" s="48"/>
      <c r="F9" s="48"/>
      <c r="G9" s="48"/>
      <c r="H9" s="48"/>
      <c r="I9" s="48"/>
      <c r="J9" s="48"/>
    </row>
    <row r="10" spans="1:28" x14ac:dyDescent="0.25">
      <c r="A10" s="87"/>
      <c r="B10" s="87"/>
      <c r="C10" s="87"/>
      <c r="D10" s="87"/>
      <c r="E10" s="48"/>
      <c r="F10" s="48"/>
      <c r="G10" s="48"/>
      <c r="H10" s="48"/>
      <c r="I10" s="48"/>
      <c r="J10" s="48"/>
    </row>
    <row r="11" spans="1:28" ht="3" customHeight="1" thickBot="1" x14ac:dyDescent="0.3">
      <c r="A11" s="87"/>
      <c r="B11" s="87"/>
      <c r="C11" s="87"/>
      <c r="D11" s="87"/>
      <c r="E11" s="48"/>
      <c r="F11" s="48"/>
      <c r="G11" s="48"/>
      <c r="H11" s="48"/>
      <c r="I11" s="48"/>
      <c r="J11" s="48"/>
    </row>
    <row r="12" spans="1:28" ht="2.5" hidden="1" customHeight="1" thickBot="1" x14ac:dyDescent="0.3">
      <c r="A12" s="87"/>
      <c r="B12" s="87"/>
      <c r="C12" s="87"/>
      <c r="D12" s="87"/>
      <c r="E12" s="48"/>
      <c r="F12" s="48"/>
      <c r="G12" s="48"/>
      <c r="H12" s="48"/>
      <c r="I12" s="48"/>
      <c r="J12" s="48"/>
    </row>
    <row r="13" spans="1:28" ht="13" hidden="1" thickBot="1" x14ac:dyDescent="0.3">
      <c r="A13" s="87"/>
      <c r="B13" s="87"/>
      <c r="C13" s="87"/>
      <c r="D13" s="87"/>
      <c r="E13" s="48"/>
      <c r="F13" s="48"/>
      <c r="G13" s="48"/>
      <c r="H13" s="48"/>
      <c r="I13" s="48"/>
      <c r="J13" s="48"/>
    </row>
    <row r="14" spans="1:28" ht="13" hidden="1" thickBot="1" x14ac:dyDescent="0.3">
      <c r="A14" s="87"/>
      <c r="B14" s="87"/>
      <c r="C14" s="87"/>
      <c r="D14" s="87"/>
      <c r="E14" s="48"/>
      <c r="F14" s="48"/>
      <c r="G14" s="48"/>
      <c r="H14" s="48"/>
      <c r="I14" s="48"/>
      <c r="J14" s="48"/>
    </row>
    <row r="15" spans="1:28" ht="13" hidden="1" thickBot="1" x14ac:dyDescent="0.3">
      <c r="A15" s="87"/>
      <c r="B15" s="87"/>
      <c r="C15" s="87"/>
      <c r="D15" s="87"/>
      <c r="E15" s="48"/>
      <c r="F15" s="48"/>
      <c r="G15" s="48"/>
      <c r="H15" s="48"/>
      <c r="I15" s="48"/>
      <c r="J15" s="48"/>
    </row>
    <row r="16" spans="1:28" s="49" customFormat="1" ht="13" thickBot="1" x14ac:dyDescent="0.3">
      <c r="A16" s="89" t="s">
        <v>81</v>
      </c>
      <c r="B16" s="89" t="s">
        <v>82</v>
      </c>
      <c r="C16" s="91" t="s">
        <v>83</v>
      </c>
      <c r="D16" s="89" t="s">
        <v>84</v>
      </c>
      <c r="E16" s="93" t="s">
        <v>85</v>
      </c>
      <c r="F16" s="94"/>
      <c r="G16" s="94"/>
      <c r="H16" s="94" t="s">
        <v>86</v>
      </c>
      <c r="I16" s="94"/>
      <c r="J16" s="94"/>
      <c r="K16" s="95" t="s">
        <v>87</v>
      </c>
      <c r="L16" s="95"/>
      <c r="M16" s="96"/>
      <c r="N16" s="84" t="s">
        <v>88</v>
      </c>
      <c r="O16" s="85"/>
      <c r="P16" s="86"/>
      <c r="Q16" s="84" t="s">
        <v>89</v>
      </c>
      <c r="R16" s="85"/>
      <c r="S16" s="86"/>
      <c r="T16" s="84" t="s">
        <v>90</v>
      </c>
      <c r="U16" s="85"/>
      <c r="V16" s="86"/>
      <c r="W16" s="84" t="s">
        <v>91</v>
      </c>
      <c r="X16" s="85"/>
      <c r="Y16" s="86"/>
      <c r="Z16" s="84" t="s">
        <v>92</v>
      </c>
      <c r="AA16" s="85"/>
      <c r="AB16" s="86"/>
    </row>
    <row r="17" spans="1:28" s="59" customFormat="1" ht="31.5" customHeight="1" thickBot="1" x14ac:dyDescent="0.3">
      <c r="A17" s="89"/>
      <c r="B17" s="89"/>
      <c r="C17" s="91"/>
      <c r="D17" s="89"/>
      <c r="E17" s="50" t="s">
        <v>33</v>
      </c>
      <c r="F17" s="51" t="s">
        <v>93</v>
      </c>
      <c r="G17" s="52" t="s">
        <v>94</v>
      </c>
      <c r="H17" s="50" t="s">
        <v>33</v>
      </c>
      <c r="I17" s="51" t="s">
        <v>93</v>
      </c>
      <c r="J17" s="52" t="s">
        <v>94</v>
      </c>
      <c r="K17" s="50" t="s">
        <v>33</v>
      </c>
      <c r="L17" s="51" t="s">
        <v>93</v>
      </c>
      <c r="M17" s="52" t="s">
        <v>94</v>
      </c>
      <c r="N17" s="53" t="s">
        <v>33</v>
      </c>
      <c r="O17" s="54" t="s">
        <v>93</v>
      </c>
      <c r="P17" s="55" t="s">
        <v>94</v>
      </c>
      <c r="Q17" s="53" t="s">
        <v>33</v>
      </c>
      <c r="R17" s="54" t="s">
        <v>93</v>
      </c>
      <c r="S17" s="56" t="s">
        <v>94</v>
      </c>
      <c r="T17" s="57" t="s">
        <v>33</v>
      </c>
      <c r="U17" s="58" t="s">
        <v>93</v>
      </c>
      <c r="V17" s="56" t="s">
        <v>94</v>
      </c>
      <c r="W17" s="57" t="s">
        <v>33</v>
      </c>
      <c r="X17" s="58" t="s">
        <v>93</v>
      </c>
      <c r="Y17" s="56" t="s">
        <v>94</v>
      </c>
      <c r="Z17" s="57" t="s">
        <v>33</v>
      </c>
      <c r="AA17" s="58" t="s">
        <v>93</v>
      </c>
      <c r="AB17" s="56" t="s">
        <v>94</v>
      </c>
    </row>
    <row r="18" spans="1:28" s="49" customFormat="1" ht="18" customHeight="1" x14ac:dyDescent="0.25">
      <c r="A18" s="90"/>
      <c r="B18" s="90"/>
      <c r="C18" s="92"/>
      <c r="D18" s="90"/>
      <c r="E18" s="97"/>
      <c r="F18" s="98"/>
      <c r="G18" s="98"/>
      <c r="H18" s="98"/>
      <c r="I18" s="98"/>
      <c r="J18" s="98"/>
      <c r="K18" s="98"/>
      <c r="L18" s="98"/>
      <c r="M18" s="98"/>
      <c r="N18" s="98"/>
      <c r="O18" s="98"/>
      <c r="P18" s="98"/>
      <c r="Q18" s="98"/>
      <c r="R18" s="98"/>
      <c r="S18" s="98"/>
      <c r="T18" s="98"/>
      <c r="U18" s="98"/>
      <c r="V18" s="98"/>
      <c r="W18" s="98"/>
      <c r="X18" s="98"/>
      <c r="Y18" s="98"/>
      <c r="Z18" s="98"/>
      <c r="AA18" s="98"/>
      <c r="AB18" s="99"/>
    </row>
    <row r="19" spans="1:28" ht="21" customHeight="1" x14ac:dyDescent="0.25">
      <c r="A19" s="81" t="s">
        <v>95</v>
      </c>
      <c r="B19" s="61" t="s">
        <v>96</v>
      </c>
      <c r="C19" s="61"/>
      <c r="D19" s="61">
        <v>0.01</v>
      </c>
      <c r="E19" s="62">
        <v>10</v>
      </c>
      <c r="F19" s="72"/>
      <c r="G19" s="63">
        <f t="shared" ref="G19:G70" si="0">E19*F19</f>
        <v>0</v>
      </c>
      <c r="H19" s="62">
        <v>10</v>
      </c>
      <c r="I19" s="72"/>
      <c r="J19" s="63">
        <f t="shared" ref="J19:J70" si="1">H19*I19</f>
        <v>0</v>
      </c>
      <c r="K19" s="62">
        <v>10</v>
      </c>
      <c r="L19" s="72"/>
      <c r="M19" s="63">
        <f t="shared" ref="M19:M70" si="2">K19*L19</f>
        <v>0</v>
      </c>
      <c r="N19" s="62">
        <v>10</v>
      </c>
      <c r="O19" s="72"/>
      <c r="P19" s="63">
        <f t="shared" ref="P19:P70" si="3">N19*O19</f>
        <v>0</v>
      </c>
      <c r="Q19" s="62">
        <v>10</v>
      </c>
      <c r="R19" s="72"/>
      <c r="S19" s="64">
        <f t="shared" ref="S19:S70" si="4">Q19*R19</f>
        <v>0</v>
      </c>
      <c r="T19" s="62">
        <v>10</v>
      </c>
      <c r="U19" s="72"/>
      <c r="V19" s="64">
        <f t="shared" ref="V19:V70" si="5">T19*U19</f>
        <v>0</v>
      </c>
      <c r="W19" s="62">
        <v>10</v>
      </c>
      <c r="X19" s="72"/>
      <c r="Y19" s="64">
        <f t="shared" ref="Y19:Y70" si="6">W19*X19</f>
        <v>0</v>
      </c>
      <c r="Z19" s="62">
        <v>10</v>
      </c>
      <c r="AA19" s="72"/>
      <c r="AB19" s="64">
        <f t="shared" ref="AB19:AB70" si="7">Z19*AA19</f>
        <v>0</v>
      </c>
    </row>
    <row r="20" spans="1:28" ht="20.5" customHeight="1" x14ac:dyDescent="0.25">
      <c r="A20" s="81"/>
      <c r="B20" s="61" t="s">
        <v>97</v>
      </c>
      <c r="C20" s="61"/>
      <c r="D20" s="61">
        <v>0.01</v>
      </c>
      <c r="E20" s="62">
        <v>10</v>
      </c>
      <c r="F20" s="72"/>
      <c r="G20" s="63">
        <f t="shared" si="0"/>
        <v>0</v>
      </c>
      <c r="H20" s="62">
        <v>10</v>
      </c>
      <c r="I20" s="72"/>
      <c r="J20" s="63">
        <f t="shared" si="1"/>
        <v>0</v>
      </c>
      <c r="K20" s="62">
        <v>10</v>
      </c>
      <c r="L20" s="72"/>
      <c r="M20" s="63">
        <f t="shared" si="2"/>
        <v>0</v>
      </c>
      <c r="N20" s="62">
        <v>10</v>
      </c>
      <c r="O20" s="72"/>
      <c r="P20" s="63">
        <f t="shared" si="3"/>
        <v>0</v>
      </c>
      <c r="Q20" s="62">
        <v>10</v>
      </c>
      <c r="R20" s="72"/>
      <c r="S20" s="64">
        <f t="shared" si="4"/>
        <v>0</v>
      </c>
      <c r="T20" s="62">
        <v>10</v>
      </c>
      <c r="U20" s="72"/>
      <c r="V20" s="64">
        <f t="shared" si="5"/>
        <v>0</v>
      </c>
      <c r="W20" s="62">
        <v>10</v>
      </c>
      <c r="X20" s="72"/>
      <c r="Y20" s="64">
        <f t="shared" si="6"/>
        <v>0</v>
      </c>
      <c r="Z20" s="62">
        <v>10</v>
      </c>
      <c r="AA20" s="72"/>
      <c r="AB20" s="64">
        <f t="shared" si="7"/>
        <v>0</v>
      </c>
    </row>
    <row r="21" spans="1:28" ht="50" x14ac:dyDescent="0.25">
      <c r="A21" s="60" t="s">
        <v>98</v>
      </c>
      <c r="B21" s="65" t="s">
        <v>99</v>
      </c>
      <c r="C21" s="65" t="s">
        <v>100</v>
      </c>
      <c r="D21" s="65">
        <v>2.5000000000000001E-2</v>
      </c>
      <c r="E21" s="66">
        <v>10</v>
      </c>
      <c r="F21" s="72"/>
      <c r="G21" s="63">
        <f t="shared" si="0"/>
        <v>0</v>
      </c>
      <c r="H21" s="66">
        <v>10</v>
      </c>
      <c r="I21" s="72"/>
      <c r="J21" s="67">
        <f t="shared" si="1"/>
        <v>0</v>
      </c>
      <c r="K21" s="66">
        <v>10</v>
      </c>
      <c r="L21" s="72"/>
      <c r="M21" s="67">
        <f t="shared" si="2"/>
        <v>0</v>
      </c>
      <c r="N21" s="66">
        <v>10</v>
      </c>
      <c r="O21" s="72"/>
      <c r="P21" s="67">
        <f t="shared" si="3"/>
        <v>0</v>
      </c>
      <c r="Q21" s="66">
        <v>10</v>
      </c>
      <c r="R21" s="72"/>
      <c r="S21" s="68">
        <f t="shared" si="4"/>
        <v>0</v>
      </c>
      <c r="T21" s="66">
        <v>10</v>
      </c>
      <c r="U21" s="72"/>
      <c r="V21" s="68">
        <f t="shared" si="5"/>
        <v>0</v>
      </c>
      <c r="W21" s="66">
        <v>10</v>
      </c>
      <c r="X21" s="72"/>
      <c r="Y21" s="68">
        <f t="shared" si="6"/>
        <v>0</v>
      </c>
      <c r="Z21" s="66">
        <v>10</v>
      </c>
      <c r="AA21" s="72"/>
      <c r="AB21" s="68">
        <f t="shared" si="7"/>
        <v>0</v>
      </c>
    </row>
    <row r="22" spans="1:28" x14ac:dyDescent="0.25">
      <c r="A22" s="81" t="s">
        <v>101</v>
      </c>
      <c r="B22" s="61" t="s">
        <v>102</v>
      </c>
      <c r="C22" s="61" t="s">
        <v>100</v>
      </c>
      <c r="D22" s="61">
        <v>5</v>
      </c>
      <c r="E22" s="62">
        <v>10</v>
      </c>
      <c r="F22" s="72"/>
      <c r="G22" s="63">
        <f t="shared" si="0"/>
        <v>0</v>
      </c>
      <c r="H22" s="62">
        <v>10</v>
      </c>
      <c r="I22" s="72"/>
      <c r="J22" s="63">
        <f t="shared" si="1"/>
        <v>0</v>
      </c>
      <c r="K22" s="62">
        <v>10</v>
      </c>
      <c r="L22" s="72"/>
      <c r="M22" s="63">
        <f t="shared" si="2"/>
        <v>0</v>
      </c>
      <c r="N22" s="62">
        <v>10</v>
      </c>
      <c r="O22" s="72"/>
      <c r="P22" s="63">
        <f t="shared" si="3"/>
        <v>0</v>
      </c>
      <c r="Q22" s="62">
        <v>10</v>
      </c>
      <c r="R22" s="72"/>
      <c r="S22" s="64">
        <f t="shared" si="4"/>
        <v>0</v>
      </c>
      <c r="T22" s="62">
        <v>10</v>
      </c>
      <c r="U22" s="72"/>
      <c r="V22" s="64">
        <f t="shared" si="5"/>
        <v>0</v>
      </c>
      <c r="W22" s="62">
        <v>10</v>
      </c>
      <c r="X22" s="72"/>
      <c r="Y22" s="64">
        <f t="shared" si="6"/>
        <v>0</v>
      </c>
      <c r="Z22" s="62">
        <v>10</v>
      </c>
      <c r="AA22" s="72"/>
      <c r="AB22" s="64">
        <f t="shared" si="7"/>
        <v>0</v>
      </c>
    </row>
    <row r="23" spans="1:28" x14ac:dyDescent="0.25">
      <c r="A23" s="82"/>
      <c r="B23" s="61" t="s">
        <v>103</v>
      </c>
      <c r="C23" s="61" t="s">
        <v>100</v>
      </c>
      <c r="D23" s="61">
        <v>1</v>
      </c>
      <c r="E23" s="62">
        <v>10</v>
      </c>
      <c r="F23" s="72"/>
      <c r="G23" s="63">
        <f t="shared" si="0"/>
        <v>0</v>
      </c>
      <c r="H23" s="62">
        <v>10</v>
      </c>
      <c r="I23" s="72"/>
      <c r="J23" s="63">
        <f t="shared" si="1"/>
        <v>0</v>
      </c>
      <c r="K23" s="62">
        <v>10</v>
      </c>
      <c r="L23" s="72"/>
      <c r="M23" s="63">
        <f t="shared" si="2"/>
        <v>0</v>
      </c>
      <c r="N23" s="62">
        <v>10</v>
      </c>
      <c r="O23" s="72"/>
      <c r="P23" s="63">
        <f t="shared" si="3"/>
        <v>0</v>
      </c>
      <c r="Q23" s="62">
        <v>10</v>
      </c>
      <c r="R23" s="72"/>
      <c r="S23" s="64">
        <f t="shared" si="4"/>
        <v>0</v>
      </c>
      <c r="T23" s="62">
        <v>10</v>
      </c>
      <c r="U23" s="72"/>
      <c r="V23" s="64">
        <f t="shared" si="5"/>
        <v>0</v>
      </c>
      <c r="W23" s="62">
        <v>10</v>
      </c>
      <c r="X23" s="72"/>
      <c r="Y23" s="64">
        <f t="shared" si="6"/>
        <v>0</v>
      </c>
      <c r="Z23" s="62">
        <v>10</v>
      </c>
      <c r="AA23" s="72"/>
      <c r="AB23" s="64">
        <f t="shared" si="7"/>
        <v>0</v>
      </c>
    </row>
    <row r="24" spans="1:28" x14ac:dyDescent="0.25">
      <c r="A24" s="82"/>
      <c r="B24" s="61" t="s">
        <v>104</v>
      </c>
      <c r="C24" s="61" t="s">
        <v>100</v>
      </c>
      <c r="D24" s="61">
        <v>5</v>
      </c>
      <c r="E24" s="62">
        <v>10</v>
      </c>
      <c r="F24" s="72"/>
      <c r="G24" s="63">
        <f t="shared" si="0"/>
        <v>0</v>
      </c>
      <c r="H24" s="62">
        <v>10</v>
      </c>
      <c r="I24" s="72"/>
      <c r="J24" s="63">
        <f t="shared" si="1"/>
        <v>0</v>
      </c>
      <c r="K24" s="62">
        <v>10</v>
      </c>
      <c r="L24" s="72"/>
      <c r="M24" s="63">
        <f t="shared" si="2"/>
        <v>0</v>
      </c>
      <c r="N24" s="62">
        <v>10</v>
      </c>
      <c r="O24" s="72"/>
      <c r="P24" s="63">
        <f t="shared" si="3"/>
        <v>0</v>
      </c>
      <c r="Q24" s="62">
        <v>10</v>
      </c>
      <c r="R24" s="72"/>
      <c r="S24" s="64">
        <f t="shared" si="4"/>
        <v>0</v>
      </c>
      <c r="T24" s="62">
        <v>10</v>
      </c>
      <c r="U24" s="72"/>
      <c r="V24" s="64">
        <f t="shared" si="5"/>
        <v>0</v>
      </c>
      <c r="W24" s="62">
        <v>10</v>
      </c>
      <c r="X24" s="72"/>
      <c r="Y24" s="64">
        <f t="shared" si="6"/>
        <v>0</v>
      </c>
      <c r="Z24" s="62">
        <v>10</v>
      </c>
      <c r="AA24" s="72"/>
      <c r="AB24" s="64">
        <f t="shared" si="7"/>
        <v>0</v>
      </c>
    </row>
    <row r="25" spans="1:28" x14ac:dyDescent="0.25">
      <c r="A25" s="82"/>
      <c r="B25" s="61" t="s">
        <v>105</v>
      </c>
      <c r="C25" s="61" t="s">
        <v>100</v>
      </c>
      <c r="D25" s="61">
        <v>5</v>
      </c>
      <c r="E25" s="62">
        <v>10</v>
      </c>
      <c r="F25" s="72"/>
      <c r="G25" s="63">
        <f t="shared" si="0"/>
        <v>0</v>
      </c>
      <c r="H25" s="62">
        <v>10</v>
      </c>
      <c r="I25" s="72"/>
      <c r="J25" s="63">
        <f t="shared" si="1"/>
        <v>0</v>
      </c>
      <c r="K25" s="62">
        <v>10</v>
      </c>
      <c r="L25" s="72"/>
      <c r="M25" s="63">
        <f t="shared" si="2"/>
        <v>0</v>
      </c>
      <c r="N25" s="62">
        <v>10</v>
      </c>
      <c r="O25" s="72"/>
      <c r="P25" s="63">
        <f t="shared" si="3"/>
        <v>0</v>
      </c>
      <c r="Q25" s="62">
        <v>10</v>
      </c>
      <c r="R25" s="72"/>
      <c r="S25" s="64">
        <f t="shared" si="4"/>
        <v>0</v>
      </c>
      <c r="T25" s="62">
        <v>10</v>
      </c>
      <c r="U25" s="72"/>
      <c r="V25" s="64">
        <f t="shared" si="5"/>
        <v>0</v>
      </c>
      <c r="W25" s="62">
        <v>10</v>
      </c>
      <c r="X25" s="72"/>
      <c r="Y25" s="64">
        <f t="shared" si="6"/>
        <v>0</v>
      </c>
      <c r="Z25" s="62">
        <v>10</v>
      </c>
      <c r="AA25" s="72"/>
      <c r="AB25" s="64">
        <f t="shared" si="7"/>
        <v>0</v>
      </c>
    </row>
    <row r="26" spans="1:28" x14ac:dyDescent="0.25">
      <c r="A26" s="82"/>
      <c r="B26" s="61" t="s">
        <v>106</v>
      </c>
      <c r="C26" s="61" t="s">
        <v>100</v>
      </c>
      <c r="D26" s="61">
        <v>25</v>
      </c>
      <c r="E26" s="62">
        <v>10</v>
      </c>
      <c r="F26" s="72"/>
      <c r="G26" s="63">
        <f t="shared" si="0"/>
        <v>0</v>
      </c>
      <c r="H26" s="62">
        <v>10</v>
      </c>
      <c r="I26" s="72"/>
      <c r="J26" s="63">
        <f t="shared" si="1"/>
        <v>0</v>
      </c>
      <c r="K26" s="62">
        <v>10</v>
      </c>
      <c r="L26" s="72"/>
      <c r="M26" s="63">
        <f t="shared" si="2"/>
        <v>0</v>
      </c>
      <c r="N26" s="62">
        <v>10</v>
      </c>
      <c r="O26" s="72"/>
      <c r="P26" s="63">
        <f t="shared" si="3"/>
        <v>0</v>
      </c>
      <c r="Q26" s="62">
        <v>10</v>
      </c>
      <c r="R26" s="72"/>
      <c r="S26" s="64">
        <f t="shared" si="4"/>
        <v>0</v>
      </c>
      <c r="T26" s="62">
        <v>10</v>
      </c>
      <c r="U26" s="72"/>
      <c r="V26" s="64">
        <f t="shared" si="5"/>
        <v>0</v>
      </c>
      <c r="W26" s="62">
        <v>10</v>
      </c>
      <c r="X26" s="72"/>
      <c r="Y26" s="64">
        <f t="shared" si="6"/>
        <v>0</v>
      </c>
      <c r="Z26" s="62">
        <v>10</v>
      </c>
      <c r="AA26" s="72"/>
      <c r="AB26" s="64">
        <f t="shared" si="7"/>
        <v>0</v>
      </c>
    </row>
    <row r="27" spans="1:28" x14ac:dyDescent="0.25">
      <c r="A27" s="81" t="s">
        <v>107</v>
      </c>
      <c r="B27" s="61" t="s">
        <v>108</v>
      </c>
      <c r="C27" s="61" t="s">
        <v>100</v>
      </c>
      <c r="D27" s="61">
        <v>0.5</v>
      </c>
      <c r="E27" s="62">
        <v>10</v>
      </c>
      <c r="F27" s="72"/>
      <c r="G27" s="63">
        <f t="shared" si="0"/>
        <v>0</v>
      </c>
      <c r="H27" s="62">
        <v>10</v>
      </c>
      <c r="I27" s="72"/>
      <c r="J27" s="63">
        <f t="shared" si="1"/>
        <v>0</v>
      </c>
      <c r="K27" s="62">
        <v>10</v>
      </c>
      <c r="L27" s="72"/>
      <c r="M27" s="63">
        <f t="shared" si="2"/>
        <v>0</v>
      </c>
      <c r="N27" s="62">
        <v>10</v>
      </c>
      <c r="O27" s="72"/>
      <c r="P27" s="63">
        <f t="shared" si="3"/>
        <v>0</v>
      </c>
      <c r="Q27" s="62">
        <v>10</v>
      </c>
      <c r="R27" s="72"/>
      <c r="S27" s="64">
        <f t="shared" si="4"/>
        <v>0</v>
      </c>
      <c r="T27" s="62">
        <v>10</v>
      </c>
      <c r="U27" s="72"/>
      <c r="V27" s="64">
        <f t="shared" si="5"/>
        <v>0</v>
      </c>
      <c r="W27" s="62">
        <v>10</v>
      </c>
      <c r="X27" s="72"/>
      <c r="Y27" s="64">
        <f t="shared" si="6"/>
        <v>0</v>
      </c>
      <c r="Z27" s="62">
        <v>10</v>
      </c>
      <c r="AA27" s="72"/>
      <c r="AB27" s="64">
        <f t="shared" si="7"/>
        <v>0</v>
      </c>
    </row>
    <row r="28" spans="1:28" x14ac:dyDescent="0.25">
      <c r="A28" s="82"/>
      <c r="B28" s="61" t="s">
        <v>109</v>
      </c>
      <c r="C28" s="61" t="s">
        <v>100</v>
      </c>
      <c r="D28" s="61">
        <v>0.2</v>
      </c>
      <c r="E28" s="62">
        <v>10</v>
      </c>
      <c r="F28" s="72"/>
      <c r="G28" s="63">
        <f t="shared" si="0"/>
        <v>0</v>
      </c>
      <c r="H28" s="62">
        <v>10</v>
      </c>
      <c r="I28" s="72"/>
      <c r="J28" s="63">
        <f t="shared" si="1"/>
        <v>0</v>
      </c>
      <c r="K28" s="62">
        <v>10</v>
      </c>
      <c r="L28" s="72"/>
      <c r="M28" s="63">
        <f t="shared" si="2"/>
        <v>0</v>
      </c>
      <c r="N28" s="62">
        <v>10</v>
      </c>
      <c r="O28" s="72"/>
      <c r="P28" s="63">
        <f t="shared" si="3"/>
        <v>0</v>
      </c>
      <c r="Q28" s="62">
        <v>10</v>
      </c>
      <c r="R28" s="72"/>
      <c r="S28" s="64">
        <f t="shared" si="4"/>
        <v>0</v>
      </c>
      <c r="T28" s="62">
        <v>10</v>
      </c>
      <c r="U28" s="72"/>
      <c r="V28" s="64">
        <f t="shared" si="5"/>
        <v>0</v>
      </c>
      <c r="W28" s="62">
        <v>10</v>
      </c>
      <c r="X28" s="72"/>
      <c r="Y28" s="64">
        <f t="shared" si="6"/>
        <v>0</v>
      </c>
      <c r="Z28" s="62">
        <v>10</v>
      </c>
      <c r="AA28" s="72"/>
      <c r="AB28" s="64">
        <f t="shared" si="7"/>
        <v>0</v>
      </c>
    </row>
    <row r="29" spans="1:28" x14ac:dyDescent="0.25">
      <c r="A29" s="82"/>
      <c r="B29" s="61" t="s">
        <v>110</v>
      </c>
      <c r="C29" s="61" t="s">
        <v>100</v>
      </c>
      <c r="D29" s="61">
        <v>1</v>
      </c>
      <c r="E29" s="62">
        <v>10</v>
      </c>
      <c r="F29" s="72"/>
      <c r="G29" s="63">
        <f t="shared" si="0"/>
        <v>0</v>
      </c>
      <c r="H29" s="62">
        <v>10</v>
      </c>
      <c r="I29" s="72"/>
      <c r="J29" s="63">
        <f t="shared" si="1"/>
        <v>0</v>
      </c>
      <c r="K29" s="62">
        <v>10</v>
      </c>
      <c r="L29" s="72"/>
      <c r="M29" s="63">
        <f t="shared" si="2"/>
        <v>0</v>
      </c>
      <c r="N29" s="62">
        <v>10</v>
      </c>
      <c r="O29" s="72"/>
      <c r="P29" s="63">
        <f t="shared" si="3"/>
        <v>0</v>
      </c>
      <c r="Q29" s="62">
        <v>10</v>
      </c>
      <c r="R29" s="72"/>
      <c r="S29" s="64">
        <f t="shared" si="4"/>
        <v>0</v>
      </c>
      <c r="T29" s="62">
        <v>10</v>
      </c>
      <c r="U29" s="72"/>
      <c r="V29" s="64">
        <f t="shared" si="5"/>
        <v>0</v>
      </c>
      <c r="W29" s="62">
        <v>10</v>
      </c>
      <c r="X29" s="72"/>
      <c r="Y29" s="64">
        <f t="shared" si="6"/>
        <v>0</v>
      </c>
      <c r="Z29" s="62">
        <v>10</v>
      </c>
      <c r="AA29" s="72"/>
      <c r="AB29" s="64">
        <f t="shared" si="7"/>
        <v>0</v>
      </c>
    </row>
    <row r="30" spans="1:28" x14ac:dyDescent="0.25">
      <c r="A30" s="82"/>
      <c r="B30" s="61" t="s">
        <v>111</v>
      </c>
      <c r="C30" s="61" t="s">
        <v>100</v>
      </c>
      <c r="D30" s="61">
        <v>0.5</v>
      </c>
      <c r="E30" s="62">
        <v>10</v>
      </c>
      <c r="F30" s="72"/>
      <c r="G30" s="63">
        <f t="shared" si="0"/>
        <v>0</v>
      </c>
      <c r="H30" s="62">
        <v>10</v>
      </c>
      <c r="I30" s="72"/>
      <c r="J30" s="63">
        <f t="shared" si="1"/>
        <v>0</v>
      </c>
      <c r="K30" s="62">
        <v>10</v>
      </c>
      <c r="L30" s="72"/>
      <c r="M30" s="63">
        <f t="shared" si="2"/>
        <v>0</v>
      </c>
      <c r="N30" s="62">
        <v>10</v>
      </c>
      <c r="O30" s="72"/>
      <c r="P30" s="63">
        <f t="shared" si="3"/>
        <v>0</v>
      </c>
      <c r="Q30" s="62">
        <v>10</v>
      </c>
      <c r="R30" s="72"/>
      <c r="S30" s="64">
        <f t="shared" si="4"/>
        <v>0</v>
      </c>
      <c r="T30" s="62">
        <v>10</v>
      </c>
      <c r="U30" s="72"/>
      <c r="V30" s="64">
        <f t="shared" si="5"/>
        <v>0</v>
      </c>
      <c r="W30" s="62">
        <v>10</v>
      </c>
      <c r="X30" s="72"/>
      <c r="Y30" s="64">
        <f t="shared" si="6"/>
        <v>0</v>
      </c>
      <c r="Z30" s="62">
        <v>10</v>
      </c>
      <c r="AA30" s="72"/>
      <c r="AB30" s="64">
        <f t="shared" si="7"/>
        <v>0</v>
      </c>
    </row>
    <row r="31" spans="1:28" x14ac:dyDescent="0.25">
      <c r="A31" s="82"/>
      <c r="B31" s="61" t="s">
        <v>112</v>
      </c>
      <c r="C31" s="61" t="s">
        <v>100</v>
      </c>
      <c r="D31" s="61">
        <v>2</v>
      </c>
      <c r="E31" s="62">
        <v>10</v>
      </c>
      <c r="F31" s="72"/>
      <c r="G31" s="63">
        <f t="shared" si="0"/>
        <v>0</v>
      </c>
      <c r="H31" s="62">
        <v>10</v>
      </c>
      <c r="I31" s="72"/>
      <c r="J31" s="63">
        <f t="shared" si="1"/>
        <v>0</v>
      </c>
      <c r="K31" s="62">
        <v>10</v>
      </c>
      <c r="L31" s="72"/>
      <c r="M31" s="63">
        <f t="shared" si="2"/>
        <v>0</v>
      </c>
      <c r="N31" s="62">
        <v>10</v>
      </c>
      <c r="O31" s="72"/>
      <c r="P31" s="63">
        <f t="shared" si="3"/>
        <v>0</v>
      </c>
      <c r="Q31" s="62">
        <v>10</v>
      </c>
      <c r="R31" s="72"/>
      <c r="S31" s="64">
        <f t="shared" si="4"/>
        <v>0</v>
      </c>
      <c r="T31" s="62">
        <v>10</v>
      </c>
      <c r="U31" s="72"/>
      <c r="V31" s="64">
        <f t="shared" si="5"/>
        <v>0</v>
      </c>
      <c r="W31" s="62">
        <v>10</v>
      </c>
      <c r="X31" s="72"/>
      <c r="Y31" s="64">
        <f t="shared" si="6"/>
        <v>0</v>
      </c>
      <c r="Z31" s="62">
        <v>10</v>
      </c>
      <c r="AA31" s="72"/>
      <c r="AB31" s="64">
        <f t="shared" si="7"/>
        <v>0</v>
      </c>
    </row>
    <row r="32" spans="1:28" x14ac:dyDescent="0.25">
      <c r="A32" s="82"/>
      <c r="B32" s="61" t="s">
        <v>113</v>
      </c>
      <c r="C32" s="61" t="s">
        <v>100</v>
      </c>
      <c r="D32" s="61">
        <v>0.04</v>
      </c>
      <c r="E32" s="62">
        <v>10</v>
      </c>
      <c r="F32" s="72"/>
      <c r="G32" s="63">
        <f t="shared" si="0"/>
        <v>0</v>
      </c>
      <c r="H32" s="62">
        <v>10</v>
      </c>
      <c r="I32" s="72"/>
      <c r="J32" s="63">
        <f t="shared" si="1"/>
        <v>0</v>
      </c>
      <c r="K32" s="62">
        <v>10</v>
      </c>
      <c r="L32" s="72"/>
      <c r="M32" s="63">
        <f t="shared" si="2"/>
        <v>0</v>
      </c>
      <c r="N32" s="62">
        <v>10</v>
      </c>
      <c r="O32" s="72"/>
      <c r="P32" s="63">
        <f t="shared" si="3"/>
        <v>0</v>
      </c>
      <c r="Q32" s="62">
        <v>10</v>
      </c>
      <c r="R32" s="72"/>
      <c r="S32" s="64">
        <f t="shared" si="4"/>
        <v>0</v>
      </c>
      <c r="T32" s="62">
        <v>10</v>
      </c>
      <c r="U32" s="72"/>
      <c r="V32" s="64">
        <f t="shared" si="5"/>
        <v>0</v>
      </c>
      <c r="W32" s="62">
        <v>10</v>
      </c>
      <c r="X32" s="72"/>
      <c r="Y32" s="64">
        <f t="shared" si="6"/>
        <v>0</v>
      </c>
      <c r="Z32" s="62">
        <v>10</v>
      </c>
      <c r="AA32" s="72"/>
      <c r="AB32" s="64">
        <f t="shared" si="7"/>
        <v>0</v>
      </c>
    </row>
    <row r="33" spans="1:28" x14ac:dyDescent="0.25">
      <c r="A33" s="82"/>
      <c r="B33" s="61" t="s">
        <v>114</v>
      </c>
      <c r="C33" s="61" t="s">
        <v>100</v>
      </c>
      <c r="D33" s="61">
        <v>0.2</v>
      </c>
      <c r="E33" s="62">
        <v>10</v>
      </c>
      <c r="F33" s="72"/>
      <c r="G33" s="63">
        <f t="shared" si="0"/>
        <v>0</v>
      </c>
      <c r="H33" s="62">
        <v>10</v>
      </c>
      <c r="I33" s="72"/>
      <c r="J33" s="63">
        <f t="shared" si="1"/>
        <v>0</v>
      </c>
      <c r="K33" s="62">
        <v>10</v>
      </c>
      <c r="L33" s="72"/>
      <c r="M33" s="63">
        <f t="shared" si="2"/>
        <v>0</v>
      </c>
      <c r="N33" s="62">
        <v>10</v>
      </c>
      <c r="O33" s="72"/>
      <c r="P33" s="63">
        <f t="shared" si="3"/>
        <v>0</v>
      </c>
      <c r="Q33" s="62">
        <v>10</v>
      </c>
      <c r="R33" s="72"/>
      <c r="S33" s="64">
        <f t="shared" si="4"/>
        <v>0</v>
      </c>
      <c r="T33" s="62">
        <v>10</v>
      </c>
      <c r="U33" s="72"/>
      <c r="V33" s="64">
        <f t="shared" si="5"/>
        <v>0</v>
      </c>
      <c r="W33" s="62">
        <v>10</v>
      </c>
      <c r="X33" s="72"/>
      <c r="Y33" s="64">
        <f t="shared" si="6"/>
        <v>0</v>
      </c>
      <c r="Z33" s="62">
        <v>10</v>
      </c>
      <c r="AA33" s="72"/>
      <c r="AB33" s="64">
        <f t="shared" si="7"/>
        <v>0</v>
      </c>
    </row>
    <row r="34" spans="1:28" x14ac:dyDescent="0.25">
      <c r="A34" s="82"/>
      <c r="B34" s="61" t="s">
        <v>115</v>
      </c>
      <c r="C34" s="61" t="s">
        <v>100</v>
      </c>
      <c r="D34" s="61">
        <v>5</v>
      </c>
      <c r="E34" s="62">
        <v>10</v>
      </c>
      <c r="F34" s="72"/>
      <c r="G34" s="63">
        <f t="shared" si="0"/>
        <v>0</v>
      </c>
      <c r="H34" s="62">
        <v>10</v>
      </c>
      <c r="I34" s="72"/>
      <c r="J34" s="63">
        <f t="shared" si="1"/>
        <v>0</v>
      </c>
      <c r="K34" s="62">
        <v>10</v>
      </c>
      <c r="L34" s="72"/>
      <c r="M34" s="63">
        <f t="shared" si="2"/>
        <v>0</v>
      </c>
      <c r="N34" s="62">
        <v>10</v>
      </c>
      <c r="O34" s="72"/>
      <c r="P34" s="63">
        <f t="shared" si="3"/>
        <v>0</v>
      </c>
      <c r="Q34" s="62">
        <v>10</v>
      </c>
      <c r="R34" s="72"/>
      <c r="S34" s="64">
        <f t="shared" si="4"/>
        <v>0</v>
      </c>
      <c r="T34" s="62">
        <v>10</v>
      </c>
      <c r="U34" s="72"/>
      <c r="V34" s="64">
        <f t="shared" si="5"/>
        <v>0</v>
      </c>
      <c r="W34" s="62">
        <v>10</v>
      </c>
      <c r="X34" s="72"/>
      <c r="Y34" s="64">
        <f t="shared" si="6"/>
        <v>0</v>
      </c>
      <c r="Z34" s="62">
        <v>10</v>
      </c>
      <c r="AA34" s="72"/>
      <c r="AB34" s="64">
        <f t="shared" si="7"/>
        <v>0</v>
      </c>
    </row>
    <row r="35" spans="1:28" x14ac:dyDescent="0.25">
      <c r="A35" s="81" t="s">
        <v>116</v>
      </c>
      <c r="B35" s="61" t="s">
        <v>117</v>
      </c>
      <c r="C35" s="61" t="s">
        <v>118</v>
      </c>
      <c r="D35" s="70" t="s">
        <v>119</v>
      </c>
      <c r="E35" s="62">
        <v>10</v>
      </c>
      <c r="F35" s="72"/>
      <c r="G35" s="63">
        <f t="shared" si="0"/>
        <v>0</v>
      </c>
      <c r="H35" s="62">
        <v>10</v>
      </c>
      <c r="I35" s="72"/>
      <c r="J35" s="63">
        <f t="shared" si="1"/>
        <v>0</v>
      </c>
      <c r="K35" s="62">
        <v>10</v>
      </c>
      <c r="L35" s="72"/>
      <c r="M35" s="63">
        <f t="shared" si="2"/>
        <v>0</v>
      </c>
      <c r="N35" s="62">
        <v>10</v>
      </c>
      <c r="O35" s="72"/>
      <c r="P35" s="63">
        <f t="shared" si="3"/>
        <v>0</v>
      </c>
      <c r="Q35" s="62">
        <v>10</v>
      </c>
      <c r="R35" s="72"/>
      <c r="S35" s="64">
        <f t="shared" si="4"/>
        <v>0</v>
      </c>
      <c r="T35" s="62">
        <v>10</v>
      </c>
      <c r="U35" s="72"/>
      <c r="V35" s="64">
        <f t="shared" si="5"/>
        <v>0</v>
      </c>
      <c r="W35" s="62">
        <v>10</v>
      </c>
      <c r="X35" s="72"/>
      <c r="Y35" s="64">
        <f t="shared" si="6"/>
        <v>0</v>
      </c>
      <c r="Z35" s="62">
        <v>10</v>
      </c>
      <c r="AA35" s="72"/>
      <c r="AB35" s="64">
        <f t="shared" si="7"/>
        <v>0</v>
      </c>
    </row>
    <row r="36" spans="1:28" x14ac:dyDescent="0.25">
      <c r="A36" s="82"/>
      <c r="B36" s="61" t="s">
        <v>120</v>
      </c>
      <c r="C36" s="61" t="s">
        <v>118</v>
      </c>
      <c r="D36" s="70" t="s">
        <v>119</v>
      </c>
      <c r="E36" s="62">
        <v>10</v>
      </c>
      <c r="F36" s="72"/>
      <c r="G36" s="63">
        <f t="shared" si="0"/>
        <v>0</v>
      </c>
      <c r="H36" s="62">
        <v>10</v>
      </c>
      <c r="I36" s="72"/>
      <c r="J36" s="63">
        <f t="shared" si="1"/>
        <v>0</v>
      </c>
      <c r="K36" s="62">
        <v>10</v>
      </c>
      <c r="L36" s="72"/>
      <c r="M36" s="63">
        <f t="shared" si="2"/>
        <v>0</v>
      </c>
      <c r="N36" s="62">
        <v>10</v>
      </c>
      <c r="O36" s="72"/>
      <c r="P36" s="63">
        <f t="shared" si="3"/>
        <v>0</v>
      </c>
      <c r="Q36" s="62">
        <v>10</v>
      </c>
      <c r="R36" s="72"/>
      <c r="S36" s="64">
        <f t="shared" si="4"/>
        <v>0</v>
      </c>
      <c r="T36" s="62">
        <v>10</v>
      </c>
      <c r="U36" s="72"/>
      <c r="V36" s="64">
        <f t="shared" si="5"/>
        <v>0</v>
      </c>
      <c r="W36" s="62">
        <v>10</v>
      </c>
      <c r="X36" s="72"/>
      <c r="Y36" s="64">
        <f t="shared" si="6"/>
        <v>0</v>
      </c>
      <c r="Z36" s="62">
        <v>10</v>
      </c>
      <c r="AA36" s="72"/>
      <c r="AB36" s="64">
        <f t="shared" si="7"/>
        <v>0</v>
      </c>
    </row>
    <row r="37" spans="1:28" x14ac:dyDescent="0.25">
      <c r="A37" s="81" t="s">
        <v>121</v>
      </c>
      <c r="B37" s="61" t="s">
        <v>122</v>
      </c>
      <c r="C37" s="61" t="s">
        <v>100</v>
      </c>
      <c r="D37" s="61">
        <v>20</v>
      </c>
      <c r="E37" s="62">
        <v>10</v>
      </c>
      <c r="F37" s="72"/>
      <c r="G37" s="63">
        <f t="shared" si="0"/>
        <v>0</v>
      </c>
      <c r="H37" s="62">
        <v>10</v>
      </c>
      <c r="I37" s="72"/>
      <c r="J37" s="63">
        <f t="shared" si="1"/>
        <v>0</v>
      </c>
      <c r="K37" s="62">
        <v>10</v>
      </c>
      <c r="L37" s="72"/>
      <c r="M37" s="63">
        <f t="shared" si="2"/>
        <v>0</v>
      </c>
      <c r="N37" s="62">
        <v>10</v>
      </c>
      <c r="O37" s="72"/>
      <c r="P37" s="63">
        <f t="shared" si="3"/>
        <v>0</v>
      </c>
      <c r="Q37" s="62">
        <v>10</v>
      </c>
      <c r="R37" s="72"/>
      <c r="S37" s="64">
        <f t="shared" si="4"/>
        <v>0</v>
      </c>
      <c r="T37" s="62">
        <v>10</v>
      </c>
      <c r="U37" s="72"/>
      <c r="V37" s="64">
        <f t="shared" si="5"/>
        <v>0</v>
      </c>
      <c r="W37" s="62">
        <v>10</v>
      </c>
      <c r="X37" s="72"/>
      <c r="Y37" s="64">
        <f t="shared" si="6"/>
        <v>0</v>
      </c>
      <c r="Z37" s="62">
        <v>10</v>
      </c>
      <c r="AA37" s="72"/>
      <c r="AB37" s="64">
        <f t="shared" si="7"/>
        <v>0</v>
      </c>
    </row>
    <row r="38" spans="1:28" x14ac:dyDescent="0.25">
      <c r="A38" s="82"/>
      <c r="B38" s="61" t="s">
        <v>123</v>
      </c>
      <c r="C38" s="61" t="s">
        <v>100</v>
      </c>
      <c r="D38" s="61">
        <v>20</v>
      </c>
      <c r="E38" s="62">
        <v>10</v>
      </c>
      <c r="F38" s="72"/>
      <c r="G38" s="63">
        <f t="shared" si="0"/>
        <v>0</v>
      </c>
      <c r="H38" s="62">
        <v>10</v>
      </c>
      <c r="I38" s="72"/>
      <c r="J38" s="63">
        <f t="shared" si="1"/>
        <v>0</v>
      </c>
      <c r="K38" s="62">
        <v>10</v>
      </c>
      <c r="L38" s="72"/>
      <c r="M38" s="63">
        <f t="shared" si="2"/>
        <v>0</v>
      </c>
      <c r="N38" s="62">
        <v>10</v>
      </c>
      <c r="O38" s="72"/>
      <c r="P38" s="63">
        <f t="shared" si="3"/>
        <v>0</v>
      </c>
      <c r="Q38" s="62">
        <v>10</v>
      </c>
      <c r="R38" s="72"/>
      <c r="S38" s="64">
        <f t="shared" si="4"/>
        <v>0</v>
      </c>
      <c r="T38" s="62">
        <v>10</v>
      </c>
      <c r="U38" s="72"/>
      <c r="V38" s="64">
        <f t="shared" si="5"/>
        <v>0</v>
      </c>
      <c r="W38" s="62">
        <v>10</v>
      </c>
      <c r="X38" s="72"/>
      <c r="Y38" s="64">
        <f t="shared" si="6"/>
        <v>0</v>
      </c>
      <c r="Z38" s="62">
        <v>10</v>
      </c>
      <c r="AA38" s="72"/>
      <c r="AB38" s="64">
        <f t="shared" si="7"/>
        <v>0</v>
      </c>
    </row>
    <row r="39" spans="1:28" x14ac:dyDescent="0.25">
      <c r="A39" s="82"/>
      <c r="B39" s="61" t="s">
        <v>124</v>
      </c>
      <c r="C39" s="61" t="s">
        <v>100</v>
      </c>
      <c r="D39" s="61">
        <v>100</v>
      </c>
      <c r="E39" s="62">
        <v>10</v>
      </c>
      <c r="F39" s="72"/>
      <c r="G39" s="63">
        <f t="shared" si="0"/>
        <v>0</v>
      </c>
      <c r="H39" s="62">
        <v>10</v>
      </c>
      <c r="I39" s="72"/>
      <c r="J39" s="63">
        <f t="shared" si="1"/>
        <v>0</v>
      </c>
      <c r="K39" s="62">
        <v>10</v>
      </c>
      <c r="L39" s="72"/>
      <c r="M39" s="63">
        <f t="shared" si="2"/>
        <v>0</v>
      </c>
      <c r="N39" s="62">
        <v>10</v>
      </c>
      <c r="O39" s="72"/>
      <c r="P39" s="63">
        <f t="shared" si="3"/>
        <v>0</v>
      </c>
      <c r="Q39" s="62">
        <v>10</v>
      </c>
      <c r="R39" s="72"/>
      <c r="S39" s="64">
        <f t="shared" si="4"/>
        <v>0</v>
      </c>
      <c r="T39" s="62">
        <v>10</v>
      </c>
      <c r="U39" s="72"/>
      <c r="V39" s="64">
        <f t="shared" si="5"/>
        <v>0</v>
      </c>
      <c r="W39" s="62">
        <v>10</v>
      </c>
      <c r="X39" s="72"/>
      <c r="Y39" s="64">
        <f t="shared" si="6"/>
        <v>0</v>
      </c>
      <c r="Z39" s="62">
        <v>10</v>
      </c>
      <c r="AA39" s="72"/>
      <c r="AB39" s="64">
        <f t="shared" si="7"/>
        <v>0</v>
      </c>
    </row>
    <row r="40" spans="1:28" x14ac:dyDescent="0.25">
      <c r="A40" s="82"/>
      <c r="B40" s="69" t="s">
        <v>125</v>
      </c>
      <c r="C40" s="61" t="s">
        <v>100</v>
      </c>
      <c r="D40" s="61">
        <v>100</v>
      </c>
      <c r="E40" s="62">
        <v>10</v>
      </c>
      <c r="F40" s="72"/>
      <c r="G40" s="63">
        <f t="shared" si="0"/>
        <v>0</v>
      </c>
      <c r="H40" s="62">
        <v>10</v>
      </c>
      <c r="I40" s="72"/>
      <c r="J40" s="63">
        <f t="shared" si="1"/>
        <v>0</v>
      </c>
      <c r="K40" s="62">
        <v>10</v>
      </c>
      <c r="L40" s="72"/>
      <c r="M40" s="63">
        <f t="shared" si="2"/>
        <v>0</v>
      </c>
      <c r="N40" s="62">
        <v>10</v>
      </c>
      <c r="O40" s="72"/>
      <c r="P40" s="63">
        <f t="shared" si="3"/>
        <v>0</v>
      </c>
      <c r="Q40" s="62">
        <v>10</v>
      </c>
      <c r="R40" s="72"/>
      <c r="S40" s="64">
        <f t="shared" si="4"/>
        <v>0</v>
      </c>
      <c r="T40" s="62">
        <v>10</v>
      </c>
      <c r="U40" s="72"/>
      <c r="V40" s="64">
        <f t="shared" si="5"/>
        <v>0</v>
      </c>
      <c r="W40" s="62">
        <v>10</v>
      </c>
      <c r="X40" s="72"/>
      <c r="Y40" s="64">
        <f t="shared" si="6"/>
        <v>0</v>
      </c>
      <c r="Z40" s="62">
        <v>10</v>
      </c>
      <c r="AA40" s="72"/>
      <c r="AB40" s="64">
        <f t="shared" si="7"/>
        <v>0</v>
      </c>
    </row>
    <row r="41" spans="1:28" x14ac:dyDescent="0.25">
      <c r="A41" s="82"/>
      <c r="B41" s="61" t="s">
        <v>126</v>
      </c>
      <c r="C41" s="61" t="s">
        <v>100</v>
      </c>
      <c r="D41" s="61">
        <v>100</v>
      </c>
      <c r="E41" s="62">
        <v>10</v>
      </c>
      <c r="F41" s="72"/>
      <c r="G41" s="63">
        <f t="shared" si="0"/>
        <v>0</v>
      </c>
      <c r="H41" s="62">
        <v>10</v>
      </c>
      <c r="I41" s="72"/>
      <c r="J41" s="63">
        <f t="shared" si="1"/>
        <v>0</v>
      </c>
      <c r="K41" s="62">
        <v>10</v>
      </c>
      <c r="L41" s="72"/>
      <c r="M41" s="63">
        <f t="shared" si="2"/>
        <v>0</v>
      </c>
      <c r="N41" s="62">
        <v>10</v>
      </c>
      <c r="O41" s="72"/>
      <c r="P41" s="63">
        <f t="shared" si="3"/>
        <v>0</v>
      </c>
      <c r="Q41" s="62">
        <v>10</v>
      </c>
      <c r="R41" s="72"/>
      <c r="S41" s="64">
        <f t="shared" si="4"/>
        <v>0</v>
      </c>
      <c r="T41" s="62">
        <v>10</v>
      </c>
      <c r="U41" s="72"/>
      <c r="V41" s="64">
        <f t="shared" si="5"/>
        <v>0</v>
      </c>
      <c r="W41" s="62">
        <v>10</v>
      </c>
      <c r="X41" s="72"/>
      <c r="Y41" s="64">
        <f t="shared" si="6"/>
        <v>0</v>
      </c>
      <c r="Z41" s="62">
        <v>10</v>
      </c>
      <c r="AA41" s="72"/>
      <c r="AB41" s="64">
        <f t="shared" si="7"/>
        <v>0</v>
      </c>
    </row>
    <row r="42" spans="1:28" x14ac:dyDescent="0.25">
      <c r="A42" s="82"/>
      <c r="B42" s="61" t="s">
        <v>127</v>
      </c>
      <c r="C42" s="61" t="s">
        <v>100</v>
      </c>
      <c r="D42" s="61">
        <v>100</v>
      </c>
      <c r="E42" s="62">
        <v>10</v>
      </c>
      <c r="F42" s="72"/>
      <c r="G42" s="63">
        <f t="shared" si="0"/>
        <v>0</v>
      </c>
      <c r="H42" s="62">
        <v>10</v>
      </c>
      <c r="I42" s="72"/>
      <c r="J42" s="63">
        <f t="shared" si="1"/>
        <v>0</v>
      </c>
      <c r="K42" s="62">
        <v>10</v>
      </c>
      <c r="L42" s="72"/>
      <c r="M42" s="63">
        <f t="shared" si="2"/>
        <v>0</v>
      </c>
      <c r="N42" s="62">
        <v>10</v>
      </c>
      <c r="O42" s="72"/>
      <c r="P42" s="63">
        <f t="shared" si="3"/>
        <v>0</v>
      </c>
      <c r="Q42" s="62">
        <v>10</v>
      </c>
      <c r="R42" s="72"/>
      <c r="S42" s="64">
        <f t="shared" si="4"/>
        <v>0</v>
      </c>
      <c r="T42" s="62">
        <v>10</v>
      </c>
      <c r="U42" s="72"/>
      <c r="V42" s="64">
        <f t="shared" si="5"/>
        <v>0</v>
      </c>
      <c r="W42" s="62">
        <v>10</v>
      </c>
      <c r="X42" s="72"/>
      <c r="Y42" s="64">
        <f t="shared" si="6"/>
        <v>0</v>
      </c>
      <c r="Z42" s="62">
        <v>10</v>
      </c>
      <c r="AA42" s="72"/>
      <c r="AB42" s="64">
        <f t="shared" si="7"/>
        <v>0</v>
      </c>
    </row>
    <row r="43" spans="1:28" x14ac:dyDescent="0.25">
      <c r="A43" s="81" t="s">
        <v>128</v>
      </c>
      <c r="B43" s="61" t="s">
        <v>129</v>
      </c>
      <c r="C43" s="61" t="s">
        <v>100</v>
      </c>
      <c r="D43" s="61">
        <v>1</v>
      </c>
      <c r="E43" s="62">
        <v>10</v>
      </c>
      <c r="F43" s="72"/>
      <c r="G43" s="63">
        <f t="shared" si="0"/>
        <v>0</v>
      </c>
      <c r="H43" s="62">
        <v>10</v>
      </c>
      <c r="I43" s="72"/>
      <c r="J43" s="63">
        <f t="shared" si="1"/>
        <v>0</v>
      </c>
      <c r="K43" s="62">
        <v>10</v>
      </c>
      <c r="L43" s="72"/>
      <c r="M43" s="63">
        <f t="shared" si="2"/>
        <v>0</v>
      </c>
      <c r="N43" s="62">
        <v>10</v>
      </c>
      <c r="O43" s="72"/>
      <c r="P43" s="63">
        <f t="shared" si="3"/>
        <v>0</v>
      </c>
      <c r="Q43" s="62">
        <v>10</v>
      </c>
      <c r="R43" s="72"/>
      <c r="S43" s="64">
        <f t="shared" si="4"/>
        <v>0</v>
      </c>
      <c r="T43" s="62">
        <v>10</v>
      </c>
      <c r="U43" s="72"/>
      <c r="V43" s="64">
        <f t="shared" si="5"/>
        <v>0</v>
      </c>
      <c r="W43" s="62">
        <v>10</v>
      </c>
      <c r="X43" s="72"/>
      <c r="Y43" s="64">
        <f t="shared" si="6"/>
        <v>0</v>
      </c>
      <c r="Z43" s="62">
        <v>10</v>
      </c>
      <c r="AA43" s="72"/>
      <c r="AB43" s="64">
        <f t="shared" si="7"/>
        <v>0</v>
      </c>
    </row>
    <row r="44" spans="1:28" x14ac:dyDescent="0.25">
      <c r="A44" s="82"/>
      <c r="B44" s="61" t="s">
        <v>130</v>
      </c>
      <c r="C44" s="61" t="s">
        <v>100</v>
      </c>
      <c r="D44" s="61">
        <v>2</v>
      </c>
      <c r="E44" s="62">
        <v>10</v>
      </c>
      <c r="F44" s="72"/>
      <c r="G44" s="63">
        <f t="shared" si="0"/>
        <v>0</v>
      </c>
      <c r="H44" s="62">
        <v>10</v>
      </c>
      <c r="I44" s="72"/>
      <c r="J44" s="63">
        <f t="shared" si="1"/>
        <v>0</v>
      </c>
      <c r="K44" s="62">
        <v>10</v>
      </c>
      <c r="L44" s="72"/>
      <c r="M44" s="63">
        <f t="shared" si="2"/>
        <v>0</v>
      </c>
      <c r="N44" s="62">
        <v>10</v>
      </c>
      <c r="O44" s="72"/>
      <c r="P44" s="63">
        <f t="shared" si="3"/>
        <v>0</v>
      </c>
      <c r="Q44" s="62">
        <v>10</v>
      </c>
      <c r="R44" s="72"/>
      <c r="S44" s="64">
        <f t="shared" si="4"/>
        <v>0</v>
      </c>
      <c r="T44" s="62">
        <v>10</v>
      </c>
      <c r="U44" s="72"/>
      <c r="V44" s="64">
        <f t="shared" si="5"/>
        <v>0</v>
      </c>
      <c r="W44" s="62">
        <v>10</v>
      </c>
      <c r="X44" s="72"/>
      <c r="Y44" s="64">
        <f t="shared" si="6"/>
        <v>0</v>
      </c>
      <c r="Z44" s="62">
        <v>10</v>
      </c>
      <c r="AA44" s="72"/>
      <c r="AB44" s="64">
        <f t="shared" si="7"/>
        <v>0</v>
      </c>
    </row>
    <row r="45" spans="1:28" x14ac:dyDescent="0.25">
      <c r="A45" s="82"/>
      <c r="B45" s="61" t="s">
        <v>131</v>
      </c>
      <c r="C45" s="61" t="s">
        <v>100</v>
      </c>
      <c r="D45" s="61">
        <v>2</v>
      </c>
      <c r="E45" s="62">
        <v>10</v>
      </c>
      <c r="F45" s="72"/>
      <c r="G45" s="63">
        <f t="shared" si="0"/>
        <v>0</v>
      </c>
      <c r="H45" s="62">
        <v>10</v>
      </c>
      <c r="I45" s="72"/>
      <c r="J45" s="63">
        <f t="shared" si="1"/>
        <v>0</v>
      </c>
      <c r="K45" s="62">
        <v>10</v>
      </c>
      <c r="L45" s="72"/>
      <c r="M45" s="63">
        <f t="shared" si="2"/>
        <v>0</v>
      </c>
      <c r="N45" s="62">
        <v>10</v>
      </c>
      <c r="O45" s="72"/>
      <c r="P45" s="63">
        <f t="shared" si="3"/>
        <v>0</v>
      </c>
      <c r="Q45" s="62">
        <v>10</v>
      </c>
      <c r="R45" s="72"/>
      <c r="S45" s="64">
        <f t="shared" si="4"/>
        <v>0</v>
      </c>
      <c r="T45" s="62">
        <v>10</v>
      </c>
      <c r="U45" s="72"/>
      <c r="V45" s="64">
        <f t="shared" si="5"/>
        <v>0</v>
      </c>
      <c r="W45" s="62">
        <v>10</v>
      </c>
      <c r="X45" s="72"/>
      <c r="Y45" s="64">
        <f t="shared" si="6"/>
        <v>0</v>
      </c>
      <c r="Z45" s="62">
        <v>10</v>
      </c>
      <c r="AA45" s="72"/>
      <c r="AB45" s="64">
        <f t="shared" si="7"/>
        <v>0</v>
      </c>
    </row>
    <row r="46" spans="1:28" x14ac:dyDescent="0.25">
      <c r="A46" s="82"/>
      <c r="B46" s="61" t="s">
        <v>132</v>
      </c>
      <c r="C46" s="61" t="s">
        <v>100</v>
      </c>
      <c r="D46" s="61">
        <v>2</v>
      </c>
      <c r="E46" s="62">
        <v>10</v>
      </c>
      <c r="F46" s="72"/>
      <c r="G46" s="63">
        <f t="shared" si="0"/>
        <v>0</v>
      </c>
      <c r="H46" s="62">
        <v>10</v>
      </c>
      <c r="I46" s="72"/>
      <c r="J46" s="63">
        <f t="shared" si="1"/>
        <v>0</v>
      </c>
      <c r="K46" s="62">
        <v>10</v>
      </c>
      <c r="L46" s="72"/>
      <c r="M46" s="63">
        <f t="shared" si="2"/>
        <v>0</v>
      </c>
      <c r="N46" s="62">
        <v>10</v>
      </c>
      <c r="O46" s="72"/>
      <c r="P46" s="63">
        <f t="shared" si="3"/>
        <v>0</v>
      </c>
      <c r="Q46" s="62">
        <v>10</v>
      </c>
      <c r="R46" s="72"/>
      <c r="S46" s="64">
        <f t="shared" si="4"/>
        <v>0</v>
      </c>
      <c r="T46" s="62">
        <v>10</v>
      </c>
      <c r="U46" s="72"/>
      <c r="V46" s="64">
        <f t="shared" si="5"/>
        <v>0</v>
      </c>
      <c r="W46" s="62">
        <v>10</v>
      </c>
      <c r="X46" s="72"/>
      <c r="Y46" s="64">
        <f t="shared" si="6"/>
        <v>0</v>
      </c>
      <c r="Z46" s="62">
        <v>10</v>
      </c>
      <c r="AA46" s="72"/>
      <c r="AB46" s="64">
        <f t="shared" si="7"/>
        <v>0</v>
      </c>
    </row>
    <row r="47" spans="1:28" x14ac:dyDescent="0.25">
      <c r="A47" s="82"/>
      <c r="B47" s="61" t="s">
        <v>133</v>
      </c>
      <c r="C47" s="61" t="s">
        <v>100</v>
      </c>
      <c r="D47" s="61">
        <v>2</v>
      </c>
      <c r="E47" s="62">
        <v>10</v>
      </c>
      <c r="F47" s="72"/>
      <c r="G47" s="63">
        <f t="shared" si="0"/>
        <v>0</v>
      </c>
      <c r="H47" s="62">
        <v>10</v>
      </c>
      <c r="I47" s="72"/>
      <c r="J47" s="63">
        <f t="shared" si="1"/>
        <v>0</v>
      </c>
      <c r="K47" s="62">
        <v>10</v>
      </c>
      <c r="L47" s="72"/>
      <c r="M47" s="63">
        <f t="shared" si="2"/>
        <v>0</v>
      </c>
      <c r="N47" s="62">
        <v>10</v>
      </c>
      <c r="O47" s="72"/>
      <c r="P47" s="63">
        <f t="shared" si="3"/>
        <v>0</v>
      </c>
      <c r="Q47" s="62">
        <v>10</v>
      </c>
      <c r="R47" s="72"/>
      <c r="S47" s="64">
        <f t="shared" si="4"/>
        <v>0</v>
      </c>
      <c r="T47" s="62">
        <v>10</v>
      </c>
      <c r="U47" s="72"/>
      <c r="V47" s="64">
        <f t="shared" si="5"/>
        <v>0</v>
      </c>
      <c r="W47" s="62">
        <v>10</v>
      </c>
      <c r="X47" s="72"/>
      <c r="Y47" s="64">
        <f t="shared" si="6"/>
        <v>0</v>
      </c>
      <c r="Z47" s="62">
        <v>10</v>
      </c>
      <c r="AA47" s="72"/>
      <c r="AB47" s="64">
        <f t="shared" si="7"/>
        <v>0</v>
      </c>
    </row>
    <row r="48" spans="1:28" x14ac:dyDescent="0.25">
      <c r="A48" s="82"/>
      <c r="B48" s="61" t="s">
        <v>134</v>
      </c>
      <c r="C48" s="61" t="s">
        <v>100</v>
      </c>
      <c r="D48" s="61">
        <v>5</v>
      </c>
      <c r="E48" s="62">
        <v>10</v>
      </c>
      <c r="F48" s="72"/>
      <c r="G48" s="63">
        <f t="shared" si="0"/>
        <v>0</v>
      </c>
      <c r="H48" s="62">
        <v>10</v>
      </c>
      <c r="I48" s="72"/>
      <c r="J48" s="63">
        <f t="shared" si="1"/>
        <v>0</v>
      </c>
      <c r="K48" s="62">
        <v>10</v>
      </c>
      <c r="L48" s="72"/>
      <c r="M48" s="63">
        <f t="shared" si="2"/>
        <v>0</v>
      </c>
      <c r="N48" s="62">
        <v>10</v>
      </c>
      <c r="O48" s="72"/>
      <c r="P48" s="63">
        <f t="shared" si="3"/>
        <v>0</v>
      </c>
      <c r="Q48" s="62">
        <v>10</v>
      </c>
      <c r="R48" s="72"/>
      <c r="S48" s="64">
        <f t="shared" si="4"/>
        <v>0</v>
      </c>
      <c r="T48" s="62">
        <v>10</v>
      </c>
      <c r="U48" s="72"/>
      <c r="V48" s="64">
        <f t="shared" si="5"/>
        <v>0</v>
      </c>
      <c r="W48" s="62">
        <v>10</v>
      </c>
      <c r="X48" s="72"/>
      <c r="Y48" s="64">
        <f t="shared" si="6"/>
        <v>0</v>
      </c>
      <c r="Z48" s="62">
        <v>10</v>
      </c>
      <c r="AA48" s="72"/>
      <c r="AB48" s="64">
        <f t="shared" si="7"/>
        <v>0</v>
      </c>
    </row>
    <row r="49" spans="1:28" x14ac:dyDescent="0.25">
      <c r="A49" s="81" t="s">
        <v>135</v>
      </c>
      <c r="B49" s="61" t="s">
        <v>136</v>
      </c>
      <c r="C49" s="61" t="s">
        <v>100</v>
      </c>
      <c r="D49" s="61">
        <v>0.1</v>
      </c>
      <c r="E49" s="62">
        <v>10</v>
      </c>
      <c r="F49" s="72"/>
      <c r="G49" s="63">
        <f t="shared" si="0"/>
        <v>0</v>
      </c>
      <c r="H49" s="62">
        <v>10</v>
      </c>
      <c r="I49" s="72"/>
      <c r="J49" s="63">
        <f t="shared" si="1"/>
        <v>0</v>
      </c>
      <c r="K49" s="62">
        <v>10</v>
      </c>
      <c r="L49" s="72"/>
      <c r="M49" s="63">
        <f t="shared" si="2"/>
        <v>0</v>
      </c>
      <c r="N49" s="62">
        <v>10</v>
      </c>
      <c r="O49" s="72"/>
      <c r="P49" s="63">
        <f t="shared" si="3"/>
        <v>0</v>
      </c>
      <c r="Q49" s="62">
        <v>10</v>
      </c>
      <c r="R49" s="72"/>
      <c r="S49" s="64">
        <f t="shared" si="4"/>
        <v>0</v>
      </c>
      <c r="T49" s="62">
        <v>10</v>
      </c>
      <c r="U49" s="72"/>
      <c r="V49" s="64">
        <f t="shared" si="5"/>
        <v>0</v>
      </c>
      <c r="W49" s="62">
        <v>10</v>
      </c>
      <c r="X49" s="72"/>
      <c r="Y49" s="64">
        <f t="shared" si="6"/>
        <v>0</v>
      </c>
      <c r="Z49" s="62">
        <v>10</v>
      </c>
      <c r="AA49" s="72"/>
      <c r="AB49" s="64">
        <f t="shared" si="7"/>
        <v>0</v>
      </c>
    </row>
    <row r="50" spans="1:28" x14ac:dyDescent="0.25">
      <c r="A50" s="82"/>
      <c r="B50" s="61" t="s">
        <v>137</v>
      </c>
      <c r="C50" s="61" t="s">
        <v>100</v>
      </c>
      <c r="D50" s="61">
        <v>0.1</v>
      </c>
      <c r="E50" s="62">
        <v>10</v>
      </c>
      <c r="F50" s="72"/>
      <c r="G50" s="63">
        <f t="shared" si="0"/>
        <v>0</v>
      </c>
      <c r="H50" s="62">
        <v>10</v>
      </c>
      <c r="I50" s="72"/>
      <c r="J50" s="63">
        <f t="shared" si="1"/>
        <v>0</v>
      </c>
      <c r="K50" s="62">
        <v>10</v>
      </c>
      <c r="L50" s="72"/>
      <c r="M50" s="63">
        <f t="shared" si="2"/>
        <v>0</v>
      </c>
      <c r="N50" s="62">
        <v>10</v>
      </c>
      <c r="O50" s="72"/>
      <c r="P50" s="63">
        <f t="shared" si="3"/>
        <v>0</v>
      </c>
      <c r="Q50" s="62">
        <v>10</v>
      </c>
      <c r="R50" s="72"/>
      <c r="S50" s="64">
        <f t="shared" si="4"/>
        <v>0</v>
      </c>
      <c r="T50" s="62">
        <v>10</v>
      </c>
      <c r="U50" s="72"/>
      <c r="V50" s="64">
        <f t="shared" si="5"/>
        <v>0</v>
      </c>
      <c r="W50" s="62">
        <v>10</v>
      </c>
      <c r="X50" s="72"/>
      <c r="Y50" s="64">
        <f t="shared" si="6"/>
        <v>0</v>
      </c>
      <c r="Z50" s="62">
        <v>10</v>
      </c>
      <c r="AA50" s="72"/>
      <c r="AB50" s="64">
        <f t="shared" si="7"/>
        <v>0</v>
      </c>
    </row>
    <row r="51" spans="1:28" x14ac:dyDescent="0.25">
      <c r="A51" s="82"/>
      <c r="B51" s="61" t="s">
        <v>138</v>
      </c>
      <c r="C51" s="61" t="s">
        <v>100</v>
      </c>
      <c r="D51" s="61">
        <v>0.1</v>
      </c>
      <c r="E51" s="62">
        <v>10</v>
      </c>
      <c r="F51" s="72"/>
      <c r="G51" s="63">
        <f t="shared" si="0"/>
        <v>0</v>
      </c>
      <c r="H51" s="62">
        <v>10</v>
      </c>
      <c r="I51" s="72"/>
      <c r="J51" s="63">
        <f t="shared" si="1"/>
        <v>0</v>
      </c>
      <c r="K51" s="62">
        <v>10</v>
      </c>
      <c r="L51" s="72"/>
      <c r="M51" s="63">
        <f t="shared" si="2"/>
        <v>0</v>
      </c>
      <c r="N51" s="62">
        <v>10</v>
      </c>
      <c r="O51" s="72"/>
      <c r="P51" s="63">
        <f t="shared" si="3"/>
        <v>0</v>
      </c>
      <c r="Q51" s="62">
        <v>10</v>
      </c>
      <c r="R51" s="72"/>
      <c r="S51" s="64">
        <f t="shared" si="4"/>
        <v>0</v>
      </c>
      <c r="T51" s="62">
        <v>10</v>
      </c>
      <c r="U51" s="72"/>
      <c r="V51" s="64">
        <f t="shared" si="5"/>
        <v>0</v>
      </c>
      <c r="W51" s="62">
        <v>10</v>
      </c>
      <c r="X51" s="72"/>
      <c r="Y51" s="64">
        <f t="shared" si="6"/>
        <v>0</v>
      </c>
      <c r="Z51" s="62">
        <v>10</v>
      </c>
      <c r="AA51" s="72"/>
      <c r="AB51" s="64">
        <f t="shared" si="7"/>
        <v>0</v>
      </c>
    </row>
    <row r="52" spans="1:28" x14ac:dyDescent="0.25">
      <c r="A52" s="82"/>
      <c r="B52" s="61" t="s">
        <v>134</v>
      </c>
      <c r="C52" s="61" t="s">
        <v>100</v>
      </c>
      <c r="D52" s="61">
        <v>0.1</v>
      </c>
      <c r="E52" s="62">
        <v>10</v>
      </c>
      <c r="F52" s="72"/>
      <c r="G52" s="63">
        <f t="shared" si="0"/>
        <v>0</v>
      </c>
      <c r="H52" s="62">
        <v>10</v>
      </c>
      <c r="I52" s="72"/>
      <c r="J52" s="63">
        <f t="shared" si="1"/>
        <v>0</v>
      </c>
      <c r="K52" s="62">
        <v>10</v>
      </c>
      <c r="L52" s="72"/>
      <c r="M52" s="63">
        <f t="shared" si="2"/>
        <v>0</v>
      </c>
      <c r="N52" s="62">
        <v>10</v>
      </c>
      <c r="O52" s="72"/>
      <c r="P52" s="63">
        <f t="shared" si="3"/>
        <v>0</v>
      </c>
      <c r="Q52" s="62">
        <v>10</v>
      </c>
      <c r="R52" s="72"/>
      <c r="S52" s="64">
        <f t="shared" si="4"/>
        <v>0</v>
      </c>
      <c r="T52" s="62">
        <v>10</v>
      </c>
      <c r="U52" s="72"/>
      <c r="V52" s="64">
        <f t="shared" si="5"/>
        <v>0</v>
      </c>
      <c r="W52" s="62">
        <v>10</v>
      </c>
      <c r="X52" s="72"/>
      <c r="Y52" s="64">
        <f t="shared" si="6"/>
        <v>0</v>
      </c>
      <c r="Z52" s="62">
        <v>10</v>
      </c>
      <c r="AA52" s="72"/>
      <c r="AB52" s="64">
        <f t="shared" si="7"/>
        <v>0</v>
      </c>
    </row>
    <row r="53" spans="1:28" x14ac:dyDescent="0.25">
      <c r="A53" s="82"/>
      <c r="B53" s="61" t="s">
        <v>139</v>
      </c>
      <c r="C53" s="61" t="s">
        <v>100</v>
      </c>
      <c r="D53" s="61">
        <v>0.1</v>
      </c>
      <c r="E53" s="62">
        <v>10</v>
      </c>
      <c r="F53" s="72"/>
      <c r="G53" s="63">
        <f t="shared" si="0"/>
        <v>0</v>
      </c>
      <c r="H53" s="62">
        <v>10</v>
      </c>
      <c r="I53" s="72"/>
      <c r="J53" s="63">
        <f t="shared" si="1"/>
        <v>0</v>
      </c>
      <c r="K53" s="62">
        <v>10</v>
      </c>
      <c r="L53" s="72"/>
      <c r="M53" s="63">
        <f t="shared" si="2"/>
        <v>0</v>
      </c>
      <c r="N53" s="62">
        <v>10</v>
      </c>
      <c r="O53" s="72"/>
      <c r="P53" s="63">
        <f t="shared" si="3"/>
        <v>0</v>
      </c>
      <c r="Q53" s="62">
        <v>10</v>
      </c>
      <c r="R53" s="72"/>
      <c r="S53" s="64">
        <f t="shared" si="4"/>
        <v>0</v>
      </c>
      <c r="T53" s="62">
        <v>10</v>
      </c>
      <c r="U53" s="72"/>
      <c r="V53" s="64">
        <f t="shared" si="5"/>
        <v>0</v>
      </c>
      <c r="W53" s="62">
        <v>10</v>
      </c>
      <c r="X53" s="72"/>
      <c r="Y53" s="64">
        <f t="shared" si="6"/>
        <v>0</v>
      </c>
      <c r="Z53" s="62">
        <v>10</v>
      </c>
      <c r="AA53" s="72"/>
      <c r="AB53" s="64">
        <f t="shared" si="7"/>
        <v>0</v>
      </c>
    </row>
    <row r="54" spans="1:28" x14ac:dyDescent="0.25">
      <c r="A54" s="82"/>
      <c r="B54" s="61" t="s">
        <v>140</v>
      </c>
      <c r="C54" s="61" t="s">
        <v>100</v>
      </c>
      <c r="D54" s="61">
        <v>0.1</v>
      </c>
      <c r="E54" s="62">
        <v>10</v>
      </c>
      <c r="F54" s="72"/>
      <c r="G54" s="63">
        <f t="shared" si="0"/>
        <v>0</v>
      </c>
      <c r="H54" s="62">
        <v>10</v>
      </c>
      <c r="I54" s="72"/>
      <c r="J54" s="63">
        <f t="shared" si="1"/>
        <v>0</v>
      </c>
      <c r="K54" s="62">
        <v>10</v>
      </c>
      <c r="L54" s="72"/>
      <c r="M54" s="63">
        <f t="shared" si="2"/>
        <v>0</v>
      </c>
      <c r="N54" s="62">
        <v>10</v>
      </c>
      <c r="O54" s="72"/>
      <c r="P54" s="63">
        <f t="shared" si="3"/>
        <v>0</v>
      </c>
      <c r="Q54" s="62">
        <v>10</v>
      </c>
      <c r="R54" s="72"/>
      <c r="S54" s="64">
        <f t="shared" si="4"/>
        <v>0</v>
      </c>
      <c r="T54" s="62">
        <v>10</v>
      </c>
      <c r="U54" s="72"/>
      <c r="V54" s="64">
        <f t="shared" si="5"/>
        <v>0</v>
      </c>
      <c r="W54" s="62">
        <v>10</v>
      </c>
      <c r="X54" s="72"/>
      <c r="Y54" s="64">
        <f t="shared" si="6"/>
        <v>0</v>
      </c>
      <c r="Z54" s="62">
        <v>10</v>
      </c>
      <c r="AA54" s="72"/>
      <c r="AB54" s="64">
        <f t="shared" si="7"/>
        <v>0</v>
      </c>
    </row>
    <row r="55" spans="1:28" x14ac:dyDescent="0.25">
      <c r="A55" s="82"/>
      <c r="B55" s="61" t="s">
        <v>141</v>
      </c>
      <c r="C55" s="61" t="s">
        <v>100</v>
      </c>
      <c r="D55" s="61">
        <v>0.1</v>
      </c>
      <c r="E55" s="62">
        <v>10</v>
      </c>
      <c r="F55" s="72"/>
      <c r="G55" s="63">
        <f t="shared" si="0"/>
        <v>0</v>
      </c>
      <c r="H55" s="62">
        <v>10</v>
      </c>
      <c r="I55" s="72"/>
      <c r="J55" s="63">
        <f t="shared" si="1"/>
        <v>0</v>
      </c>
      <c r="K55" s="62">
        <v>10</v>
      </c>
      <c r="L55" s="72"/>
      <c r="M55" s="63">
        <f t="shared" si="2"/>
        <v>0</v>
      </c>
      <c r="N55" s="62">
        <v>10</v>
      </c>
      <c r="O55" s="72"/>
      <c r="P55" s="63">
        <f t="shared" si="3"/>
        <v>0</v>
      </c>
      <c r="Q55" s="62">
        <v>10</v>
      </c>
      <c r="R55" s="72"/>
      <c r="S55" s="64">
        <f t="shared" si="4"/>
        <v>0</v>
      </c>
      <c r="T55" s="62">
        <v>10</v>
      </c>
      <c r="U55" s="72"/>
      <c r="V55" s="64">
        <f t="shared" si="5"/>
        <v>0</v>
      </c>
      <c r="W55" s="62">
        <v>10</v>
      </c>
      <c r="X55" s="72"/>
      <c r="Y55" s="64">
        <f t="shared" si="6"/>
        <v>0</v>
      </c>
      <c r="Z55" s="62">
        <v>10</v>
      </c>
      <c r="AA55" s="72"/>
      <c r="AB55" s="64">
        <f t="shared" si="7"/>
        <v>0</v>
      </c>
    </row>
    <row r="56" spans="1:28" x14ac:dyDescent="0.25">
      <c r="A56" s="82"/>
      <c r="B56" s="61" t="s">
        <v>142</v>
      </c>
      <c r="C56" s="61" t="s">
        <v>100</v>
      </c>
      <c r="D56" s="61">
        <v>0.1</v>
      </c>
      <c r="E56" s="62">
        <v>10</v>
      </c>
      <c r="F56" s="72"/>
      <c r="G56" s="63">
        <f t="shared" si="0"/>
        <v>0</v>
      </c>
      <c r="H56" s="62">
        <v>10</v>
      </c>
      <c r="I56" s="72"/>
      <c r="J56" s="63">
        <f t="shared" si="1"/>
        <v>0</v>
      </c>
      <c r="K56" s="62">
        <v>10</v>
      </c>
      <c r="L56" s="72"/>
      <c r="M56" s="63">
        <f t="shared" si="2"/>
        <v>0</v>
      </c>
      <c r="N56" s="62">
        <v>10</v>
      </c>
      <c r="O56" s="72"/>
      <c r="P56" s="63">
        <f t="shared" si="3"/>
        <v>0</v>
      </c>
      <c r="Q56" s="62">
        <v>10</v>
      </c>
      <c r="R56" s="72"/>
      <c r="S56" s="64">
        <f t="shared" si="4"/>
        <v>0</v>
      </c>
      <c r="T56" s="62">
        <v>10</v>
      </c>
      <c r="U56" s="72"/>
      <c r="V56" s="64">
        <f t="shared" si="5"/>
        <v>0</v>
      </c>
      <c r="W56" s="62">
        <v>10</v>
      </c>
      <c r="X56" s="72"/>
      <c r="Y56" s="64">
        <f t="shared" si="6"/>
        <v>0</v>
      </c>
      <c r="Z56" s="62">
        <v>10</v>
      </c>
      <c r="AA56" s="72"/>
      <c r="AB56" s="64">
        <f t="shared" si="7"/>
        <v>0</v>
      </c>
    </row>
    <row r="57" spans="1:28" x14ac:dyDescent="0.25">
      <c r="A57" s="82"/>
      <c r="B57" s="61" t="s">
        <v>143</v>
      </c>
      <c r="C57" s="61" t="s">
        <v>100</v>
      </c>
      <c r="D57" s="61">
        <v>0.1</v>
      </c>
      <c r="E57" s="62">
        <v>10</v>
      </c>
      <c r="F57" s="72"/>
      <c r="G57" s="63">
        <f t="shared" si="0"/>
        <v>0</v>
      </c>
      <c r="H57" s="62">
        <v>10</v>
      </c>
      <c r="I57" s="72"/>
      <c r="J57" s="63">
        <f t="shared" si="1"/>
        <v>0</v>
      </c>
      <c r="K57" s="62">
        <v>10</v>
      </c>
      <c r="L57" s="72"/>
      <c r="M57" s="63">
        <f t="shared" si="2"/>
        <v>0</v>
      </c>
      <c r="N57" s="62">
        <v>10</v>
      </c>
      <c r="O57" s="72"/>
      <c r="P57" s="63">
        <f t="shared" si="3"/>
        <v>0</v>
      </c>
      <c r="Q57" s="62">
        <v>10</v>
      </c>
      <c r="R57" s="72"/>
      <c r="S57" s="64">
        <f t="shared" si="4"/>
        <v>0</v>
      </c>
      <c r="T57" s="62">
        <v>10</v>
      </c>
      <c r="U57" s="72"/>
      <c r="V57" s="64">
        <f t="shared" si="5"/>
        <v>0</v>
      </c>
      <c r="W57" s="62">
        <v>10</v>
      </c>
      <c r="X57" s="72"/>
      <c r="Y57" s="64">
        <f t="shared" si="6"/>
        <v>0</v>
      </c>
      <c r="Z57" s="62">
        <v>10</v>
      </c>
      <c r="AA57" s="72"/>
      <c r="AB57" s="64">
        <f t="shared" si="7"/>
        <v>0</v>
      </c>
    </row>
    <row r="58" spans="1:28" x14ac:dyDescent="0.25">
      <c r="A58" s="82"/>
      <c r="B58" s="61" t="s">
        <v>144</v>
      </c>
      <c r="C58" s="61" t="s">
        <v>100</v>
      </c>
      <c r="D58" s="61">
        <v>0.1</v>
      </c>
      <c r="E58" s="62">
        <v>10</v>
      </c>
      <c r="F58" s="72"/>
      <c r="G58" s="63">
        <f t="shared" si="0"/>
        <v>0</v>
      </c>
      <c r="H58" s="62">
        <v>10</v>
      </c>
      <c r="I58" s="72"/>
      <c r="J58" s="63">
        <f t="shared" si="1"/>
        <v>0</v>
      </c>
      <c r="K58" s="62">
        <v>10</v>
      </c>
      <c r="L58" s="72"/>
      <c r="M58" s="63">
        <f t="shared" si="2"/>
        <v>0</v>
      </c>
      <c r="N58" s="62">
        <v>10</v>
      </c>
      <c r="O58" s="72"/>
      <c r="P58" s="63">
        <f t="shared" si="3"/>
        <v>0</v>
      </c>
      <c r="Q58" s="62">
        <v>10</v>
      </c>
      <c r="R58" s="72"/>
      <c r="S58" s="64">
        <f t="shared" si="4"/>
        <v>0</v>
      </c>
      <c r="T58" s="62">
        <v>10</v>
      </c>
      <c r="U58" s="72"/>
      <c r="V58" s="64">
        <f t="shared" si="5"/>
        <v>0</v>
      </c>
      <c r="W58" s="62">
        <v>10</v>
      </c>
      <c r="X58" s="72"/>
      <c r="Y58" s="64">
        <f t="shared" si="6"/>
        <v>0</v>
      </c>
      <c r="Z58" s="62">
        <v>10</v>
      </c>
      <c r="AA58" s="72"/>
      <c r="AB58" s="64">
        <f t="shared" si="7"/>
        <v>0</v>
      </c>
    </row>
    <row r="59" spans="1:28" x14ac:dyDescent="0.25">
      <c r="A59" s="82"/>
      <c r="B59" s="61" t="s">
        <v>145</v>
      </c>
      <c r="C59" s="61" t="s">
        <v>100</v>
      </c>
      <c r="D59" s="61">
        <v>0.1</v>
      </c>
      <c r="E59" s="62">
        <v>10</v>
      </c>
      <c r="F59" s="72"/>
      <c r="G59" s="63">
        <f t="shared" si="0"/>
        <v>0</v>
      </c>
      <c r="H59" s="62">
        <v>10</v>
      </c>
      <c r="I59" s="72"/>
      <c r="J59" s="63">
        <f t="shared" si="1"/>
        <v>0</v>
      </c>
      <c r="K59" s="62">
        <v>10</v>
      </c>
      <c r="L59" s="72"/>
      <c r="M59" s="63">
        <f t="shared" si="2"/>
        <v>0</v>
      </c>
      <c r="N59" s="62">
        <v>10</v>
      </c>
      <c r="O59" s="72"/>
      <c r="P59" s="63">
        <f t="shared" si="3"/>
        <v>0</v>
      </c>
      <c r="Q59" s="62">
        <v>10</v>
      </c>
      <c r="R59" s="72"/>
      <c r="S59" s="64">
        <f t="shared" si="4"/>
        <v>0</v>
      </c>
      <c r="T59" s="62">
        <v>10</v>
      </c>
      <c r="U59" s="72"/>
      <c r="V59" s="64">
        <f t="shared" si="5"/>
        <v>0</v>
      </c>
      <c r="W59" s="62">
        <v>10</v>
      </c>
      <c r="X59" s="72"/>
      <c r="Y59" s="64">
        <f t="shared" si="6"/>
        <v>0</v>
      </c>
      <c r="Z59" s="62">
        <v>10</v>
      </c>
      <c r="AA59" s="72"/>
      <c r="AB59" s="64">
        <f t="shared" si="7"/>
        <v>0</v>
      </c>
    </row>
    <row r="60" spans="1:28" x14ac:dyDescent="0.25">
      <c r="A60" s="82"/>
      <c r="B60" s="61" t="s">
        <v>146</v>
      </c>
      <c r="C60" s="61" t="s">
        <v>100</v>
      </c>
      <c r="D60" s="61">
        <v>0.1</v>
      </c>
      <c r="E60" s="62">
        <v>10</v>
      </c>
      <c r="F60" s="72"/>
      <c r="G60" s="63">
        <f t="shared" si="0"/>
        <v>0</v>
      </c>
      <c r="H60" s="62">
        <v>10</v>
      </c>
      <c r="I60" s="72"/>
      <c r="J60" s="63">
        <f t="shared" si="1"/>
        <v>0</v>
      </c>
      <c r="K60" s="62">
        <v>10</v>
      </c>
      <c r="L60" s="72"/>
      <c r="M60" s="63">
        <f t="shared" si="2"/>
        <v>0</v>
      </c>
      <c r="N60" s="62">
        <v>10</v>
      </c>
      <c r="O60" s="72"/>
      <c r="P60" s="63">
        <f t="shared" si="3"/>
        <v>0</v>
      </c>
      <c r="Q60" s="62">
        <v>10</v>
      </c>
      <c r="R60" s="72"/>
      <c r="S60" s="64">
        <f t="shared" si="4"/>
        <v>0</v>
      </c>
      <c r="T60" s="62">
        <v>10</v>
      </c>
      <c r="U60" s="72"/>
      <c r="V60" s="64">
        <f t="shared" si="5"/>
        <v>0</v>
      </c>
      <c r="W60" s="62">
        <v>10</v>
      </c>
      <c r="X60" s="72"/>
      <c r="Y60" s="64">
        <f t="shared" si="6"/>
        <v>0</v>
      </c>
      <c r="Z60" s="62">
        <v>10</v>
      </c>
      <c r="AA60" s="72"/>
      <c r="AB60" s="64">
        <f t="shared" si="7"/>
        <v>0</v>
      </c>
    </row>
    <row r="61" spans="1:28" x14ac:dyDescent="0.25">
      <c r="A61" s="82"/>
      <c r="B61" s="61" t="s">
        <v>147</v>
      </c>
      <c r="C61" s="61" t="s">
        <v>100</v>
      </c>
      <c r="D61" s="61">
        <v>0.1</v>
      </c>
      <c r="E61" s="62">
        <v>10</v>
      </c>
      <c r="F61" s="72"/>
      <c r="G61" s="63">
        <f t="shared" si="0"/>
        <v>0</v>
      </c>
      <c r="H61" s="62">
        <v>10</v>
      </c>
      <c r="I61" s="72"/>
      <c r="J61" s="63">
        <f t="shared" si="1"/>
        <v>0</v>
      </c>
      <c r="K61" s="62">
        <v>10</v>
      </c>
      <c r="L61" s="72"/>
      <c r="M61" s="63">
        <f t="shared" si="2"/>
        <v>0</v>
      </c>
      <c r="N61" s="62">
        <v>10</v>
      </c>
      <c r="O61" s="72"/>
      <c r="P61" s="63">
        <f t="shared" si="3"/>
        <v>0</v>
      </c>
      <c r="Q61" s="62">
        <v>10</v>
      </c>
      <c r="R61" s="72"/>
      <c r="S61" s="64">
        <f t="shared" si="4"/>
        <v>0</v>
      </c>
      <c r="T61" s="62">
        <v>10</v>
      </c>
      <c r="U61" s="72"/>
      <c r="V61" s="64">
        <f t="shared" si="5"/>
        <v>0</v>
      </c>
      <c r="W61" s="62">
        <v>10</v>
      </c>
      <c r="X61" s="72"/>
      <c r="Y61" s="64">
        <f t="shared" si="6"/>
        <v>0</v>
      </c>
      <c r="Z61" s="62">
        <v>10</v>
      </c>
      <c r="AA61" s="72"/>
      <c r="AB61" s="64">
        <f t="shared" si="7"/>
        <v>0</v>
      </c>
    </row>
    <row r="62" spans="1:28" x14ac:dyDescent="0.25">
      <c r="A62" s="82"/>
      <c r="B62" s="61" t="s">
        <v>148</v>
      </c>
      <c r="C62" s="61" t="s">
        <v>100</v>
      </c>
      <c r="D62" s="61">
        <v>0.1</v>
      </c>
      <c r="E62" s="62">
        <v>10</v>
      </c>
      <c r="F62" s="72"/>
      <c r="G62" s="63">
        <f t="shared" si="0"/>
        <v>0</v>
      </c>
      <c r="H62" s="62">
        <v>10</v>
      </c>
      <c r="I62" s="72"/>
      <c r="J62" s="63">
        <f t="shared" si="1"/>
        <v>0</v>
      </c>
      <c r="K62" s="62">
        <v>10</v>
      </c>
      <c r="L62" s="72"/>
      <c r="M62" s="63">
        <f t="shared" si="2"/>
        <v>0</v>
      </c>
      <c r="N62" s="62">
        <v>10</v>
      </c>
      <c r="O62" s="72"/>
      <c r="P62" s="63">
        <f t="shared" si="3"/>
        <v>0</v>
      </c>
      <c r="Q62" s="62">
        <v>10</v>
      </c>
      <c r="R62" s="72"/>
      <c r="S62" s="64">
        <f t="shared" si="4"/>
        <v>0</v>
      </c>
      <c r="T62" s="62">
        <v>10</v>
      </c>
      <c r="U62" s="72"/>
      <c r="V62" s="64">
        <f t="shared" si="5"/>
        <v>0</v>
      </c>
      <c r="W62" s="62">
        <v>10</v>
      </c>
      <c r="X62" s="72"/>
      <c r="Y62" s="64">
        <f t="shared" si="6"/>
        <v>0</v>
      </c>
      <c r="Z62" s="62">
        <v>10</v>
      </c>
      <c r="AA62" s="72"/>
      <c r="AB62" s="64">
        <f t="shared" si="7"/>
        <v>0</v>
      </c>
    </row>
    <row r="63" spans="1:28" x14ac:dyDescent="0.25">
      <c r="A63" s="82"/>
      <c r="B63" s="61" t="s">
        <v>149</v>
      </c>
      <c r="C63" s="61" t="s">
        <v>100</v>
      </c>
      <c r="D63" s="61">
        <v>0.1</v>
      </c>
      <c r="E63" s="62">
        <v>10</v>
      </c>
      <c r="F63" s="72"/>
      <c r="G63" s="63">
        <f t="shared" si="0"/>
        <v>0</v>
      </c>
      <c r="H63" s="62">
        <v>10</v>
      </c>
      <c r="I63" s="72"/>
      <c r="J63" s="63">
        <f t="shared" si="1"/>
        <v>0</v>
      </c>
      <c r="K63" s="62">
        <v>10</v>
      </c>
      <c r="L63" s="72"/>
      <c r="M63" s="63">
        <f t="shared" si="2"/>
        <v>0</v>
      </c>
      <c r="N63" s="62">
        <v>10</v>
      </c>
      <c r="O63" s="72"/>
      <c r="P63" s="63">
        <f t="shared" si="3"/>
        <v>0</v>
      </c>
      <c r="Q63" s="62">
        <v>10</v>
      </c>
      <c r="R63" s="72"/>
      <c r="S63" s="64">
        <f t="shared" si="4"/>
        <v>0</v>
      </c>
      <c r="T63" s="62">
        <v>10</v>
      </c>
      <c r="U63" s="72"/>
      <c r="V63" s="64">
        <f t="shared" si="5"/>
        <v>0</v>
      </c>
      <c r="W63" s="62">
        <v>10</v>
      </c>
      <c r="X63" s="72"/>
      <c r="Y63" s="64">
        <f t="shared" si="6"/>
        <v>0</v>
      </c>
      <c r="Z63" s="62">
        <v>10</v>
      </c>
      <c r="AA63" s="72"/>
      <c r="AB63" s="64">
        <f t="shared" si="7"/>
        <v>0</v>
      </c>
    </row>
    <row r="64" spans="1:28" x14ac:dyDescent="0.25">
      <c r="A64" s="82"/>
      <c r="B64" s="61" t="s">
        <v>150</v>
      </c>
      <c r="C64" s="61" t="s">
        <v>100</v>
      </c>
      <c r="D64" s="61">
        <v>0.05</v>
      </c>
      <c r="E64" s="62">
        <v>10</v>
      </c>
      <c r="F64" s="72"/>
      <c r="G64" s="63">
        <f t="shared" si="0"/>
        <v>0</v>
      </c>
      <c r="H64" s="62">
        <v>10</v>
      </c>
      <c r="I64" s="72"/>
      <c r="J64" s="63">
        <f t="shared" si="1"/>
        <v>0</v>
      </c>
      <c r="K64" s="62">
        <v>10</v>
      </c>
      <c r="L64" s="72"/>
      <c r="M64" s="63">
        <f t="shared" si="2"/>
        <v>0</v>
      </c>
      <c r="N64" s="62">
        <v>10</v>
      </c>
      <c r="O64" s="72"/>
      <c r="P64" s="63">
        <f t="shared" si="3"/>
        <v>0</v>
      </c>
      <c r="Q64" s="62">
        <v>10</v>
      </c>
      <c r="R64" s="72"/>
      <c r="S64" s="64">
        <f t="shared" si="4"/>
        <v>0</v>
      </c>
      <c r="T64" s="62">
        <v>10</v>
      </c>
      <c r="U64" s="72"/>
      <c r="V64" s="64">
        <f t="shared" si="5"/>
        <v>0</v>
      </c>
      <c r="W64" s="62">
        <v>10</v>
      </c>
      <c r="X64" s="72"/>
      <c r="Y64" s="64">
        <f t="shared" si="6"/>
        <v>0</v>
      </c>
      <c r="Z64" s="62">
        <v>10</v>
      </c>
      <c r="AA64" s="72"/>
      <c r="AB64" s="64">
        <f t="shared" si="7"/>
        <v>0</v>
      </c>
    </row>
    <row r="65" spans="1:28" x14ac:dyDescent="0.25">
      <c r="A65" s="82"/>
      <c r="B65" s="61" t="s">
        <v>151</v>
      </c>
      <c r="C65" s="61" t="s">
        <v>100</v>
      </c>
      <c r="D65" s="61">
        <v>0.1</v>
      </c>
      <c r="E65" s="62">
        <v>10</v>
      </c>
      <c r="F65" s="72"/>
      <c r="G65" s="63">
        <f t="shared" si="0"/>
        <v>0</v>
      </c>
      <c r="H65" s="62">
        <v>10</v>
      </c>
      <c r="I65" s="72"/>
      <c r="J65" s="63">
        <f t="shared" si="1"/>
        <v>0</v>
      </c>
      <c r="K65" s="62">
        <v>10</v>
      </c>
      <c r="L65" s="72"/>
      <c r="M65" s="63">
        <f t="shared" si="2"/>
        <v>0</v>
      </c>
      <c r="N65" s="62">
        <v>10</v>
      </c>
      <c r="O65" s="72"/>
      <c r="P65" s="63">
        <f t="shared" si="3"/>
        <v>0</v>
      </c>
      <c r="Q65" s="62">
        <v>10</v>
      </c>
      <c r="R65" s="72"/>
      <c r="S65" s="64">
        <f t="shared" si="4"/>
        <v>0</v>
      </c>
      <c r="T65" s="62">
        <v>10</v>
      </c>
      <c r="U65" s="72"/>
      <c r="V65" s="64">
        <f t="shared" si="5"/>
        <v>0</v>
      </c>
      <c r="W65" s="62">
        <v>10</v>
      </c>
      <c r="X65" s="72"/>
      <c r="Y65" s="64">
        <f t="shared" si="6"/>
        <v>0</v>
      </c>
      <c r="Z65" s="62">
        <v>10</v>
      </c>
      <c r="AA65" s="72"/>
      <c r="AB65" s="64">
        <f t="shared" si="7"/>
        <v>0</v>
      </c>
    </row>
    <row r="66" spans="1:28" x14ac:dyDescent="0.25">
      <c r="A66" s="82"/>
      <c r="B66" s="61" t="s">
        <v>152</v>
      </c>
      <c r="C66" s="61" t="s">
        <v>100</v>
      </c>
      <c r="D66" s="61">
        <v>0.1</v>
      </c>
      <c r="E66" s="62">
        <v>10</v>
      </c>
      <c r="F66" s="72"/>
      <c r="G66" s="63">
        <f t="shared" si="0"/>
        <v>0</v>
      </c>
      <c r="H66" s="62">
        <v>10</v>
      </c>
      <c r="I66" s="72"/>
      <c r="J66" s="63">
        <f t="shared" si="1"/>
        <v>0</v>
      </c>
      <c r="K66" s="62">
        <v>10</v>
      </c>
      <c r="L66" s="72"/>
      <c r="M66" s="63">
        <f t="shared" si="2"/>
        <v>0</v>
      </c>
      <c r="N66" s="62">
        <v>10</v>
      </c>
      <c r="O66" s="72"/>
      <c r="P66" s="63">
        <f t="shared" si="3"/>
        <v>0</v>
      </c>
      <c r="Q66" s="62">
        <v>10</v>
      </c>
      <c r="R66" s="72"/>
      <c r="S66" s="64">
        <f t="shared" si="4"/>
        <v>0</v>
      </c>
      <c r="T66" s="62">
        <v>10</v>
      </c>
      <c r="U66" s="72"/>
      <c r="V66" s="64">
        <f t="shared" si="5"/>
        <v>0</v>
      </c>
      <c r="W66" s="62">
        <v>10</v>
      </c>
      <c r="X66" s="72"/>
      <c r="Y66" s="64">
        <f t="shared" si="6"/>
        <v>0</v>
      </c>
      <c r="Z66" s="62">
        <v>10</v>
      </c>
      <c r="AA66" s="72"/>
      <c r="AB66" s="64">
        <f t="shared" si="7"/>
        <v>0</v>
      </c>
    </row>
    <row r="67" spans="1:28" x14ac:dyDescent="0.25">
      <c r="A67" s="82"/>
      <c r="B67" s="61" t="s">
        <v>153</v>
      </c>
      <c r="C67" s="61" t="s">
        <v>100</v>
      </c>
      <c r="D67" s="61">
        <v>0.1</v>
      </c>
      <c r="E67" s="62">
        <v>10</v>
      </c>
      <c r="F67" s="72"/>
      <c r="G67" s="63">
        <f t="shared" si="0"/>
        <v>0</v>
      </c>
      <c r="H67" s="62">
        <v>10</v>
      </c>
      <c r="I67" s="72"/>
      <c r="J67" s="63">
        <f t="shared" si="1"/>
        <v>0</v>
      </c>
      <c r="K67" s="62">
        <v>10</v>
      </c>
      <c r="L67" s="72"/>
      <c r="M67" s="63">
        <f t="shared" si="2"/>
        <v>0</v>
      </c>
      <c r="N67" s="62">
        <v>10</v>
      </c>
      <c r="O67" s="72"/>
      <c r="P67" s="63">
        <f t="shared" si="3"/>
        <v>0</v>
      </c>
      <c r="Q67" s="62">
        <v>10</v>
      </c>
      <c r="R67" s="72"/>
      <c r="S67" s="64">
        <f t="shared" si="4"/>
        <v>0</v>
      </c>
      <c r="T67" s="62">
        <v>10</v>
      </c>
      <c r="U67" s="72"/>
      <c r="V67" s="64">
        <f t="shared" si="5"/>
        <v>0</v>
      </c>
      <c r="W67" s="62">
        <v>10</v>
      </c>
      <c r="X67" s="72"/>
      <c r="Y67" s="64">
        <f t="shared" si="6"/>
        <v>0</v>
      </c>
      <c r="Z67" s="62">
        <v>10</v>
      </c>
      <c r="AA67" s="72"/>
      <c r="AB67" s="64">
        <f t="shared" si="7"/>
        <v>0</v>
      </c>
    </row>
    <row r="68" spans="1:28" x14ac:dyDescent="0.25">
      <c r="A68" s="82"/>
      <c r="B68" s="61" t="s">
        <v>154</v>
      </c>
      <c r="C68" s="61" t="s">
        <v>100</v>
      </c>
      <c r="D68" s="61">
        <v>0.1</v>
      </c>
      <c r="E68" s="62">
        <v>10</v>
      </c>
      <c r="F68" s="72"/>
      <c r="G68" s="63">
        <f t="shared" si="0"/>
        <v>0</v>
      </c>
      <c r="H68" s="62">
        <v>10</v>
      </c>
      <c r="I68" s="72"/>
      <c r="J68" s="63">
        <f t="shared" si="1"/>
        <v>0</v>
      </c>
      <c r="K68" s="62">
        <v>10</v>
      </c>
      <c r="L68" s="72"/>
      <c r="M68" s="63">
        <f t="shared" si="2"/>
        <v>0</v>
      </c>
      <c r="N68" s="62">
        <v>10</v>
      </c>
      <c r="O68" s="72"/>
      <c r="P68" s="63">
        <f t="shared" si="3"/>
        <v>0</v>
      </c>
      <c r="Q68" s="62">
        <v>10</v>
      </c>
      <c r="R68" s="72"/>
      <c r="S68" s="64">
        <f t="shared" si="4"/>
        <v>0</v>
      </c>
      <c r="T68" s="62">
        <v>10</v>
      </c>
      <c r="U68" s="72"/>
      <c r="V68" s="64">
        <f t="shared" si="5"/>
        <v>0</v>
      </c>
      <c r="W68" s="62">
        <v>10</v>
      </c>
      <c r="X68" s="72"/>
      <c r="Y68" s="64">
        <f t="shared" si="6"/>
        <v>0</v>
      </c>
      <c r="Z68" s="62">
        <v>10</v>
      </c>
      <c r="AA68" s="72"/>
      <c r="AB68" s="64">
        <f t="shared" si="7"/>
        <v>0</v>
      </c>
    </row>
    <row r="69" spans="1:28" x14ac:dyDescent="0.25">
      <c r="A69" s="82"/>
      <c r="B69" s="61" t="s">
        <v>155</v>
      </c>
      <c r="C69" s="61" t="s">
        <v>100</v>
      </c>
      <c r="D69" s="61">
        <v>0.1</v>
      </c>
      <c r="E69" s="62">
        <v>10</v>
      </c>
      <c r="F69" s="72"/>
      <c r="G69" s="63">
        <f t="shared" si="0"/>
        <v>0</v>
      </c>
      <c r="H69" s="62">
        <v>10</v>
      </c>
      <c r="I69" s="72"/>
      <c r="J69" s="63">
        <f t="shared" si="1"/>
        <v>0</v>
      </c>
      <c r="K69" s="62">
        <v>10</v>
      </c>
      <c r="L69" s="72"/>
      <c r="M69" s="63">
        <f t="shared" si="2"/>
        <v>0</v>
      </c>
      <c r="N69" s="62">
        <v>10</v>
      </c>
      <c r="O69" s="72"/>
      <c r="P69" s="63">
        <f t="shared" si="3"/>
        <v>0</v>
      </c>
      <c r="Q69" s="62">
        <v>10</v>
      </c>
      <c r="R69" s="72"/>
      <c r="S69" s="64">
        <f t="shared" si="4"/>
        <v>0</v>
      </c>
      <c r="T69" s="62">
        <v>10</v>
      </c>
      <c r="U69" s="72"/>
      <c r="V69" s="64">
        <f t="shared" si="5"/>
        <v>0</v>
      </c>
      <c r="W69" s="62">
        <v>10</v>
      </c>
      <c r="X69" s="72"/>
      <c r="Y69" s="64">
        <f t="shared" si="6"/>
        <v>0</v>
      </c>
      <c r="Z69" s="62">
        <v>10</v>
      </c>
      <c r="AA69" s="72"/>
      <c r="AB69" s="64">
        <f t="shared" si="7"/>
        <v>0</v>
      </c>
    </row>
    <row r="70" spans="1:28" ht="13" thickBot="1" x14ac:dyDescent="0.3">
      <c r="A70" s="82"/>
      <c r="B70" s="61" t="s">
        <v>156</v>
      </c>
      <c r="C70" s="61" t="s">
        <v>100</v>
      </c>
      <c r="D70" s="61">
        <v>0.1</v>
      </c>
      <c r="E70" s="62">
        <v>10</v>
      </c>
      <c r="F70" s="72"/>
      <c r="G70" s="63">
        <f t="shared" si="0"/>
        <v>0</v>
      </c>
      <c r="H70" s="62">
        <v>10</v>
      </c>
      <c r="I70" s="72"/>
      <c r="J70" s="63">
        <f t="shared" si="1"/>
        <v>0</v>
      </c>
      <c r="K70" s="62">
        <v>10</v>
      </c>
      <c r="L70" s="72"/>
      <c r="M70" s="63">
        <f t="shared" si="2"/>
        <v>0</v>
      </c>
      <c r="N70" s="62">
        <v>10</v>
      </c>
      <c r="O70" s="72"/>
      <c r="P70" s="63">
        <f t="shared" si="3"/>
        <v>0</v>
      </c>
      <c r="Q70" s="62">
        <v>10</v>
      </c>
      <c r="R70" s="72"/>
      <c r="S70" s="64">
        <f t="shared" si="4"/>
        <v>0</v>
      </c>
      <c r="T70" s="62">
        <v>10</v>
      </c>
      <c r="U70" s="72"/>
      <c r="V70" s="64">
        <f t="shared" si="5"/>
        <v>0</v>
      </c>
      <c r="W70" s="62">
        <v>10</v>
      </c>
      <c r="X70" s="72"/>
      <c r="Y70" s="64">
        <f t="shared" si="6"/>
        <v>0</v>
      </c>
      <c r="Z70" s="62">
        <v>10</v>
      </c>
      <c r="AA70" s="72"/>
      <c r="AB70" s="64">
        <f t="shared" si="7"/>
        <v>0</v>
      </c>
    </row>
    <row r="71" spans="1:28" ht="13" thickBot="1" x14ac:dyDescent="0.3">
      <c r="A71" s="83" t="s">
        <v>157</v>
      </c>
      <c r="B71" s="83"/>
      <c r="C71" s="83"/>
      <c r="D71" s="83"/>
      <c r="G71" s="71">
        <f>SUM(G19:G70)</f>
        <v>0</v>
      </c>
      <c r="J71" s="71">
        <f>SUM(J19:J70)</f>
        <v>0</v>
      </c>
      <c r="M71" s="71">
        <f>SUM(M19:M70)</f>
        <v>0</v>
      </c>
      <c r="P71" s="71">
        <f>SUM(P19:P70)</f>
        <v>0</v>
      </c>
      <c r="S71" s="71">
        <f>SUM(S19:S70)</f>
        <v>0</v>
      </c>
      <c r="V71" s="71">
        <f>SUM(V19:V70)</f>
        <v>0</v>
      </c>
      <c r="Y71" s="71">
        <f>SUM(Y19:Y70)</f>
        <v>0</v>
      </c>
      <c r="AB71" s="71">
        <f>SUM(AB19:AB70)</f>
        <v>0</v>
      </c>
    </row>
  </sheetData>
  <sheetProtection algorithmName="SHA-512" hashValue="lErKqeC5Xu4YX1gXYNx5iPyT59P6z2ntM3iJkSePQnDS0O9Nnc1VGmbM/mVeMJOiQwY1SBc+ewLgcSAaMce0KA==" saltValue="knuPCMC+6js/Z/DhzAvPFg==" spinCount="100000" sheet="1" objects="1" scenarios="1"/>
  <mergeCells count="23">
    <mergeCell ref="Z16:AB16"/>
    <mergeCell ref="A1:D15"/>
    <mergeCell ref="E1:J1"/>
    <mergeCell ref="A16:A18"/>
    <mergeCell ref="B16:B18"/>
    <mergeCell ref="C16:C18"/>
    <mergeCell ref="D16:D18"/>
    <mergeCell ref="E16:G16"/>
    <mergeCell ref="H16:J16"/>
    <mergeCell ref="K16:M16"/>
    <mergeCell ref="N16:P16"/>
    <mergeCell ref="Q16:S16"/>
    <mergeCell ref="T16:V16"/>
    <mergeCell ref="W16:Y16"/>
    <mergeCell ref="E18:AB18"/>
    <mergeCell ref="A49:A70"/>
    <mergeCell ref="A71:D71"/>
    <mergeCell ref="A19:A20"/>
    <mergeCell ref="A22:A26"/>
    <mergeCell ref="A27:A34"/>
    <mergeCell ref="A35:A36"/>
    <mergeCell ref="A37:A42"/>
    <mergeCell ref="A43:A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8F4F-7144-4EA1-8165-67680119155E}">
  <sheetPr>
    <pageSetUpPr fitToPage="1"/>
  </sheetPr>
  <dimension ref="A1:D23"/>
  <sheetViews>
    <sheetView topLeftCell="A4" zoomScale="80" zoomScaleNormal="80" workbookViewId="0">
      <selection activeCell="B7" sqref="B7:C7"/>
    </sheetView>
  </sheetViews>
  <sheetFormatPr defaultRowHeight="14.5" x14ac:dyDescent="0.35"/>
  <cols>
    <col min="1" max="1" width="76.90625" style="40" customWidth="1"/>
    <col min="2" max="2" width="16.6328125" style="40" customWidth="1"/>
    <col min="3" max="3" width="28.90625" style="40" customWidth="1"/>
    <col min="4" max="16384" width="8.7265625" style="40"/>
  </cols>
  <sheetData>
    <row r="1" spans="1:4" x14ac:dyDescent="0.35">
      <c r="A1" s="39"/>
      <c r="B1" s="39"/>
      <c r="C1" s="39"/>
    </row>
    <row r="2" spans="1:4" ht="56.5" customHeight="1" x14ac:dyDescent="0.35">
      <c r="A2" s="76" t="s">
        <v>72</v>
      </c>
      <c r="B2" s="76"/>
      <c r="C2" s="76"/>
      <c r="D2" s="41"/>
    </row>
    <row r="3" spans="1:4" x14ac:dyDescent="0.35">
      <c r="A3" s="42"/>
      <c r="B3" s="42"/>
      <c r="C3" s="42"/>
    </row>
    <row r="4" spans="1:4" x14ac:dyDescent="0.35">
      <c r="A4" s="39"/>
      <c r="B4" s="39"/>
      <c r="C4" s="39"/>
    </row>
    <row r="5" spans="1:4" ht="26" customHeight="1" x14ac:dyDescent="0.35">
      <c r="A5" s="78" t="s">
        <v>39</v>
      </c>
      <c r="B5" s="78"/>
      <c r="C5" s="78"/>
      <c r="D5" s="41"/>
    </row>
    <row r="6" spans="1:4" ht="34" customHeight="1" x14ac:dyDescent="0.35">
      <c r="A6" s="77" t="s">
        <v>79</v>
      </c>
      <c r="B6" s="77"/>
      <c r="C6" s="77"/>
      <c r="D6" s="41"/>
    </row>
    <row r="7" spans="1:4" ht="44" customHeight="1" x14ac:dyDescent="0.35">
      <c r="A7" s="28" t="s">
        <v>57</v>
      </c>
      <c r="B7" s="80">
        <f>Saldanha!C41</f>
        <v>0</v>
      </c>
      <c r="C7" s="80"/>
      <c r="D7" s="41"/>
    </row>
    <row r="8" spans="1:4" ht="45" customHeight="1" x14ac:dyDescent="0.35">
      <c r="A8" s="28" t="s">
        <v>58</v>
      </c>
      <c r="B8" s="80">
        <f>'Cape Town'!C46</f>
        <v>0</v>
      </c>
      <c r="C8" s="80"/>
      <c r="D8" s="41"/>
    </row>
    <row r="9" spans="1:4" ht="45" customHeight="1" x14ac:dyDescent="0.35">
      <c r="A9" s="28" t="s">
        <v>60</v>
      </c>
      <c r="B9" s="74">
        <f>'Mossel Bay'!C46</f>
        <v>0</v>
      </c>
      <c r="C9" s="75"/>
      <c r="D9" s="41"/>
    </row>
    <row r="10" spans="1:4" ht="45" customHeight="1" x14ac:dyDescent="0.35">
      <c r="A10" s="28" t="s">
        <v>59</v>
      </c>
      <c r="B10" s="74">
        <f>'Port Elizabeth'!C46</f>
        <v>0</v>
      </c>
      <c r="C10" s="75"/>
      <c r="D10" s="41"/>
    </row>
    <row r="11" spans="1:4" ht="45" customHeight="1" x14ac:dyDescent="0.35">
      <c r="A11" s="28" t="s">
        <v>61</v>
      </c>
      <c r="B11" s="74">
        <f>Ngqura!C46</f>
        <v>0</v>
      </c>
      <c r="C11" s="75"/>
      <c r="D11" s="41"/>
    </row>
    <row r="12" spans="1:4" ht="45" customHeight="1" x14ac:dyDescent="0.35">
      <c r="A12" s="28" t="s">
        <v>62</v>
      </c>
      <c r="B12" s="74">
        <f>'East London'!C46</f>
        <v>0</v>
      </c>
      <c r="C12" s="75"/>
      <c r="D12" s="41"/>
    </row>
    <row r="13" spans="1:4" ht="45" customHeight="1" x14ac:dyDescent="0.35">
      <c r="A13" s="28" t="s">
        <v>63</v>
      </c>
      <c r="B13" s="74">
        <f>Durban!C46</f>
        <v>0</v>
      </c>
      <c r="C13" s="75"/>
      <c r="D13" s="41"/>
    </row>
    <row r="14" spans="1:4" ht="45" customHeight="1" x14ac:dyDescent="0.35">
      <c r="A14" s="28" t="s">
        <v>64</v>
      </c>
      <c r="B14" s="74">
        <f>'Richards Bay'!C46</f>
        <v>0</v>
      </c>
      <c r="C14" s="75"/>
      <c r="D14" s="41"/>
    </row>
    <row r="15" spans="1:4" ht="26" customHeight="1" x14ac:dyDescent="0.35">
      <c r="A15" s="43" t="s">
        <v>15</v>
      </c>
      <c r="B15" s="79">
        <f>SUM(B7:B14)</f>
        <v>0</v>
      </c>
      <c r="C15" s="79"/>
      <c r="D15" s="41"/>
    </row>
    <row r="16" spans="1:4" ht="26" customHeight="1" x14ac:dyDescent="0.35">
      <c r="A16" s="43" t="s">
        <v>16</v>
      </c>
      <c r="B16" s="79">
        <f>B15*0.15</f>
        <v>0</v>
      </c>
      <c r="C16" s="79"/>
      <c r="D16" s="41"/>
    </row>
    <row r="17" spans="1:4" ht="26" customHeight="1" x14ac:dyDescent="0.35">
      <c r="A17" s="43" t="s">
        <v>17</v>
      </c>
      <c r="B17" s="79">
        <f>SUM(B15:B16)</f>
        <v>0</v>
      </c>
      <c r="C17" s="79"/>
      <c r="D17" s="41"/>
    </row>
    <row r="18" spans="1:4" ht="21" customHeight="1" x14ac:dyDescent="0.35">
      <c r="A18" s="42"/>
      <c r="B18" s="42"/>
      <c r="C18" s="42"/>
    </row>
    <row r="19" spans="1:4" ht="28.5" customHeight="1" x14ac:dyDescent="0.35">
      <c r="A19" s="32" t="s">
        <v>11</v>
      </c>
      <c r="B19" s="73"/>
      <c r="C19" s="73"/>
      <c r="D19" s="41"/>
    </row>
    <row r="20" spans="1:4" ht="28.5" customHeight="1" x14ac:dyDescent="0.35">
      <c r="A20" s="32" t="s">
        <v>12</v>
      </c>
      <c r="B20" s="73"/>
      <c r="C20" s="73"/>
      <c r="D20" s="41"/>
    </row>
    <row r="21" spans="1:4" ht="28.5" customHeight="1" x14ac:dyDescent="0.35">
      <c r="A21" s="32" t="s">
        <v>13</v>
      </c>
      <c r="B21" s="73"/>
      <c r="C21" s="73"/>
      <c r="D21" s="41"/>
    </row>
    <row r="22" spans="1:4" ht="28.5" customHeight="1" x14ac:dyDescent="0.35">
      <c r="A22" s="32" t="s">
        <v>14</v>
      </c>
      <c r="B22" s="73"/>
      <c r="C22" s="73"/>
      <c r="D22" s="41"/>
    </row>
    <row r="23" spans="1:4" x14ac:dyDescent="0.35">
      <c r="B23" s="42"/>
      <c r="C23" s="42"/>
    </row>
  </sheetData>
  <sheetProtection algorithmName="SHA-512" hashValue="ly7u1vtVxKIbPa86ayX4euZlQ08qHH9AEdwBxgZ+qMnlcsLFYKBryUtC3rxQew4o+RBEA7y8PYrwNP6/j2l3Jg==" saltValue="RS7QS+T5bxmDQEOK1x04ww==" spinCount="100000" sheet="1" objects="1" scenarios="1"/>
  <mergeCells count="18">
    <mergeCell ref="B12:C12"/>
    <mergeCell ref="B13:C13"/>
    <mergeCell ref="B22:C22"/>
    <mergeCell ref="B14:C14"/>
    <mergeCell ref="A2:C2"/>
    <mergeCell ref="B19:C19"/>
    <mergeCell ref="B20:C20"/>
    <mergeCell ref="B21:C21"/>
    <mergeCell ref="A6:C6"/>
    <mergeCell ref="A5:C5"/>
    <mergeCell ref="B15:C15"/>
    <mergeCell ref="B16:C16"/>
    <mergeCell ref="B17:C17"/>
    <mergeCell ref="B7:C7"/>
    <mergeCell ref="B8:C8"/>
    <mergeCell ref="B9:C9"/>
    <mergeCell ref="B10:C10"/>
    <mergeCell ref="B11:C11"/>
  </mergeCells>
  <pageMargins left="0.7" right="0.7" top="0.75" bottom="0.75" header="0.3" footer="0.3"/>
  <pageSetup paperSize="9" scale="66"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1FD69-5E84-46FA-B70F-CE5016EDC096}">
  <sheetPr>
    <pageSetUpPr fitToPage="1"/>
  </sheetPr>
  <dimension ref="A1:H47"/>
  <sheetViews>
    <sheetView topLeftCell="A6" zoomScale="80" zoomScaleNormal="80" zoomScaleSheetLayoutView="80" workbookViewId="0">
      <selection activeCell="F20" sqref="F20"/>
    </sheetView>
  </sheetViews>
  <sheetFormatPr defaultColWidth="8.6328125" defaultRowHeight="14" x14ac:dyDescent="0.3"/>
  <cols>
    <col min="1" max="1" width="8.6328125" style="2"/>
    <col min="2" max="2" width="52.36328125" style="33" customWidth="1"/>
    <col min="3" max="3" width="71.8164062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14.5" customHeight="1" x14ac:dyDescent="0.3">
      <c r="A2" s="7"/>
      <c r="B2" s="121" t="s">
        <v>25</v>
      </c>
      <c r="C2" s="121"/>
      <c r="D2" s="121"/>
      <c r="E2" s="121"/>
      <c r="F2" s="121"/>
      <c r="G2" s="122"/>
    </row>
    <row r="3" spans="1:8" ht="51.5" customHeight="1" x14ac:dyDescent="0.3">
      <c r="A3" s="7"/>
      <c r="B3" s="123" t="s">
        <v>76</v>
      </c>
      <c r="C3" s="123"/>
      <c r="D3" s="123"/>
      <c r="E3" s="123"/>
      <c r="F3" s="123"/>
      <c r="G3" s="124"/>
    </row>
    <row r="4" spans="1:8" ht="22" customHeight="1" x14ac:dyDescent="0.3">
      <c r="A4" s="7"/>
      <c r="B4" s="125" t="s">
        <v>65</v>
      </c>
      <c r="C4" s="125"/>
      <c r="D4" s="125"/>
      <c r="E4" s="125"/>
      <c r="F4" s="125"/>
      <c r="G4" s="125"/>
      <c r="H4" s="8"/>
    </row>
    <row r="5" spans="1:8" ht="14" customHeight="1" x14ac:dyDescent="0.3">
      <c r="A5" s="7"/>
      <c r="B5" s="126" t="s">
        <v>192</v>
      </c>
      <c r="C5" s="126"/>
      <c r="D5" s="126"/>
      <c r="E5" s="126"/>
      <c r="F5" s="126"/>
      <c r="G5" s="126"/>
      <c r="H5" s="8"/>
    </row>
    <row r="6" spans="1:8" x14ac:dyDescent="0.3">
      <c r="A6" s="7"/>
      <c r="B6" s="126"/>
      <c r="C6" s="126"/>
      <c r="D6" s="126"/>
      <c r="E6" s="126"/>
      <c r="F6" s="126"/>
      <c r="G6" s="126"/>
      <c r="H6" s="8"/>
    </row>
    <row r="7" spans="1:8" x14ac:dyDescent="0.3">
      <c r="A7" s="7"/>
      <c r="B7" s="126"/>
      <c r="C7" s="126"/>
      <c r="D7" s="126"/>
      <c r="E7" s="126"/>
      <c r="F7" s="126"/>
      <c r="G7" s="126"/>
      <c r="H7" s="8"/>
    </row>
    <row r="8" spans="1:8" x14ac:dyDescent="0.3">
      <c r="A8" s="7"/>
      <c r="B8" s="126"/>
      <c r="C8" s="126"/>
      <c r="D8" s="126"/>
      <c r="E8" s="126"/>
      <c r="F8" s="126"/>
      <c r="G8" s="126"/>
      <c r="H8" s="8"/>
    </row>
    <row r="9" spans="1:8" x14ac:dyDescent="0.3">
      <c r="A9" s="7"/>
      <c r="B9" s="126"/>
      <c r="C9" s="126"/>
      <c r="D9" s="126"/>
      <c r="E9" s="126"/>
      <c r="F9" s="126"/>
      <c r="G9" s="126"/>
      <c r="H9" s="8"/>
    </row>
    <row r="10" spans="1:8" x14ac:dyDescent="0.3">
      <c r="A10" s="7"/>
      <c r="B10" s="126"/>
      <c r="C10" s="126"/>
      <c r="D10" s="126"/>
      <c r="E10" s="126"/>
      <c r="F10" s="126"/>
      <c r="G10" s="126"/>
      <c r="H10" s="8"/>
    </row>
    <row r="11" spans="1:8" x14ac:dyDescent="0.3">
      <c r="A11" s="7"/>
      <c r="B11" s="126"/>
      <c r="C11" s="126"/>
      <c r="D11" s="126"/>
      <c r="E11" s="126"/>
      <c r="F11" s="126"/>
      <c r="G11" s="126"/>
      <c r="H11" s="8"/>
    </row>
    <row r="12" spans="1:8" x14ac:dyDescent="0.3">
      <c r="A12" s="7"/>
      <c r="B12" s="126"/>
      <c r="C12" s="126"/>
      <c r="D12" s="126"/>
      <c r="E12" s="126"/>
      <c r="F12" s="126"/>
      <c r="G12" s="126"/>
      <c r="H12" s="8"/>
    </row>
    <row r="13" spans="1:8" x14ac:dyDescent="0.3">
      <c r="A13" s="7"/>
      <c r="B13" s="126"/>
      <c r="C13" s="126"/>
      <c r="D13" s="126"/>
      <c r="E13" s="126"/>
      <c r="F13" s="126"/>
      <c r="G13" s="126"/>
      <c r="H13" s="8"/>
    </row>
    <row r="14" spans="1:8" x14ac:dyDescent="0.3">
      <c r="A14" s="7"/>
      <c r="B14" s="126"/>
      <c r="C14" s="126"/>
      <c r="D14" s="126"/>
      <c r="E14" s="126"/>
      <c r="F14" s="126"/>
      <c r="G14" s="126"/>
      <c r="H14" s="8"/>
    </row>
    <row r="15" spans="1:8" x14ac:dyDescent="0.3">
      <c r="A15" s="7"/>
      <c r="B15" s="126"/>
      <c r="C15" s="126"/>
      <c r="D15" s="126"/>
      <c r="E15" s="126"/>
      <c r="F15" s="126"/>
      <c r="G15" s="126"/>
      <c r="H15" s="8"/>
    </row>
    <row r="16" spans="1:8" x14ac:dyDescent="0.3">
      <c r="A16" s="7"/>
      <c r="B16" s="126"/>
      <c r="C16" s="126"/>
      <c r="D16" s="126"/>
      <c r="E16" s="126"/>
      <c r="F16" s="126"/>
      <c r="G16" s="126"/>
      <c r="H16" s="8"/>
    </row>
    <row r="17" spans="1:8" ht="126.5" customHeight="1" x14ac:dyDescent="0.3">
      <c r="A17" s="7"/>
      <c r="B17" s="126"/>
      <c r="C17" s="126"/>
      <c r="D17" s="126"/>
      <c r="E17" s="126"/>
      <c r="F17" s="126"/>
      <c r="G17" s="126"/>
      <c r="H17" s="8"/>
    </row>
    <row r="18" spans="1:8" x14ac:dyDescent="0.3">
      <c r="A18" s="9"/>
      <c r="B18" s="10"/>
      <c r="C18" s="11"/>
      <c r="D18" s="12"/>
      <c r="E18" s="12"/>
      <c r="F18" s="12"/>
      <c r="G18" s="12"/>
    </row>
    <row r="19" spans="1:8" ht="56" customHeight="1" x14ac:dyDescent="0.3">
      <c r="A19" s="13"/>
      <c r="B19" s="127" t="s">
        <v>37</v>
      </c>
      <c r="C19" s="128"/>
      <c r="D19" s="14" t="s">
        <v>1</v>
      </c>
      <c r="E19" s="14" t="s">
        <v>33</v>
      </c>
      <c r="F19" s="14" t="s">
        <v>38</v>
      </c>
      <c r="G19" s="15" t="s">
        <v>55</v>
      </c>
    </row>
    <row r="20" spans="1:8" ht="65" customHeight="1" x14ac:dyDescent="0.3">
      <c r="A20" s="13"/>
      <c r="B20" s="119" t="s">
        <v>80</v>
      </c>
      <c r="C20" s="120"/>
      <c r="D20" s="16" t="s">
        <v>2</v>
      </c>
      <c r="E20" s="16">
        <v>1</v>
      </c>
      <c r="F20" s="35"/>
      <c r="G20" s="17">
        <f>F20*E20</f>
        <v>0</v>
      </c>
    </row>
    <row r="21" spans="1:8" ht="62.5" customHeight="1" x14ac:dyDescent="0.3">
      <c r="A21" s="13"/>
      <c r="B21" s="101" t="s">
        <v>165</v>
      </c>
      <c r="C21" s="102"/>
      <c r="D21" s="44" t="s">
        <v>2</v>
      </c>
      <c r="E21" s="44">
        <v>1</v>
      </c>
      <c r="F21" s="142"/>
      <c r="G21" s="45">
        <f>'Adhoc Water Quality '!G71</f>
        <v>0</v>
      </c>
    </row>
    <row r="22" spans="1:8" ht="56" customHeight="1" x14ac:dyDescent="0.3">
      <c r="A22" s="13"/>
      <c r="B22" s="101" t="s">
        <v>36</v>
      </c>
      <c r="C22" s="102"/>
      <c r="D22" s="16" t="s">
        <v>2</v>
      </c>
      <c r="E22" s="16">
        <v>1</v>
      </c>
      <c r="F22" s="35"/>
      <c r="G22" s="17">
        <f t="shared" ref="G22:G23" si="0">F22*E22</f>
        <v>0</v>
      </c>
    </row>
    <row r="23" spans="1:8" ht="56.5" customHeight="1" x14ac:dyDescent="0.3">
      <c r="A23" s="13"/>
      <c r="B23" s="103" t="s">
        <v>3</v>
      </c>
      <c r="C23" s="104"/>
      <c r="D23" s="18" t="s">
        <v>34</v>
      </c>
      <c r="E23" s="16">
        <v>1</v>
      </c>
      <c r="F23" s="35"/>
      <c r="G23" s="17">
        <f t="shared" si="0"/>
        <v>0</v>
      </c>
    </row>
    <row r="24" spans="1:8" ht="38" customHeight="1" x14ac:dyDescent="0.3">
      <c r="A24" s="13"/>
      <c r="B24" s="105" t="s">
        <v>66</v>
      </c>
      <c r="C24" s="106"/>
      <c r="D24" s="106"/>
      <c r="E24" s="106"/>
      <c r="F24" s="107"/>
      <c r="G24" s="17">
        <f>SUM(G20:G23)</f>
        <v>0</v>
      </c>
    </row>
    <row r="25" spans="1:8" ht="28" x14ac:dyDescent="0.3">
      <c r="A25" s="13"/>
      <c r="B25" s="14"/>
      <c r="C25" s="14" t="s">
        <v>0</v>
      </c>
      <c r="D25" s="14" t="s">
        <v>1</v>
      </c>
      <c r="E25" s="14" t="s">
        <v>33</v>
      </c>
      <c r="F25" s="14" t="s">
        <v>38</v>
      </c>
      <c r="G25" s="14" t="s">
        <v>56</v>
      </c>
    </row>
    <row r="26" spans="1:8" ht="59" customHeight="1" x14ac:dyDescent="0.3">
      <c r="A26" s="13"/>
      <c r="B26" s="108" t="s">
        <v>26</v>
      </c>
      <c r="C26" s="19" t="s">
        <v>4</v>
      </c>
      <c r="D26" s="16" t="s">
        <v>2</v>
      </c>
      <c r="E26" s="16">
        <v>1</v>
      </c>
      <c r="F26" s="35"/>
      <c r="G26" s="17">
        <f>F26*E26</f>
        <v>0</v>
      </c>
    </row>
    <row r="27" spans="1:8" ht="35" customHeight="1" x14ac:dyDescent="0.3">
      <c r="A27" s="13"/>
      <c r="B27" s="108"/>
      <c r="C27" s="19" t="s">
        <v>5</v>
      </c>
      <c r="D27" s="16" t="s">
        <v>2</v>
      </c>
      <c r="E27" s="16">
        <v>1</v>
      </c>
      <c r="F27" s="35"/>
      <c r="G27" s="17">
        <f t="shared" ref="G27:G29" si="1">F27*E27</f>
        <v>0</v>
      </c>
    </row>
    <row r="28" spans="1:8" ht="33.5" customHeight="1" x14ac:dyDescent="0.3">
      <c r="A28" s="13"/>
      <c r="B28" s="108"/>
      <c r="C28" s="19" t="s">
        <v>6</v>
      </c>
      <c r="D28" s="16" t="s">
        <v>2</v>
      </c>
      <c r="E28" s="16">
        <v>1</v>
      </c>
      <c r="F28" s="35"/>
      <c r="G28" s="17">
        <f t="shared" si="1"/>
        <v>0</v>
      </c>
    </row>
    <row r="29" spans="1:8" ht="36" customHeight="1" x14ac:dyDescent="0.3">
      <c r="A29" s="13"/>
      <c r="B29" s="108"/>
      <c r="C29" s="19" t="s">
        <v>7</v>
      </c>
      <c r="D29" s="16" t="s">
        <v>2</v>
      </c>
      <c r="E29" s="16">
        <v>1</v>
      </c>
      <c r="F29" s="35"/>
      <c r="G29" s="17">
        <f t="shared" si="1"/>
        <v>0</v>
      </c>
    </row>
    <row r="30" spans="1:8" ht="36" customHeight="1" x14ac:dyDescent="0.3">
      <c r="A30" s="13"/>
      <c r="B30" s="109" t="s">
        <v>8</v>
      </c>
      <c r="C30" s="109"/>
      <c r="D30" s="109"/>
      <c r="E30" s="109"/>
      <c r="F30" s="20"/>
      <c r="G30" s="17">
        <f>SUM(G26:G29)</f>
        <v>0</v>
      </c>
    </row>
    <row r="31" spans="1:8" x14ac:dyDescent="0.3">
      <c r="A31" s="21"/>
      <c r="B31" s="10"/>
      <c r="C31" s="11"/>
      <c r="D31" s="22"/>
      <c r="E31" s="22"/>
      <c r="F31" s="22"/>
      <c r="G31" s="22"/>
    </row>
    <row r="32" spans="1:8" x14ac:dyDescent="0.3">
      <c r="A32" s="13"/>
      <c r="B32" s="23"/>
      <c r="C32" s="24"/>
      <c r="D32" s="25"/>
      <c r="E32" s="22"/>
      <c r="F32" s="22"/>
      <c r="G32" s="22"/>
    </row>
    <row r="33" spans="1:7" ht="28.25" customHeight="1" x14ac:dyDescent="0.3">
      <c r="A33" s="13"/>
      <c r="B33" s="100" t="s">
        <v>9</v>
      </c>
      <c r="C33" s="100"/>
      <c r="D33" s="26"/>
      <c r="E33" s="110" t="s">
        <v>73</v>
      </c>
      <c r="F33" s="111"/>
      <c r="G33" s="112"/>
    </row>
    <row r="34" spans="1:7" s="6" customFormat="1" ht="28.5" customHeight="1" x14ac:dyDescent="0.35">
      <c r="A34" s="27" t="s">
        <v>44</v>
      </c>
      <c r="B34" s="28" t="s">
        <v>68</v>
      </c>
      <c r="C34" s="29">
        <f>SUM(G24:G24)</f>
        <v>0</v>
      </c>
      <c r="D34" s="26"/>
      <c r="E34" s="113"/>
      <c r="F34" s="114"/>
      <c r="G34" s="115"/>
    </row>
    <row r="35" spans="1:7" s="6" customFormat="1" ht="28.5" customHeight="1" x14ac:dyDescent="0.35">
      <c r="A35" s="27" t="s">
        <v>45</v>
      </c>
      <c r="B35" s="28" t="s">
        <v>10</v>
      </c>
      <c r="C35" s="29">
        <f>SUM(G30:G30)</f>
        <v>0</v>
      </c>
      <c r="D35" s="26"/>
      <c r="E35" s="113"/>
      <c r="F35" s="114"/>
      <c r="G35" s="115"/>
    </row>
    <row r="36" spans="1:7" s="6" customFormat="1" ht="28.5" customHeight="1" x14ac:dyDescent="0.35">
      <c r="A36" s="27" t="s">
        <v>46</v>
      </c>
      <c r="B36" s="19" t="s">
        <v>51</v>
      </c>
      <c r="C36" s="29">
        <f>SUM(C34:C35)</f>
        <v>0</v>
      </c>
      <c r="D36" s="26"/>
      <c r="E36" s="113"/>
      <c r="F36" s="114"/>
      <c r="G36" s="115"/>
    </row>
    <row r="37" spans="1:7" s="6" customFormat="1" ht="28.5" customHeight="1" x14ac:dyDescent="0.35">
      <c r="A37" s="27" t="s">
        <v>47</v>
      </c>
      <c r="B37" s="28" t="s">
        <v>40</v>
      </c>
      <c r="C37" s="29">
        <f>C36*(1+3.1%)</f>
        <v>0</v>
      </c>
      <c r="D37" s="26"/>
      <c r="E37" s="113"/>
      <c r="F37" s="114"/>
      <c r="G37" s="115"/>
    </row>
    <row r="38" spans="1:7" s="6" customFormat="1" ht="28.5" customHeight="1" x14ac:dyDescent="0.35">
      <c r="A38" s="27" t="s">
        <v>48</v>
      </c>
      <c r="B38" s="28" t="s">
        <v>41</v>
      </c>
      <c r="C38" s="29">
        <f>C37*(1+3%)</f>
        <v>0</v>
      </c>
      <c r="D38" s="26"/>
      <c r="E38" s="113"/>
      <c r="F38" s="114"/>
      <c r="G38" s="115"/>
    </row>
    <row r="39" spans="1:7" s="6" customFormat="1" ht="28.5" customHeight="1" x14ac:dyDescent="0.35">
      <c r="A39" s="27" t="s">
        <v>49</v>
      </c>
      <c r="B39" s="28" t="s">
        <v>42</v>
      </c>
      <c r="C39" s="29">
        <f>C38*(1+2.9%)</f>
        <v>0</v>
      </c>
      <c r="D39" s="26"/>
      <c r="E39" s="113"/>
      <c r="F39" s="114"/>
      <c r="G39" s="115"/>
    </row>
    <row r="40" spans="1:7" s="6" customFormat="1" ht="28.5" customHeight="1" x14ac:dyDescent="0.35">
      <c r="A40" s="27" t="s">
        <v>50</v>
      </c>
      <c r="B40" s="28" t="s">
        <v>43</v>
      </c>
      <c r="C40" s="29">
        <f>C39*(1+3%)</f>
        <v>0</v>
      </c>
      <c r="D40" s="26"/>
      <c r="E40" s="113"/>
      <c r="F40" s="114"/>
      <c r="G40" s="115"/>
    </row>
    <row r="41" spans="1:7" s="6" customFormat="1" ht="41.5" customHeight="1" x14ac:dyDescent="0.35">
      <c r="A41" s="27" t="s">
        <v>52</v>
      </c>
      <c r="B41" s="19" t="s">
        <v>53</v>
      </c>
      <c r="C41" s="29">
        <f>SUM(C36:C40)</f>
        <v>0</v>
      </c>
      <c r="D41" s="26"/>
      <c r="E41" s="116"/>
      <c r="F41" s="117"/>
      <c r="G41" s="118"/>
    </row>
    <row r="42" spans="1:7" s="6" customFormat="1" x14ac:dyDescent="0.35">
      <c r="A42" s="5"/>
      <c r="B42" s="30"/>
      <c r="C42" s="31"/>
    </row>
    <row r="43" spans="1:7" s="6" customFormat="1" x14ac:dyDescent="0.35">
      <c r="C43" s="4"/>
    </row>
    <row r="44" spans="1:7" s="6" customFormat="1" ht="29" customHeight="1" x14ac:dyDescent="0.35">
      <c r="A44" s="27"/>
      <c r="B44" s="32" t="s">
        <v>11</v>
      </c>
      <c r="C44" s="1"/>
      <c r="D44" s="26"/>
    </row>
    <row r="45" spans="1:7" s="6" customFormat="1" ht="27.5" customHeight="1" x14ac:dyDescent="0.35">
      <c r="A45" s="27"/>
      <c r="B45" s="32" t="s">
        <v>12</v>
      </c>
      <c r="C45" s="1"/>
      <c r="D45" s="26"/>
    </row>
    <row r="46" spans="1:7" s="6" customFormat="1" ht="29" customHeight="1" x14ac:dyDescent="0.35">
      <c r="A46" s="27"/>
      <c r="B46" s="32" t="s">
        <v>13</v>
      </c>
      <c r="C46" s="1"/>
      <c r="D46" s="26"/>
    </row>
    <row r="47" spans="1:7" s="6" customFormat="1" ht="34.5" customHeight="1" x14ac:dyDescent="0.35">
      <c r="A47" s="27"/>
      <c r="B47" s="32" t="s">
        <v>14</v>
      </c>
      <c r="C47" s="1"/>
      <c r="D47" s="26"/>
    </row>
  </sheetData>
  <sheetProtection algorithmName="SHA-512" hashValue="58lx4H0Ruyq52+7w/9PDwXySDMsQLt2WL/1iyxZU5ZWoXwTRedGyEDgyjm94kk2rmXNRdceW9NQy9WizEBktBg==" saltValue="YCeN+bHjZ9N2feeoDT3+EQ==" spinCount="100000" sheet="1" objects="1" scenarios="1"/>
  <mergeCells count="14">
    <mergeCell ref="B20:C20"/>
    <mergeCell ref="B2:G2"/>
    <mergeCell ref="B3:G3"/>
    <mergeCell ref="B4:G4"/>
    <mergeCell ref="B5:G17"/>
    <mergeCell ref="B19:C19"/>
    <mergeCell ref="B33:C33"/>
    <mergeCell ref="B21:C21"/>
    <mergeCell ref="B22:C22"/>
    <mergeCell ref="B23:C23"/>
    <mergeCell ref="B24:F24"/>
    <mergeCell ref="B26:B29"/>
    <mergeCell ref="B30:E30"/>
    <mergeCell ref="E33:G41"/>
  </mergeCells>
  <dataValidations count="2">
    <dataValidation type="decimal" allowBlank="1" showErrorMessage="1" errorTitle="Incorrect Input" error="Input only values e.g. 150.50" sqref="G26:G30" xr:uid="{E11A024D-CD01-4AC4-87AD-3876ADB2A67B}">
      <formula1>0</formula1>
      <formula2>1E+23</formula2>
    </dataValidation>
    <dataValidation type="decimal" allowBlank="1" showErrorMessage="1" errorTitle="Incorrect Input" error="Input only values e.g. 150.50" promptTitle="Incorrect Input" prompt="Input only whole numbers. E.g. 150" sqref="G20:G24" xr:uid="{CA994977-B3DD-430B-B2D4-7A4195BF4B85}">
      <formula1>0</formula1>
      <formula2>1E+23</formula2>
    </dataValidation>
  </dataValidations>
  <pageMargins left="0.70866141732283472" right="0.70866141732283472" top="0.74803149606299213" bottom="0.74803149606299213" header="0.31496062992125984" footer="0.31496062992125984"/>
  <pageSetup paperSize="9" scale="39" orientation="portrait" r:id="rId1"/>
  <colBreaks count="1" manualBreakCount="1">
    <brk id="2" max="1048575" man="1"/>
  </colBreaks>
  <ignoredErrors>
    <ignoredError sqref="C3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A7FC7-4929-4BCB-ABAA-80C1D0D64EDD}">
  <sheetPr>
    <pageSetUpPr fitToPage="1"/>
  </sheetPr>
  <dimension ref="A1:H52"/>
  <sheetViews>
    <sheetView topLeftCell="B23" zoomScale="80" zoomScaleNormal="80" zoomScaleSheetLayoutView="80" workbookViewId="0">
      <selection activeCell="G26" sqref="G26"/>
    </sheetView>
  </sheetViews>
  <sheetFormatPr defaultColWidth="8.6328125" defaultRowHeight="14" x14ac:dyDescent="0.3"/>
  <cols>
    <col min="1" max="1" width="8.6328125" style="2"/>
    <col min="2" max="2" width="52.36328125" style="33" customWidth="1"/>
    <col min="3" max="3" width="78.179687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14.5" customHeight="1" x14ac:dyDescent="0.3">
      <c r="A2" s="7"/>
      <c r="B2" s="121" t="s">
        <v>24</v>
      </c>
      <c r="C2" s="121"/>
      <c r="D2" s="121"/>
      <c r="E2" s="121"/>
      <c r="F2" s="121"/>
      <c r="G2" s="122"/>
    </row>
    <row r="3" spans="1:8" ht="32.5" customHeight="1" x14ac:dyDescent="0.3">
      <c r="A3" s="7"/>
      <c r="B3" s="123" t="s">
        <v>76</v>
      </c>
      <c r="C3" s="123"/>
      <c r="D3" s="123"/>
      <c r="E3" s="123"/>
      <c r="F3" s="123"/>
      <c r="G3" s="124"/>
    </row>
    <row r="4" spans="1:8" ht="22" customHeight="1" x14ac:dyDescent="0.3">
      <c r="A4" s="7"/>
      <c r="B4" s="125" t="s">
        <v>65</v>
      </c>
      <c r="C4" s="125"/>
      <c r="D4" s="125"/>
      <c r="E4" s="125"/>
      <c r="F4" s="125"/>
      <c r="G4" s="125"/>
      <c r="H4" s="8"/>
    </row>
    <row r="5" spans="1:8" ht="14" customHeight="1" x14ac:dyDescent="0.3">
      <c r="A5" s="7"/>
      <c r="B5" s="126" t="s">
        <v>158</v>
      </c>
      <c r="C5" s="126"/>
      <c r="D5" s="126"/>
      <c r="E5" s="126"/>
      <c r="F5" s="126"/>
      <c r="G5" s="126"/>
    </row>
    <row r="6" spans="1:8" x14ac:dyDescent="0.3">
      <c r="A6" s="7"/>
      <c r="B6" s="126"/>
      <c r="C6" s="126"/>
      <c r="D6" s="126"/>
      <c r="E6" s="126"/>
      <c r="F6" s="126"/>
      <c r="G6" s="126"/>
    </row>
    <row r="7" spans="1:8" x14ac:dyDescent="0.3">
      <c r="A7" s="7"/>
      <c r="B7" s="126"/>
      <c r="C7" s="126"/>
      <c r="D7" s="126"/>
      <c r="E7" s="126"/>
      <c r="F7" s="126"/>
      <c r="G7" s="126"/>
    </row>
    <row r="8" spans="1:8" x14ac:dyDescent="0.3">
      <c r="A8" s="7"/>
      <c r="B8" s="126"/>
      <c r="C8" s="126"/>
      <c r="D8" s="126"/>
      <c r="E8" s="126"/>
      <c r="F8" s="126"/>
      <c r="G8" s="126"/>
    </row>
    <row r="9" spans="1:8" x14ac:dyDescent="0.3">
      <c r="A9" s="7"/>
      <c r="B9" s="126"/>
      <c r="C9" s="126"/>
      <c r="D9" s="126"/>
      <c r="E9" s="126"/>
      <c r="F9" s="126"/>
      <c r="G9" s="126"/>
    </row>
    <row r="10" spans="1:8" x14ac:dyDescent="0.3">
      <c r="A10" s="7"/>
      <c r="B10" s="126"/>
      <c r="C10" s="126"/>
      <c r="D10" s="126"/>
      <c r="E10" s="126"/>
      <c r="F10" s="126"/>
      <c r="G10" s="126"/>
    </row>
    <row r="11" spans="1:8" x14ac:dyDescent="0.3">
      <c r="A11" s="7"/>
      <c r="B11" s="126"/>
      <c r="C11" s="126"/>
      <c r="D11" s="126"/>
      <c r="E11" s="126"/>
      <c r="F11" s="126"/>
      <c r="G11" s="126"/>
    </row>
    <row r="12" spans="1:8" x14ac:dyDescent="0.3">
      <c r="A12" s="7"/>
      <c r="B12" s="126"/>
      <c r="C12" s="126"/>
      <c r="D12" s="126"/>
      <c r="E12" s="126"/>
      <c r="F12" s="126"/>
      <c r="G12" s="126"/>
    </row>
    <row r="13" spans="1:8" x14ac:dyDescent="0.3">
      <c r="A13" s="7"/>
      <c r="B13" s="126"/>
      <c r="C13" s="126"/>
      <c r="D13" s="126"/>
      <c r="E13" s="126"/>
      <c r="F13" s="126"/>
      <c r="G13" s="126"/>
    </row>
    <row r="14" spans="1:8" x14ac:dyDescent="0.3">
      <c r="A14" s="7"/>
      <c r="B14" s="126"/>
      <c r="C14" s="126"/>
      <c r="D14" s="126"/>
      <c r="E14" s="126"/>
      <c r="F14" s="126"/>
      <c r="G14" s="126"/>
    </row>
    <row r="15" spans="1:8" x14ac:dyDescent="0.3">
      <c r="A15" s="7"/>
      <c r="B15" s="126"/>
      <c r="C15" s="126"/>
      <c r="D15" s="126"/>
      <c r="E15" s="126"/>
      <c r="F15" s="126"/>
      <c r="G15" s="126"/>
    </row>
    <row r="16" spans="1:8" x14ac:dyDescent="0.3">
      <c r="A16" s="7"/>
      <c r="B16" s="126"/>
      <c r="C16" s="126"/>
      <c r="D16" s="126"/>
      <c r="E16" s="126"/>
      <c r="F16" s="126"/>
      <c r="G16" s="126"/>
    </row>
    <row r="17" spans="1:7" ht="126.5" customHeight="1" x14ac:dyDescent="0.3">
      <c r="A17" s="7"/>
      <c r="B17" s="126"/>
      <c r="C17" s="126"/>
      <c r="D17" s="126"/>
      <c r="E17" s="126"/>
      <c r="F17" s="126"/>
      <c r="G17" s="126"/>
    </row>
    <row r="18" spans="1:7" x14ac:dyDescent="0.3">
      <c r="A18" s="9"/>
      <c r="B18" s="10"/>
      <c r="C18" s="11"/>
      <c r="D18" s="12"/>
      <c r="E18" s="12"/>
      <c r="F18" s="12"/>
      <c r="G18" s="12"/>
    </row>
    <row r="19" spans="1:7" ht="56" customHeight="1" x14ac:dyDescent="0.3">
      <c r="A19" s="13"/>
      <c r="B19" s="127" t="s">
        <v>37</v>
      </c>
      <c r="C19" s="128"/>
      <c r="D19" s="14" t="s">
        <v>1</v>
      </c>
      <c r="E19" s="14" t="s">
        <v>33</v>
      </c>
      <c r="F19" s="14" t="s">
        <v>38</v>
      </c>
      <c r="G19" s="15" t="s">
        <v>55</v>
      </c>
    </row>
    <row r="20" spans="1:7" ht="65" customHeight="1" x14ac:dyDescent="0.3">
      <c r="A20" s="13"/>
      <c r="B20" s="119" t="s">
        <v>159</v>
      </c>
      <c r="C20" s="120"/>
      <c r="D20" s="16" t="s">
        <v>2</v>
      </c>
      <c r="E20" s="16">
        <v>1</v>
      </c>
      <c r="F20" s="35"/>
      <c r="G20" s="17">
        <f>E20*F20</f>
        <v>0</v>
      </c>
    </row>
    <row r="21" spans="1:7" ht="60" customHeight="1" x14ac:dyDescent="0.3">
      <c r="A21" s="13"/>
      <c r="B21" s="129" t="s">
        <v>160</v>
      </c>
      <c r="C21" s="130"/>
      <c r="D21" s="16" t="s">
        <v>2</v>
      </c>
      <c r="E21" s="16">
        <v>1</v>
      </c>
      <c r="F21" s="35"/>
      <c r="G21" s="17">
        <f t="shared" ref="G21:G28" si="0">E21*F21</f>
        <v>0</v>
      </c>
    </row>
    <row r="22" spans="1:7" ht="67.5" customHeight="1" x14ac:dyDescent="0.3">
      <c r="A22" s="13"/>
      <c r="B22" s="129" t="s">
        <v>161</v>
      </c>
      <c r="C22" s="130"/>
      <c r="D22" s="16" t="s">
        <v>2</v>
      </c>
      <c r="E22" s="16">
        <v>1</v>
      </c>
      <c r="F22" s="35"/>
      <c r="G22" s="17">
        <f t="shared" si="0"/>
        <v>0</v>
      </c>
    </row>
    <row r="23" spans="1:7" ht="67.5" customHeight="1" x14ac:dyDescent="0.3">
      <c r="A23" s="13"/>
      <c r="B23" s="119" t="s">
        <v>162</v>
      </c>
      <c r="C23" s="120"/>
      <c r="D23" s="16" t="s">
        <v>2</v>
      </c>
      <c r="E23" s="16">
        <v>1</v>
      </c>
      <c r="F23" s="35"/>
      <c r="G23" s="17">
        <f t="shared" si="0"/>
        <v>0</v>
      </c>
    </row>
    <row r="24" spans="1:7" ht="53.5" customHeight="1" x14ac:dyDescent="0.3">
      <c r="A24" s="13"/>
      <c r="B24" s="119" t="s">
        <v>163</v>
      </c>
      <c r="C24" s="120"/>
      <c r="D24" s="16" t="s">
        <v>2</v>
      </c>
      <c r="E24" s="16">
        <v>1</v>
      </c>
      <c r="F24" s="35"/>
      <c r="G24" s="17">
        <f t="shared" si="0"/>
        <v>0</v>
      </c>
    </row>
    <row r="25" spans="1:7" ht="56.5" customHeight="1" x14ac:dyDescent="0.3">
      <c r="A25" s="13"/>
      <c r="B25" s="119" t="s">
        <v>69</v>
      </c>
      <c r="C25" s="120"/>
      <c r="D25" s="16" t="s">
        <v>2</v>
      </c>
      <c r="E25" s="16">
        <v>1</v>
      </c>
      <c r="F25" s="35"/>
      <c r="G25" s="17">
        <f t="shared" si="0"/>
        <v>0</v>
      </c>
    </row>
    <row r="26" spans="1:7" ht="62.5" customHeight="1" x14ac:dyDescent="0.3">
      <c r="A26" s="13"/>
      <c r="B26" s="101" t="s">
        <v>164</v>
      </c>
      <c r="C26" s="102"/>
      <c r="D26" s="44" t="s">
        <v>2</v>
      </c>
      <c r="E26" s="44">
        <v>1</v>
      </c>
      <c r="F26" s="142"/>
      <c r="G26" s="45">
        <f>'Adhoc Water Quality '!J71</f>
        <v>0</v>
      </c>
    </row>
    <row r="27" spans="1:7" ht="56" customHeight="1" x14ac:dyDescent="0.3">
      <c r="A27" s="13"/>
      <c r="B27" s="101" t="s">
        <v>36</v>
      </c>
      <c r="C27" s="102"/>
      <c r="D27" s="16" t="s">
        <v>2</v>
      </c>
      <c r="E27" s="16">
        <v>1</v>
      </c>
      <c r="F27" s="35"/>
      <c r="G27" s="17">
        <f t="shared" si="0"/>
        <v>0</v>
      </c>
    </row>
    <row r="28" spans="1:7" ht="56.5" customHeight="1" x14ac:dyDescent="0.3">
      <c r="A28" s="13"/>
      <c r="B28" s="103" t="s">
        <v>3</v>
      </c>
      <c r="C28" s="104"/>
      <c r="D28" s="18" t="s">
        <v>34</v>
      </c>
      <c r="E28" s="16">
        <v>1</v>
      </c>
      <c r="F28" s="35"/>
      <c r="G28" s="17">
        <f t="shared" si="0"/>
        <v>0</v>
      </c>
    </row>
    <row r="29" spans="1:7" ht="38" customHeight="1" x14ac:dyDescent="0.3">
      <c r="A29" s="13"/>
      <c r="B29" s="105" t="s">
        <v>66</v>
      </c>
      <c r="C29" s="106"/>
      <c r="D29" s="106"/>
      <c r="E29" s="106"/>
      <c r="F29" s="107"/>
      <c r="G29" s="17">
        <f>SUM(G20:G28)</f>
        <v>0</v>
      </c>
    </row>
    <row r="30" spans="1:7" ht="28" x14ac:dyDescent="0.3">
      <c r="A30" s="13"/>
      <c r="B30" s="14"/>
      <c r="C30" s="14" t="s">
        <v>0</v>
      </c>
      <c r="D30" s="14" t="s">
        <v>1</v>
      </c>
      <c r="E30" s="14" t="s">
        <v>33</v>
      </c>
      <c r="F30" s="14" t="s">
        <v>38</v>
      </c>
      <c r="G30" s="14" t="s">
        <v>56</v>
      </c>
    </row>
    <row r="31" spans="1:7" ht="59" customHeight="1" x14ac:dyDescent="0.3">
      <c r="A31" s="13"/>
      <c r="B31" s="108" t="s">
        <v>26</v>
      </c>
      <c r="C31" s="19" t="s">
        <v>4</v>
      </c>
      <c r="D31" s="16" t="s">
        <v>2</v>
      </c>
      <c r="E31" s="16">
        <v>1</v>
      </c>
      <c r="F31" s="35"/>
      <c r="G31" s="17">
        <f>E31*F31</f>
        <v>0</v>
      </c>
    </row>
    <row r="32" spans="1:7" ht="35" customHeight="1" x14ac:dyDescent="0.3">
      <c r="A32" s="13"/>
      <c r="B32" s="108"/>
      <c r="C32" s="19" t="s">
        <v>5</v>
      </c>
      <c r="D32" s="16" t="s">
        <v>2</v>
      </c>
      <c r="E32" s="16">
        <v>1</v>
      </c>
      <c r="F32" s="35"/>
      <c r="G32" s="17">
        <f t="shared" ref="G32:G34" si="1">E32*F32</f>
        <v>0</v>
      </c>
    </row>
    <row r="33" spans="1:8" ht="33.5" customHeight="1" x14ac:dyDescent="0.3">
      <c r="A33" s="13"/>
      <c r="B33" s="108"/>
      <c r="C33" s="19" t="s">
        <v>6</v>
      </c>
      <c r="D33" s="16" t="s">
        <v>2</v>
      </c>
      <c r="E33" s="16">
        <v>1</v>
      </c>
      <c r="F33" s="35"/>
      <c r="G33" s="17">
        <f t="shared" si="1"/>
        <v>0</v>
      </c>
    </row>
    <row r="34" spans="1:8" ht="36" customHeight="1" x14ac:dyDescent="0.3">
      <c r="A34" s="13"/>
      <c r="B34" s="108"/>
      <c r="C34" s="19" t="s">
        <v>7</v>
      </c>
      <c r="D34" s="16" t="s">
        <v>2</v>
      </c>
      <c r="E34" s="16">
        <v>1</v>
      </c>
      <c r="F34" s="35"/>
      <c r="G34" s="17">
        <f t="shared" si="1"/>
        <v>0</v>
      </c>
    </row>
    <row r="35" spans="1:8" ht="36" customHeight="1" x14ac:dyDescent="0.3">
      <c r="A35" s="13"/>
      <c r="B35" s="109" t="s">
        <v>8</v>
      </c>
      <c r="C35" s="109"/>
      <c r="D35" s="109"/>
      <c r="E35" s="109"/>
      <c r="F35" s="20"/>
      <c r="G35" s="17">
        <f>SUM(G31:G34)</f>
        <v>0</v>
      </c>
    </row>
    <row r="36" spans="1:8" x14ac:dyDescent="0.3">
      <c r="A36" s="21"/>
      <c r="B36" s="10"/>
      <c r="C36" s="11"/>
      <c r="D36" s="22"/>
      <c r="E36" s="22"/>
      <c r="F36" s="22"/>
      <c r="G36" s="22"/>
    </row>
    <row r="37" spans="1:8" x14ac:dyDescent="0.3">
      <c r="A37" s="13"/>
      <c r="B37" s="23"/>
      <c r="C37" s="24"/>
      <c r="D37" s="25"/>
      <c r="E37" s="12"/>
      <c r="F37" s="12"/>
      <c r="G37" s="12"/>
    </row>
    <row r="38" spans="1:8" ht="28.25" customHeight="1" x14ac:dyDescent="0.3">
      <c r="A38" s="13"/>
      <c r="B38" s="127" t="s">
        <v>9</v>
      </c>
      <c r="C38" s="128"/>
      <c r="D38" s="36"/>
      <c r="E38" s="110" t="s">
        <v>75</v>
      </c>
      <c r="F38" s="111"/>
      <c r="G38" s="112"/>
      <c r="H38" s="8"/>
    </row>
    <row r="39" spans="1:8" s="6" customFormat="1" ht="28.5" customHeight="1" x14ac:dyDescent="0.35">
      <c r="A39" s="27" t="s">
        <v>44</v>
      </c>
      <c r="B39" s="28" t="s">
        <v>27</v>
      </c>
      <c r="C39" s="29">
        <f>SUM(G29:G29)</f>
        <v>0</v>
      </c>
      <c r="D39" s="36"/>
      <c r="E39" s="113"/>
      <c r="F39" s="114"/>
      <c r="G39" s="115"/>
      <c r="H39" s="26"/>
    </row>
    <row r="40" spans="1:8" s="6" customFormat="1" ht="28.5" customHeight="1" x14ac:dyDescent="0.35">
      <c r="A40" s="27" t="s">
        <v>45</v>
      </c>
      <c r="B40" s="28" t="s">
        <v>10</v>
      </c>
      <c r="C40" s="29">
        <f>SUM(G35:G35)</f>
        <v>0</v>
      </c>
      <c r="D40" s="36"/>
      <c r="E40" s="113"/>
      <c r="F40" s="114"/>
      <c r="G40" s="115"/>
      <c r="H40" s="26"/>
    </row>
    <row r="41" spans="1:8" s="6" customFormat="1" ht="28.5" customHeight="1" x14ac:dyDescent="0.35">
      <c r="A41" s="27" t="s">
        <v>46</v>
      </c>
      <c r="B41" s="19" t="s">
        <v>51</v>
      </c>
      <c r="C41" s="29">
        <f>SUM(C39:C40)</f>
        <v>0</v>
      </c>
      <c r="D41" s="36"/>
      <c r="E41" s="113"/>
      <c r="F41" s="114"/>
      <c r="G41" s="115"/>
      <c r="H41" s="26"/>
    </row>
    <row r="42" spans="1:8" s="6" customFormat="1" ht="28.5" customHeight="1" x14ac:dyDescent="0.35">
      <c r="A42" s="27" t="s">
        <v>47</v>
      </c>
      <c r="B42" s="28" t="s">
        <v>40</v>
      </c>
      <c r="C42" s="29">
        <f>C41*(1+3.1%)</f>
        <v>0</v>
      </c>
      <c r="D42" s="36"/>
      <c r="E42" s="113"/>
      <c r="F42" s="114"/>
      <c r="G42" s="115"/>
      <c r="H42" s="26"/>
    </row>
    <row r="43" spans="1:8" s="6" customFormat="1" ht="28.5" customHeight="1" x14ac:dyDescent="0.35">
      <c r="A43" s="27" t="s">
        <v>48</v>
      </c>
      <c r="B43" s="28" t="s">
        <v>41</v>
      </c>
      <c r="C43" s="29">
        <f>C42*(1+3%)</f>
        <v>0</v>
      </c>
      <c r="D43" s="36"/>
      <c r="E43" s="113"/>
      <c r="F43" s="114"/>
      <c r="G43" s="115"/>
      <c r="H43" s="26"/>
    </row>
    <row r="44" spans="1:8" s="6" customFormat="1" ht="28.5" customHeight="1" x14ac:dyDescent="0.35">
      <c r="A44" s="27" t="s">
        <v>49</v>
      </c>
      <c r="B44" s="28" t="s">
        <v>42</v>
      </c>
      <c r="C44" s="29">
        <f>C43*(1+2.9%)</f>
        <v>0</v>
      </c>
      <c r="D44" s="36"/>
      <c r="E44" s="113"/>
      <c r="F44" s="114"/>
      <c r="G44" s="115"/>
      <c r="H44" s="26"/>
    </row>
    <row r="45" spans="1:8" s="6" customFormat="1" ht="28.5" customHeight="1" x14ac:dyDescent="0.35">
      <c r="A45" s="27" t="s">
        <v>50</v>
      </c>
      <c r="B45" s="28" t="s">
        <v>43</v>
      </c>
      <c r="C45" s="29">
        <f>C44*(1+3%)</f>
        <v>0</v>
      </c>
      <c r="D45" s="36"/>
      <c r="E45" s="113"/>
      <c r="F45" s="114"/>
      <c r="G45" s="115"/>
      <c r="H45" s="26"/>
    </row>
    <row r="46" spans="1:8" s="6" customFormat="1" ht="43" customHeight="1" x14ac:dyDescent="0.35">
      <c r="A46" s="27" t="s">
        <v>52</v>
      </c>
      <c r="B46" s="19" t="s">
        <v>53</v>
      </c>
      <c r="C46" s="29">
        <f>SUM(C41:C45)</f>
        <v>0</v>
      </c>
      <c r="D46" s="36"/>
      <c r="E46" s="116"/>
      <c r="F46" s="117"/>
      <c r="G46" s="118"/>
      <c r="H46" s="26"/>
    </row>
    <row r="47" spans="1:8" s="6" customFormat="1" x14ac:dyDescent="0.35">
      <c r="A47" s="5"/>
      <c r="B47" s="30"/>
      <c r="C47" s="31"/>
      <c r="E47" s="22"/>
      <c r="F47" s="22"/>
      <c r="G47" s="22"/>
    </row>
    <row r="48" spans="1:8" s="6" customFormat="1" x14ac:dyDescent="0.35">
      <c r="C48" s="4"/>
    </row>
    <row r="49" spans="1:4" s="6" customFormat="1" ht="29" customHeight="1" x14ac:dyDescent="0.35">
      <c r="A49" s="27"/>
      <c r="B49" s="32" t="s">
        <v>11</v>
      </c>
      <c r="C49" s="1"/>
      <c r="D49" s="26"/>
    </row>
    <row r="50" spans="1:4" s="6" customFormat="1" ht="27.5" customHeight="1" x14ac:dyDescent="0.35">
      <c r="A50" s="27"/>
      <c r="B50" s="32" t="s">
        <v>12</v>
      </c>
      <c r="C50" s="1"/>
      <c r="D50" s="26"/>
    </row>
    <row r="51" spans="1:4" s="6" customFormat="1" ht="29" customHeight="1" x14ac:dyDescent="0.35">
      <c r="A51" s="27"/>
      <c r="B51" s="32" t="s">
        <v>13</v>
      </c>
      <c r="C51" s="1"/>
      <c r="D51" s="26"/>
    </row>
    <row r="52" spans="1:4" s="6" customFormat="1" ht="34.5" customHeight="1" x14ac:dyDescent="0.35">
      <c r="A52" s="27"/>
      <c r="B52" s="32" t="s">
        <v>14</v>
      </c>
      <c r="C52" s="1"/>
      <c r="D52" s="26"/>
    </row>
  </sheetData>
  <sheetProtection algorithmName="SHA-512" hashValue="r//yex8RYZsPszdDuUMRRoC3/zJn7dvhVY0V7JmZ/6nY8srzT9SL7p5d4Q+5B6NkZHzWDCWEK5mUXFytHlmkbQ==" saltValue="LSsI540DoGgiqJj28/j0HQ==" spinCount="100000" sheet="1" objects="1" scenarios="1"/>
  <mergeCells count="19">
    <mergeCell ref="B25:C25"/>
    <mergeCell ref="B2:G2"/>
    <mergeCell ref="B3:G3"/>
    <mergeCell ref="B4:G4"/>
    <mergeCell ref="B5:G17"/>
    <mergeCell ref="B19:C19"/>
    <mergeCell ref="B20:C20"/>
    <mergeCell ref="B21:C21"/>
    <mergeCell ref="B22:C22"/>
    <mergeCell ref="B23:C23"/>
    <mergeCell ref="B24:C24"/>
    <mergeCell ref="B38:C38"/>
    <mergeCell ref="B26:C26"/>
    <mergeCell ref="B27:C27"/>
    <mergeCell ref="B28:C28"/>
    <mergeCell ref="B29:F29"/>
    <mergeCell ref="B31:B34"/>
    <mergeCell ref="B35:E35"/>
    <mergeCell ref="E38:G46"/>
  </mergeCells>
  <dataValidations count="2">
    <dataValidation type="decimal" allowBlank="1" showErrorMessage="1" errorTitle="Incorrect Input" error="Input only values e.g. 150.50" sqref="G31:G35" xr:uid="{05F72244-DB5C-4D6D-94B4-681693CAC3FE}">
      <formula1>0</formula1>
      <formula2>1E+23</formula2>
    </dataValidation>
    <dataValidation type="decimal" allowBlank="1" showErrorMessage="1" errorTitle="Incorrect Input" error="Input only values e.g. 150.50" promptTitle="Incorrect Input" prompt="Input only whole numbers. E.g. 150" sqref="G20:G29" xr:uid="{5EB52837-7024-458D-96C5-48897C94D4C1}">
      <formula1>0</formula1>
      <formula2>1E+23</formula2>
    </dataValidation>
  </dataValidations>
  <pageMargins left="0.70866141732283472" right="0.70866141732283472" top="0.74803149606299213" bottom="0.74803149606299213" header="0.31496062992125984" footer="0.31496062992125984"/>
  <pageSetup orientation="portrait" r:id="rId1"/>
  <colBreaks count="1" manualBreakCount="1">
    <brk id="2" max="1048575" man="1"/>
  </colBreaks>
  <ignoredErrors>
    <ignoredError sqref="G2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3681B-1133-42B0-9C40-B3465027F470}">
  <sheetPr>
    <pageSetUpPr fitToPage="1"/>
  </sheetPr>
  <dimension ref="A1:H52"/>
  <sheetViews>
    <sheetView topLeftCell="A24" zoomScale="80" zoomScaleNormal="80" zoomScaleSheetLayoutView="80" workbookViewId="0">
      <selection activeCell="F27" sqref="F27"/>
    </sheetView>
  </sheetViews>
  <sheetFormatPr defaultColWidth="8.6328125" defaultRowHeight="14" x14ac:dyDescent="0.3"/>
  <cols>
    <col min="1" max="1" width="8.6328125" style="2"/>
    <col min="2" max="2" width="52.36328125" style="33" customWidth="1"/>
    <col min="3" max="3" width="71.8164062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14.5" customHeight="1" x14ac:dyDescent="0.3">
      <c r="A2" s="7"/>
      <c r="B2" s="121" t="s">
        <v>19</v>
      </c>
      <c r="C2" s="121"/>
      <c r="D2" s="121"/>
      <c r="E2" s="121"/>
      <c r="F2" s="121"/>
      <c r="G2" s="122"/>
    </row>
    <row r="3" spans="1:8" ht="32.5" customHeight="1" x14ac:dyDescent="0.3">
      <c r="A3" s="7"/>
      <c r="B3" s="123" t="s">
        <v>76</v>
      </c>
      <c r="C3" s="123"/>
      <c r="D3" s="123"/>
      <c r="E3" s="123"/>
      <c r="F3" s="123"/>
      <c r="G3" s="124"/>
    </row>
    <row r="4" spans="1:8" ht="22" customHeight="1" x14ac:dyDescent="0.3">
      <c r="A4" s="7"/>
      <c r="B4" s="125" t="s">
        <v>65</v>
      </c>
      <c r="C4" s="125"/>
      <c r="D4" s="125"/>
      <c r="E4" s="125"/>
      <c r="F4" s="125"/>
      <c r="G4" s="125"/>
      <c r="H4" s="8"/>
    </row>
    <row r="5" spans="1:8" ht="14" customHeight="1" x14ac:dyDescent="0.3">
      <c r="A5" s="7"/>
      <c r="B5" s="131" t="s">
        <v>158</v>
      </c>
      <c r="C5" s="132"/>
      <c r="D5" s="132"/>
      <c r="E5" s="132"/>
      <c r="F5" s="132"/>
      <c r="G5" s="133"/>
      <c r="H5" s="8"/>
    </row>
    <row r="6" spans="1:8" x14ac:dyDescent="0.3">
      <c r="A6" s="7"/>
      <c r="B6" s="134"/>
      <c r="C6" s="135"/>
      <c r="D6" s="135"/>
      <c r="E6" s="135"/>
      <c r="F6" s="135"/>
      <c r="G6" s="136"/>
      <c r="H6" s="8"/>
    </row>
    <row r="7" spans="1:8" x14ac:dyDescent="0.3">
      <c r="A7" s="7"/>
      <c r="B7" s="134"/>
      <c r="C7" s="135"/>
      <c r="D7" s="135"/>
      <c r="E7" s="135"/>
      <c r="F7" s="135"/>
      <c r="G7" s="136"/>
      <c r="H7" s="8"/>
    </row>
    <row r="8" spans="1:8" x14ac:dyDescent="0.3">
      <c r="A8" s="7"/>
      <c r="B8" s="134"/>
      <c r="C8" s="135"/>
      <c r="D8" s="135"/>
      <c r="E8" s="135"/>
      <c r="F8" s="135"/>
      <c r="G8" s="136"/>
      <c r="H8" s="8"/>
    </row>
    <row r="9" spans="1:8" x14ac:dyDescent="0.3">
      <c r="A9" s="7"/>
      <c r="B9" s="134"/>
      <c r="C9" s="135"/>
      <c r="D9" s="135"/>
      <c r="E9" s="135"/>
      <c r="F9" s="135"/>
      <c r="G9" s="136"/>
      <c r="H9" s="8"/>
    </row>
    <row r="10" spans="1:8" x14ac:dyDescent="0.3">
      <c r="A10" s="7"/>
      <c r="B10" s="134"/>
      <c r="C10" s="135"/>
      <c r="D10" s="135"/>
      <c r="E10" s="135"/>
      <c r="F10" s="135"/>
      <c r="G10" s="136"/>
      <c r="H10" s="8"/>
    </row>
    <row r="11" spans="1:8" x14ac:dyDescent="0.3">
      <c r="A11" s="7"/>
      <c r="B11" s="134"/>
      <c r="C11" s="135"/>
      <c r="D11" s="135"/>
      <c r="E11" s="135"/>
      <c r="F11" s="135"/>
      <c r="G11" s="136"/>
      <c r="H11" s="8"/>
    </row>
    <row r="12" spans="1:8" x14ac:dyDescent="0.3">
      <c r="A12" s="7"/>
      <c r="B12" s="134"/>
      <c r="C12" s="135"/>
      <c r="D12" s="135"/>
      <c r="E12" s="135"/>
      <c r="F12" s="135"/>
      <c r="G12" s="136"/>
      <c r="H12" s="8"/>
    </row>
    <row r="13" spans="1:8" x14ac:dyDescent="0.3">
      <c r="A13" s="7"/>
      <c r="B13" s="134"/>
      <c r="C13" s="135"/>
      <c r="D13" s="135"/>
      <c r="E13" s="135"/>
      <c r="F13" s="135"/>
      <c r="G13" s="136"/>
      <c r="H13" s="8"/>
    </row>
    <row r="14" spans="1:8" x14ac:dyDescent="0.3">
      <c r="A14" s="7"/>
      <c r="B14" s="134"/>
      <c r="C14" s="135"/>
      <c r="D14" s="135"/>
      <c r="E14" s="135"/>
      <c r="F14" s="135"/>
      <c r="G14" s="136"/>
      <c r="H14" s="8"/>
    </row>
    <row r="15" spans="1:8" x14ac:dyDescent="0.3">
      <c r="A15" s="7"/>
      <c r="B15" s="134"/>
      <c r="C15" s="135"/>
      <c r="D15" s="135"/>
      <c r="E15" s="135"/>
      <c r="F15" s="135"/>
      <c r="G15" s="136"/>
      <c r="H15" s="8"/>
    </row>
    <row r="16" spans="1:8" x14ac:dyDescent="0.3">
      <c r="A16" s="7"/>
      <c r="B16" s="134"/>
      <c r="C16" s="135"/>
      <c r="D16" s="135"/>
      <c r="E16" s="135"/>
      <c r="F16" s="135"/>
      <c r="G16" s="136"/>
      <c r="H16" s="8"/>
    </row>
    <row r="17" spans="1:8" ht="126.5" customHeight="1" x14ac:dyDescent="0.3">
      <c r="A17" s="7"/>
      <c r="B17" s="137"/>
      <c r="C17" s="138"/>
      <c r="D17" s="138"/>
      <c r="E17" s="138"/>
      <c r="F17" s="138"/>
      <c r="G17" s="139"/>
      <c r="H17" s="8"/>
    </row>
    <row r="18" spans="1:8" x14ac:dyDescent="0.3">
      <c r="A18" s="9"/>
      <c r="B18" s="10"/>
      <c r="C18" s="11"/>
      <c r="D18" s="12"/>
      <c r="E18" s="12"/>
      <c r="F18" s="12"/>
      <c r="G18" s="12"/>
    </row>
    <row r="19" spans="1:8" ht="56" customHeight="1" x14ac:dyDescent="0.3">
      <c r="A19" s="13"/>
      <c r="B19" s="127" t="s">
        <v>37</v>
      </c>
      <c r="C19" s="128"/>
      <c r="D19" s="14" t="s">
        <v>1</v>
      </c>
      <c r="E19" s="14" t="s">
        <v>33</v>
      </c>
      <c r="F19" s="14" t="s">
        <v>38</v>
      </c>
      <c r="G19" s="15" t="s">
        <v>55</v>
      </c>
    </row>
    <row r="20" spans="1:8" ht="65" customHeight="1" x14ac:dyDescent="0.3">
      <c r="A20" s="13"/>
      <c r="B20" s="119" t="s">
        <v>166</v>
      </c>
      <c r="C20" s="120"/>
      <c r="D20" s="16" t="s">
        <v>2</v>
      </c>
      <c r="E20" s="16">
        <v>1</v>
      </c>
      <c r="F20" s="35"/>
      <c r="G20" s="17">
        <f>E20*F20</f>
        <v>0</v>
      </c>
    </row>
    <row r="21" spans="1:8" ht="60" customHeight="1" x14ac:dyDescent="0.3">
      <c r="A21" s="13"/>
      <c r="B21" s="129" t="s">
        <v>167</v>
      </c>
      <c r="C21" s="130"/>
      <c r="D21" s="16" t="s">
        <v>2</v>
      </c>
      <c r="E21" s="16">
        <v>1</v>
      </c>
      <c r="F21" s="35"/>
      <c r="G21" s="17">
        <f t="shared" ref="G21:G28" si="0">E21*F21</f>
        <v>0</v>
      </c>
    </row>
    <row r="22" spans="1:8" ht="67.5" customHeight="1" x14ac:dyDescent="0.3">
      <c r="A22" s="13"/>
      <c r="B22" s="129" t="s">
        <v>168</v>
      </c>
      <c r="C22" s="130"/>
      <c r="D22" s="16" t="s">
        <v>2</v>
      </c>
      <c r="E22" s="16">
        <v>1</v>
      </c>
      <c r="F22" s="35"/>
      <c r="G22" s="17">
        <f t="shared" si="0"/>
        <v>0</v>
      </c>
    </row>
    <row r="23" spans="1:8" ht="67.5" customHeight="1" x14ac:dyDescent="0.3">
      <c r="A23" s="13"/>
      <c r="B23" s="119" t="s">
        <v>169</v>
      </c>
      <c r="C23" s="120"/>
      <c r="D23" s="16" t="s">
        <v>2</v>
      </c>
      <c r="E23" s="16">
        <v>1</v>
      </c>
      <c r="F23" s="35"/>
      <c r="G23" s="17">
        <f t="shared" si="0"/>
        <v>0</v>
      </c>
    </row>
    <row r="24" spans="1:8" ht="53.5" customHeight="1" x14ac:dyDescent="0.3">
      <c r="A24" s="13"/>
      <c r="B24" s="119" t="s">
        <v>170</v>
      </c>
      <c r="C24" s="120"/>
      <c r="D24" s="16" t="s">
        <v>2</v>
      </c>
      <c r="E24" s="16">
        <v>1</v>
      </c>
      <c r="F24" s="35"/>
      <c r="G24" s="17">
        <f t="shared" si="0"/>
        <v>0</v>
      </c>
    </row>
    <row r="25" spans="1:8" ht="56.5" customHeight="1" x14ac:dyDescent="0.3">
      <c r="A25" s="13"/>
      <c r="B25" s="119" t="s">
        <v>70</v>
      </c>
      <c r="C25" s="120"/>
      <c r="D25" s="16" t="s">
        <v>2</v>
      </c>
      <c r="E25" s="16">
        <v>1</v>
      </c>
      <c r="F25" s="35"/>
      <c r="G25" s="17">
        <f t="shared" si="0"/>
        <v>0</v>
      </c>
    </row>
    <row r="26" spans="1:8" ht="62.5" customHeight="1" x14ac:dyDescent="0.3">
      <c r="A26" s="13"/>
      <c r="B26" s="101" t="s">
        <v>165</v>
      </c>
      <c r="C26" s="102"/>
      <c r="D26" s="44" t="s">
        <v>2</v>
      </c>
      <c r="E26" s="44">
        <v>1</v>
      </c>
      <c r="F26" s="142"/>
      <c r="G26" s="45">
        <f>'Adhoc Water Quality '!M71</f>
        <v>0</v>
      </c>
    </row>
    <row r="27" spans="1:8" ht="56" customHeight="1" x14ac:dyDescent="0.3">
      <c r="A27" s="13"/>
      <c r="B27" s="101" t="s">
        <v>36</v>
      </c>
      <c r="C27" s="102"/>
      <c r="D27" s="16" t="s">
        <v>2</v>
      </c>
      <c r="E27" s="16">
        <v>1</v>
      </c>
      <c r="F27" s="35"/>
      <c r="G27" s="17">
        <f t="shared" si="0"/>
        <v>0</v>
      </c>
    </row>
    <row r="28" spans="1:8" ht="56.5" customHeight="1" x14ac:dyDescent="0.3">
      <c r="A28" s="13"/>
      <c r="B28" s="103" t="s">
        <v>3</v>
      </c>
      <c r="C28" s="104"/>
      <c r="D28" s="18" t="s">
        <v>34</v>
      </c>
      <c r="E28" s="16">
        <v>1</v>
      </c>
      <c r="F28" s="35"/>
      <c r="G28" s="17">
        <f t="shared" si="0"/>
        <v>0</v>
      </c>
    </row>
    <row r="29" spans="1:8" ht="38" customHeight="1" x14ac:dyDescent="0.3">
      <c r="A29" s="13"/>
      <c r="B29" s="105" t="s">
        <v>67</v>
      </c>
      <c r="C29" s="106"/>
      <c r="D29" s="106"/>
      <c r="E29" s="106"/>
      <c r="F29" s="107"/>
      <c r="G29" s="17">
        <f>SUM(G20:G28)</f>
        <v>0</v>
      </c>
    </row>
    <row r="30" spans="1:8" ht="28" x14ac:dyDescent="0.3">
      <c r="A30" s="13"/>
      <c r="B30" s="14"/>
      <c r="C30" s="14" t="s">
        <v>0</v>
      </c>
      <c r="D30" s="14" t="s">
        <v>1</v>
      </c>
      <c r="E30" s="14" t="s">
        <v>33</v>
      </c>
      <c r="F30" s="14" t="s">
        <v>38</v>
      </c>
      <c r="G30" s="14" t="s">
        <v>56</v>
      </c>
    </row>
    <row r="31" spans="1:8" ht="59" customHeight="1" x14ac:dyDescent="0.3">
      <c r="A31" s="13"/>
      <c r="B31" s="108" t="s">
        <v>26</v>
      </c>
      <c r="C31" s="19" t="s">
        <v>4</v>
      </c>
      <c r="D31" s="16" t="s">
        <v>2</v>
      </c>
      <c r="E31" s="16">
        <v>1</v>
      </c>
      <c r="F31" s="35"/>
      <c r="G31" s="17">
        <f>E31*F31</f>
        <v>0</v>
      </c>
    </row>
    <row r="32" spans="1:8" ht="35" customHeight="1" x14ac:dyDescent="0.3">
      <c r="A32" s="13"/>
      <c r="B32" s="108"/>
      <c r="C32" s="19" t="s">
        <v>5</v>
      </c>
      <c r="D32" s="16" t="s">
        <v>2</v>
      </c>
      <c r="E32" s="16">
        <v>1</v>
      </c>
      <c r="F32" s="35"/>
      <c r="G32" s="17">
        <f t="shared" ref="G32:G34" si="1">E32*F32</f>
        <v>0</v>
      </c>
    </row>
    <row r="33" spans="1:7" ht="33.5" customHeight="1" x14ac:dyDescent="0.3">
      <c r="A33" s="13"/>
      <c r="B33" s="108"/>
      <c r="C33" s="19" t="s">
        <v>6</v>
      </c>
      <c r="D33" s="16" t="s">
        <v>2</v>
      </c>
      <c r="E33" s="16">
        <v>1</v>
      </c>
      <c r="F33" s="35"/>
      <c r="G33" s="17">
        <f t="shared" si="1"/>
        <v>0</v>
      </c>
    </row>
    <row r="34" spans="1:7" ht="36" customHeight="1" x14ac:dyDescent="0.3">
      <c r="A34" s="13"/>
      <c r="B34" s="108"/>
      <c r="C34" s="19" t="s">
        <v>7</v>
      </c>
      <c r="D34" s="16" t="s">
        <v>2</v>
      </c>
      <c r="E34" s="16">
        <v>1</v>
      </c>
      <c r="F34" s="35"/>
      <c r="G34" s="17">
        <f t="shared" si="1"/>
        <v>0</v>
      </c>
    </row>
    <row r="35" spans="1:7" ht="36" customHeight="1" x14ac:dyDescent="0.3">
      <c r="A35" s="13"/>
      <c r="B35" s="109" t="s">
        <v>8</v>
      </c>
      <c r="C35" s="109"/>
      <c r="D35" s="109"/>
      <c r="E35" s="109"/>
      <c r="F35" s="20"/>
      <c r="G35" s="17">
        <f>SUM(G31:G34)</f>
        <v>0</v>
      </c>
    </row>
    <row r="36" spans="1:7" x14ac:dyDescent="0.3">
      <c r="A36" s="21"/>
      <c r="B36" s="10"/>
      <c r="C36" s="11"/>
      <c r="D36" s="22"/>
      <c r="E36" s="22"/>
      <c r="F36" s="22"/>
      <c r="G36" s="22"/>
    </row>
    <row r="37" spans="1:7" x14ac:dyDescent="0.3">
      <c r="A37" s="13"/>
      <c r="B37" s="23"/>
      <c r="C37" s="24"/>
      <c r="D37" s="25"/>
      <c r="E37" s="22"/>
      <c r="F37" s="22"/>
      <c r="G37" s="22"/>
    </row>
    <row r="38" spans="1:7" ht="28.25" customHeight="1" x14ac:dyDescent="0.3">
      <c r="A38" s="13"/>
      <c r="B38" s="100" t="s">
        <v>9</v>
      </c>
      <c r="C38" s="100"/>
      <c r="D38" s="26"/>
      <c r="E38" s="110" t="s">
        <v>73</v>
      </c>
      <c r="F38" s="111"/>
      <c r="G38" s="112"/>
    </row>
    <row r="39" spans="1:7" s="6" customFormat="1" ht="28.5" customHeight="1" x14ac:dyDescent="0.35">
      <c r="A39" s="27" t="s">
        <v>44</v>
      </c>
      <c r="B39" s="28" t="s">
        <v>28</v>
      </c>
      <c r="C39" s="29">
        <f>SUM(G29:G29)</f>
        <v>0</v>
      </c>
      <c r="D39" s="26"/>
      <c r="E39" s="113"/>
      <c r="F39" s="114"/>
      <c r="G39" s="115"/>
    </row>
    <row r="40" spans="1:7" s="6" customFormat="1" ht="28.5" customHeight="1" x14ac:dyDescent="0.35">
      <c r="A40" s="27" t="s">
        <v>45</v>
      </c>
      <c r="B40" s="28" t="s">
        <v>10</v>
      </c>
      <c r="C40" s="29">
        <f>SUM(G35:G35)</f>
        <v>0</v>
      </c>
      <c r="D40" s="26"/>
      <c r="E40" s="113"/>
      <c r="F40" s="114"/>
      <c r="G40" s="115"/>
    </row>
    <row r="41" spans="1:7" s="6" customFormat="1" ht="28.5" customHeight="1" x14ac:dyDescent="0.35">
      <c r="A41" s="27" t="s">
        <v>46</v>
      </c>
      <c r="B41" s="19" t="s">
        <v>51</v>
      </c>
      <c r="C41" s="29">
        <f>SUM(C39:C40)</f>
        <v>0</v>
      </c>
      <c r="D41" s="26"/>
      <c r="E41" s="113"/>
      <c r="F41" s="114"/>
      <c r="G41" s="115"/>
    </row>
    <row r="42" spans="1:7" s="6" customFormat="1" ht="28.5" customHeight="1" x14ac:dyDescent="0.35">
      <c r="A42" s="27" t="s">
        <v>47</v>
      </c>
      <c r="B42" s="28" t="s">
        <v>40</v>
      </c>
      <c r="C42" s="29">
        <f>C41*(1+3.1%)</f>
        <v>0</v>
      </c>
      <c r="D42" s="26"/>
      <c r="E42" s="113"/>
      <c r="F42" s="114"/>
      <c r="G42" s="115"/>
    </row>
    <row r="43" spans="1:7" s="6" customFormat="1" ht="28.5" customHeight="1" x14ac:dyDescent="0.35">
      <c r="A43" s="27" t="s">
        <v>48</v>
      </c>
      <c r="B43" s="28" t="s">
        <v>41</v>
      </c>
      <c r="C43" s="29">
        <f>C42*(1+3%)</f>
        <v>0</v>
      </c>
      <c r="D43" s="26"/>
      <c r="E43" s="113"/>
      <c r="F43" s="114"/>
      <c r="G43" s="115"/>
    </row>
    <row r="44" spans="1:7" s="6" customFormat="1" ht="28.5" customHeight="1" x14ac:dyDescent="0.35">
      <c r="A44" s="27" t="s">
        <v>49</v>
      </c>
      <c r="B44" s="28" t="s">
        <v>42</v>
      </c>
      <c r="C44" s="29">
        <f>C43*(1+2.9%)</f>
        <v>0</v>
      </c>
      <c r="D44" s="26"/>
      <c r="E44" s="113"/>
      <c r="F44" s="114"/>
      <c r="G44" s="115"/>
    </row>
    <row r="45" spans="1:7" s="6" customFormat="1" ht="28.5" customHeight="1" x14ac:dyDescent="0.35">
      <c r="A45" s="27" t="s">
        <v>50</v>
      </c>
      <c r="B45" s="28" t="s">
        <v>43</v>
      </c>
      <c r="C45" s="29">
        <f>C44*(1+3%)</f>
        <v>0</v>
      </c>
      <c r="D45" s="26"/>
      <c r="E45" s="113"/>
      <c r="F45" s="114"/>
      <c r="G45" s="115"/>
    </row>
    <row r="46" spans="1:7" s="6" customFormat="1" ht="41.5" customHeight="1" x14ac:dyDescent="0.35">
      <c r="A46" s="27" t="s">
        <v>52</v>
      </c>
      <c r="B46" s="19" t="s">
        <v>53</v>
      </c>
      <c r="C46" s="29">
        <f>SUM(C41:C45)</f>
        <v>0</v>
      </c>
      <c r="D46" s="26"/>
      <c r="E46" s="116"/>
      <c r="F46" s="117"/>
      <c r="G46" s="118"/>
    </row>
    <row r="47" spans="1:7" s="6" customFormat="1" x14ac:dyDescent="0.35">
      <c r="A47" s="5"/>
      <c r="B47" s="30"/>
      <c r="C47" s="31"/>
    </row>
    <row r="48" spans="1:7" s="6" customFormat="1" x14ac:dyDescent="0.35">
      <c r="C48" s="4"/>
    </row>
    <row r="49" spans="1:4" s="6" customFormat="1" ht="29" customHeight="1" x14ac:dyDescent="0.35">
      <c r="A49" s="27"/>
      <c r="B49" s="32" t="s">
        <v>11</v>
      </c>
      <c r="C49" s="1"/>
      <c r="D49" s="26"/>
    </row>
    <row r="50" spans="1:4" s="6" customFormat="1" ht="27.5" customHeight="1" x14ac:dyDescent="0.35">
      <c r="A50" s="27"/>
      <c r="B50" s="32" t="s">
        <v>12</v>
      </c>
      <c r="C50" s="1"/>
      <c r="D50" s="26"/>
    </row>
    <row r="51" spans="1:4" s="6" customFormat="1" ht="29" customHeight="1" x14ac:dyDescent="0.35">
      <c r="A51" s="27"/>
      <c r="B51" s="32" t="s">
        <v>13</v>
      </c>
      <c r="C51" s="1"/>
      <c r="D51" s="26"/>
    </row>
    <row r="52" spans="1:4" s="6" customFormat="1" ht="34.5" customHeight="1" x14ac:dyDescent="0.35">
      <c r="A52" s="27"/>
      <c r="B52" s="32" t="s">
        <v>14</v>
      </c>
      <c r="C52" s="1"/>
      <c r="D52" s="26"/>
    </row>
  </sheetData>
  <sheetProtection algorithmName="SHA-512" hashValue="9UwmfHttMLZ4+3Uvg55KimdW8K5Q8prBeGGsTY7MckKPYGOpnaPNdTj1WCrrEYpixBa+3SHRVNTM24yIK0J7CA==" saltValue="edLczfH4hOPAXbkyxlCI3w==" spinCount="100000" sheet="1" objects="1" scenarios="1"/>
  <mergeCells count="19">
    <mergeCell ref="B25:C25"/>
    <mergeCell ref="B2:G2"/>
    <mergeCell ref="B3:G3"/>
    <mergeCell ref="B4:G4"/>
    <mergeCell ref="B5:G17"/>
    <mergeCell ref="B19:C19"/>
    <mergeCell ref="B20:C20"/>
    <mergeCell ref="B21:C21"/>
    <mergeCell ref="B22:C22"/>
    <mergeCell ref="B23:C23"/>
    <mergeCell ref="B24:C24"/>
    <mergeCell ref="B38:C38"/>
    <mergeCell ref="B26:C26"/>
    <mergeCell ref="B27:C27"/>
    <mergeCell ref="B28:C28"/>
    <mergeCell ref="B29:F29"/>
    <mergeCell ref="B31:B34"/>
    <mergeCell ref="B35:E35"/>
    <mergeCell ref="E38:G46"/>
  </mergeCells>
  <dataValidations count="2">
    <dataValidation type="decimal" allowBlank="1" showErrorMessage="1" errorTitle="Incorrect Input" error="Input only values e.g. 150.50" sqref="G31:G35" xr:uid="{89284E12-4588-4895-8C1D-C3515C14E7BF}">
      <formula1>0</formula1>
      <formula2>1E+23</formula2>
    </dataValidation>
    <dataValidation type="decimal" allowBlank="1" showErrorMessage="1" errorTitle="Incorrect Input" error="Input only values e.g. 150.50" promptTitle="Incorrect Input" prompt="Input only whole numbers. E.g. 150" sqref="G20:G29" xr:uid="{41851E06-B279-4546-B771-665887EDE901}">
      <formula1>0</formula1>
      <formula2>1E+23</formula2>
    </dataValidation>
  </dataValidations>
  <pageMargins left="0.70866141732283472" right="0.70866141732283472" top="0.74803149606299213" bottom="0.74803149606299213" header="0.31496062992125984" footer="0.31496062992125984"/>
  <pageSetup orientation="portrait" r:id="rId1"/>
  <colBreaks count="1" manualBreakCount="1">
    <brk id="2" max="1048575" man="1"/>
  </colBreaks>
  <ignoredErrors>
    <ignoredError sqref="G26"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84768-5390-457B-BA0C-5207A5CCA2EF}">
  <sheetPr>
    <pageSetUpPr fitToPage="1"/>
  </sheetPr>
  <dimension ref="A1:H51"/>
  <sheetViews>
    <sheetView topLeftCell="A23" zoomScale="80" zoomScaleNormal="80" zoomScaleSheetLayoutView="80" workbookViewId="0">
      <selection activeCell="F27" sqref="F27"/>
    </sheetView>
  </sheetViews>
  <sheetFormatPr defaultColWidth="8.6328125" defaultRowHeight="14" x14ac:dyDescent="0.3"/>
  <cols>
    <col min="1" max="1" width="8.6328125" style="2"/>
    <col min="2" max="2" width="52.36328125" style="33" customWidth="1"/>
    <col min="3" max="3" width="71.8164062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14.5" customHeight="1" x14ac:dyDescent="0.3">
      <c r="A2" s="7"/>
      <c r="B2" s="121" t="s">
        <v>23</v>
      </c>
      <c r="C2" s="121"/>
      <c r="D2" s="121"/>
      <c r="E2" s="121"/>
      <c r="F2" s="121"/>
      <c r="G2" s="122"/>
    </row>
    <row r="3" spans="1:8" ht="32.5" customHeight="1" x14ac:dyDescent="0.3">
      <c r="A3" s="7"/>
      <c r="B3" s="123" t="s">
        <v>77</v>
      </c>
      <c r="C3" s="140"/>
      <c r="D3" s="140"/>
      <c r="E3" s="140"/>
      <c r="F3" s="140"/>
      <c r="G3" s="141"/>
    </row>
    <row r="4" spans="1:8" ht="22" customHeight="1" x14ac:dyDescent="0.3">
      <c r="A4" s="7"/>
      <c r="B4" s="114" t="s">
        <v>78</v>
      </c>
      <c r="C4" s="114"/>
      <c r="D4" s="114"/>
      <c r="E4" s="114"/>
      <c r="F4" s="114"/>
      <c r="G4" s="114"/>
      <c r="H4" s="8"/>
    </row>
    <row r="5" spans="1:8" ht="14" customHeight="1" x14ac:dyDescent="0.3">
      <c r="A5" s="7"/>
      <c r="B5" s="126" t="s">
        <v>171</v>
      </c>
      <c r="C5" s="126"/>
      <c r="D5" s="126"/>
      <c r="E5" s="126"/>
      <c r="F5" s="126"/>
      <c r="G5" s="126"/>
      <c r="H5" s="8"/>
    </row>
    <row r="6" spans="1:8" x14ac:dyDescent="0.3">
      <c r="A6" s="7"/>
      <c r="B6" s="126"/>
      <c r="C6" s="126"/>
      <c r="D6" s="126"/>
      <c r="E6" s="126"/>
      <c r="F6" s="126"/>
      <c r="G6" s="126"/>
      <c r="H6" s="8"/>
    </row>
    <row r="7" spans="1:8" x14ac:dyDescent="0.3">
      <c r="A7" s="7"/>
      <c r="B7" s="126"/>
      <c r="C7" s="126"/>
      <c r="D7" s="126"/>
      <c r="E7" s="126"/>
      <c r="F7" s="126"/>
      <c r="G7" s="126"/>
      <c r="H7" s="8"/>
    </row>
    <row r="8" spans="1:8" x14ac:dyDescent="0.3">
      <c r="A8" s="7"/>
      <c r="B8" s="126"/>
      <c r="C8" s="126"/>
      <c r="D8" s="126"/>
      <c r="E8" s="126"/>
      <c r="F8" s="126"/>
      <c r="G8" s="126"/>
      <c r="H8" s="8"/>
    </row>
    <row r="9" spans="1:8" x14ac:dyDescent="0.3">
      <c r="A9" s="7"/>
      <c r="B9" s="126"/>
      <c r="C9" s="126"/>
      <c r="D9" s="126"/>
      <c r="E9" s="126"/>
      <c r="F9" s="126"/>
      <c r="G9" s="126"/>
      <c r="H9" s="8"/>
    </row>
    <row r="10" spans="1:8" x14ac:dyDescent="0.3">
      <c r="A10" s="7"/>
      <c r="B10" s="126"/>
      <c r="C10" s="126"/>
      <c r="D10" s="126"/>
      <c r="E10" s="126"/>
      <c r="F10" s="126"/>
      <c r="G10" s="126"/>
      <c r="H10" s="8"/>
    </row>
    <row r="11" spans="1:8" x14ac:dyDescent="0.3">
      <c r="A11" s="7"/>
      <c r="B11" s="126"/>
      <c r="C11" s="126"/>
      <c r="D11" s="126"/>
      <c r="E11" s="126"/>
      <c r="F11" s="126"/>
      <c r="G11" s="126"/>
      <c r="H11" s="8"/>
    </row>
    <row r="12" spans="1:8" x14ac:dyDescent="0.3">
      <c r="A12" s="7"/>
      <c r="B12" s="126"/>
      <c r="C12" s="126"/>
      <c r="D12" s="126"/>
      <c r="E12" s="126"/>
      <c r="F12" s="126"/>
      <c r="G12" s="126"/>
      <c r="H12" s="8"/>
    </row>
    <row r="13" spans="1:8" x14ac:dyDescent="0.3">
      <c r="A13" s="7"/>
      <c r="B13" s="126"/>
      <c r="C13" s="126"/>
      <c r="D13" s="126"/>
      <c r="E13" s="126"/>
      <c r="F13" s="126"/>
      <c r="G13" s="126"/>
      <c r="H13" s="8"/>
    </row>
    <row r="14" spans="1:8" x14ac:dyDescent="0.3">
      <c r="A14" s="7"/>
      <c r="B14" s="126"/>
      <c r="C14" s="126"/>
      <c r="D14" s="126"/>
      <c r="E14" s="126"/>
      <c r="F14" s="126"/>
      <c r="G14" s="126"/>
      <c r="H14" s="8"/>
    </row>
    <row r="15" spans="1:8" x14ac:dyDescent="0.3">
      <c r="A15" s="7"/>
      <c r="B15" s="126"/>
      <c r="C15" s="126"/>
      <c r="D15" s="126"/>
      <c r="E15" s="126"/>
      <c r="F15" s="126"/>
      <c r="G15" s="126"/>
      <c r="H15" s="8"/>
    </row>
    <row r="16" spans="1:8" x14ac:dyDescent="0.3">
      <c r="A16" s="7"/>
      <c r="B16" s="126"/>
      <c r="C16" s="126"/>
      <c r="D16" s="126"/>
      <c r="E16" s="126"/>
      <c r="F16" s="126"/>
      <c r="G16" s="126"/>
      <c r="H16" s="8"/>
    </row>
    <row r="17" spans="1:8" ht="126.5" customHeight="1" x14ac:dyDescent="0.3">
      <c r="A17" s="7"/>
      <c r="B17" s="126"/>
      <c r="C17" s="126"/>
      <c r="D17" s="126"/>
      <c r="E17" s="126"/>
      <c r="F17" s="126"/>
      <c r="G17" s="126"/>
      <c r="H17" s="8"/>
    </row>
    <row r="18" spans="1:8" x14ac:dyDescent="0.3">
      <c r="A18" s="9"/>
      <c r="B18" s="10"/>
      <c r="C18" s="11"/>
      <c r="D18" s="12"/>
      <c r="E18" s="12"/>
      <c r="F18" s="12"/>
      <c r="G18" s="12"/>
    </row>
    <row r="19" spans="1:8" ht="56" customHeight="1" x14ac:dyDescent="0.3">
      <c r="A19" s="13"/>
      <c r="B19" s="127" t="s">
        <v>37</v>
      </c>
      <c r="C19" s="128"/>
      <c r="D19" s="14" t="s">
        <v>1</v>
      </c>
      <c r="E19" s="14" t="s">
        <v>33</v>
      </c>
      <c r="F19" s="14" t="s">
        <v>38</v>
      </c>
      <c r="G19" s="15" t="s">
        <v>55</v>
      </c>
    </row>
    <row r="20" spans="1:8" ht="65" customHeight="1" x14ac:dyDescent="0.3">
      <c r="A20" s="13"/>
      <c r="B20" s="119" t="s">
        <v>172</v>
      </c>
      <c r="C20" s="120"/>
      <c r="D20" s="16" t="s">
        <v>2</v>
      </c>
      <c r="E20" s="16">
        <v>1</v>
      </c>
      <c r="F20" s="35"/>
      <c r="G20" s="17">
        <f>E20*F20</f>
        <v>0</v>
      </c>
    </row>
    <row r="21" spans="1:8" ht="60" customHeight="1" x14ac:dyDescent="0.3">
      <c r="A21" s="13"/>
      <c r="B21" s="129" t="s">
        <v>173</v>
      </c>
      <c r="C21" s="130"/>
      <c r="D21" s="16" t="s">
        <v>2</v>
      </c>
      <c r="E21" s="16">
        <v>1</v>
      </c>
      <c r="F21" s="35"/>
      <c r="G21" s="17">
        <f t="shared" ref="G21:G28" si="0">E21*F21</f>
        <v>0</v>
      </c>
    </row>
    <row r="22" spans="1:8" ht="67.5" customHeight="1" x14ac:dyDescent="0.3">
      <c r="A22" s="13"/>
      <c r="B22" s="129" t="s">
        <v>174</v>
      </c>
      <c r="C22" s="130"/>
      <c r="D22" s="16" t="s">
        <v>2</v>
      </c>
      <c r="E22" s="16">
        <v>1</v>
      </c>
      <c r="F22" s="35"/>
      <c r="G22" s="17">
        <f t="shared" si="0"/>
        <v>0</v>
      </c>
    </row>
    <row r="23" spans="1:8" ht="67.5" customHeight="1" x14ac:dyDescent="0.3">
      <c r="A23" s="13"/>
      <c r="B23" s="119" t="s">
        <v>175</v>
      </c>
      <c r="C23" s="120"/>
      <c r="D23" s="16" t="s">
        <v>2</v>
      </c>
      <c r="E23" s="16">
        <v>1</v>
      </c>
      <c r="F23" s="35"/>
      <c r="G23" s="17">
        <f t="shared" si="0"/>
        <v>0</v>
      </c>
    </row>
    <row r="24" spans="1:8" ht="53.5" customHeight="1" x14ac:dyDescent="0.3">
      <c r="A24" s="13"/>
      <c r="B24" s="119" t="s">
        <v>176</v>
      </c>
      <c r="C24" s="120"/>
      <c r="D24" s="16" t="s">
        <v>2</v>
      </c>
      <c r="E24" s="16">
        <v>1</v>
      </c>
      <c r="F24" s="35"/>
      <c r="G24" s="17">
        <f t="shared" si="0"/>
        <v>0</v>
      </c>
    </row>
    <row r="25" spans="1:8" ht="56.5" customHeight="1" x14ac:dyDescent="0.3">
      <c r="A25" s="13"/>
      <c r="B25" s="119" t="s">
        <v>177</v>
      </c>
      <c r="C25" s="120"/>
      <c r="D25" s="16" t="s">
        <v>2</v>
      </c>
      <c r="E25" s="16">
        <v>1</v>
      </c>
      <c r="F25" s="35"/>
      <c r="G25" s="17">
        <f t="shared" si="0"/>
        <v>0</v>
      </c>
    </row>
    <row r="26" spans="1:8" ht="62.5" customHeight="1" x14ac:dyDescent="0.3">
      <c r="A26" s="13"/>
      <c r="B26" s="101" t="s">
        <v>165</v>
      </c>
      <c r="C26" s="102"/>
      <c r="D26" s="44" t="s">
        <v>2</v>
      </c>
      <c r="E26" s="44">
        <v>1</v>
      </c>
      <c r="F26" s="142"/>
      <c r="G26" s="45">
        <f>'Adhoc Water Quality '!P71</f>
        <v>0</v>
      </c>
    </row>
    <row r="27" spans="1:8" ht="56" customHeight="1" x14ac:dyDescent="0.3">
      <c r="A27" s="13"/>
      <c r="B27" s="101" t="s">
        <v>36</v>
      </c>
      <c r="C27" s="102"/>
      <c r="D27" s="16" t="s">
        <v>2</v>
      </c>
      <c r="E27" s="16">
        <v>1</v>
      </c>
      <c r="F27" s="35"/>
      <c r="G27" s="17">
        <f t="shared" si="0"/>
        <v>0</v>
      </c>
    </row>
    <row r="28" spans="1:8" ht="56.5" customHeight="1" x14ac:dyDescent="0.3">
      <c r="A28" s="13"/>
      <c r="B28" s="103" t="s">
        <v>3</v>
      </c>
      <c r="C28" s="104"/>
      <c r="D28" s="18" t="s">
        <v>34</v>
      </c>
      <c r="E28" s="16">
        <v>1</v>
      </c>
      <c r="F28" s="35"/>
      <c r="G28" s="17">
        <f t="shared" si="0"/>
        <v>0</v>
      </c>
    </row>
    <row r="29" spans="1:8" ht="38" customHeight="1" x14ac:dyDescent="0.3">
      <c r="A29" s="13"/>
      <c r="B29" s="105" t="s">
        <v>67</v>
      </c>
      <c r="C29" s="106"/>
      <c r="D29" s="106"/>
      <c r="E29" s="106"/>
      <c r="F29" s="107"/>
      <c r="G29" s="17">
        <f>SUM(G20:G28)</f>
        <v>0</v>
      </c>
    </row>
    <row r="30" spans="1:8" ht="28" x14ac:dyDescent="0.3">
      <c r="A30" s="13"/>
      <c r="B30" s="14"/>
      <c r="C30" s="14" t="s">
        <v>0</v>
      </c>
      <c r="D30" s="14" t="s">
        <v>1</v>
      </c>
      <c r="E30" s="14" t="s">
        <v>33</v>
      </c>
      <c r="F30" s="14" t="s">
        <v>38</v>
      </c>
      <c r="G30" s="14" t="s">
        <v>56</v>
      </c>
    </row>
    <row r="31" spans="1:8" ht="59" customHeight="1" x14ac:dyDescent="0.3">
      <c r="A31" s="13"/>
      <c r="B31" s="108" t="s">
        <v>26</v>
      </c>
      <c r="C31" s="19" t="s">
        <v>4</v>
      </c>
      <c r="D31" s="16" t="s">
        <v>2</v>
      </c>
      <c r="E31" s="16">
        <v>1</v>
      </c>
      <c r="F31" s="35"/>
      <c r="G31" s="17">
        <f>E31*F31</f>
        <v>0</v>
      </c>
    </row>
    <row r="32" spans="1:8" ht="35" customHeight="1" x14ac:dyDescent="0.3">
      <c r="A32" s="13"/>
      <c r="B32" s="108"/>
      <c r="C32" s="19" t="s">
        <v>5</v>
      </c>
      <c r="D32" s="16" t="s">
        <v>2</v>
      </c>
      <c r="E32" s="16">
        <v>1</v>
      </c>
      <c r="F32" s="35"/>
      <c r="G32" s="17">
        <f t="shared" ref="G32:G34" si="1">E32*F32</f>
        <v>0</v>
      </c>
    </row>
    <row r="33" spans="1:8" ht="33.5" customHeight="1" x14ac:dyDescent="0.3">
      <c r="A33" s="13"/>
      <c r="B33" s="108"/>
      <c r="C33" s="19" t="s">
        <v>6</v>
      </c>
      <c r="D33" s="16" t="s">
        <v>2</v>
      </c>
      <c r="E33" s="16">
        <v>1</v>
      </c>
      <c r="F33" s="35"/>
      <c r="G33" s="17">
        <f t="shared" si="1"/>
        <v>0</v>
      </c>
    </row>
    <row r="34" spans="1:8" ht="36" customHeight="1" x14ac:dyDescent="0.3">
      <c r="A34" s="13"/>
      <c r="B34" s="108"/>
      <c r="C34" s="19" t="s">
        <v>7</v>
      </c>
      <c r="D34" s="16" t="s">
        <v>2</v>
      </c>
      <c r="E34" s="16">
        <v>1</v>
      </c>
      <c r="F34" s="35"/>
      <c r="G34" s="17">
        <f t="shared" si="1"/>
        <v>0</v>
      </c>
    </row>
    <row r="35" spans="1:8" ht="36" customHeight="1" x14ac:dyDescent="0.3">
      <c r="A35" s="13"/>
      <c r="B35" s="109" t="s">
        <v>8</v>
      </c>
      <c r="C35" s="109"/>
      <c r="D35" s="109"/>
      <c r="E35" s="109"/>
      <c r="F35" s="20"/>
      <c r="G35" s="17">
        <f>SUM(G31:G34)</f>
        <v>0</v>
      </c>
    </row>
    <row r="36" spans="1:8" x14ac:dyDescent="0.3">
      <c r="A36" s="21"/>
      <c r="B36" s="10"/>
      <c r="C36" s="11"/>
      <c r="D36" s="22"/>
      <c r="E36" s="22"/>
      <c r="F36" s="22"/>
      <c r="G36" s="22"/>
    </row>
    <row r="37" spans="1:8" x14ac:dyDescent="0.3">
      <c r="A37" s="13"/>
      <c r="B37" s="23"/>
      <c r="C37" s="24"/>
      <c r="D37" s="25"/>
      <c r="E37" s="12"/>
      <c r="F37" s="12"/>
      <c r="G37" s="12"/>
    </row>
    <row r="38" spans="1:8" ht="28.25" customHeight="1" x14ac:dyDescent="0.3">
      <c r="A38" s="13"/>
      <c r="B38" s="100" t="s">
        <v>9</v>
      </c>
      <c r="C38" s="100"/>
      <c r="D38" s="36"/>
      <c r="E38" s="110" t="s">
        <v>73</v>
      </c>
      <c r="F38" s="111"/>
      <c r="G38" s="112"/>
      <c r="H38" s="8"/>
    </row>
    <row r="39" spans="1:8" s="6" customFormat="1" ht="28.5" customHeight="1" x14ac:dyDescent="0.35">
      <c r="A39" s="27" t="s">
        <v>44</v>
      </c>
      <c r="B39" s="28" t="s">
        <v>29</v>
      </c>
      <c r="C39" s="29">
        <f>SUM(G29:G29)</f>
        <v>0</v>
      </c>
      <c r="D39" s="36"/>
      <c r="E39" s="113"/>
      <c r="F39" s="114"/>
      <c r="G39" s="115"/>
      <c r="H39" s="26"/>
    </row>
    <row r="40" spans="1:8" s="6" customFormat="1" ht="28.5" customHeight="1" x14ac:dyDescent="0.35">
      <c r="A40" s="27" t="s">
        <v>45</v>
      </c>
      <c r="B40" s="28" t="s">
        <v>10</v>
      </c>
      <c r="C40" s="29">
        <f>SUM(G35:G35)</f>
        <v>0</v>
      </c>
      <c r="D40" s="36"/>
      <c r="E40" s="113"/>
      <c r="F40" s="114"/>
      <c r="G40" s="115"/>
      <c r="H40" s="26"/>
    </row>
    <row r="41" spans="1:8" s="6" customFormat="1" ht="28.5" customHeight="1" x14ac:dyDescent="0.35">
      <c r="A41" s="27" t="s">
        <v>46</v>
      </c>
      <c r="B41" s="19" t="s">
        <v>51</v>
      </c>
      <c r="C41" s="29">
        <f>SUM(C39:C40)</f>
        <v>0</v>
      </c>
      <c r="D41" s="36"/>
      <c r="E41" s="113"/>
      <c r="F41" s="114"/>
      <c r="G41" s="115"/>
      <c r="H41" s="26"/>
    </row>
    <row r="42" spans="1:8" s="6" customFormat="1" ht="28.5" customHeight="1" x14ac:dyDescent="0.35">
      <c r="A42" s="27" t="s">
        <v>47</v>
      </c>
      <c r="B42" s="28" t="s">
        <v>40</v>
      </c>
      <c r="C42" s="29">
        <f>C41*(1+3.1%)</f>
        <v>0</v>
      </c>
      <c r="D42" s="36"/>
      <c r="E42" s="113"/>
      <c r="F42" s="114"/>
      <c r="G42" s="115"/>
      <c r="H42" s="26"/>
    </row>
    <row r="43" spans="1:8" s="6" customFormat="1" ht="28.5" customHeight="1" x14ac:dyDescent="0.35">
      <c r="A43" s="27" t="s">
        <v>48</v>
      </c>
      <c r="B43" s="28" t="s">
        <v>41</v>
      </c>
      <c r="C43" s="29">
        <f>C42*(1+3%)</f>
        <v>0</v>
      </c>
      <c r="D43" s="36"/>
      <c r="E43" s="113"/>
      <c r="F43" s="114"/>
      <c r="G43" s="115"/>
      <c r="H43" s="26"/>
    </row>
    <row r="44" spans="1:8" s="6" customFormat="1" ht="28.5" customHeight="1" x14ac:dyDescent="0.35">
      <c r="A44" s="27" t="s">
        <v>49</v>
      </c>
      <c r="B44" s="28" t="s">
        <v>42</v>
      </c>
      <c r="C44" s="29">
        <f>C43*(1+2.9%)</f>
        <v>0</v>
      </c>
      <c r="D44" s="36"/>
      <c r="E44" s="113"/>
      <c r="F44" s="114"/>
      <c r="G44" s="115"/>
      <c r="H44" s="26"/>
    </row>
    <row r="45" spans="1:8" s="6" customFormat="1" ht="28.5" customHeight="1" x14ac:dyDescent="0.35">
      <c r="A45" s="27" t="s">
        <v>50</v>
      </c>
      <c r="B45" s="28" t="s">
        <v>43</v>
      </c>
      <c r="C45" s="29">
        <f>C44*(1+3%)</f>
        <v>0</v>
      </c>
      <c r="D45" s="36"/>
      <c r="E45" s="113"/>
      <c r="F45" s="114"/>
      <c r="G45" s="115"/>
      <c r="H45" s="26"/>
    </row>
    <row r="46" spans="1:8" s="6" customFormat="1" ht="42" customHeight="1" x14ac:dyDescent="0.35">
      <c r="A46" s="27" t="s">
        <v>52</v>
      </c>
      <c r="B46" s="19" t="s">
        <v>53</v>
      </c>
      <c r="C46" s="29">
        <f>SUM(C41:C45)</f>
        <v>0</v>
      </c>
      <c r="D46" s="36"/>
      <c r="E46" s="116"/>
      <c r="F46" s="117"/>
      <c r="G46" s="118"/>
      <c r="H46" s="26"/>
    </row>
    <row r="47" spans="1:8" s="6" customFormat="1" ht="24.5" customHeight="1" x14ac:dyDescent="0.35">
      <c r="A47" s="5"/>
      <c r="B47" s="30"/>
      <c r="C47" s="31"/>
      <c r="D47" s="37"/>
      <c r="E47" s="38"/>
      <c r="F47" s="38"/>
      <c r="G47" s="38"/>
      <c r="H47" s="26"/>
    </row>
    <row r="48" spans="1:8" s="6" customFormat="1" ht="29" customHeight="1" x14ac:dyDescent="0.35">
      <c r="A48" s="27"/>
      <c r="B48" s="32" t="s">
        <v>11</v>
      </c>
      <c r="C48" s="1"/>
      <c r="D48" s="26"/>
      <c r="E48" s="22"/>
      <c r="F48" s="22"/>
      <c r="G48" s="22"/>
    </row>
    <row r="49" spans="1:4" s="6" customFormat="1" ht="27.5" customHeight="1" x14ac:dyDescent="0.35">
      <c r="A49" s="27"/>
      <c r="B49" s="32" t="s">
        <v>12</v>
      </c>
      <c r="C49" s="1"/>
      <c r="D49" s="26"/>
    </row>
    <row r="50" spans="1:4" s="6" customFormat="1" ht="29" customHeight="1" x14ac:dyDescent="0.35">
      <c r="A50" s="27"/>
      <c r="B50" s="32" t="s">
        <v>13</v>
      </c>
      <c r="C50" s="1"/>
      <c r="D50" s="26"/>
    </row>
    <row r="51" spans="1:4" s="6" customFormat="1" ht="34.5" customHeight="1" x14ac:dyDescent="0.35">
      <c r="A51" s="27"/>
      <c r="B51" s="32" t="s">
        <v>14</v>
      </c>
      <c r="C51" s="1"/>
      <c r="D51" s="26"/>
    </row>
  </sheetData>
  <sheetProtection algorithmName="SHA-512" hashValue="fU1zjQPN/eT6C+ICvGXmLLy4KlDLR2agv+u6JQORuqdGUTztiYmFwO6BkV+rPoigUgXXZuF6M+2QX3AR8T2RBA==" saltValue="6BNUUniR+3PgkvKuZI36QQ==" spinCount="100000" sheet="1" objects="1" scenarios="1"/>
  <mergeCells count="19">
    <mergeCell ref="B35:E35"/>
    <mergeCell ref="B38:C38"/>
    <mergeCell ref="B20:C20"/>
    <mergeCell ref="B21:C21"/>
    <mergeCell ref="B22:C22"/>
    <mergeCell ref="B23:C23"/>
    <mergeCell ref="B24:C24"/>
    <mergeCell ref="E38:G46"/>
    <mergeCell ref="B5:G17"/>
    <mergeCell ref="B2:G2"/>
    <mergeCell ref="B3:G3"/>
    <mergeCell ref="B4:G4"/>
    <mergeCell ref="B31:B34"/>
    <mergeCell ref="B19:C19"/>
    <mergeCell ref="B25:C25"/>
    <mergeCell ref="B26:C26"/>
    <mergeCell ref="B27:C27"/>
    <mergeCell ref="B28:C28"/>
    <mergeCell ref="B29:F29"/>
  </mergeCells>
  <dataValidations count="2">
    <dataValidation type="decimal" allowBlank="1" showErrorMessage="1" errorTitle="Incorrect Input" error="Input only values e.g. 150.50" promptTitle="Incorrect Input" prompt="Input only whole numbers. E.g. 150" sqref="G20:G29" xr:uid="{93F6FA25-9476-4E7A-B3A2-D645DAC3345C}">
      <formula1>0</formula1>
      <formula2>1E+23</formula2>
    </dataValidation>
    <dataValidation type="decimal" allowBlank="1" showErrorMessage="1" errorTitle="Incorrect Input" error="Input only values e.g. 150.50" sqref="G31:G35" xr:uid="{C6E4C33D-4538-4B32-97CC-38849F22C7DE}">
      <formula1>0</formula1>
      <formula2>1E+23</formula2>
    </dataValidation>
  </dataValidations>
  <pageMargins left="0.70866141732283472" right="0.70866141732283472" top="0.74803149606299213" bottom="0.74803149606299213" header="0.31496062992125984" footer="0.31496062992125984"/>
  <pageSetup orientation="portrait" r:id="rId1"/>
  <colBreaks count="1" manualBreakCount="1">
    <brk id="2" max="1048575" man="1"/>
  </colBreaks>
  <ignoredErrors>
    <ignoredError sqref="G26"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9A6C6-7D12-40E0-9E15-0527B661522E}">
  <sheetPr>
    <pageSetUpPr fitToPage="1"/>
  </sheetPr>
  <dimension ref="A1:H52"/>
  <sheetViews>
    <sheetView topLeftCell="B22" zoomScale="80" zoomScaleNormal="80" zoomScaleSheetLayoutView="80" workbookViewId="0">
      <selection activeCell="F27" sqref="F27"/>
    </sheetView>
  </sheetViews>
  <sheetFormatPr defaultColWidth="8.6328125" defaultRowHeight="14" x14ac:dyDescent="0.3"/>
  <cols>
    <col min="1" max="1" width="8.6328125" style="2"/>
    <col min="2" max="2" width="52.36328125" style="33" customWidth="1"/>
    <col min="3" max="3" width="75.179687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14.5" customHeight="1" x14ac:dyDescent="0.3">
      <c r="A2" s="7"/>
      <c r="B2" s="121" t="s">
        <v>22</v>
      </c>
      <c r="C2" s="121"/>
      <c r="D2" s="121"/>
      <c r="E2" s="121"/>
      <c r="F2" s="121"/>
      <c r="G2" s="122"/>
    </row>
    <row r="3" spans="1:8" ht="32.5" customHeight="1" x14ac:dyDescent="0.3">
      <c r="A3" s="7"/>
      <c r="B3" s="123" t="s">
        <v>76</v>
      </c>
      <c r="C3" s="123"/>
      <c r="D3" s="123"/>
      <c r="E3" s="123"/>
      <c r="F3" s="123"/>
      <c r="G3" s="124"/>
    </row>
    <row r="4" spans="1:8" ht="22" customHeight="1" x14ac:dyDescent="0.3">
      <c r="A4" s="7"/>
      <c r="B4" s="125" t="s">
        <v>65</v>
      </c>
      <c r="C4" s="125"/>
      <c r="D4" s="125"/>
      <c r="E4" s="125"/>
      <c r="F4" s="125"/>
      <c r="G4" s="125"/>
      <c r="H4" s="8"/>
    </row>
    <row r="5" spans="1:8" ht="14" customHeight="1" x14ac:dyDescent="0.3">
      <c r="A5" s="7"/>
      <c r="B5" s="126" t="s">
        <v>178</v>
      </c>
      <c r="C5" s="126"/>
      <c r="D5" s="126"/>
      <c r="E5" s="126"/>
      <c r="F5" s="126"/>
      <c r="G5" s="126"/>
      <c r="H5" s="8"/>
    </row>
    <row r="6" spans="1:8" x14ac:dyDescent="0.3">
      <c r="A6" s="7"/>
      <c r="B6" s="126"/>
      <c r="C6" s="126"/>
      <c r="D6" s="126"/>
      <c r="E6" s="126"/>
      <c r="F6" s="126"/>
      <c r="G6" s="126"/>
      <c r="H6" s="8"/>
    </row>
    <row r="7" spans="1:8" x14ac:dyDescent="0.3">
      <c r="A7" s="7"/>
      <c r="B7" s="126"/>
      <c r="C7" s="126"/>
      <c r="D7" s="126"/>
      <c r="E7" s="126"/>
      <c r="F7" s="126"/>
      <c r="G7" s="126"/>
      <c r="H7" s="8"/>
    </row>
    <row r="8" spans="1:8" x14ac:dyDescent="0.3">
      <c r="A8" s="7"/>
      <c r="B8" s="126"/>
      <c r="C8" s="126"/>
      <c r="D8" s="126"/>
      <c r="E8" s="126"/>
      <c r="F8" s="126"/>
      <c r="G8" s="126"/>
      <c r="H8" s="8"/>
    </row>
    <row r="9" spans="1:8" x14ac:dyDescent="0.3">
      <c r="A9" s="7"/>
      <c r="B9" s="126"/>
      <c r="C9" s="126"/>
      <c r="D9" s="126"/>
      <c r="E9" s="126"/>
      <c r="F9" s="126"/>
      <c r="G9" s="126"/>
      <c r="H9" s="8"/>
    </row>
    <row r="10" spans="1:8" x14ac:dyDescent="0.3">
      <c r="A10" s="7"/>
      <c r="B10" s="126"/>
      <c r="C10" s="126"/>
      <c r="D10" s="126"/>
      <c r="E10" s="126"/>
      <c r="F10" s="126"/>
      <c r="G10" s="126"/>
      <c r="H10" s="8"/>
    </row>
    <row r="11" spans="1:8" x14ac:dyDescent="0.3">
      <c r="A11" s="7"/>
      <c r="B11" s="126"/>
      <c r="C11" s="126"/>
      <c r="D11" s="126"/>
      <c r="E11" s="126"/>
      <c r="F11" s="126"/>
      <c r="G11" s="126"/>
      <c r="H11" s="8"/>
    </row>
    <row r="12" spans="1:8" x14ac:dyDescent="0.3">
      <c r="A12" s="7"/>
      <c r="B12" s="126"/>
      <c r="C12" s="126"/>
      <c r="D12" s="126"/>
      <c r="E12" s="126"/>
      <c r="F12" s="126"/>
      <c r="G12" s="126"/>
      <c r="H12" s="8"/>
    </row>
    <row r="13" spans="1:8" x14ac:dyDescent="0.3">
      <c r="A13" s="7"/>
      <c r="B13" s="126"/>
      <c r="C13" s="126"/>
      <c r="D13" s="126"/>
      <c r="E13" s="126"/>
      <c r="F13" s="126"/>
      <c r="G13" s="126"/>
      <c r="H13" s="8"/>
    </row>
    <row r="14" spans="1:8" x14ac:dyDescent="0.3">
      <c r="A14" s="7"/>
      <c r="B14" s="126"/>
      <c r="C14" s="126"/>
      <c r="D14" s="126"/>
      <c r="E14" s="126"/>
      <c r="F14" s="126"/>
      <c r="G14" s="126"/>
      <c r="H14" s="8"/>
    </row>
    <row r="15" spans="1:8" x14ac:dyDescent="0.3">
      <c r="A15" s="7"/>
      <c r="B15" s="126"/>
      <c r="C15" s="126"/>
      <c r="D15" s="126"/>
      <c r="E15" s="126"/>
      <c r="F15" s="126"/>
      <c r="G15" s="126"/>
      <c r="H15" s="8"/>
    </row>
    <row r="16" spans="1:8" x14ac:dyDescent="0.3">
      <c r="A16" s="7"/>
      <c r="B16" s="126"/>
      <c r="C16" s="126"/>
      <c r="D16" s="126"/>
      <c r="E16" s="126"/>
      <c r="F16" s="126"/>
      <c r="G16" s="126"/>
      <c r="H16" s="8"/>
    </row>
    <row r="17" spans="1:8" ht="126.5" customHeight="1" x14ac:dyDescent="0.3">
      <c r="A17" s="7"/>
      <c r="B17" s="126"/>
      <c r="C17" s="126"/>
      <c r="D17" s="126"/>
      <c r="E17" s="126"/>
      <c r="F17" s="126"/>
      <c r="G17" s="126"/>
      <c r="H17" s="8"/>
    </row>
    <row r="18" spans="1:8" x14ac:dyDescent="0.3">
      <c r="A18" s="9"/>
      <c r="B18" s="10"/>
      <c r="C18" s="11"/>
      <c r="D18" s="12"/>
      <c r="E18" s="12"/>
      <c r="F18" s="12"/>
      <c r="G18" s="12"/>
    </row>
    <row r="19" spans="1:8" ht="56" customHeight="1" x14ac:dyDescent="0.3">
      <c r="A19" s="13"/>
      <c r="B19" s="127" t="s">
        <v>37</v>
      </c>
      <c r="C19" s="128"/>
      <c r="D19" s="14" t="s">
        <v>1</v>
      </c>
      <c r="E19" s="14" t="s">
        <v>33</v>
      </c>
      <c r="F19" s="14" t="s">
        <v>38</v>
      </c>
      <c r="G19" s="15" t="s">
        <v>55</v>
      </c>
    </row>
    <row r="20" spans="1:8" ht="65" customHeight="1" x14ac:dyDescent="0.3">
      <c r="A20" s="13"/>
      <c r="B20" s="119" t="s">
        <v>166</v>
      </c>
      <c r="C20" s="120"/>
      <c r="D20" s="16" t="s">
        <v>2</v>
      </c>
      <c r="E20" s="16">
        <v>1</v>
      </c>
      <c r="F20" s="35"/>
      <c r="G20" s="17">
        <f>E20*F20</f>
        <v>0</v>
      </c>
    </row>
    <row r="21" spans="1:8" ht="60" customHeight="1" x14ac:dyDescent="0.3">
      <c r="A21" s="13"/>
      <c r="B21" s="129" t="s">
        <v>167</v>
      </c>
      <c r="C21" s="130"/>
      <c r="D21" s="16" t="s">
        <v>2</v>
      </c>
      <c r="E21" s="16">
        <v>1</v>
      </c>
      <c r="F21" s="35"/>
      <c r="G21" s="17">
        <f t="shared" ref="G21:G28" si="0">E21*F21</f>
        <v>0</v>
      </c>
    </row>
    <row r="22" spans="1:8" ht="67.5" customHeight="1" x14ac:dyDescent="0.3">
      <c r="A22" s="13"/>
      <c r="B22" s="129" t="s">
        <v>168</v>
      </c>
      <c r="C22" s="130"/>
      <c r="D22" s="16" t="s">
        <v>2</v>
      </c>
      <c r="E22" s="16">
        <v>1</v>
      </c>
      <c r="F22" s="35"/>
      <c r="G22" s="17">
        <f t="shared" si="0"/>
        <v>0</v>
      </c>
    </row>
    <row r="23" spans="1:8" ht="67.5" customHeight="1" x14ac:dyDescent="0.3">
      <c r="A23" s="13"/>
      <c r="B23" s="119" t="s">
        <v>179</v>
      </c>
      <c r="C23" s="120"/>
      <c r="D23" s="16" t="s">
        <v>2</v>
      </c>
      <c r="E23" s="16">
        <v>1</v>
      </c>
      <c r="F23" s="35"/>
      <c r="G23" s="17">
        <f t="shared" si="0"/>
        <v>0</v>
      </c>
    </row>
    <row r="24" spans="1:8" ht="53.5" customHeight="1" x14ac:dyDescent="0.3">
      <c r="A24" s="13"/>
      <c r="B24" s="119" t="s">
        <v>180</v>
      </c>
      <c r="C24" s="120"/>
      <c r="D24" s="16" t="s">
        <v>2</v>
      </c>
      <c r="E24" s="16">
        <v>1</v>
      </c>
      <c r="F24" s="35"/>
      <c r="G24" s="17">
        <f t="shared" si="0"/>
        <v>0</v>
      </c>
    </row>
    <row r="25" spans="1:8" ht="56.5" customHeight="1" x14ac:dyDescent="0.3">
      <c r="A25" s="13"/>
      <c r="B25" s="119" t="s">
        <v>70</v>
      </c>
      <c r="C25" s="120"/>
      <c r="D25" s="16" t="s">
        <v>2</v>
      </c>
      <c r="E25" s="16">
        <v>1</v>
      </c>
      <c r="F25" s="35"/>
      <c r="G25" s="17">
        <f t="shared" si="0"/>
        <v>0</v>
      </c>
    </row>
    <row r="26" spans="1:8" ht="62.5" customHeight="1" x14ac:dyDescent="0.3">
      <c r="A26" s="13"/>
      <c r="B26" s="101" t="s">
        <v>165</v>
      </c>
      <c r="C26" s="102"/>
      <c r="D26" s="44" t="s">
        <v>2</v>
      </c>
      <c r="E26" s="44">
        <v>1</v>
      </c>
      <c r="F26" s="142"/>
      <c r="G26" s="45">
        <f>'Adhoc Water Quality '!S71</f>
        <v>0</v>
      </c>
    </row>
    <row r="27" spans="1:8" ht="56" customHeight="1" x14ac:dyDescent="0.3">
      <c r="A27" s="13"/>
      <c r="B27" s="101" t="s">
        <v>36</v>
      </c>
      <c r="C27" s="102"/>
      <c r="D27" s="16" t="s">
        <v>2</v>
      </c>
      <c r="E27" s="16">
        <v>1</v>
      </c>
      <c r="F27" s="35"/>
      <c r="G27" s="17">
        <f t="shared" si="0"/>
        <v>0</v>
      </c>
    </row>
    <row r="28" spans="1:8" ht="56.5" customHeight="1" x14ac:dyDescent="0.3">
      <c r="A28" s="13"/>
      <c r="B28" s="103" t="s">
        <v>3</v>
      </c>
      <c r="C28" s="104"/>
      <c r="D28" s="18" t="s">
        <v>34</v>
      </c>
      <c r="E28" s="16">
        <v>1</v>
      </c>
      <c r="F28" s="35"/>
      <c r="G28" s="17">
        <f t="shared" si="0"/>
        <v>0</v>
      </c>
    </row>
    <row r="29" spans="1:8" ht="38" customHeight="1" x14ac:dyDescent="0.3">
      <c r="A29" s="13"/>
      <c r="B29" s="105" t="s">
        <v>67</v>
      </c>
      <c r="C29" s="106"/>
      <c r="D29" s="106"/>
      <c r="E29" s="106"/>
      <c r="F29" s="107"/>
      <c r="G29" s="17">
        <f>SUM(G20:G28)</f>
        <v>0</v>
      </c>
    </row>
    <row r="30" spans="1:8" ht="28" x14ac:dyDescent="0.3">
      <c r="A30" s="13"/>
      <c r="B30" s="14"/>
      <c r="C30" s="14" t="s">
        <v>0</v>
      </c>
      <c r="D30" s="14" t="s">
        <v>1</v>
      </c>
      <c r="E30" s="14" t="s">
        <v>33</v>
      </c>
      <c r="F30" s="14" t="s">
        <v>38</v>
      </c>
      <c r="G30" s="14" t="s">
        <v>56</v>
      </c>
    </row>
    <row r="31" spans="1:8" ht="59" customHeight="1" x14ac:dyDescent="0.3">
      <c r="A31" s="13"/>
      <c r="B31" s="108" t="s">
        <v>26</v>
      </c>
      <c r="C31" s="19" t="s">
        <v>4</v>
      </c>
      <c r="D31" s="16" t="s">
        <v>2</v>
      </c>
      <c r="E31" s="16">
        <v>1</v>
      </c>
      <c r="F31" s="35"/>
      <c r="G31" s="17">
        <f>E31*F31</f>
        <v>0</v>
      </c>
    </row>
    <row r="32" spans="1:8" ht="35" customHeight="1" x14ac:dyDescent="0.3">
      <c r="A32" s="13"/>
      <c r="B32" s="108"/>
      <c r="C32" s="19" t="s">
        <v>5</v>
      </c>
      <c r="D32" s="16" t="s">
        <v>2</v>
      </c>
      <c r="E32" s="16">
        <v>1</v>
      </c>
      <c r="F32" s="35"/>
      <c r="G32" s="17">
        <f t="shared" ref="G32:G34" si="1">E32*F32</f>
        <v>0</v>
      </c>
    </row>
    <row r="33" spans="1:7" ht="33.5" customHeight="1" x14ac:dyDescent="0.3">
      <c r="A33" s="13"/>
      <c r="B33" s="108"/>
      <c r="C33" s="19" t="s">
        <v>6</v>
      </c>
      <c r="D33" s="16" t="s">
        <v>2</v>
      </c>
      <c r="E33" s="16">
        <v>1</v>
      </c>
      <c r="F33" s="35"/>
      <c r="G33" s="17">
        <f t="shared" si="1"/>
        <v>0</v>
      </c>
    </row>
    <row r="34" spans="1:7" ht="36" customHeight="1" x14ac:dyDescent="0.3">
      <c r="A34" s="13"/>
      <c r="B34" s="108"/>
      <c r="C34" s="19" t="s">
        <v>7</v>
      </c>
      <c r="D34" s="16" t="s">
        <v>2</v>
      </c>
      <c r="E34" s="16">
        <v>1</v>
      </c>
      <c r="F34" s="35"/>
      <c r="G34" s="17">
        <f t="shared" si="1"/>
        <v>0</v>
      </c>
    </row>
    <row r="35" spans="1:7" ht="36" customHeight="1" x14ac:dyDescent="0.3">
      <c r="A35" s="13"/>
      <c r="B35" s="109" t="s">
        <v>8</v>
      </c>
      <c r="C35" s="109"/>
      <c r="D35" s="109"/>
      <c r="E35" s="109"/>
      <c r="F35" s="20"/>
      <c r="G35" s="17">
        <f>SUM(G31:G34)</f>
        <v>0</v>
      </c>
    </row>
    <row r="36" spans="1:7" x14ac:dyDescent="0.3">
      <c r="A36" s="21"/>
      <c r="B36" s="10"/>
      <c r="C36" s="11"/>
      <c r="D36" s="22"/>
      <c r="E36" s="22"/>
      <c r="F36" s="22"/>
      <c r="G36" s="22"/>
    </row>
    <row r="37" spans="1:7" x14ac:dyDescent="0.3">
      <c r="A37" s="13"/>
      <c r="B37" s="23"/>
      <c r="C37" s="24"/>
      <c r="D37" s="25"/>
      <c r="E37" s="22"/>
      <c r="F37" s="22"/>
      <c r="G37" s="22"/>
    </row>
    <row r="38" spans="1:7" ht="28.25" customHeight="1" x14ac:dyDescent="0.3">
      <c r="A38" s="13"/>
      <c r="B38" s="100" t="s">
        <v>9</v>
      </c>
      <c r="C38" s="100"/>
      <c r="D38" s="26"/>
      <c r="E38" s="110" t="s">
        <v>73</v>
      </c>
      <c r="F38" s="111"/>
      <c r="G38" s="112"/>
    </row>
    <row r="39" spans="1:7" s="6" customFormat="1" ht="28.5" customHeight="1" x14ac:dyDescent="0.35">
      <c r="A39" s="27" t="s">
        <v>44</v>
      </c>
      <c r="B39" s="28" t="s">
        <v>30</v>
      </c>
      <c r="C39" s="29">
        <f>SUM(G29:G29)</f>
        <v>0</v>
      </c>
      <c r="D39" s="26"/>
      <c r="E39" s="113"/>
      <c r="F39" s="114"/>
      <c r="G39" s="115"/>
    </row>
    <row r="40" spans="1:7" s="6" customFormat="1" ht="28.5" customHeight="1" x14ac:dyDescent="0.35">
      <c r="A40" s="27" t="s">
        <v>45</v>
      </c>
      <c r="B40" s="28" t="s">
        <v>10</v>
      </c>
      <c r="C40" s="29">
        <f>SUM(G35:G35)</f>
        <v>0</v>
      </c>
      <c r="D40" s="26"/>
      <c r="E40" s="113"/>
      <c r="F40" s="114"/>
      <c r="G40" s="115"/>
    </row>
    <row r="41" spans="1:7" s="6" customFormat="1" ht="28.5" customHeight="1" x14ac:dyDescent="0.35">
      <c r="A41" s="27" t="s">
        <v>46</v>
      </c>
      <c r="B41" s="19" t="s">
        <v>51</v>
      </c>
      <c r="C41" s="29">
        <f>SUM(C39:C40)</f>
        <v>0</v>
      </c>
      <c r="D41" s="26"/>
      <c r="E41" s="113"/>
      <c r="F41" s="114"/>
      <c r="G41" s="115"/>
    </row>
    <row r="42" spans="1:7" s="6" customFormat="1" ht="28.5" customHeight="1" x14ac:dyDescent="0.35">
      <c r="A42" s="27" t="s">
        <v>47</v>
      </c>
      <c r="B42" s="28" t="s">
        <v>40</v>
      </c>
      <c r="C42" s="29">
        <f>C41*(1+3.1%)</f>
        <v>0</v>
      </c>
      <c r="D42" s="26"/>
      <c r="E42" s="113"/>
      <c r="F42" s="114"/>
      <c r="G42" s="115"/>
    </row>
    <row r="43" spans="1:7" s="6" customFormat="1" ht="28.5" customHeight="1" x14ac:dyDescent="0.35">
      <c r="A43" s="27" t="s">
        <v>48</v>
      </c>
      <c r="B43" s="28" t="s">
        <v>41</v>
      </c>
      <c r="C43" s="29">
        <f>C42*(1+3%)</f>
        <v>0</v>
      </c>
      <c r="D43" s="26"/>
      <c r="E43" s="113"/>
      <c r="F43" s="114"/>
      <c r="G43" s="115"/>
    </row>
    <row r="44" spans="1:7" s="6" customFormat="1" ht="28.5" customHeight="1" x14ac:dyDescent="0.35">
      <c r="A44" s="27" t="s">
        <v>49</v>
      </c>
      <c r="B44" s="28" t="s">
        <v>42</v>
      </c>
      <c r="C44" s="29">
        <f>C43*(1+2.9%)</f>
        <v>0</v>
      </c>
      <c r="D44" s="26"/>
      <c r="E44" s="113"/>
      <c r="F44" s="114"/>
      <c r="G44" s="115"/>
    </row>
    <row r="45" spans="1:7" s="6" customFormat="1" ht="28.5" customHeight="1" x14ac:dyDescent="0.35">
      <c r="A45" s="27" t="s">
        <v>50</v>
      </c>
      <c r="B45" s="28" t="s">
        <v>43</v>
      </c>
      <c r="C45" s="29">
        <f>C44*(1+3%)</f>
        <v>0</v>
      </c>
      <c r="D45" s="26"/>
      <c r="E45" s="113"/>
      <c r="F45" s="114"/>
      <c r="G45" s="115"/>
    </row>
    <row r="46" spans="1:7" s="6" customFormat="1" ht="42" customHeight="1" x14ac:dyDescent="0.35">
      <c r="A46" s="27" t="s">
        <v>52</v>
      </c>
      <c r="B46" s="19" t="s">
        <v>53</v>
      </c>
      <c r="C46" s="29">
        <f>SUM(C41:C45)</f>
        <v>0</v>
      </c>
      <c r="D46" s="26"/>
      <c r="E46" s="116"/>
      <c r="F46" s="117"/>
      <c r="G46" s="118"/>
    </row>
    <row r="47" spans="1:7" s="6" customFormat="1" x14ac:dyDescent="0.35">
      <c r="A47" s="5"/>
      <c r="B47" s="30"/>
      <c r="C47" s="31"/>
    </row>
    <row r="48" spans="1:7" s="6" customFormat="1" x14ac:dyDescent="0.35">
      <c r="C48" s="4"/>
    </row>
    <row r="49" spans="1:4" s="6" customFormat="1" ht="29" customHeight="1" x14ac:dyDescent="0.35">
      <c r="A49" s="27"/>
      <c r="B49" s="32" t="s">
        <v>11</v>
      </c>
      <c r="C49" s="1"/>
      <c r="D49" s="26"/>
    </row>
    <row r="50" spans="1:4" s="6" customFormat="1" ht="27.5" customHeight="1" x14ac:dyDescent="0.35">
      <c r="A50" s="27"/>
      <c r="B50" s="32" t="s">
        <v>12</v>
      </c>
      <c r="C50" s="1"/>
      <c r="D50" s="26"/>
    </row>
    <row r="51" spans="1:4" s="6" customFormat="1" ht="29" customHeight="1" x14ac:dyDescent="0.35">
      <c r="A51" s="27"/>
      <c r="B51" s="32" t="s">
        <v>13</v>
      </c>
      <c r="C51" s="1"/>
      <c r="D51" s="26"/>
    </row>
    <row r="52" spans="1:4" s="6" customFormat="1" ht="34.5" customHeight="1" x14ac:dyDescent="0.35">
      <c r="A52" s="27"/>
      <c r="B52" s="32" t="s">
        <v>14</v>
      </c>
      <c r="C52" s="1"/>
      <c r="D52" s="26"/>
    </row>
  </sheetData>
  <sheetProtection algorithmName="SHA-512" hashValue="qgE8VWCLWuT9RtvVKzuxCKa/Y2gVUwryxz98m0nrHGIlZh0q+32AI6zAyFvkVggVGReat/TO5b6rbwwFhUJ+gA==" saltValue="t8PPLwasDQqUAUBPaf4lpA==" spinCount="100000" sheet="1" objects="1" scenarios="1"/>
  <mergeCells count="19">
    <mergeCell ref="B25:C25"/>
    <mergeCell ref="B2:G2"/>
    <mergeCell ref="B3:G3"/>
    <mergeCell ref="B4:G4"/>
    <mergeCell ref="B5:G17"/>
    <mergeCell ref="B19:C19"/>
    <mergeCell ref="B20:C20"/>
    <mergeCell ref="B21:C21"/>
    <mergeCell ref="B22:C22"/>
    <mergeCell ref="B23:C23"/>
    <mergeCell ref="B24:C24"/>
    <mergeCell ref="B38:C38"/>
    <mergeCell ref="B26:C26"/>
    <mergeCell ref="B27:C27"/>
    <mergeCell ref="B28:C28"/>
    <mergeCell ref="B29:F29"/>
    <mergeCell ref="B31:B34"/>
    <mergeCell ref="B35:E35"/>
    <mergeCell ref="E38:G46"/>
  </mergeCells>
  <dataValidations count="2">
    <dataValidation type="decimal" allowBlank="1" showErrorMessage="1" errorTitle="Incorrect Input" error="Input only values e.g. 150.50" sqref="G31:G35" xr:uid="{610131BD-E6D2-405A-AE8D-3DBF467CD884}">
      <formula1>0</formula1>
      <formula2>1E+23</formula2>
    </dataValidation>
    <dataValidation type="decimal" allowBlank="1" showErrorMessage="1" errorTitle="Incorrect Input" error="Input only values e.g. 150.50" promptTitle="Incorrect Input" prompt="Input only whole numbers. E.g. 150" sqref="G20:G29" xr:uid="{51686282-CF59-42BC-B6D3-EB2E1B2F1B52}">
      <formula1>0</formula1>
      <formula2>1E+23</formula2>
    </dataValidation>
  </dataValidations>
  <pageMargins left="0.70866141732283472" right="0.70866141732283472" top="0.74803149606299213" bottom="0.74803149606299213" header="0.31496062992125984" footer="0.31496062992125984"/>
  <pageSetup orientation="portrait" r:id="rId1"/>
  <colBreaks count="1" manualBreakCount="1">
    <brk id="2" max="1048575" man="1"/>
  </colBreaks>
  <ignoredErrors>
    <ignoredError sqref="G26"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24AA6-6FE7-4AAA-B42B-D8E004D649D2}">
  <sheetPr>
    <pageSetUpPr fitToPage="1"/>
  </sheetPr>
  <dimension ref="A1:H52"/>
  <sheetViews>
    <sheetView topLeftCell="A23" zoomScale="80" zoomScaleNormal="80" zoomScaleSheetLayoutView="80" workbookViewId="0">
      <selection activeCell="F27" sqref="F27"/>
    </sheetView>
  </sheetViews>
  <sheetFormatPr defaultColWidth="8.6328125" defaultRowHeight="14" x14ac:dyDescent="0.3"/>
  <cols>
    <col min="1" max="1" width="8.6328125" style="2"/>
    <col min="2" max="2" width="52.36328125" style="33" customWidth="1"/>
    <col min="3" max="3" width="75.45312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14.5" customHeight="1" x14ac:dyDescent="0.3">
      <c r="A2" s="7"/>
      <c r="B2" s="121" t="s">
        <v>21</v>
      </c>
      <c r="C2" s="121"/>
      <c r="D2" s="121"/>
      <c r="E2" s="121"/>
      <c r="F2" s="121"/>
      <c r="G2" s="122"/>
    </row>
    <row r="3" spans="1:8" ht="32.5" customHeight="1" x14ac:dyDescent="0.3">
      <c r="A3" s="7"/>
      <c r="B3" s="123" t="s">
        <v>77</v>
      </c>
      <c r="C3" s="123"/>
      <c r="D3" s="123"/>
      <c r="E3" s="123"/>
      <c r="F3" s="123"/>
      <c r="G3" s="124"/>
    </row>
    <row r="4" spans="1:8" ht="22" customHeight="1" x14ac:dyDescent="0.3">
      <c r="A4" s="7"/>
      <c r="B4" s="125" t="s">
        <v>65</v>
      </c>
      <c r="C4" s="125"/>
      <c r="D4" s="125"/>
      <c r="E4" s="125"/>
      <c r="F4" s="125"/>
      <c r="G4" s="125"/>
      <c r="H4" s="8"/>
    </row>
    <row r="5" spans="1:8" ht="14" customHeight="1" x14ac:dyDescent="0.3">
      <c r="A5" s="7"/>
      <c r="B5" s="126" t="s">
        <v>171</v>
      </c>
      <c r="C5" s="126"/>
      <c r="D5" s="126"/>
      <c r="E5" s="126"/>
      <c r="F5" s="126"/>
      <c r="G5" s="126"/>
      <c r="H5" s="8"/>
    </row>
    <row r="6" spans="1:8" x14ac:dyDescent="0.3">
      <c r="A6" s="7"/>
      <c r="B6" s="126"/>
      <c r="C6" s="126"/>
      <c r="D6" s="126"/>
      <c r="E6" s="126"/>
      <c r="F6" s="126"/>
      <c r="G6" s="126"/>
      <c r="H6" s="8"/>
    </row>
    <row r="7" spans="1:8" x14ac:dyDescent="0.3">
      <c r="A7" s="7"/>
      <c r="B7" s="126"/>
      <c r="C7" s="126"/>
      <c r="D7" s="126"/>
      <c r="E7" s="126"/>
      <c r="F7" s="126"/>
      <c r="G7" s="126"/>
      <c r="H7" s="8"/>
    </row>
    <row r="8" spans="1:8" x14ac:dyDescent="0.3">
      <c r="A8" s="7"/>
      <c r="B8" s="126"/>
      <c r="C8" s="126"/>
      <c r="D8" s="126"/>
      <c r="E8" s="126"/>
      <c r="F8" s="126"/>
      <c r="G8" s="126"/>
      <c r="H8" s="8"/>
    </row>
    <row r="9" spans="1:8" x14ac:dyDescent="0.3">
      <c r="A9" s="7"/>
      <c r="B9" s="126"/>
      <c r="C9" s="126"/>
      <c r="D9" s="126"/>
      <c r="E9" s="126"/>
      <c r="F9" s="126"/>
      <c r="G9" s="126"/>
      <c r="H9" s="8"/>
    </row>
    <row r="10" spans="1:8" x14ac:dyDescent="0.3">
      <c r="A10" s="7"/>
      <c r="B10" s="126"/>
      <c r="C10" s="126"/>
      <c r="D10" s="126"/>
      <c r="E10" s="126"/>
      <c r="F10" s="126"/>
      <c r="G10" s="126"/>
      <c r="H10" s="8"/>
    </row>
    <row r="11" spans="1:8" x14ac:dyDescent="0.3">
      <c r="A11" s="7"/>
      <c r="B11" s="126"/>
      <c r="C11" s="126"/>
      <c r="D11" s="126"/>
      <c r="E11" s="126"/>
      <c r="F11" s="126"/>
      <c r="G11" s="126"/>
      <c r="H11" s="8"/>
    </row>
    <row r="12" spans="1:8" x14ac:dyDescent="0.3">
      <c r="A12" s="7"/>
      <c r="B12" s="126"/>
      <c r="C12" s="126"/>
      <c r="D12" s="126"/>
      <c r="E12" s="126"/>
      <c r="F12" s="126"/>
      <c r="G12" s="126"/>
      <c r="H12" s="8"/>
    </row>
    <row r="13" spans="1:8" x14ac:dyDescent="0.3">
      <c r="A13" s="7"/>
      <c r="B13" s="126"/>
      <c r="C13" s="126"/>
      <c r="D13" s="126"/>
      <c r="E13" s="126"/>
      <c r="F13" s="126"/>
      <c r="G13" s="126"/>
      <c r="H13" s="8"/>
    </row>
    <row r="14" spans="1:8" x14ac:dyDescent="0.3">
      <c r="A14" s="7"/>
      <c r="B14" s="126"/>
      <c r="C14" s="126"/>
      <c r="D14" s="126"/>
      <c r="E14" s="126"/>
      <c r="F14" s="126"/>
      <c r="G14" s="126"/>
      <c r="H14" s="8"/>
    </row>
    <row r="15" spans="1:8" x14ac:dyDescent="0.3">
      <c r="A15" s="7"/>
      <c r="B15" s="126"/>
      <c r="C15" s="126"/>
      <c r="D15" s="126"/>
      <c r="E15" s="126"/>
      <c r="F15" s="126"/>
      <c r="G15" s="126"/>
      <c r="H15" s="8"/>
    </row>
    <row r="16" spans="1:8" x14ac:dyDescent="0.3">
      <c r="A16" s="7"/>
      <c r="B16" s="126"/>
      <c r="C16" s="126"/>
      <c r="D16" s="126"/>
      <c r="E16" s="126"/>
      <c r="F16" s="126"/>
      <c r="G16" s="126"/>
      <c r="H16" s="8"/>
    </row>
    <row r="17" spans="1:8" ht="126.5" customHeight="1" x14ac:dyDescent="0.3">
      <c r="A17" s="7"/>
      <c r="B17" s="126"/>
      <c r="C17" s="126"/>
      <c r="D17" s="126"/>
      <c r="E17" s="126"/>
      <c r="F17" s="126"/>
      <c r="G17" s="126"/>
      <c r="H17" s="8"/>
    </row>
    <row r="18" spans="1:8" x14ac:dyDescent="0.3">
      <c r="A18" s="9"/>
      <c r="B18" s="10"/>
      <c r="C18" s="11"/>
      <c r="D18" s="12"/>
      <c r="E18" s="12"/>
      <c r="F18" s="12"/>
      <c r="G18" s="12"/>
    </row>
    <row r="19" spans="1:8" ht="56" customHeight="1" x14ac:dyDescent="0.3">
      <c r="A19" s="13"/>
      <c r="B19" s="127" t="s">
        <v>37</v>
      </c>
      <c r="C19" s="128"/>
      <c r="D19" s="14" t="s">
        <v>1</v>
      </c>
      <c r="E19" s="14" t="s">
        <v>33</v>
      </c>
      <c r="F19" s="14" t="s">
        <v>38</v>
      </c>
      <c r="G19" s="15" t="s">
        <v>55</v>
      </c>
    </row>
    <row r="20" spans="1:8" ht="65" customHeight="1" x14ac:dyDescent="0.3">
      <c r="A20" s="13"/>
      <c r="B20" s="119" t="s">
        <v>181</v>
      </c>
      <c r="C20" s="120"/>
      <c r="D20" s="16" t="s">
        <v>2</v>
      </c>
      <c r="E20" s="16">
        <v>1</v>
      </c>
      <c r="F20" s="35"/>
      <c r="G20" s="17">
        <f>E20*F20</f>
        <v>0</v>
      </c>
    </row>
    <row r="21" spans="1:8" ht="60" customHeight="1" x14ac:dyDescent="0.3">
      <c r="A21" s="13"/>
      <c r="B21" s="129" t="s">
        <v>182</v>
      </c>
      <c r="C21" s="130"/>
      <c r="D21" s="16" t="s">
        <v>2</v>
      </c>
      <c r="E21" s="16">
        <v>1</v>
      </c>
      <c r="F21" s="35"/>
      <c r="G21" s="17">
        <f t="shared" ref="G21:G28" si="0">E21*F21</f>
        <v>0</v>
      </c>
    </row>
    <row r="22" spans="1:8" ht="67.5" customHeight="1" x14ac:dyDescent="0.3">
      <c r="A22" s="13"/>
      <c r="B22" s="129" t="s">
        <v>183</v>
      </c>
      <c r="C22" s="130"/>
      <c r="D22" s="16" t="s">
        <v>2</v>
      </c>
      <c r="E22" s="16">
        <v>1</v>
      </c>
      <c r="F22" s="35"/>
      <c r="G22" s="17">
        <f t="shared" si="0"/>
        <v>0</v>
      </c>
    </row>
    <row r="23" spans="1:8" ht="67.5" customHeight="1" x14ac:dyDescent="0.3">
      <c r="A23" s="13"/>
      <c r="B23" s="119" t="s">
        <v>169</v>
      </c>
      <c r="C23" s="120"/>
      <c r="D23" s="16" t="s">
        <v>2</v>
      </c>
      <c r="E23" s="16">
        <v>1</v>
      </c>
      <c r="F23" s="35"/>
      <c r="G23" s="17">
        <f t="shared" si="0"/>
        <v>0</v>
      </c>
    </row>
    <row r="24" spans="1:8" ht="53.5" customHeight="1" x14ac:dyDescent="0.3">
      <c r="A24" s="13"/>
      <c r="B24" s="119" t="s">
        <v>170</v>
      </c>
      <c r="C24" s="120"/>
      <c r="D24" s="16" t="s">
        <v>2</v>
      </c>
      <c r="E24" s="16">
        <v>1</v>
      </c>
      <c r="F24" s="35"/>
      <c r="G24" s="17">
        <f t="shared" si="0"/>
        <v>0</v>
      </c>
    </row>
    <row r="25" spans="1:8" ht="56.5" customHeight="1" x14ac:dyDescent="0.3">
      <c r="A25" s="13"/>
      <c r="B25" s="119" t="s">
        <v>71</v>
      </c>
      <c r="C25" s="120"/>
      <c r="D25" s="16" t="s">
        <v>2</v>
      </c>
      <c r="E25" s="16">
        <v>1</v>
      </c>
      <c r="F25" s="35"/>
      <c r="G25" s="17">
        <f t="shared" si="0"/>
        <v>0</v>
      </c>
    </row>
    <row r="26" spans="1:8" ht="62.5" customHeight="1" x14ac:dyDescent="0.3">
      <c r="A26" s="13"/>
      <c r="B26" s="101" t="s">
        <v>165</v>
      </c>
      <c r="C26" s="102"/>
      <c r="D26" s="44" t="s">
        <v>2</v>
      </c>
      <c r="E26" s="44">
        <v>1</v>
      </c>
      <c r="F26" s="142"/>
      <c r="G26" s="45">
        <f>'Adhoc Water Quality '!V71</f>
        <v>0</v>
      </c>
    </row>
    <row r="27" spans="1:8" ht="56" customHeight="1" x14ac:dyDescent="0.3">
      <c r="A27" s="13"/>
      <c r="B27" s="101" t="s">
        <v>36</v>
      </c>
      <c r="C27" s="102"/>
      <c r="D27" s="16" t="s">
        <v>2</v>
      </c>
      <c r="E27" s="16">
        <v>1</v>
      </c>
      <c r="F27" s="35"/>
      <c r="G27" s="17">
        <f t="shared" si="0"/>
        <v>0</v>
      </c>
    </row>
    <row r="28" spans="1:8" ht="56.5" customHeight="1" x14ac:dyDescent="0.3">
      <c r="A28" s="13"/>
      <c r="B28" s="103" t="s">
        <v>3</v>
      </c>
      <c r="C28" s="104"/>
      <c r="D28" s="18" t="s">
        <v>34</v>
      </c>
      <c r="E28" s="16">
        <v>1</v>
      </c>
      <c r="F28" s="35"/>
      <c r="G28" s="17">
        <f t="shared" si="0"/>
        <v>0</v>
      </c>
    </row>
    <row r="29" spans="1:8" ht="38" customHeight="1" x14ac:dyDescent="0.3">
      <c r="A29" s="13"/>
      <c r="B29" s="105" t="s">
        <v>67</v>
      </c>
      <c r="C29" s="106"/>
      <c r="D29" s="106"/>
      <c r="E29" s="106"/>
      <c r="F29" s="107"/>
      <c r="G29" s="17">
        <f>SUM(G20:G28)</f>
        <v>0</v>
      </c>
    </row>
    <row r="30" spans="1:8" ht="28" x14ac:dyDescent="0.3">
      <c r="A30" s="13"/>
      <c r="B30" s="14"/>
      <c r="C30" s="14" t="s">
        <v>0</v>
      </c>
      <c r="D30" s="14" t="s">
        <v>1</v>
      </c>
      <c r="E30" s="14" t="s">
        <v>33</v>
      </c>
      <c r="F30" s="14" t="s">
        <v>38</v>
      </c>
      <c r="G30" s="14" t="s">
        <v>56</v>
      </c>
    </row>
    <row r="31" spans="1:8" ht="59" customHeight="1" x14ac:dyDescent="0.3">
      <c r="A31" s="13"/>
      <c r="B31" s="108" t="s">
        <v>26</v>
      </c>
      <c r="C31" s="19" t="s">
        <v>4</v>
      </c>
      <c r="D31" s="16" t="s">
        <v>2</v>
      </c>
      <c r="E31" s="16">
        <v>1</v>
      </c>
      <c r="F31" s="35"/>
      <c r="G31" s="17">
        <f>E31*F31</f>
        <v>0</v>
      </c>
    </row>
    <row r="32" spans="1:8" ht="35" customHeight="1" x14ac:dyDescent="0.3">
      <c r="A32" s="13"/>
      <c r="B32" s="108"/>
      <c r="C32" s="19" t="s">
        <v>5</v>
      </c>
      <c r="D32" s="16" t="s">
        <v>2</v>
      </c>
      <c r="E32" s="16">
        <v>1</v>
      </c>
      <c r="F32" s="35"/>
      <c r="G32" s="17">
        <f t="shared" ref="G32:G33" si="1">E32*F32</f>
        <v>0</v>
      </c>
    </row>
    <row r="33" spans="1:7" ht="33.5" customHeight="1" x14ac:dyDescent="0.3">
      <c r="A33" s="13"/>
      <c r="B33" s="108"/>
      <c r="C33" s="19" t="s">
        <v>6</v>
      </c>
      <c r="D33" s="16" t="s">
        <v>2</v>
      </c>
      <c r="E33" s="16">
        <v>1</v>
      </c>
      <c r="F33" s="35"/>
      <c r="G33" s="17">
        <f t="shared" si="1"/>
        <v>0</v>
      </c>
    </row>
    <row r="34" spans="1:7" ht="36" customHeight="1" x14ac:dyDescent="0.3">
      <c r="A34" s="13"/>
      <c r="B34" s="108"/>
      <c r="C34" s="19" t="s">
        <v>7</v>
      </c>
      <c r="D34" s="16" t="s">
        <v>2</v>
      </c>
      <c r="E34" s="16">
        <v>1</v>
      </c>
      <c r="F34" s="35"/>
      <c r="G34" s="17">
        <f>E34*F34</f>
        <v>0</v>
      </c>
    </row>
    <row r="35" spans="1:7" ht="36" customHeight="1" x14ac:dyDescent="0.3">
      <c r="A35" s="13"/>
      <c r="B35" s="109" t="s">
        <v>8</v>
      </c>
      <c r="C35" s="109"/>
      <c r="D35" s="109"/>
      <c r="E35" s="109"/>
      <c r="F35" s="20"/>
      <c r="G35" s="17">
        <f>SUM(G31:G34)</f>
        <v>0</v>
      </c>
    </row>
    <row r="36" spans="1:7" x14ac:dyDescent="0.3">
      <c r="A36" s="21"/>
      <c r="B36" s="10"/>
      <c r="C36" s="11"/>
      <c r="D36" s="22"/>
      <c r="E36" s="22"/>
      <c r="F36" s="22"/>
      <c r="G36" s="22"/>
    </row>
    <row r="37" spans="1:7" x14ac:dyDescent="0.3">
      <c r="A37" s="13"/>
      <c r="B37" s="23"/>
      <c r="C37" s="24"/>
      <c r="D37" s="25"/>
      <c r="E37" s="22"/>
      <c r="F37" s="22"/>
      <c r="G37" s="22"/>
    </row>
    <row r="38" spans="1:7" ht="28.25" customHeight="1" x14ac:dyDescent="0.3">
      <c r="A38" s="13"/>
      <c r="B38" s="100" t="s">
        <v>9</v>
      </c>
      <c r="C38" s="100"/>
      <c r="D38" s="26"/>
      <c r="E38" s="110" t="s">
        <v>74</v>
      </c>
      <c r="F38" s="111"/>
      <c r="G38" s="112"/>
    </row>
    <row r="39" spans="1:7" s="6" customFormat="1" ht="28.5" customHeight="1" x14ac:dyDescent="0.35">
      <c r="A39" s="27" t="s">
        <v>44</v>
      </c>
      <c r="B39" s="28" t="s">
        <v>31</v>
      </c>
      <c r="C39" s="29">
        <f>SUM(G29:G29)</f>
        <v>0</v>
      </c>
      <c r="D39" s="26"/>
      <c r="E39" s="113"/>
      <c r="F39" s="114"/>
      <c r="G39" s="115"/>
    </row>
    <row r="40" spans="1:7" s="6" customFormat="1" ht="28.5" customHeight="1" x14ac:dyDescent="0.35">
      <c r="A40" s="27" t="s">
        <v>45</v>
      </c>
      <c r="B40" s="28" t="s">
        <v>10</v>
      </c>
      <c r="C40" s="29">
        <f>SUM(G35:G35)</f>
        <v>0</v>
      </c>
      <c r="D40" s="26"/>
      <c r="E40" s="113"/>
      <c r="F40" s="114"/>
      <c r="G40" s="115"/>
    </row>
    <row r="41" spans="1:7" s="6" customFormat="1" ht="28.5" customHeight="1" x14ac:dyDescent="0.35">
      <c r="A41" s="27" t="s">
        <v>46</v>
      </c>
      <c r="B41" s="19" t="s">
        <v>51</v>
      </c>
      <c r="C41" s="29">
        <f>SUM(C39:C40)</f>
        <v>0</v>
      </c>
      <c r="D41" s="26"/>
      <c r="E41" s="113"/>
      <c r="F41" s="114"/>
      <c r="G41" s="115"/>
    </row>
    <row r="42" spans="1:7" s="6" customFormat="1" ht="28.5" customHeight="1" x14ac:dyDescent="0.35">
      <c r="A42" s="27" t="s">
        <v>47</v>
      </c>
      <c r="B42" s="28" t="s">
        <v>40</v>
      </c>
      <c r="C42" s="29">
        <f>C41*(1+3.1%)</f>
        <v>0</v>
      </c>
      <c r="D42" s="26"/>
      <c r="E42" s="113"/>
      <c r="F42" s="114"/>
      <c r="G42" s="115"/>
    </row>
    <row r="43" spans="1:7" s="6" customFormat="1" ht="28.5" customHeight="1" x14ac:dyDescent="0.35">
      <c r="A43" s="27" t="s">
        <v>48</v>
      </c>
      <c r="B43" s="28" t="s">
        <v>41</v>
      </c>
      <c r="C43" s="29">
        <f>C42*(1+3%)</f>
        <v>0</v>
      </c>
      <c r="D43" s="26"/>
      <c r="E43" s="113"/>
      <c r="F43" s="114"/>
      <c r="G43" s="115"/>
    </row>
    <row r="44" spans="1:7" s="6" customFormat="1" ht="28.5" customHeight="1" x14ac:dyDescent="0.35">
      <c r="A44" s="27" t="s">
        <v>49</v>
      </c>
      <c r="B44" s="28" t="s">
        <v>42</v>
      </c>
      <c r="C44" s="29">
        <f>C43*(1+2.9%)</f>
        <v>0</v>
      </c>
      <c r="D44" s="26"/>
      <c r="E44" s="113"/>
      <c r="F44" s="114"/>
      <c r="G44" s="115"/>
    </row>
    <row r="45" spans="1:7" s="6" customFormat="1" ht="28.5" customHeight="1" x14ac:dyDescent="0.35">
      <c r="A45" s="27" t="s">
        <v>50</v>
      </c>
      <c r="B45" s="28" t="s">
        <v>43</v>
      </c>
      <c r="C45" s="29">
        <f>C44*(1+3%)</f>
        <v>0</v>
      </c>
      <c r="D45" s="26"/>
      <c r="E45" s="113"/>
      <c r="F45" s="114"/>
      <c r="G45" s="115"/>
    </row>
    <row r="46" spans="1:7" s="6" customFormat="1" ht="44.5" customHeight="1" x14ac:dyDescent="0.35">
      <c r="A46" s="27" t="s">
        <v>52</v>
      </c>
      <c r="B46" s="19" t="s">
        <v>53</v>
      </c>
      <c r="C46" s="29">
        <f>SUM(C41:C45)</f>
        <v>0</v>
      </c>
      <c r="D46" s="26"/>
      <c r="E46" s="116"/>
      <c r="F46" s="117"/>
      <c r="G46" s="118"/>
    </row>
    <row r="47" spans="1:7" s="6" customFormat="1" x14ac:dyDescent="0.35">
      <c r="A47" s="5"/>
      <c r="B47" s="30"/>
      <c r="C47" s="31"/>
    </row>
    <row r="48" spans="1:7" s="6" customFormat="1" x14ac:dyDescent="0.35">
      <c r="C48" s="4"/>
    </row>
    <row r="49" spans="1:4" s="6" customFormat="1" ht="29" customHeight="1" x14ac:dyDescent="0.35">
      <c r="A49" s="27"/>
      <c r="B49" s="32" t="s">
        <v>11</v>
      </c>
      <c r="C49" s="1"/>
      <c r="D49" s="26"/>
    </row>
    <row r="50" spans="1:4" s="6" customFormat="1" ht="27.5" customHeight="1" x14ac:dyDescent="0.35">
      <c r="A50" s="27"/>
      <c r="B50" s="32" t="s">
        <v>12</v>
      </c>
      <c r="C50" s="1"/>
      <c r="D50" s="26"/>
    </row>
    <row r="51" spans="1:4" s="6" customFormat="1" ht="29" customHeight="1" x14ac:dyDescent="0.35">
      <c r="A51" s="27"/>
      <c r="B51" s="32" t="s">
        <v>13</v>
      </c>
      <c r="C51" s="1"/>
      <c r="D51" s="26"/>
    </row>
    <row r="52" spans="1:4" s="6" customFormat="1" ht="34.5" customHeight="1" x14ac:dyDescent="0.35">
      <c r="A52" s="27"/>
      <c r="B52" s="32" t="s">
        <v>14</v>
      </c>
      <c r="C52" s="1"/>
      <c r="D52" s="26"/>
    </row>
  </sheetData>
  <sheetProtection algorithmName="SHA-512" hashValue="fwcwLyVYxEFW9fKGs8ex1/CPw68cF8c6hRvdyTsjiigCKFM4tFZTQBV+Z++SHyMxw+hGcbA3gu//plaDs84uLA==" saltValue="7BgtqybeKCA54BucVxausg==" spinCount="100000" sheet="1" objects="1" scenarios="1"/>
  <mergeCells count="19">
    <mergeCell ref="B25:C25"/>
    <mergeCell ref="B2:G2"/>
    <mergeCell ref="B3:G3"/>
    <mergeCell ref="B4:G4"/>
    <mergeCell ref="B5:G17"/>
    <mergeCell ref="B19:C19"/>
    <mergeCell ref="B20:C20"/>
    <mergeCell ref="B21:C21"/>
    <mergeCell ref="B22:C22"/>
    <mergeCell ref="B23:C23"/>
    <mergeCell ref="B24:C24"/>
    <mergeCell ref="B38:C38"/>
    <mergeCell ref="B26:C26"/>
    <mergeCell ref="B27:C27"/>
    <mergeCell ref="B28:C28"/>
    <mergeCell ref="B29:F29"/>
    <mergeCell ref="B31:B34"/>
    <mergeCell ref="B35:E35"/>
    <mergeCell ref="E38:G46"/>
  </mergeCells>
  <dataValidations count="2">
    <dataValidation type="decimal" allowBlank="1" showErrorMessage="1" errorTitle="Incorrect Input" error="Input only values e.g. 150.50" sqref="G31:G35" xr:uid="{CA271A59-2DA1-45D9-8201-7DC8A6341366}">
      <formula1>0</formula1>
      <formula2>1E+23</formula2>
    </dataValidation>
    <dataValidation type="decimal" allowBlank="1" showErrorMessage="1" errorTitle="Incorrect Input" error="Input only values e.g. 150.50" promptTitle="Incorrect Input" prompt="Input only whole numbers. E.g. 150" sqref="G20:G29" xr:uid="{8F9E6048-DE06-4D60-8AB4-FCB9B9017F0B}">
      <formula1>0</formula1>
      <formula2>1E+23</formula2>
    </dataValidation>
  </dataValidations>
  <pageMargins left="0.70866141732283472" right="0.70866141732283472" top="0.74803149606299213" bottom="0.74803149606299213" header="0.31496062992125984" footer="0.31496062992125984"/>
  <pageSetup orientation="portrait" r:id="rId1"/>
  <colBreaks count="1" manualBreakCount="1">
    <brk id="2" max="1048575" man="1"/>
  </colBreaks>
  <ignoredErrors>
    <ignoredError sqref="G26"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7265-3162-4249-846B-846B2FD12171}">
  <sheetPr>
    <pageSetUpPr fitToPage="1"/>
  </sheetPr>
  <dimension ref="A1:H52"/>
  <sheetViews>
    <sheetView topLeftCell="B23" zoomScale="80" zoomScaleNormal="80" zoomScaleSheetLayoutView="80" workbookViewId="0">
      <selection activeCell="F26" sqref="F26"/>
    </sheetView>
  </sheetViews>
  <sheetFormatPr defaultColWidth="8.6328125" defaultRowHeight="14" x14ac:dyDescent="0.3"/>
  <cols>
    <col min="1" max="1" width="8.6328125" style="2"/>
    <col min="2" max="2" width="52.36328125" style="33" customWidth="1"/>
    <col min="3" max="3" width="75.726562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14.5" customHeight="1" x14ac:dyDescent="0.3">
      <c r="A2" s="7"/>
      <c r="B2" s="121" t="s">
        <v>20</v>
      </c>
      <c r="C2" s="121"/>
      <c r="D2" s="121"/>
      <c r="E2" s="121"/>
      <c r="F2" s="121"/>
      <c r="G2" s="122"/>
    </row>
    <row r="3" spans="1:8" ht="32.5" customHeight="1" x14ac:dyDescent="0.3">
      <c r="A3" s="7"/>
      <c r="B3" s="123" t="s">
        <v>77</v>
      </c>
      <c r="C3" s="123"/>
      <c r="D3" s="123"/>
      <c r="E3" s="123"/>
      <c r="F3" s="123"/>
      <c r="G3" s="124"/>
    </row>
    <row r="4" spans="1:8" ht="22" customHeight="1" x14ac:dyDescent="0.3">
      <c r="A4" s="7"/>
      <c r="B4" s="125" t="s">
        <v>65</v>
      </c>
      <c r="C4" s="125"/>
      <c r="D4" s="125"/>
      <c r="E4" s="125"/>
      <c r="F4" s="125"/>
      <c r="G4" s="125"/>
      <c r="H4" s="8"/>
    </row>
    <row r="5" spans="1:8" ht="14" customHeight="1" x14ac:dyDescent="0.3">
      <c r="A5" s="7"/>
      <c r="B5" s="126" t="s">
        <v>171</v>
      </c>
      <c r="C5" s="126"/>
      <c r="D5" s="126"/>
      <c r="E5" s="126"/>
      <c r="F5" s="126"/>
      <c r="G5" s="126"/>
      <c r="H5" s="8"/>
    </row>
    <row r="6" spans="1:8" x14ac:dyDescent="0.3">
      <c r="A6" s="7"/>
      <c r="B6" s="126"/>
      <c r="C6" s="126"/>
      <c r="D6" s="126"/>
      <c r="E6" s="126"/>
      <c r="F6" s="126"/>
      <c r="G6" s="126"/>
      <c r="H6" s="8"/>
    </row>
    <row r="7" spans="1:8" x14ac:dyDescent="0.3">
      <c r="A7" s="7"/>
      <c r="B7" s="126"/>
      <c r="C7" s="126"/>
      <c r="D7" s="126"/>
      <c r="E7" s="126"/>
      <c r="F7" s="126"/>
      <c r="G7" s="126"/>
      <c r="H7" s="8"/>
    </row>
    <row r="8" spans="1:8" x14ac:dyDescent="0.3">
      <c r="A8" s="7"/>
      <c r="B8" s="126"/>
      <c r="C8" s="126"/>
      <c r="D8" s="126"/>
      <c r="E8" s="126"/>
      <c r="F8" s="126"/>
      <c r="G8" s="126"/>
      <c r="H8" s="8"/>
    </row>
    <row r="9" spans="1:8" x14ac:dyDescent="0.3">
      <c r="A9" s="7"/>
      <c r="B9" s="126"/>
      <c r="C9" s="126"/>
      <c r="D9" s="126"/>
      <c r="E9" s="126"/>
      <c r="F9" s="126"/>
      <c r="G9" s="126"/>
      <c r="H9" s="8"/>
    </row>
    <row r="10" spans="1:8" x14ac:dyDescent="0.3">
      <c r="A10" s="7"/>
      <c r="B10" s="126"/>
      <c r="C10" s="126"/>
      <c r="D10" s="126"/>
      <c r="E10" s="126"/>
      <c r="F10" s="126"/>
      <c r="G10" s="126"/>
      <c r="H10" s="8"/>
    </row>
    <row r="11" spans="1:8" x14ac:dyDescent="0.3">
      <c r="A11" s="7"/>
      <c r="B11" s="126"/>
      <c r="C11" s="126"/>
      <c r="D11" s="126"/>
      <c r="E11" s="126"/>
      <c r="F11" s="126"/>
      <c r="G11" s="126"/>
      <c r="H11" s="8"/>
    </row>
    <row r="12" spans="1:8" x14ac:dyDescent="0.3">
      <c r="A12" s="7"/>
      <c r="B12" s="126"/>
      <c r="C12" s="126"/>
      <c r="D12" s="126"/>
      <c r="E12" s="126"/>
      <c r="F12" s="126"/>
      <c r="G12" s="126"/>
      <c r="H12" s="8"/>
    </row>
    <row r="13" spans="1:8" x14ac:dyDescent="0.3">
      <c r="A13" s="7"/>
      <c r="B13" s="126"/>
      <c r="C13" s="126"/>
      <c r="D13" s="126"/>
      <c r="E13" s="126"/>
      <c r="F13" s="126"/>
      <c r="G13" s="126"/>
      <c r="H13" s="8"/>
    </row>
    <row r="14" spans="1:8" x14ac:dyDescent="0.3">
      <c r="A14" s="7"/>
      <c r="B14" s="126"/>
      <c r="C14" s="126"/>
      <c r="D14" s="126"/>
      <c r="E14" s="126"/>
      <c r="F14" s="126"/>
      <c r="G14" s="126"/>
      <c r="H14" s="8"/>
    </row>
    <row r="15" spans="1:8" x14ac:dyDescent="0.3">
      <c r="A15" s="7"/>
      <c r="B15" s="126"/>
      <c r="C15" s="126"/>
      <c r="D15" s="126"/>
      <c r="E15" s="126"/>
      <c r="F15" s="126"/>
      <c r="G15" s="126"/>
      <c r="H15" s="8"/>
    </row>
    <row r="16" spans="1:8" x14ac:dyDescent="0.3">
      <c r="A16" s="7"/>
      <c r="B16" s="126"/>
      <c r="C16" s="126"/>
      <c r="D16" s="126"/>
      <c r="E16" s="126"/>
      <c r="F16" s="126"/>
      <c r="G16" s="126"/>
      <c r="H16" s="8"/>
    </row>
    <row r="17" spans="1:8" ht="126.5" customHeight="1" x14ac:dyDescent="0.3">
      <c r="A17" s="7"/>
      <c r="B17" s="126"/>
      <c r="C17" s="126"/>
      <c r="D17" s="126"/>
      <c r="E17" s="126"/>
      <c r="F17" s="126"/>
      <c r="G17" s="126"/>
      <c r="H17" s="8"/>
    </row>
    <row r="18" spans="1:8" x14ac:dyDescent="0.3">
      <c r="A18" s="9"/>
      <c r="B18" s="10"/>
      <c r="C18" s="11"/>
      <c r="D18" s="12"/>
      <c r="E18" s="12"/>
      <c r="F18" s="12"/>
      <c r="G18" s="12"/>
    </row>
    <row r="19" spans="1:8" ht="56" customHeight="1" x14ac:dyDescent="0.3">
      <c r="A19" s="13"/>
      <c r="B19" s="127" t="s">
        <v>37</v>
      </c>
      <c r="C19" s="128"/>
      <c r="D19" s="14" t="s">
        <v>1</v>
      </c>
      <c r="E19" s="14" t="s">
        <v>33</v>
      </c>
      <c r="F19" s="14" t="s">
        <v>38</v>
      </c>
      <c r="G19" s="15" t="s">
        <v>55</v>
      </c>
    </row>
    <row r="20" spans="1:8" ht="65" customHeight="1" x14ac:dyDescent="0.3">
      <c r="A20" s="13"/>
      <c r="B20" s="119" t="s">
        <v>184</v>
      </c>
      <c r="C20" s="120"/>
      <c r="D20" s="16" t="s">
        <v>2</v>
      </c>
      <c r="E20" s="16">
        <v>1</v>
      </c>
      <c r="F20" s="35"/>
      <c r="G20" s="17">
        <f>E20*F20</f>
        <v>0</v>
      </c>
    </row>
    <row r="21" spans="1:8" ht="60" customHeight="1" x14ac:dyDescent="0.3">
      <c r="A21" s="13"/>
      <c r="B21" s="129" t="s">
        <v>185</v>
      </c>
      <c r="C21" s="130"/>
      <c r="D21" s="16" t="s">
        <v>2</v>
      </c>
      <c r="E21" s="16">
        <v>1</v>
      </c>
      <c r="F21" s="35"/>
      <c r="G21" s="17">
        <f t="shared" ref="G21:G28" si="0">E21*F21</f>
        <v>0</v>
      </c>
    </row>
    <row r="22" spans="1:8" ht="67.5" customHeight="1" x14ac:dyDescent="0.3">
      <c r="A22" s="13"/>
      <c r="B22" s="129" t="s">
        <v>186</v>
      </c>
      <c r="C22" s="130"/>
      <c r="D22" s="16" t="s">
        <v>2</v>
      </c>
      <c r="E22" s="16">
        <v>1</v>
      </c>
      <c r="F22" s="35"/>
      <c r="G22" s="17">
        <f t="shared" si="0"/>
        <v>0</v>
      </c>
    </row>
    <row r="23" spans="1:8" ht="67.5" customHeight="1" x14ac:dyDescent="0.3">
      <c r="A23" s="13"/>
      <c r="B23" s="119" t="s">
        <v>179</v>
      </c>
      <c r="C23" s="120"/>
      <c r="D23" s="16" t="s">
        <v>2</v>
      </c>
      <c r="E23" s="16">
        <v>1</v>
      </c>
      <c r="F23" s="35"/>
      <c r="G23" s="17">
        <f t="shared" si="0"/>
        <v>0</v>
      </c>
    </row>
    <row r="24" spans="1:8" ht="53.5" customHeight="1" x14ac:dyDescent="0.3">
      <c r="A24" s="13"/>
      <c r="B24" s="119" t="s">
        <v>180</v>
      </c>
      <c r="C24" s="120"/>
      <c r="D24" s="16" t="s">
        <v>2</v>
      </c>
      <c r="E24" s="16">
        <v>1</v>
      </c>
      <c r="F24" s="35"/>
      <c r="G24" s="17">
        <f t="shared" si="0"/>
        <v>0</v>
      </c>
    </row>
    <row r="25" spans="1:8" ht="56.5" customHeight="1" x14ac:dyDescent="0.3">
      <c r="A25" s="13"/>
      <c r="B25" s="119" t="s">
        <v>69</v>
      </c>
      <c r="C25" s="120"/>
      <c r="D25" s="16" t="s">
        <v>2</v>
      </c>
      <c r="E25" s="16">
        <v>1</v>
      </c>
      <c r="F25" s="35"/>
      <c r="G25" s="17">
        <f t="shared" si="0"/>
        <v>0</v>
      </c>
    </row>
    <row r="26" spans="1:8" ht="62.5" customHeight="1" x14ac:dyDescent="0.3">
      <c r="A26" s="13"/>
      <c r="B26" s="101" t="s">
        <v>165</v>
      </c>
      <c r="C26" s="102"/>
      <c r="D26" s="44" t="s">
        <v>2</v>
      </c>
      <c r="E26" s="44">
        <v>1</v>
      </c>
      <c r="F26" s="142"/>
      <c r="G26" s="45">
        <f>'Adhoc Water Quality '!Y71</f>
        <v>0</v>
      </c>
    </row>
    <row r="27" spans="1:8" ht="56" customHeight="1" x14ac:dyDescent="0.3">
      <c r="A27" s="13"/>
      <c r="B27" s="101" t="s">
        <v>36</v>
      </c>
      <c r="C27" s="102"/>
      <c r="D27" s="16" t="s">
        <v>2</v>
      </c>
      <c r="E27" s="16">
        <v>1</v>
      </c>
      <c r="F27" s="35"/>
      <c r="G27" s="17">
        <f t="shared" si="0"/>
        <v>0</v>
      </c>
    </row>
    <row r="28" spans="1:8" ht="56.5" customHeight="1" x14ac:dyDescent="0.3">
      <c r="A28" s="13"/>
      <c r="B28" s="103" t="s">
        <v>3</v>
      </c>
      <c r="C28" s="104"/>
      <c r="D28" s="18" t="s">
        <v>34</v>
      </c>
      <c r="E28" s="16">
        <v>1</v>
      </c>
      <c r="F28" s="35"/>
      <c r="G28" s="17">
        <f t="shared" si="0"/>
        <v>0</v>
      </c>
    </row>
    <row r="29" spans="1:8" ht="38" customHeight="1" x14ac:dyDescent="0.3">
      <c r="A29" s="13"/>
      <c r="B29" s="105" t="s">
        <v>66</v>
      </c>
      <c r="C29" s="106"/>
      <c r="D29" s="106"/>
      <c r="E29" s="106"/>
      <c r="F29" s="107"/>
      <c r="G29" s="17">
        <f>SUM(G20:G28)</f>
        <v>0</v>
      </c>
    </row>
    <row r="30" spans="1:8" ht="28" x14ac:dyDescent="0.3">
      <c r="A30" s="13"/>
      <c r="B30" s="14"/>
      <c r="C30" s="14" t="s">
        <v>0</v>
      </c>
      <c r="D30" s="14" t="s">
        <v>1</v>
      </c>
      <c r="E30" s="14" t="s">
        <v>33</v>
      </c>
      <c r="F30" s="14" t="s">
        <v>38</v>
      </c>
      <c r="G30" s="14" t="s">
        <v>56</v>
      </c>
    </row>
    <row r="31" spans="1:8" ht="59" customHeight="1" x14ac:dyDescent="0.3">
      <c r="A31" s="13"/>
      <c r="B31" s="108" t="s">
        <v>26</v>
      </c>
      <c r="C31" s="19" t="s">
        <v>4</v>
      </c>
      <c r="D31" s="16" t="s">
        <v>2</v>
      </c>
      <c r="E31" s="16">
        <v>1</v>
      </c>
      <c r="F31" s="35"/>
      <c r="G31" s="17">
        <f>E31*F31</f>
        <v>0</v>
      </c>
    </row>
    <row r="32" spans="1:8" ht="35" customHeight="1" x14ac:dyDescent="0.3">
      <c r="A32" s="13"/>
      <c r="B32" s="108"/>
      <c r="C32" s="19" t="s">
        <v>5</v>
      </c>
      <c r="D32" s="16" t="s">
        <v>2</v>
      </c>
      <c r="E32" s="16">
        <v>1</v>
      </c>
      <c r="F32" s="35"/>
      <c r="G32" s="17">
        <f t="shared" ref="G32:G34" si="1">E32*F32</f>
        <v>0</v>
      </c>
    </row>
    <row r="33" spans="1:7" ht="33.5" customHeight="1" x14ac:dyDescent="0.3">
      <c r="A33" s="13"/>
      <c r="B33" s="108"/>
      <c r="C33" s="19" t="s">
        <v>6</v>
      </c>
      <c r="D33" s="16" t="s">
        <v>2</v>
      </c>
      <c r="E33" s="16">
        <v>1</v>
      </c>
      <c r="F33" s="35"/>
      <c r="G33" s="17">
        <f t="shared" si="1"/>
        <v>0</v>
      </c>
    </row>
    <row r="34" spans="1:7" ht="36" customHeight="1" x14ac:dyDescent="0.3">
      <c r="A34" s="13"/>
      <c r="B34" s="108"/>
      <c r="C34" s="19" t="s">
        <v>7</v>
      </c>
      <c r="D34" s="16" t="s">
        <v>2</v>
      </c>
      <c r="E34" s="16">
        <v>1</v>
      </c>
      <c r="F34" s="35"/>
      <c r="G34" s="17">
        <f t="shared" si="1"/>
        <v>0</v>
      </c>
    </row>
    <row r="35" spans="1:7" ht="36" customHeight="1" x14ac:dyDescent="0.3">
      <c r="A35" s="13"/>
      <c r="B35" s="109" t="s">
        <v>8</v>
      </c>
      <c r="C35" s="109"/>
      <c r="D35" s="109"/>
      <c r="E35" s="109"/>
      <c r="F35" s="20"/>
      <c r="G35" s="17">
        <f>SUM(G31:G34)</f>
        <v>0</v>
      </c>
    </row>
    <row r="36" spans="1:7" x14ac:dyDescent="0.3">
      <c r="A36" s="21"/>
      <c r="B36" s="10"/>
      <c r="C36" s="11"/>
      <c r="D36" s="22"/>
      <c r="E36" s="22"/>
      <c r="F36" s="22"/>
      <c r="G36" s="22"/>
    </row>
    <row r="37" spans="1:7" x14ac:dyDescent="0.3">
      <c r="A37" s="13"/>
      <c r="B37" s="23"/>
      <c r="C37" s="24"/>
      <c r="D37" s="25"/>
      <c r="E37" s="22"/>
      <c r="F37" s="22"/>
      <c r="G37" s="22"/>
    </row>
    <row r="38" spans="1:7" ht="28.25" customHeight="1" x14ac:dyDescent="0.3">
      <c r="A38" s="13"/>
      <c r="B38" s="100" t="s">
        <v>9</v>
      </c>
      <c r="C38" s="100"/>
      <c r="D38" s="26"/>
      <c r="E38" s="110" t="s">
        <v>74</v>
      </c>
      <c r="F38" s="111"/>
      <c r="G38" s="112"/>
    </row>
    <row r="39" spans="1:7" s="6" customFormat="1" ht="28.5" customHeight="1" x14ac:dyDescent="0.35">
      <c r="A39" s="27" t="s">
        <v>44</v>
      </c>
      <c r="B39" s="28" t="s">
        <v>32</v>
      </c>
      <c r="C39" s="29">
        <f>SUM(G29:G29)</f>
        <v>0</v>
      </c>
      <c r="D39" s="26"/>
      <c r="E39" s="113"/>
      <c r="F39" s="114"/>
      <c r="G39" s="115"/>
    </row>
    <row r="40" spans="1:7" s="6" customFormat="1" ht="28.5" customHeight="1" x14ac:dyDescent="0.35">
      <c r="A40" s="27" t="s">
        <v>45</v>
      </c>
      <c r="B40" s="28" t="s">
        <v>10</v>
      </c>
      <c r="C40" s="29">
        <f>SUM(G35:G35)</f>
        <v>0</v>
      </c>
      <c r="D40" s="26"/>
      <c r="E40" s="113"/>
      <c r="F40" s="114"/>
      <c r="G40" s="115"/>
    </row>
    <row r="41" spans="1:7" s="6" customFormat="1" ht="28.5" customHeight="1" x14ac:dyDescent="0.35">
      <c r="A41" s="27" t="s">
        <v>46</v>
      </c>
      <c r="B41" s="19" t="s">
        <v>51</v>
      </c>
      <c r="C41" s="29">
        <f>SUM(C39:C40)</f>
        <v>0</v>
      </c>
      <c r="D41" s="26"/>
      <c r="E41" s="113"/>
      <c r="F41" s="114"/>
      <c r="G41" s="115"/>
    </row>
    <row r="42" spans="1:7" s="6" customFormat="1" ht="28.5" customHeight="1" x14ac:dyDescent="0.35">
      <c r="A42" s="27" t="s">
        <v>47</v>
      </c>
      <c r="B42" s="28" t="s">
        <v>40</v>
      </c>
      <c r="C42" s="29">
        <f>C41*(1+3.1%)</f>
        <v>0</v>
      </c>
      <c r="D42" s="26"/>
      <c r="E42" s="113"/>
      <c r="F42" s="114"/>
      <c r="G42" s="115"/>
    </row>
    <row r="43" spans="1:7" s="6" customFormat="1" ht="28.5" customHeight="1" x14ac:dyDescent="0.35">
      <c r="A43" s="27" t="s">
        <v>48</v>
      </c>
      <c r="B43" s="28" t="s">
        <v>41</v>
      </c>
      <c r="C43" s="29">
        <f>C42*(1+3%)</f>
        <v>0</v>
      </c>
      <c r="D43" s="26"/>
      <c r="E43" s="113"/>
      <c r="F43" s="114"/>
      <c r="G43" s="115"/>
    </row>
    <row r="44" spans="1:7" s="6" customFormat="1" ht="28.5" customHeight="1" x14ac:dyDescent="0.35">
      <c r="A44" s="27" t="s">
        <v>49</v>
      </c>
      <c r="B44" s="28" t="s">
        <v>42</v>
      </c>
      <c r="C44" s="29">
        <f>C43*(1+2.9%)</f>
        <v>0</v>
      </c>
      <c r="D44" s="26"/>
      <c r="E44" s="113"/>
      <c r="F44" s="114"/>
      <c r="G44" s="115"/>
    </row>
    <row r="45" spans="1:7" s="6" customFormat="1" ht="28.5" customHeight="1" x14ac:dyDescent="0.35">
      <c r="A45" s="27" t="s">
        <v>50</v>
      </c>
      <c r="B45" s="28" t="s">
        <v>43</v>
      </c>
      <c r="C45" s="29">
        <f>C44*(1+3%)</f>
        <v>0</v>
      </c>
      <c r="D45" s="26"/>
      <c r="E45" s="113"/>
      <c r="F45" s="114"/>
      <c r="G45" s="115"/>
    </row>
    <row r="46" spans="1:7" s="6" customFormat="1" ht="43" customHeight="1" x14ac:dyDescent="0.35">
      <c r="A46" s="27" t="s">
        <v>52</v>
      </c>
      <c r="B46" s="19" t="s">
        <v>53</v>
      </c>
      <c r="C46" s="29">
        <f>SUM(C41:C45)</f>
        <v>0</v>
      </c>
      <c r="D46" s="26"/>
      <c r="E46" s="116"/>
      <c r="F46" s="117"/>
      <c r="G46" s="118"/>
    </row>
    <row r="47" spans="1:7" s="6" customFormat="1" x14ac:dyDescent="0.35">
      <c r="A47" s="5"/>
      <c r="B47" s="30"/>
      <c r="C47" s="31"/>
    </row>
    <row r="48" spans="1:7" s="6" customFormat="1" x14ac:dyDescent="0.35">
      <c r="C48" s="4"/>
    </row>
    <row r="49" spans="1:4" s="6" customFormat="1" ht="29" customHeight="1" x14ac:dyDescent="0.35">
      <c r="A49" s="27"/>
      <c r="B49" s="32" t="s">
        <v>11</v>
      </c>
      <c r="C49" s="1"/>
      <c r="D49" s="26"/>
    </row>
    <row r="50" spans="1:4" s="6" customFormat="1" ht="27.5" customHeight="1" x14ac:dyDescent="0.35">
      <c r="A50" s="27"/>
      <c r="B50" s="32" t="s">
        <v>12</v>
      </c>
      <c r="C50" s="1"/>
      <c r="D50" s="26"/>
    </row>
    <row r="51" spans="1:4" s="6" customFormat="1" ht="29" customHeight="1" x14ac:dyDescent="0.35">
      <c r="A51" s="27"/>
      <c r="B51" s="32" t="s">
        <v>13</v>
      </c>
      <c r="C51" s="1"/>
      <c r="D51" s="26"/>
    </row>
    <row r="52" spans="1:4" s="6" customFormat="1" ht="34.5" customHeight="1" x14ac:dyDescent="0.35">
      <c r="A52" s="27"/>
      <c r="B52" s="32" t="s">
        <v>14</v>
      </c>
      <c r="C52" s="1"/>
      <c r="D52" s="26"/>
    </row>
  </sheetData>
  <sheetProtection algorithmName="SHA-512" hashValue="weMyiJu55h48yxq2AG5QWnXXEe9SPjQrKVQStjT48KRvrStL/LRVAP2fQ6gF+XYDPGIW+S22pdzCo7p7+292Fw==" saltValue="b45ILR+EYyPH98/oNIDQEQ==" spinCount="100000" sheet="1" objects="1" scenarios="1"/>
  <mergeCells count="19">
    <mergeCell ref="B25:C25"/>
    <mergeCell ref="B2:G2"/>
    <mergeCell ref="B3:G3"/>
    <mergeCell ref="B4:G4"/>
    <mergeCell ref="B5:G17"/>
    <mergeCell ref="B19:C19"/>
    <mergeCell ref="B20:C20"/>
    <mergeCell ref="B21:C21"/>
    <mergeCell ref="B22:C22"/>
    <mergeCell ref="B23:C23"/>
    <mergeCell ref="B24:C24"/>
    <mergeCell ref="B38:C38"/>
    <mergeCell ref="B26:C26"/>
    <mergeCell ref="B27:C27"/>
    <mergeCell ref="B28:C28"/>
    <mergeCell ref="B29:F29"/>
    <mergeCell ref="B31:B34"/>
    <mergeCell ref="B35:E35"/>
    <mergeCell ref="E38:G46"/>
  </mergeCells>
  <dataValidations count="2">
    <dataValidation type="decimal" allowBlank="1" showErrorMessage="1" errorTitle="Incorrect Input" error="Input only values e.g. 150.50" sqref="G31:G35" xr:uid="{CF212FDB-1578-4F3B-BB92-4EE27DB7DA75}">
      <formula1>0</formula1>
      <formula2>1E+23</formula2>
    </dataValidation>
    <dataValidation type="decimal" allowBlank="1" showErrorMessage="1" errorTitle="Incorrect Input" error="Input only values e.g. 150.50" promptTitle="Incorrect Input" prompt="Input only whole numbers. E.g. 150" sqref="G20:G29" xr:uid="{711AB9EE-C597-4D3E-8DFB-DCDD42513254}">
      <formula1>0</formula1>
      <formula2>1E+23</formula2>
    </dataValidation>
  </dataValidations>
  <pageMargins left="0.70866141732283472" right="0.70866141732283472" top="0.74803149606299213" bottom="0.74803149606299213" header="0.31496062992125984" footer="0.31496062992125984"/>
  <pageSetup orientation="portrait" r:id="rId1"/>
  <colBreaks count="1" manualBreakCount="1">
    <brk id="2" max="1048575" man="1"/>
  </colBreaks>
  <ignoredErrors>
    <ignoredError sqref="G26"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C9089-F088-43FA-9FBE-A6338FDB1631}">
  <sheetPr>
    <pageSetUpPr fitToPage="1"/>
  </sheetPr>
  <dimension ref="A1:H52"/>
  <sheetViews>
    <sheetView topLeftCell="A23" zoomScale="80" zoomScaleNormal="80" zoomScaleSheetLayoutView="80" workbookViewId="0">
      <selection activeCell="G26" sqref="G26"/>
    </sheetView>
  </sheetViews>
  <sheetFormatPr defaultColWidth="8.6328125" defaultRowHeight="14" x14ac:dyDescent="0.3"/>
  <cols>
    <col min="1" max="1" width="8.6328125" style="2"/>
    <col min="2" max="2" width="52.36328125" style="33" customWidth="1"/>
    <col min="3" max="3" width="71.81640625" style="34" customWidth="1"/>
    <col min="4" max="4" width="12.08984375" style="6" customWidth="1"/>
    <col min="5" max="5" width="14" style="6" customWidth="1"/>
    <col min="6" max="6" width="24" style="6" customWidth="1"/>
    <col min="7" max="7" width="27.81640625" style="6" customWidth="1"/>
    <col min="8" max="16384" width="8.6328125" style="2"/>
  </cols>
  <sheetData>
    <row r="1" spans="1:8" x14ac:dyDescent="0.3">
      <c r="B1" s="3"/>
      <c r="C1" s="4"/>
      <c r="D1" s="5"/>
    </row>
    <row r="2" spans="1:8" ht="21" customHeight="1" x14ac:dyDescent="0.3">
      <c r="A2" s="7"/>
      <c r="B2" s="121" t="s">
        <v>18</v>
      </c>
      <c r="C2" s="121"/>
      <c r="D2" s="121"/>
      <c r="E2" s="121"/>
      <c r="F2" s="121"/>
      <c r="G2" s="122"/>
    </row>
    <row r="3" spans="1:8" ht="32.5" customHeight="1" x14ac:dyDescent="0.3">
      <c r="A3" s="7"/>
      <c r="B3" s="123" t="s">
        <v>77</v>
      </c>
      <c r="C3" s="123"/>
      <c r="D3" s="123"/>
      <c r="E3" s="123"/>
      <c r="F3" s="123"/>
      <c r="G3" s="124"/>
    </row>
    <row r="4" spans="1:8" ht="22" customHeight="1" x14ac:dyDescent="0.3">
      <c r="A4" s="7"/>
      <c r="B4" s="125" t="s">
        <v>65</v>
      </c>
      <c r="C4" s="125"/>
      <c r="D4" s="125"/>
      <c r="E4" s="125"/>
      <c r="F4" s="125"/>
      <c r="G4" s="125"/>
      <c r="H4" s="8"/>
    </row>
    <row r="5" spans="1:8" ht="14" customHeight="1" x14ac:dyDescent="0.3">
      <c r="A5" s="7"/>
      <c r="B5" s="126" t="s">
        <v>158</v>
      </c>
      <c r="C5" s="126"/>
      <c r="D5" s="126"/>
      <c r="E5" s="126"/>
      <c r="F5" s="126"/>
      <c r="G5" s="126"/>
      <c r="H5" s="8"/>
    </row>
    <row r="6" spans="1:8" x14ac:dyDescent="0.3">
      <c r="A6" s="7"/>
      <c r="B6" s="126"/>
      <c r="C6" s="126"/>
      <c r="D6" s="126"/>
      <c r="E6" s="126"/>
      <c r="F6" s="126"/>
      <c r="G6" s="126"/>
      <c r="H6" s="8"/>
    </row>
    <row r="7" spans="1:8" x14ac:dyDescent="0.3">
      <c r="A7" s="7"/>
      <c r="B7" s="126"/>
      <c r="C7" s="126"/>
      <c r="D7" s="126"/>
      <c r="E7" s="126"/>
      <c r="F7" s="126"/>
      <c r="G7" s="126"/>
      <c r="H7" s="8"/>
    </row>
    <row r="8" spans="1:8" x14ac:dyDescent="0.3">
      <c r="A8" s="7"/>
      <c r="B8" s="126"/>
      <c r="C8" s="126"/>
      <c r="D8" s="126"/>
      <c r="E8" s="126"/>
      <c r="F8" s="126"/>
      <c r="G8" s="126"/>
      <c r="H8" s="8"/>
    </row>
    <row r="9" spans="1:8" x14ac:dyDescent="0.3">
      <c r="A9" s="7"/>
      <c r="B9" s="126"/>
      <c r="C9" s="126"/>
      <c r="D9" s="126"/>
      <c r="E9" s="126"/>
      <c r="F9" s="126"/>
      <c r="G9" s="126"/>
      <c r="H9" s="8"/>
    </row>
    <row r="10" spans="1:8" x14ac:dyDescent="0.3">
      <c r="A10" s="7"/>
      <c r="B10" s="126"/>
      <c r="C10" s="126"/>
      <c r="D10" s="126"/>
      <c r="E10" s="126"/>
      <c r="F10" s="126"/>
      <c r="G10" s="126"/>
      <c r="H10" s="8"/>
    </row>
    <row r="11" spans="1:8" x14ac:dyDescent="0.3">
      <c r="A11" s="7"/>
      <c r="B11" s="126"/>
      <c r="C11" s="126"/>
      <c r="D11" s="126"/>
      <c r="E11" s="126"/>
      <c r="F11" s="126"/>
      <c r="G11" s="126"/>
      <c r="H11" s="8"/>
    </row>
    <row r="12" spans="1:8" x14ac:dyDescent="0.3">
      <c r="A12" s="7"/>
      <c r="B12" s="126"/>
      <c r="C12" s="126"/>
      <c r="D12" s="126"/>
      <c r="E12" s="126"/>
      <c r="F12" s="126"/>
      <c r="G12" s="126"/>
      <c r="H12" s="8"/>
    </row>
    <row r="13" spans="1:8" x14ac:dyDescent="0.3">
      <c r="A13" s="7"/>
      <c r="B13" s="126"/>
      <c r="C13" s="126"/>
      <c r="D13" s="126"/>
      <c r="E13" s="126"/>
      <c r="F13" s="126"/>
      <c r="G13" s="126"/>
      <c r="H13" s="8"/>
    </row>
    <row r="14" spans="1:8" x14ac:dyDescent="0.3">
      <c r="A14" s="7"/>
      <c r="B14" s="126"/>
      <c r="C14" s="126"/>
      <c r="D14" s="126"/>
      <c r="E14" s="126"/>
      <c r="F14" s="126"/>
      <c r="G14" s="126"/>
      <c r="H14" s="8"/>
    </row>
    <row r="15" spans="1:8" x14ac:dyDescent="0.3">
      <c r="A15" s="7"/>
      <c r="B15" s="126"/>
      <c r="C15" s="126"/>
      <c r="D15" s="126"/>
      <c r="E15" s="126"/>
      <c r="F15" s="126"/>
      <c r="G15" s="126"/>
      <c r="H15" s="8"/>
    </row>
    <row r="16" spans="1:8" x14ac:dyDescent="0.3">
      <c r="A16" s="7"/>
      <c r="B16" s="126"/>
      <c r="C16" s="126"/>
      <c r="D16" s="126"/>
      <c r="E16" s="126"/>
      <c r="F16" s="126"/>
      <c r="G16" s="126"/>
      <c r="H16" s="8"/>
    </row>
    <row r="17" spans="1:8" ht="126.5" customHeight="1" x14ac:dyDescent="0.3">
      <c r="A17" s="7"/>
      <c r="B17" s="126"/>
      <c r="C17" s="126"/>
      <c r="D17" s="126"/>
      <c r="E17" s="126"/>
      <c r="F17" s="126"/>
      <c r="G17" s="126"/>
      <c r="H17" s="8"/>
    </row>
    <row r="18" spans="1:8" x14ac:dyDescent="0.3">
      <c r="A18" s="9"/>
      <c r="B18" s="10"/>
      <c r="C18" s="11"/>
      <c r="D18" s="12"/>
      <c r="E18" s="12"/>
      <c r="F18" s="12"/>
      <c r="G18" s="12"/>
    </row>
    <row r="19" spans="1:8" ht="56" customHeight="1" x14ac:dyDescent="0.3">
      <c r="A19" s="13"/>
      <c r="B19" s="127" t="s">
        <v>37</v>
      </c>
      <c r="C19" s="128"/>
      <c r="D19" s="14" t="s">
        <v>1</v>
      </c>
      <c r="E19" s="14" t="s">
        <v>33</v>
      </c>
      <c r="F19" s="14" t="s">
        <v>38</v>
      </c>
      <c r="G19" s="15" t="s">
        <v>55</v>
      </c>
    </row>
    <row r="20" spans="1:8" ht="65" customHeight="1" x14ac:dyDescent="0.3">
      <c r="A20" s="13"/>
      <c r="B20" s="119" t="s">
        <v>187</v>
      </c>
      <c r="C20" s="120"/>
      <c r="D20" s="16" t="s">
        <v>2</v>
      </c>
      <c r="E20" s="16">
        <v>1</v>
      </c>
      <c r="F20" s="35"/>
      <c r="G20" s="17">
        <f>E20*F20</f>
        <v>0</v>
      </c>
    </row>
    <row r="21" spans="1:8" ht="60" customHeight="1" x14ac:dyDescent="0.3">
      <c r="A21" s="13"/>
      <c r="B21" s="129" t="s">
        <v>188</v>
      </c>
      <c r="C21" s="130"/>
      <c r="D21" s="16" t="s">
        <v>2</v>
      </c>
      <c r="E21" s="16">
        <v>1</v>
      </c>
      <c r="F21" s="35"/>
      <c r="G21" s="17">
        <f t="shared" ref="G21:G28" si="0">E21*F21</f>
        <v>0</v>
      </c>
    </row>
    <row r="22" spans="1:8" ht="67.5" customHeight="1" x14ac:dyDescent="0.3">
      <c r="A22" s="13"/>
      <c r="B22" s="129" t="s">
        <v>189</v>
      </c>
      <c r="C22" s="130"/>
      <c r="D22" s="16" t="s">
        <v>2</v>
      </c>
      <c r="E22" s="16">
        <v>1</v>
      </c>
      <c r="F22" s="35"/>
      <c r="G22" s="17">
        <f t="shared" si="0"/>
        <v>0</v>
      </c>
    </row>
    <row r="23" spans="1:8" ht="67.5" customHeight="1" x14ac:dyDescent="0.3">
      <c r="A23" s="13"/>
      <c r="B23" s="119" t="s">
        <v>190</v>
      </c>
      <c r="C23" s="120"/>
      <c r="D23" s="16" t="s">
        <v>2</v>
      </c>
      <c r="E23" s="16">
        <v>1</v>
      </c>
      <c r="F23" s="35"/>
      <c r="G23" s="17">
        <f t="shared" si="0"/>
        <v>0</v>
      </c>
    </row>
    <row r="24" spans="1:8" ht="53.5" customHeight="1" x14ac:dyDescent="0.3">
      <c r="A24" s="13"/>
      <c r="B24" s="119" t="s">
        <v>191</v>
      </c>
      <c r="C24" s="120"/>
      <c r="D24" s="16" t="s">
        <v>2</v>
      </c>
      <c r="E24" s="16">
        <v>1</v>
      </c>
      <c r="F24" s="35"/>
      <c r="G24" s="17">
        <f t="shared" si="0"/>
        <v>0</v>
      </c>
    </row>
    <row r="25" spans="1:8" ht="56.5" customHeight="1" x14ac:dyDescent="0.3">
      <c r="A25" s="13"/>
      <c r="B25" s="119" t="s">
        <v>54</v>
      </c>
      <c r="C25" s="120"/>
      <c r="D25" s="16" t="s">
        <v>2</v>
      </c>
      <c r="E25" s="16">
        <v>1</v>
      </c>
      <c r="F25" s="35"/>
      <c r="G25" s="17">
        <f t="shared" si="0"/>
        <v>0</v>
      </c>
    </row>
    <row r="26" spans="1:8" ht="62.5" customHeight="1" x14ac:dyDescent="0.3">
      <c r="A26" s="13"/>
      <c r="B26" s="101" t="s">
        <v>165</v>
      </c>
      <c r="C26" s="102"/>
      <c r="D26" s="44" t="s">
        <v>2</v>
      </c>
      <c r="E26" s="44">
        <v>1</v>
      </c>
      <c r="F26" s="142"/>
      <c r="G26" s="45">
        <f>'Adhoc Water Quality '!AB71</f>
        <v>0</v>
      </c>
    </row>
    <row r="27" spans="1:8" ht="56" customHeight="1" x14ac:dyDescent="0.3">
      <c r="A27" s="13"/>
      <c r="B27" s="101" t="s">
        <v>36</v>
      </c>
      <c r="C27" s="102"/>
      <c r="D27" s="16" t="s">
        <v>2</v>
      </c>
      <c r="E27" s="16">
        <v>1</v>
      </c>
      <c r="F27" s="35"/>
      <c r="G27" s="17">
        <f t="shared" si="0"/>
        <v>0</v>
      </c>
    </row>
    <row r="28" spans="1:8" ht="56.5" customHeight="1" x14ac:dyDescent="0.3">
      <c r="A28" s="13"/>
      <c r="B28" s="103" t="s">
        <v>3</v>
      </c>
      <c r="C28" s="104"/>
      <c r="D28" s="18" t="s">
        <v>34</v>
      </c>
      <c r="E28" s="16">
        <v>1</v>
      </c>
      <c r="F28" s="35"/>
      <c r="G28" s="17">
        <f t="shared" si="0"/>
        <v>0</v>
      </c>
    </row>
    <row r="29" spans="1:8" ht="38" customHeight="1" x14ac:dyDescent="0.3">
      <c r="A29" s="13"/>
      <c r="B29" s="105" t="s">
        <v>66</v>
      </c>
      <c r="C29" s="106"/>
      <c r="D29" s="106"/>
      <c r="E29" s="106"/>
      <c r="F29" s="107"/>
      <c r="G29" s="17">
        <f>SUM(G20:G28)</f>
        <v>0</v>
      </c>
    </row>
    <row r="30" spans="1:8" ht="28" x14ac:dyDescent="0.3">
      <c r="A30" s="13"/>
      <c r="B30" s="14"/>
      <c r="C30" s="14" t="s">
        <v>0</v>
      </c>
      <c r="D30" s="14" t="s">
        <v>1</v>
      </c>
      <c r="E30" s="14" t="s">
        <v>33</v>
      </c>
      <c r="F30" s="14" t="s">
        <v>38</v>
      </c>
      <c r="G30" s="14" t="s">
        <v>56</v>
      </c>
    </row>
    <row r="31" spans="1:8" ht="59" customHeight="1" x14ac:dyDescent="0.3">
      <c r="A31" s="13"/>
      <c r="B31" s="108" t="s">
        <v>26</v>
      </c>
      <c r="C31" s="19" t="s">
        <v>4</v>
      </c>
      <c r="D31" s="16" t="s">
        <v>2</v>
      </c>
      <c r="E31" s="16">
        <v>1</v>
      </c>
      <c r="F31" s="35"/>
      <c r="G31" s="17">
        <f>E31*F31</f>
        <v>0</v>
      </c>
    </row>
    <row r="32" spans="1:8" ht="35" customHeight="1" x14ac:dyDescent="0.3">
      <c r="A32" s="13"/>
      <c r="B32" s="108"/>
      <c r="C32" s="19" t="s">
        <v>5</v>
      </c>
      <c r="D32" s="16" t="s">
        <v>2</v>
      </c>
      <c r="E32" s="16">
        <v>1</v>
      </c>
      <c r="F32" s="35"/>
      <c r="G32" s="17">
        <f t="shared" ref="G32:G34" si="1">E32*F32</f>
        <v>0</v>
      </c>
    </row>
    <row r="33" spans="1:7" ht="33.5" customHeight="1" x14ac:dyDescent="0.3">
      <c r="A33" s="13"/>
      <c r="B33" s="108"/>
      <c r="C33" s="19" t="s">
        <v>6</v>
      </c>
      <c r="D33" s="16" t="s">
        <v>2</v>
      </c>
      <c r="E33" s="16">
        <v>1</v>
      </c>
      <c r="F33" s="35"/>
      <c r="G33" s="17">
        <f t="shared" si="1"/>
        <v>0</v>
      </c>
    </row>
    <row r="34" spans="1:7" ht="36" customHeight="1" x14ac:dyDescent="0.3">
      <c r="A34" s="13"/>
      <c r="B34" s="108"/>
      <c r="C34" s="19" t="s">
        <v>7</v>
      </c>
      <c r="D34" s="16" t="s">
        <v>2</v>
      </c>
      <c r="E34" s="16">
        <v>1</v>
      </c>
      <c r="F34" s="35"/>
      <c r="G34" s="17">
        <f t="shared" si="1"/>
        <v>0</v>
      </c>
    </row>
    <row r="35" spans="1:7" ht="36" customHeight="1" x14ac:dyDescent="0.3">
      <c r="A35" s="13"/>
      <c r="B35" s="109" t="s">
        <v>8</v>
      </c>
      <c r="C35" s="109"/>
      <c r="D35" s="109"/>
      <c r="E35" s="109"/>
      <c r="F35" s="20"/>
      <c r="G35" s="17">
        <f>SUM(G31:G34)</f>
        <v>0</v>
      </c>
    </row>
    <row r="36" spans="1:7" x14ac:dyDescent="0.3">
      <c r="A36" s="21"/>
      <c r="B36" s="10"/>
      <c r="C36" s="11"/>
      <c r="D36" s="22"/>
      <c r="E36" s="22"/>
      <c r="F36" s="22"/>
      <c r="G36" s="22"/>
    </row>
    <row r="37" spans="1:7" x14ac:dyDescent="0.3">
      <c r="A37" s="13"/>
      <c r="B37" s="23"/>
      <c r="C37" s="24"/>
      <c r="D37" s="25"/>
      <c r="E37" s="22"/>
      <c r="F37" s="22"/>
      <c r="G37" s="22"/>
    </row>
    <row r="38" spans="1:7" ht="28.25" customHeight="1" x14ac:dyDescent="0.3">
      <c r="A38" s="13"/>
      <c r="B38" s="100" t="s">
        <v>9</v>
      </c>
      <c r="C38" s="100"/>
      <c r="D38" s="26"/>
      <c r="E38" s="110" t="s">
        <v>74</v>
      </c>
      <c r="F38" s="111"/>
      <c r="G38" s="112"/>
    </row>
    <row r="39" spans="1:7" s="6" customFormat="1" ht="28.5" customHeight="1" x14ac:dyDescent="0.35">
      <c r="A39" s="27" t="s">
        <v>44</v>
      </c>
      <c r="B39" s="28" t="s">
        <v>35</v>
      </c>
      <c r="C39" s="29">
        <f>SUM(G29:G29)</f>
        <v>0</v>
      </c>
      <c r="D39" s="26"/>
      <c r="E39" s="113"/>
      <c r="F39" s="114"/>
      <c r="G39" s="115"/>
    </row>
    <row r="40" spans="1:7" s="6" customFormat="1" ht="28.5" customHeight="1" x14ac:dyDescent="0.35">
      <c r="A40" s="27" t="s">
        <v>45</v>
      </c>
      <c r="B40" s="28" t="s">
        <v>10</v>
      </c>
      <c r="C40" s="29">
        <f>SUM(G35:G35)</f>
        <v>0</v>
      </c>
      <c r="D40" s="26"/>
      <c r="E40" s="113"/>
      <c r="F40" s="114"/>
      <c r="G40" s="115"/>
    </row>
    <row r="41" spans="1:7" s="6" customFormat="1" ht="28.5" customHeight="1" x14ac:dyDescent="0.35">
      <c r="A41" s="27" t="s">
        <v>46</v>
      </c>
      <c r="B41" s="19" t="s">
        <v>51</v>
      </c>
      <c r="C41" s="29">
        <f>SUM(C39:C40)</f>
        <v>0</v>
      </c>
      <c r="D41" s="26"/>
      <c r="E41" s="113"/>
      <c r="F41" s="114"/>
      <c r="G41" s="115"/>
    </row>
    <row r="42" spans="1:7" s="6" customFormat="1" ht="28.5" customHeight="1" x14ac:dyDescent="0.35">
      <c r="A42" s="27" t="s">
        <v>47</v>
      </c>
      <c r="B42" s="28" t="s">
        <v>40</v>
      </c>
      <c r="C42" s="29">
        <f>C41*(1+3.1%)</f>
        <v>0</v>
      </c>
      <c r="D42" s="26"/>
      <c r="E42" s="113"/>
      <c r="F42" s="114"/>
      <c r="G42" s="115"/>
    </row>
    <row r="43" spans="1:7" s="6" customFormat="1" ht="28.5" customHeight="1" x14ac:dyDescent="0.35">
      <c r="A43" s="27" t="s">
        <v>48</v>
      </c>
      <c r="B43" s="28" t="s">
        <v>41</v>
      </c>
      <c r="C43" s="29">
        <f>C42*(1+3%)</f>
        <v>0</v>
      </c>
      <c r="D43" s="26"/>
      <c r="E43" s="113"/>
      <c r="F43" s="114"/>
      <c r="G43" s="115"/>
    </row>
    <row r="44" spans="1:7" s="6" customFormat="1" ht="28.5" customHeight="1" x14ac:dyDescent="0.35">
      <c r="A44" s="27" t="s">
        <v>49</v>
      </c>
      <c r="B44" s="28" t="s">
        <v>42</v>
      </c>
      <c r="C44" s="29">
        <f>C43*(1+2.9%)</f>
        <v>0</v>
      </c>
      <c r="D44" s="26"/>
      <c r="E44" s="113"/>
      <c r="F44" s="114"/>
      <c r="G44" s="115"/>
    </row>
    <row r="45" spans="1:7" s="6" customFormat="1" ht="28.5" customHeight="1" x14ac:dyDescent="0.35">
      <c r="A45" s="27" t="s">
        <v>50</v>
      </c>
      <c r="B45" s="28" t="s">
        <v>43</v>
      </c>
      <c r="C45" s="29">
        <f>C44*(1+3%)</f>
        <v>0</v>
      </c>
      <c r="D45" s="26"/>
      <c r="E45" s="113"/>
      <c r="F45" s="114"/>
      <c r="G45" s="115"/>
    </row>
    <row r="46" spans="1:7" s="6" customFormat="1" ht="44" customHeight="1" x14ac:dyDescent="0.35">
      <c r="A46" s="27" t="s">
        <v>52</v>
      </c>
      <c r="B46" s="19" t="s">
        <v>53</v>
      </c>
      <c r="C46" s="29">
        <f>SUM(C41:C45)</f>
        <v>0</v>
      </c>
      <c r="D46" s="26"/>
      <c r="E46" s="116"/>
      <c r="F46" s="117"/>
      <c r="G46" s="118"/>
    </row>
    <row r="47" spans="1:7" s="6" customFormat="1" x14ac:dyDescent="0.35">
      <c r="A47" s="5"/>
      <c r="B47" s="30"/>
      <c r="C47" s="31"/>
    </row>
    <row r="48" spans="1:7" s="6" customFormat="1" x14ac:dyDescent="0.35">
      <c r="C48" s="4"/>
    </row>
    <row r="49" spans="1:4" s="6" customFormat="1" ht="29" customHeight="1" x14ac:dyDescent="0.35">
      <c r="A49" s="27"/>
      <c r="B49" s="32" t="s">
        <v>11</v>
      </c>
      <c r="C49" s="1"/>
      <c r="D49" s="26"/>
    </row>
    <row r="50" spans="1:4" s="6" customFormat="1" ht="27.5" customHeight="1" x14ac:dyDescent="0.35">
      <c r="A50" s="27"/>
      <c r="B50" s="32" t="s">
        <v>12</v>
      </c>
      <c r="C50" s="1"/>
      <c r="D50" s="26"/>
    </row>
    <row r="51" spans="1:4" s="6" customFormat="1" ht="29" customHeight="1" x14ac:dyDescent="0.35">
      <c r="A51" s="27"/>
      <c r="B51" s="32" t="s">
        <v>13</v>
      </c>
      <c r="C51" s="1"/>
      <c r="D51" s="26"/>
    </row>
    <row r="52" spans="1:4" s="6" customFormat="1" ht="34.5" customHeight="1" x14ac:dyDescent="0.35">
      <c r="A52" s="27"/>
      <c r="B52" s="32" t="s">
        <v>14</v>
      </c>
      <c r="C52" s="1"/>
      <c r="D52" s="26"/>
    </row>
  </sheetData>
  <sheetProtection algorithmName="SHA-512" hashValue="nQt/C97kHgLTvegeBpuww5c+nrvx7gfn03AWiwHIkgypNgH1LcQD+/cYMoVTO0ofaI4L6BwqvM7+eQ4+6mBvEA==" saltValue="+OFFkgwIOXD8POLR7bmqxQ==" spinCount="100000" sheet="1" objects="1" scenarios="1"/>
  <mergeCells count="19">
    <mergeCell ref="B25:C25"/>
    <mergeCell ref="B2:G2"/>
    <mergeCell ref="B3:G3"/>
    <mergeCell ref="B4:G4"/>
    <mergeCell ref="B5:G17"/>
    <mergeCell ref="B19:C19"/>
    <mergeCell ref="B20:C20"/>
    <mergeCell ref="B21:C21"/>
    <mergeCell ref="B22:C22"/>
    <mergeCell ref="B23:C23"/>
    <mergeCell ref="B24:C24"/>
    <mergeCell ref="B38:C38"/>
    <mergeCell ref="B26:C26"/>
    <mergeCell ref="B27:C27"/>
    <mergeCell ref="B28:C28"/>
    <mergeCell ref="B29:F29"/>
    <mergeCell ref="B31:B34"/>
    <mergeCell ref="B35:E35"/>
    <mergeCell ref="E38:G46"/>
  </mergeCells>
  <dataValidations count="2">
    <dataValidation type="decimal" allowBlank="1" showErrorMessage="1" errorTitle="Incorrect Input" error="Input only values e.g. 150.50" promptTitle="Incorrect Input" prompt="Input only whole numbers. E.g. 150" sqref="G20:G29" xr:uid="{E582A5B1-D42D-4A0B-92A7-F3F8083BB021}">
      <formula1>0</formula1>
      <formula2>1E+23</formula2>
    </dataValidation>
    <dataValidation type="decimal" allowBlank="1" showErrorMessage="1" errorTitle="Incorrect Input" error="Input only values e.g. 150.50" sqref="G31:G35" xr:uid="{4E3DFF86-7305-4E6F-8915-3517D8836CCC}">
      <formula1>0</formula1>
      <formula2>1E+23</formula2>
    </dataValidation>
  </dataValidations>
  <pageMargins left="0.70866141732283472" right="0.70866141732283472" top="0.74803149606299213" bottom="0.74803149606299213" header="0.31496062992125984" footer="0.31496062992125984"/>
  <pageSetup orientation="portrait" r:id="rId1"/>
  <colBreaks count="1" manualBreakCount="1">
    <brk id="2" max="1048575" man="1"/>
  </colBreaks>
  <ignoredErrors>
    <ignoredError sqref="G26"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402bf8a-be4c-4d43-8340-107e775f40e9"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9B2E8CD879AF6C4A98CE0BE9A4C614FE" ma:contentTypeVersion="4" ma:contentTypeDescription="Create a new document." ma:contentTypeScope="" ma:versionID="85c07c3a04739706646bfbc0215f2bb3">
  <xsd:schema xmlns:xsd="http://www.w3.org/2001/XMLSchema" xmlns:xs="http://www.w3.org/2001/XMLSchema" xmlns:p="http://schemas.microsoft.com/office/2006/metadata/properties" xmlns:ns2="6f7b4a7f-d44a-4f65-a9aa-96ec94e426e4" xmlns:ns3="c8b9305f-3459-4841-b014-dc2c393a75b3" targetNamespace="http://schemas.microsoft.com/office/2006/metadata/properties" ma:root="true" ma:fieldsID="a47271aa513d8c380d3877e7cb698470" ns2:_="" ns3:_="">
    <xsd:import namespace="6f7b4a7f-d44a-4f65-a9aa-96ec94e426e4"/>
    <xsd:import namespace="c8b9305f-3459-4841-b014-dc2c393a75b3"/>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c8b9305f-3459-4841-b014-dc2c393a75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D1FE8E-4BA9-4E92-AD2F-9E9E57FCA23F}">
  <ds:schemaRefs>
    <ds:schemaRef ds:uri="Microsoft.SharePoint.Taxonomy.ContentTypeSync"/>
  </ds:schemaRefs>
</ds:datastoreItem>
</file>

<file path=customXml/itemProps2.xml><?xml version="1.0" encoding="utf-8"?>
<ds:datastoreItem xmlns:ds="http://schemas.openxmlformats.org/officeDocument/2006/customXml" ds:itemID="{C802487F-4CB3-4E35-88B4-4F255294AF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c8b9305f-3459-4841-b014-dc2c393a75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58B690-48A0-4EE9-9EB1-DF71C3E06240}">
  <ds:schemaRefs>
    <ds:schemaRef ds:uri="http://www.w3.org/XML/1998/namespace"/>
    <ds:schemaRef ds:uri="http://schemas.openxmlformats.org/package/2006/metadata/core-properties"/>
    <ds:schemaRef ds:uri="http://schemas.microsoft.com/office/2006/documentManagement/types"/>
    <ds:schemaRef ds:uri="c8b9305f-3459-4841-b014-dc2c393a75b3"/>
    <ds:schemaRef ds:uri="http://schemas.microsoft.com/office/2006/metadata/properties"/>
    <ds:schemaRef ds:uri="http://purl.org/dc/dcmitype/"/>
    <ds:schemaRef ds:uri="http://purl.org/dc/terms/"/>
    <ds:schemaRef ds:uri="http://schemas.microsoft.com/office/infopath/2007/PartnerControls"/>
    <ds:schemaRef ds:uri="6f7b4a7f-d44a-4f65-a9aa-96ec94e426e4"/>
    <ds:schemaRef ds:uri="http://purl.org/dc/elements/1.1/"/>
  </ds:schemaRefs>
</ds:datastoreItem>
</file>

<file path=customXml/itemProps4.xml><?xml version="1.0" encoding="utf-8"?>
<ds:datastoreItem xmlns:ds="http://schemas.openxmlformats.org/officeDocument/2006/customXml" ds:itemID="{A93CED3B-9D22-4BD3-8055-401E1C099A1B}">
  <ds:schemaRefs>
    <ds:schemaRef ds:uri="http://schemas.microsoft.com/sharepoint/v3/contenttype/forms"/>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Adhoc Water Quality </vt:lpstr>
      <vt:lpstr>Saldanha</vt:lpstr>
      <vt:lpstr>Cape Town</vt:lpstr>
      <vt:lpstr>Mossel Bay</vt:lpstr>
      <vt:lpstr>Port Elizabeth</vt:lpstr>
      <vt:lpstr>Ngqura</vt:lpstr>
      <vt:lpstr>East London</vt:lpstr>
      <vt:lpstr>Durban</vt:lpstr>
      <vt:lpstr>Richards Bay</vt:lpstr>
      <vt:lpstr>Bid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0044671</dc:creator>
  <cp:keywords/>
  <dc:description/>
  <cp:lastModifiedBy>Lumko Ncapai   TNPA HQ</cp:lastModifiedBy>
  <cp:revision/>
  <cp:lastPrinted>2026-07-24T06:33:49Z</cp:lastPrinted>
  <dcterms:created xsi:type="dcterms:W3CDTF">2023-02-09T10:16:05Z</dcterms:created>
  <dcterms:modified xsi:type="dcterms:W3CDTF">2026-08-18T10:08:19Z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0x0101009B2E8CD879AF6C4A98CE0BE9A4C614FE</vt:lpwstr>
  </property>
  <property fmtid="{D5CDD505-2E9C-101B-9397-08002B2CF9AE}" pid="3" name="MSIP_Label_58cf86ee-526f-4536-9daf-d1ee8064d50e_Enabled">
    <vt:lpwstr>true</vt:lpwstr>
  </property>
  <property fmtid="{D5CDD505-2E9C-101B-9397-08002B2CF9AE}" pid="4" name="MSIP_Label_58cf86ee-526f-4536-9daf-d1ee8064d50e_SetDate">
    <vt:lpwstr>2025-02-25T07:15:53Z</vt:lpwstr>
  </property>
  <property fmtid="{D5CDD505-2E9C-101B-9397-08002B2CF9AE}" pid="5" name="MSIP_Label_58cf86ee-526f-4536-9daf-d1ee8064d50e_Method">
    <vt:lpwstr>Standard</vt:lpwstr>
  </property>
  <property fmtid="{D5CDD505-2E9C-101B-9397-08002B2CF9AE}" pid="6" name="MSIP_Label_58cf86ee-526f-4536-9daf-d1ee8064d50e_Name">
    <vt:lpwstr>Internal Only Information</vt:lpwstr>
  </property>
  <property fmtid="{D5CDD505-2E9C-101B-9397-08002B2CF9AE}" pid="7" name="MSIP_Label_58cf86ee-526f-4536-9daf-d1ee8064d50e_SiteId">
    <vt:lpwstr>a1a39996-f913-4016-a58a-361c60dec580</vt:lpwstr>
  </property>
  <property fmtid="{D5CDD505-2E9C-101B-9397-08002B2CF9AE}" pid="8" name="MSIP_Label_58cf86ee-526f-4536-9daf-d1ee8064d50e_ActionId">
    <vt:lpwstr>38a71510-2409-434e-84fa-c41da63bd716</vt:lpwstr>
  </property>
  <property fmtid="{D5CDD505-2E9C-101B-9397-08002B2CF9AE}" pid="9" name="MSIP_Label_58cf86ee-526f-4536-9daf-d1ee8064d50e_ContentBits">
    <vt:lpwstr>0</vt:lpwstr>
  </property>
</Properties>
</file>