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19" documentId="8_{8A88E64E-FA6A-4F67-A354-74E5E40E22E3}" xr6:coauthVersionLast="47" xr6:coauthVersionMax="47" xr10:uidLastSave="{921DBDC5-04FC-41BD-8754-AF344969ABF2}"/>
  <bookViews>
    <workbookView xWindow="28680" yWindow="-120" windowWidth="29040" windowHeight="15720" xr2:uid="{D85F887F-0626-41B9-B301-9154DC5ECC65}"/>
  </bookViews>
  <sheets>
    <sheet name="Summary of Pricing" sheetId="17" r:id="rId1"/>
    <sheet name="C1.2" sheetId="7" r:id="rId2"/>
    <sheet name="C1.3" sheetId="6" r:id="rId3"/>
    <sheet name="C1.4" sheetId="4" r:id="rId4"/>
    <sheet name="C1.5" sheetId="5" r:id="rId5"/>
    <sheet name="C1.6" sheetId="9" r:id="rId6"/>
    <sheet name="C3.1" sheetId="18" r:id="rId7"/>
    <sheet name="C3.2" sheetId="19" r:id="rId8"/>
    <sheet name="C3.3" sheetId="20" r:id="rId9"/>
    <sheet name="C4.2" sheetId="23" r:id="rId10"/>
    <sheet name="C4.3" sheetId="14" r:id="rId11"/>
    <sheet name="C5.2" sheetId="24" r:id="rId12"/>
    <sheet name="C9.1" sheetId="15" r:id="rId13"/>
    <sheet name="C11.1" sheetId="21" r:id="rId14"/>
    <sheet name="C11.2" sheetId="22" r:id="rId15"/>
    <sheet name="C11.7" sheetId="10" r:id="rId16"/>
    <sheet name="C11.9" sheetId="12" r:id="rId17"/>
    <sheet name="C20.1" sheetId="16" r:id="rId18"/>
    <sheet name="Schedule B" sheetId="25" r:id="rId19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Q">#REF!</definedName>
    <definedName name="_Parse_Out" hidden="1">#REF!</definedName>
    <definedName name="_SEC1200">#REF!</definedName>
    <definedName name="_Toc391906137" localSheetId="0">'Summary of Pricing'!$B$2</definedName>
    <definedName name="_Toc407010575" localSheetId="0">'Summary of Pricing'!$B$2</definedName>
    <definedName name="_Toc42260028" localSheetId="0">'Summary of Pricing'!$B$127</definedName>
    <definedName name="ALL">#REF!</definedName>
    <definedName name="BeddingClass">#REF!</definedName>
    <definedName name="csSA">#REF!</definedName>
    <definedName name="CulvertType">#REF!</definedName>
    <definedName name="IHDR1">#REF!</definedName>
    <definedName name="IHDR2">#REF!</definedName>
    <definedName name="Item1">#REF!</definedName>
    <definedName name="Item2">#REF!</definedName>
    <definedName name="Items_01">#REF!</definedName>
    <definedName name="M">#REF!</definedName>
    <definedName name="N">#REF!</definedName>
    <definedName name="PipeClass">#REF!</definedName>
    <definedName name="Portal">#REF!</definedName>
    <definedName name="PortalWidths">#REF!</definedName>
    <definedName name="_xlnm.Print_Area" localSheetId="1">'C1.2'!$A$1:$J$40</definedName>
    <definedName name="_xlnm.Print_Area" localSheetId="2">'C1.3'!$A$1:$J$17</definedName>
    <definedName name="_xlnm.Print_Area" localSheetId="3">'C1.4'!$A$1:$J$46</definedName>
    <definedName name="_xlnm.Print_Area" localSheetId="4">'C1.5'!$A$1:$J$21</definedName>
    <definedName name="_xlnm.Print_Area" localSheetId="5">'C1.6'!$A$1:$J$21</definedName>
    <definedName name="_xlnm.Print_Area" localSheetId="13">'C11.1'!$A$1:$J$17</definedName>
    <definedName name="_xlnm.Print_Area" localSheetId="14">'C11.2'!$A$1:$J$34</definedName>
    <definedName name="_xlnm.Print_Area" localSheetId="15">'C11.7'!$A$1:$J$30</definedName>
    <definedName name="_xlnm.Print_Area" localSheetId="16">'C11.9'!$A$1:$J$8</definedName>
    <definedName name="_xlnm.Print_Area" localSheetId="17">'C20.1'!$A$1:$J$12</definedName>
    <definedName name="_xlnm.Print_Area" localSheetId="6">'C3.1'!$A$1:$J$63</definedName>
    <definedName name="_xlnm.Print_Area" localSheetId="7">'C3.2'!$A$1:$J$157</definedName>
    <definedName name="_xlnm.Print_Area" localSheetId="8">'C3.3'!$A$1:$J$32</definedName>
    <definedName name="_xlnm.Print_Area" localSheetId="9">'C4.2'!$A$1:$J$14</definedName>
    <definedName name="_xlnm.Print_Area" localSheetId="10">'C4.3'!$A$1:$J$23</definedName>
    <definedName name="_xlnm.Print_Area" localSheetId="11">'C5.2'!$A$1:$J$15</definedName>
    <definedName name="_xlnm.Print_Area" localSheetId="12">'C9.1'!$A$1:$J$32</definedName>
    <definedName name="_xlnm.Print_Area" localSheetId="0">'Summary of Pricing'!$B$2:$F$154</definedName>
    <definedName name="_xlnm.Print_Titles">#N/A</definedName>
    <definedName name="SCHED1">#REF!</definedName>
    <definedName name="SCHED2">#REF!</definedName>
    <definedName name="SCHED3">#REF!</definedName>
    <definedName name="SchedB">#REF!</definedName>
    <definedName name="Total1200">#REF!</definedName>
    <definedName name="Total1300">#REF!</definedName>
    <definedName name="Total1400">#REF!</definedName>
    <definedName name="Total1500">#REF!</definedName>
    <definedName name="Total1700">#REF!</definedName>
    <definedName name="Total1800">#REF!</definedName>
    <definedName name="Total2100">#REF!</definedName>
    <definedName name="Total2200">#REF!</definedName>
    <definedName name="Total2300">#REF!</definedName>
    <definedName name="Total3100">#REF!</definedName>
    <definedName name="Total3200">#REF!</definedName>
    <definedName name="Total3300">#REF!</definedName>
    <definedName name="Total3400">#REF!</definedName>
    <definedName name="Total3500">#REF!</definedName>
    <definedName name="Total3600">#REF!</definedName>
    <definedName name="Total3700">#REF!</definedName>
    <definedName name="Total3800">#REF!</definedName>
    <definedName name="Total3900">#REF!</definedName>
    <definedName name="Total4100">#REF!</definedName>
    <definedName name="Total4200">#REF!</definedName>
    <definedName name="Total4300">#REF!</definedName>
    <definedName name="Total4400">#REF!</definedName>
    <definedName name="Total4500">#REF!</definedName>
    <definedName name="Total4600">#REF!</definedName>
    <definedName name="Total4800">#REF!</definedName>
    <definedName name="Total4900">#REF!</definedName>
    <definedName name="Total5100">#REF!</definedName>
    <definedName name="Total5400">#REF!</definedName>
    <definedName name="Total5500">#REF!</definedName>
    <definedName name="Total5600">#REF!</definedName>
    <definedName name="Total5700">#REF!</definedName>
    <definedName name="Total5800">#REF!</definedName>
    <definedName name="Total5900">#REF!</definedName>
    <definedName name="Total7300">#REF!</definedName>
    <definedName name="Total8100">#REF!</definedName>
    <definedName name="TotalA">#REF!</definedName>
    <definedName name="TotalB">#REF!</definedName>
    <definedName name="TotalB1">#REF!</definedName>
    <definedName name="TotalB3">#REF!</definedName>
    <definedName name="TotalD">#REF!</definedName>
    <definedName name="TotalF">#REF!</definedName>
    <definedName name="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4" l="1"/>
  <c r="I7" i="16"/>
  <c r="I6" i="25"/>
  <c r="G5" i="25"/>
  <c r="I4" i="25"/>
  <c r="I5" i="25"/>
  <c r="I33" i="7"/>
  <c r="I29" i="10"/>
  <c r="I33" i="22"/>
  <c r="I16" i="21"/>
  <c r="I31" i="15"/>
  <c r="I14" i="24"/>
  <c r="I22" i="14"/>
  <c r="I6" i="23"/>
  <c r="I7" i="23"/>
  <c r="I8" i="23"/>
  <c r="I11" i="23"/>
  <c r="I13" i="23"/>
  <c r="I31" i="20"/>
  <c r="I9" i="20"/>
  <c r="I11" i="20"/>
  <c r="I15" i="20"/>
  <c r="I17" i="20"/>
  <c r="I19" i="20"/>
  <c r="I23" i="20"/>
  <c r="I29" i="20"/>
  <c r="I156" i="19"/>
  <c r="I9" i="19"/>
  <c r="I11" i="19"/>
  <c r="I13" i="19"/>
  <c r="I17" i="19"/>
  <c r="I21" i="19"/>
  <c r="I23" i="19"/>
  <c r="I28" i="19"/>
  <c r="I34" i="19"/>
  <c r="I36" i="19"/>
  <c r="I38" i="19"/>
  <c r="I40" i="19"/>
  <c r="I45" i="19"/>
  <c r="I47" i="19"/>
  <c r="I49" i="19"/>
  <c r="I51" i="19"/>
  <c r="I53" i="19"/>
  <c r="I57" i="19"/>
  <c r="I59" i="19"/>
  <c r="I63" i="19"/>
  <c r="I65" i="19"/>
  <c r="I69" i="19"/>
  <c r="I71" i="19"/>
  <c r="I73" i="19"/>
  <c r="I79" i="19"/>
  <c r="I81" i="19"/>
  <c r="I87" i="19"/>
  <c r="I89" i="19"/>
  <c r="I91" i="19"/>
  <c r="I93" i="19"/>
  <c r="I95" i="19"/>
  <c r="I97" i="19"/>
  <c r="I99" i="19"/>
  <c r="I101" i="19"/>
  <c r="I103" i="19"/>
  <c r="I109" i="19"/>
  <c r="I111" i="19"/>
  <c r="I113" i="19"/>
  <c r="I117" i="19"/>
  <c r="I119" i="19"/>
  <c r="I121" i="19"/>
  <c r="I126" i="19"/>
  <c r="I130" i="19"/>
  <c r="I132" i="19"/>
  <c r="I134" i="19"/>
  <c r="I136" i="19"/>
  <c r="I140" i="19"/>
  <c r="I142" i="19"/>
  <c r="I144" i="19"/>
  <c r="I146" i="19"/>
  <c r="I150" i="19"/>
  <c r="I152" i="19"/>
  <c r="I154" i="19"/>
  <c r="I61" i="18"/>
  <c r="I59" i="18"/>
  <c r="I57" i="18"/>
  <c r="I51" i="18"/>
  <c r="I49" i="18"/>
  <c r="I47" i="18"/>
  <c r="I45" i="18"/>
  <c r="I43" i="18"/>
  <c r="I39" i="18"/>
  <c r="I37" i="18"/>
  <c r="I35" i="18"/>
  <c r="I29" i="18"/>
  <c r="I25" i="18"/>
  <c r="I21" i="18"/>
  <c r="I17" i="18"/>
  <c r="I63" i="18" s="1"/>
  <c r="I15" i="18"/>
  <c r="I11" i="18"/>
  <c r="I9" i="18"/>
  <c r="I20" i="9"/>
  <c r="I20" i="5"/>
  <c r="I45" i="4"/>
  <c r="I19" i="9"/>
  <c r="I18" i="9"/>
  <c r="I17" i="9"/>
  <c r="I16" i="9"/>
  <c r="I14" i="9"/>
  <c r="I13" i="9"/>
  <c r="I12" i="9"/>
  <c r="I11" i="9"/>
  <c r="I10" i="9"/>
  <c r="I9" i="9"/>
  <c r="I7" i="9"/>
  <c r="I6" i="9"/>
  <c r="I5" i="9"/>
  <c r="I6" i="5"/>
  <c r="I7" i="5"/>
  <c r="I8" i="5"/>
  <c r="I10" i="5"/>
  <c r="I12" i="5"/>
  <c r="I13" i="5"/>
  <c r="I14" i="5"/>
  <c r="I15" i="5"/>
  <c r="I16" i="5"/>
  <c r="I18" i="5"/>
  <c r="I19" i="5"/>
  <c r="I5" i="12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27" i="10"/>
  <c r="I26" i="10"/>
  <c r="I25" i="10"/>
  <c r="I12" i="24"/>
  <c r="I10" i="24"/>
  <c r="I9" i="24"/>
  <c r="I7" i="24"/>
  <c r="I6" i="24"/>
  <c r="G14" i="21"/>
  <c r="G12" i="4"/>
  <c r="G6" i="14"/>
  <c r="I18" i="14"/>
  <c r="G6" i="16"/>
  <c r="I6" i="16" s="1"/>
  <c r="G10" i="16"/>
  <c r="I10" i="16" s="1"/>
  <c r="I5" i="16"/>
  <c r="I10" i="7"/>
  <c r="I11" i="7"/>
  <c r="I11" i="16" l="1"/>
  <c r="H11" i="4"/>
  <c r="I11" i="4" l="1"/>
  <c r="I40" i="4"/>
  <c r="I37" i="7"/>
  <c r="I36" i="7"/>
  <c r="D134" i="17"/>
  <c r="I16" i="14"/>
  <c r="I15" i="14"/>
  <c r="I6" i="14"/>
  <c r="I10" i="14"/>
  <c r="I17" i="14"/>
  <c r="I20" i="14"/>
  <c r="I21" i="14"/>
  <c r="I14" i="14"/>
  <c r="I11" i="14"/>
  <c r="I12" i="14"/>
  <c r="I13" i="14"/>
  <c r="I9" i="14" l="1"/>
  <c r="I13" i="15"/>
  <c r="D35" i="17"/>
  <c r="E38" i="17" s="1"/>
  <c r="D28" i="17"/>
  <c r="I32" i="22"/>
  <c r="I30" i="22"/>
  <c r="I28" i="22"/>
  <c r="I24" i="22"/>
  <c r="I22" i="22"/>
  <c r="I20" i="22"/>
  <c r="I14" i="22"/>
  <c r="I12" i="22"/>
  <c r="I10" i="22"/>
  <c r="I8" i="22"/>
  <c r="I14" i="21"/>
  <c r="I12" i="21"/>
  <c r="I8" i="21"/>
  <c r="I6" i="21"/>
  <c r="I30" i="20"/>
  <c r="I28" i="20"/>
  <c r="I27" i="20"/>
  <c r="I26" i="20"/>
  <c r="I25" i="20"/>
  <c r="I24" i="20"/>
  <c r="I22" i="20"/>
  <c r="I21" i="20"/>
  <c r="I18" i="20"/>
  <c r="I14" i="20"/>
  <c r="I13" i="20"/>
  <c r="I8" i="20"/>
  <c r="I7" i="20"/>
  <c r="I6" i="20"/>
  <c r="I5" i="20"/>
  <c r="I4" i="20"/>
  <c r="I153" i="19"/>
  <c r="I149" i="19"/>
  <c r="I148" i="19"/>
  <c r="I139" i="19"/>
  <c r="I138" i="19"/>
  <c r="I137" i="19"/>
  <c r="I128" i="19"/>
  <c r="I124" i="19"/>
  <c r="I118" i="19"/>
  <c r="I115" i="19"/>
  <c r="I110" i="19"/>
  <c r="I105" i="19"/>
  <c r="I102" i="19"/>
  <c r="I100" i="19"/>
  <c r="I86" i="19"/>
  <c r="I85" i="19"/>
  <c r="I84" i="19"/>
  <c r="I83" i="19"/>
  <c r="I82" i="19"/>
  <c r="I78" i="19"/>
  <c r="I77" i="19"/>
  <c r="I76" i="19"/>
  <c r="I75" i="19"/>
  <c r="I74" i="19"/>
  <c r="I72" i="19"/>
  <c r="I70" i="19"/>
  <c r="I68" i="19"/>
  <c r="I67" i="19"/>
  <c r="I64" i="19"/>
  <c r="I62" i="19"/>
  <c r="I61" i="19"/>
  <c r="I60" i="19"/>
  <c r="I58" i="19"/>
  <c r="I56" i="19"/>
  <c r="I55" i="19"/>
  <c r="I54" i="19"/>
  <c r="I52" i="19"/>
  <c r="I50" i="19"/>
  <c r="I48" i="19"/>
  <c r="I46" i="19"/>
  <c r="I44" i="19"/>
  <c r="I43" i="19"/>
  <c r="I42" i="19"/>
  <c r="I37" i="19"/>
  <c r="I32" i="19"/>
  <c r="I31" i="19"/>
  <c r="I30" i="19"/>
  <c r="I29" i="19"/>
  <c r="I27" i="19"/>
  <c r="I26" i="19"/>
  <c r="I18" i="19"/>
  <c r="I16" i="19"/>
  <c r="I15" i="19"/>
  <c r="I14" i="19"/>
  <c r="I10" i="19"/>
  <c r="I8" i="19"/>
  <c r="I7" i="19"/>
  <c r="I6" i="19"/>
  <c r="I5" i="19"/>
  <c r="I4" i="19"/>
  <c r="I58" i="18"/>
  <c r="I56" i="18"/>
  <c r="I55" i="18"/>
  <c r="I54" i="18"/>
  <c r="I53" i="18"/>
  <c r="I52" i="18"/>
  <c r="I50" i="18"/>
  <c r="I48" i="18"/>
  <c r="I46" i="18"/>
  <c r="I42" i="18"/>
  <c r="I41" i="18"/>
  <c r="I40" i="18"/>
  <c r="I38" i="18"/>
  <c r="I33" i="18"/>
  <c r="I32" i="18"/>
  <c r="I31" i="18"/>
  <c r="I30" i="18"/>
  <c r="I28" i="18"/>
  <c r="I27" i="18"/>
  <c r="I26" i="18"/>
  <c r="I24" i="18"/>
  <c r="I23" i="18"/>
  <c r="I22" i="18"/>
  <c r="I20" i="18"/>
  <c r="I19" i="18"/>
  <c r="I18" i="18"/>
  <c r="I16" i="18"/>
  <c r="I14" i="18"/>
  <c r="I13" i="18"/>
  <c r="I12" i="18"/>
  <c r="I10" i="18"/>
  <c r="I8" i="18"/>
  <c r="I7" i="18"/>
  <c r="I6" i="18"/>
  <c r="I5" i="18"/>
  <c r="I4" i="18"/>
  <c r="D125" i="17"/>
  <c r="E125" i="17" s="1"/>
  <c r="D11" i="17"/>
  <c r="E128" i="17"/>
  <c r="E122" i="17"/>
  <c r="E109" i="17"/>
  <c r="E93" i="17"/>
  <c r="E67" i="17"/>
  <c r="E61" i="17"/>
  <c r="E50" i="17"/>
  <c r="E42" i="17"/>
  <c r="E19" i="17"/>
  <c r="I5" i="15"/>
  <c r="I6" i="15"/>
  <c r="I7" i="15"/>
  <c r="I8" i="15"/>
  <c r="I9" i="15"/>
  <c r="I11" i="15"/>
  <c r="I12" i="15"/>
  <c r="I16" i="15"/>
  <c r="I17" i="15"/>
  <c r="I20" i="15"/>
  <c r="I21" i="15"/>
  <c r="I22" i="15"/>
  <c r="I24" i="15"/>
  <c r="I25" i="15"/>
  <c r="I26" i="15"/>
  <c r="I28" i="15"/>
  <c r="I29" i="15"/>
  <c r="D29" i="17"/>
  <c r="I7" i="12"/>
  <c r="D79" i="17" s="1"/>
  <c r="D77" i="17"/>
  <c r="D12" i="17"/>
  <c r="I29" i="7"/>
  <c r="I27" i="7"/>
  <c r="I26" i="7"/>
  <c r="I25" i="7"/>
  <c r="I24" i="7"/>
  <c r="I22" i="7"/>
  <c r="I21" i="7"/>
  <c r="I20" i="7"/>
  <c r="I19" i="7"/>
  <c r="I17" i="7"/>
  <c r="I16" i="7"/>
  <c r="I15" i="7"/>
  <c r="I9" i="7"/>
  <c r="I8" i="7"/>
  <c r="I5" i="7"/>
  <c r="I15" i="6"/>
  <c r="I14" i="6"/>
  <c r="I13" i="6"/>
  <c r="I12" i="6"/>
  <c r="I11" i="6"/>
  <c r="I10" i="6"/>
  <c r="I16" i="6" s="1"/>
  <c r="I9" i="6"/>
  <c r="I8" i="6"/>
  <c r="I6" i="6"/>
  <c r="I5" i="6"/>
  <c r="I13" i="4"/>
  <c r="I10" i="4"/>
  <c r="I9" i="4"/>
  <c r="I8" i="4"/>
  <c r="I7" i="4"/>
  <c r="I6" i="4"/>
  <c r="I5" i="4"/>
  <c r="I18" i="4"/>
  <c r="I17" i="4"/>
  <c r="I16" i="4"/>
  <c r="I15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37" i="4"/>
  <c r="I38" i="4"/>
  <c r="I43" i="4"/>
  <c r="I44" i="4"/>
  <c r="D9" i="17" l="1"/>
  <c r="G30" i="7"/>
  <c r="I30" i="7" s="1"/>
  <c r="I39" i="7" s="1"/>
  <c r="D8" i="17" s="1"/>
  <c r="D24" i="17"/>
  <c r="D23" i="17"/>
  <c r="D10" i="17"/>
  <c r="E31" i="17"/>
  <c r="D64" i="17"/>
  <c r="E64" i="17" s="1"/>
  <c r="D72" i="17"/>
  <c r="D71" i="17"/>
  <c r="E79" i="17" l="1"/>
  <c r="D22" i="17"/>
  <c r="E24" i="17" s="1"/>
  <c r="E13" i="17"/>
  <c r="E134" i="17"/>
  <c r="D131" i="17" l="1"/>
  <c r="E131" i="17" s="1"/>
  <c r="D136" i="17" s="1"/>
  <c r="D139" i="17" l="1"/>
  <c r="D138" i="17"/>
  <c r="D141" i="17" l="1"/>
  <c r="D143" i="17" s="1"/>
  <c r="D145" i="17" s="1"/>
  <c r="D148" i="17" s="1"/>
  <c r="D150" i="17" s="1"/>
</calcChain>
</file>

<file path=xl/sharedStrings.xml><?xml version="1.0" encoding="utf-8"?>
<sst xmlns="http://schemas.openxmlformats.org/spreadsheetml/2006/main" count="1460" uniqueCount="843">
  <si>
    <t xml:space="preserve">RUNWAY AND TAXIWAY REHABILITATION AT CHIEF DAWID STUURMAN INTERNATIONAL AIRPORT (CDSIA) </t>
  </si>
  <si>
    <t>GENERAL</t>
  </si>
  <si>
    <t>C1.2</t>
  </si>
  <si>
    <t>GENERAL REQUIREMENTS AND PROVISIONS</t>
  </si>
  <si>
    <t>C1.3</t>
  </si>
  <si>
    <t>CONTRACTOR’S SITE ESTABLISHMENT AND GENERAL OBLIGATIONS</t>
  </si>
  <si>
    <t>C1.4</t>
  </si>
  <si>
    <t>FACILITIES FOR THE ENGINEER</t>
  </si>
  <si>
    <t>C1.5</t>
  </si>
  <si>
    <t>ACCOMMODATION OF TRAFFIC</t>
  </si>
  <si>
    <t>C1.6</t>
  </si>
  <si>
    <t>CLEARING AND GRUBBING</t>
  </si>
  <si>
    <t>C1.7</t>
  </si>
  <si>
    <t>LOADING AND HAULING</t>
  </si>
  <si>
    <t>SERVICES</t>
  </si>
  <si>
    <t>C2.1</t>
  </si>
  <si>
    <t>GENERAL REQUIREMENTS AND TRENCHING FOR SERVICES</t>
  </si>
  <si>
    <t>C2.2</t>
  </si>
  <si>
    <t>DRY SERVICES</t>
  </si>
  <si>
    <t>C2.3</t>
  </si>
  <si>
    <t>WET SERVICES</t>
  </si>
  <si>
    <t>C2.4</t>
  </si>
  <si>
    <t>ENERGY AND OTHER SERVICES</t>
  </si>
  <si>
    <t>DRAINAGE</t>
  </si>
  <si>
    <t>C3.1</t>
  </si>
  <si>
    <t>DRAINS</t>
  </si>
  <si>
    <t>C3.2</t>
  </si>
  <si>
    <t>CULVERTS</t>
  </si>
  <si>
    <t>C3.3</t>
  </si>
  <si>
    <t>CONCRETE KERBING AND CHANNELING, ASPHALT BERMS, CHUTES, DOWNPIPES, AS WELL AS CONCRETE, STONE PITCHED AND GABION LININGS FOR OPEN DRAINS</t>
  </si>
  <si>
    <t>EARTHWORKS AND PAVEMENT LAYERS MATERIALS</t>
  </si>
  <si>
    <t>C4.1</t>
  </si>
  <si>
    <t>BORROW MATERIALS</t>
  </si>
  <si>
    <t>C4.2</t>
  </si>
  <si>
    <t>CUT MATERIALS</t>
  </si>
  <si>
    <t>C4.3</t>
  </si>
  <si>
    <t>EXISTING ROAD MATERIALS</t>
  </si>
  <si>
    <t>C4.4</t>
  </si>
  <si>
    <t>COMMERCIAL MATERIALS</t>
  </si>
  <si>
    <t>C4.5</t>
  </si>
  <si>
    <t>ALTERNATIVE MATERIALS</t>
  </si>
  <si>
    <t>EARTHWORKS AND PAVEMENT LAYERS CONSTRUCTION</t>
  </si>
  <si>
    <t>C5.1</t>
  </si>
  <si>
    <t>ROADBED</t>
  </si>
  <si>
    <t>C5.2</t>
  </si>
  <si>
    <t>FILL</t>
  </si>
  <si>
    <t>C5.3</t>
  </si>
  <si>
    <t>ROAD PAVEMENT LAYERS</t>
  </si>
  <si>
    <t>C5.4</t>
  </si>
  <si>
    <t>STABILISATION</t>
  </si>
  <si>
    <t>C5.5</t>
  </si>
  <si>
    <t>RECONSTRUCTION OF PAVEMENT LAYERS</t>
  </si>
  <si>
    <t>CONCRETE LAYERS</t>
  </si>
  <si>
    <t>C6.1</t>
  </si>
  <si>
    <t>PAVER LAID CONCRETE LAYERS</t>
  </si>
  <si>
    <t>C6.2</t>
  </si>
  <si>
    <t>SEGMENTAL BLOCK PAVING LAYERS</t>
  </si>
  <si>
    <t>MAINTENANCE AND REPAIR CONCRETE LAYERS</t>
  </si>
  <si>
    <t>C7.1</t>
  </si>
  <si>
    <t>REPLACEMENT OF EXISTING JOINT SEALANT</t>
  </si>
  <si>
    <t>C7.2</t>
  </si>
  <si>
    <t>REPAIR TO CONCRETE PANELS AND CONCRETE ADJACENT TO UNCONTROLLED CRACKS AND EXISTING JOINTS</t>
  </si>
  <si>
    <t>C7.3</t>
  </si>
  <si>
    <t>REMOVAL AND REINSTATEMENT OF EXISTING CONCRETE LAYERS</t>
  </si>
  <si>
    <t>C7.4</t>
  </si>
  <si>
    <t>REINSTATEMENT OF SLAB SUPPORT BY GROUT INJECTION</t>
  </si>
  <si>
    <t>C7.5</t>
  </si>
  <si>
    <t>REINSTATEMENT OF RIDING QUALITY</t>
  </si>
  <si>
    <t>C7.6</t>
  </si>
  <si>
    <t>REINSTATEMENT OF SURFACE TEXTURE</t>
  </si>
  <si>
    <t>PRETREATMENT AND REPAIR EXISTING LAYERS</t>
  </si>
  <si>
    <t>C8.1</t>
  </si>
  <si>
    <t>PRIME COAT</t>
  </si>
  <si>
    <t>C8.2</t>
  </si>
  <si>
    <t>COVER SPRAYS, FOG SPRAYS AND REJUVENATION SPRAYS</t>
  </si>
  <si>
    <t>C8.3</t>
  </si>
  <si>
    <t>TEXTURE TREATMENT</t>
  </si>
  <si>
    <t>C8.4</t>
  </si>
  <si>
    <t>RUT AND/OR DEPRESSION CORRECTION</t>
  </si>
  <si>
    <t>C8.5</t>
  </si>
  <si>
    <t>STANDARD CRACK SEALING</t>
  </si>
  <si>
    <t>C8.6</t>
  </si>
  <si>
    <t>GEOSYNTHETIC CRACK SEALING</t>
  </si>
  <si>
    <t>C8.7</t>
  </si>
  <si>
    <t>PLANING</t>
  </si>
  <si>
    <t>C8.8</t>
  </si>
  <si>
    <t>PATCHING AND EDGE BREAK REPAIR</t>
  </si>
  <si>
    <t>C8.9</t>
  </si>
  <si>
    <t>REPAIR OF SURFACE DEFECTS</t>
  </si>
  <si>
    <t>ASPHALT LAYERS</t>
  </si>
  <si>
    <t>C9.1</t>
  </si>
  <si>
    <t>SURFACE TREATMENTS</t>
  </si>
  <si>
    <t>C10.1</t>
  </si>
  <si>
    <t>GENERAL REQUIREMENTS FOR SURFACE TREATMENTS</t>
  </si>
  <si>
    <t>ANCILLIARY ROAD WORKS</t>
  </si>
  <si>
    <t>C11.1</t>
  </si>
  <si>
    <t>PITCHING, STONEWORK, CAST IN SITU CONCRETE FOR PROTECTION AGAINST EROSION</t>
  </si>
  <si>
    <t>C11.2</t>
  </si>
  <si>
    <t>NON-STRUCTURAL GABIONS</t>
  </si>
  <si>
    <t>C11.3</t>
  </si>
  <si>
    <t>GUIDE BLOCKS AND KILOMETRE MARKERS</t>
  </si>
  <si>
    <t>C11.4</t>
  </si>
  <si>
    <t>ROAD RESTRAINT SYSTEMS</t>
  </si>
  <si>
    <t>C11.5</t>
  </si>
  <si>
    <t>FENCING</t>
  </si>
  <si>
    <t>C11.6</t>
  </si>
  <si>
    <t>ROAD SIGNS</t>
  </si>
  <si>
    <t>C11.7</t>
  </si>
  <si>
    <t>ROAD MARKINGS AND ROAD STUDS</t>
  </si>
  <si>
    <t>C11.8</t>
  </si>
  <si>
    <t>LANDSCAPING AND PLANTING PLANTS</t>
  </si>
  <si>
    <t>C11.9</t>
  </si>
  <si>
    <t>FINISHING THE ROAD AND ROAD RESERVE AND TREATING OLD ROADS</t>
  </si>
  <si>
    <t>GEOTECHNICAL</t>
  </si>
  <si>
    <t>C12.1</t>
  </si>
  <si>
    <t>PILING</t>
  </si>
  <si>
    <t>C12.2</t>
  </si>
  <si>
    <t>GROUND ANCHORS</t>
  </si>
  <si>
    <t>C12.3</t>
  </si>
  <si>
    <t>GROUND IMPROVEMENT</t>
  </si>
  <si>
    <t>C12.4</t>
  </si>
  <si>
    <t>LATERAL SUPPORT</t>
  </si>
  <si>
    <t>C12.5</t>
  </si>
  <si>
    <t>SHOTCRETE</t>
  </si>
  <si>
    <t>C12.6</t>
  </si>
  <si>
    <t>MECHANICALLY STABILISED EARTH WALLS AND GABIONS</t>
  </si>
  <si>
    <t>C12.7</t>
  </si>
  <si>
    <t xml:space="preserve">TRENCHLESS METHODS </t>
  </si>
  <si>
    <t>C12.8</t>
  </si>
  <si>
    <t>GROUND DRAINAGE</t>
  </si>
  <si>
    <t>C12.9</t>
  </si>
  <si>
    <t>SLOPE PROTECTION MEASURES</t>
  </si>
  <si>
    <t>C12.10</t>
  </si>
  <si>
    <t>HARD EXCAVATION BY BLASTING</t>
  </si>
  <si>
    <t>C12.11</t>
  </si>
  <si>
    <t>GEOSYNTHETICS</t>
  </si>
  <si>
    <t>C12.12</t>
  </si>
  <si>
    <t>CONSTRUCTION DEWATERING</t>
  </si>
  <si>
    <t>STRUCTURES</t>
  </si>
  <si>
    <t>C13.1</t>
  </si>
  <si>
    <t>FOUNDATIONS</t>
  </si>
  <si>
    <t>C13.2</t>
  </si>
  <si>
    <t>FALSEWORK, FORMWORK AND CONCRETE FINISH</t>
  </si>
  <si>
    <t>C13.3</t>
  </si>
  <si>
    <t>STEEL REINFORCEMENT</t>
  </si>
  <si>
    <t>C13.4</t>
  </si>
  <si>
    <t>CONCRETE</t>
  </si>
  <si>
    <t>C13.5</t>
  </si>
  <si>
    <t>PRESTRESSING</t>
  </si>
  <si>
    <t>C13.6</t>
  </si>
  <si>
    <t>BEARINGS</t>
  </si>
  <si>
    <t>C13.7</t>
  </si>
  <si>
    <t>JOINTS</t>
  </si>
  <si>
    <t>C13.8</t>
  </si>
  <si>
    <t>ANCILLARY STRUCTURAL ELEMENTS</t>
  </si>
  <si>
    <t>C13.9</t>
  </si>
  <si>
    <t>STRUCTURAL STEELWORK FOR MINOR STRUCTURES</t>
  </si>
  <si>
    <t>C13.10</t>
  </si>
  <si>
    <t>PAINTING OF MINOR STRUCTURES</t>
  </si>
  <si>
    <t>C13.11</t>
  </si>
  <si>
    <t>STRUCTURAL STEELWORK FOR MAJOR STRUCTURES</t>
  </si>
  <si>
    <t>C13.12</t>
  </si>
  <si>
    <t>STRUCTURAL STEEL PROTECTIVE TREATMENT OF MAJOR STRUCTURES</t>
  </si>
  <si>
    <t>C13.13</t>
  </si>
  <si>
    <t>INCREMENTAL LAUNCHING OF BRIDGE DECKS</t>
  </si>
  <si>
    <t>C13.14</t>
  </si>
  <si>
    <t>SPECIALIST STRUCTURES</t>
  </si>
  <si>
    <t>REPAIR AND REHABILITATION STRUCTURES</t>
  </si>
  <si>
    <t>C14.1</t>
  </si>
  <si>
    <t>ACCESS FOR BRIDGE REHABILITATION</t>
  </si>
  <si>
    <t>C14.2</t>
  </si>
  <si>
    <t>CORROSION SURVEY METHODS AND TESTING OF NEAR SURFACE CONCRETE PROPERTIES</t>
  </si>
  <si>
    <t>C14.3</t>
  </si>
  <si>
    <t>DEMOLITION AND REMOVAL OF STRUCTURAL CONCRETE AND STEELWORK</t>
  </si>
  <si>
    <t>C14.4</t>
  </si>
  <si>
    <t>SURFACE AND STRUCTURAL REPAIR OF CONCRETE MEMBERS</t>
  </si>
  <si>
    <t>C14.5</t>
  </si>
  <si>
    <t>ANCHORING OF REINFORCEMENT, GROUTING AND CRACK INJECTION</t>
  </si>
  <si>
    <t>C14.6</t>
  </si>
  <si>
    <t>SPRAYED CONCRETE FOR STRUCTURES</t>
  </si>
  <si>
    <t>C14.7</t>
  </si>
  <si>
    <t>PROTECTIVE COATINGS AND TREATMENTS FOR CONCRETE</t>
  </si>
  <si>
    <t>C14.8</t>
  </si>
  <si>
    <t>EXTERNAL BONDING OF STEEL AND CARBON FIBRE</t>
  </si>
  <si>
    <t>C14.9</t>
  </si>
  <si>
    <t>REPAIR AND REPLACEMENT OF ANCILLARY STRUCTURAL ELEMENTS</t>
  </si>
  <si>
    <t>C14.10</t>
  </si>
  <si>
    <t>JACKING OF BRIDGE STRUCTURES</t>
  </si>
  <si>
    <t>C14.11</t>
  </si>
  <si>
    <t>REPAIR OF STEEL ELEMENTS</t>
  </si>
  <si>
    <t>QUALITY ASSURANCE</t>
  </si>
  <si>
    <t>C20.1</t>
  </si>
  <si>
    <t>TESTING MATERIALS AND JUDGEMENT OF WORKMANSHIP</t>
  </si>
  <si>
    <t>SECTION D: STAKEHOLDER AND COMMUNITY LIAISON, AND TARGET LABOUR AND TARGETED ENTERPRISES UTILISATION AND DEVELOPMENT</t>
  </si>
  <si>
    <t>D1010</t>
  </si>
  <si>
    <t>TRAINING, COACHING, GUIDANCE, MENTORING AND ASSISTANCE</t>
  </si>
  <si>
    <t xml:space="preserve">Main Works </t>
  </si>
  <si>
    <t>A</t>
  </si>
  <si>
    <t>Main Works (Civils)</t>
  </si>
  <si>
    <t xml:space="preserve">Electrical Works </t>
  </si>
  <si>
    <t>B</t>
  </si>
  <si>
    <t>SUBTOTAL A (Sch A + B)</t>
  </si>
  <si>
    <t>Contract Skills Development Goal (CSDG: 0.25% of Subtotal A)</t>
  </si>
  <si>
    <t>The tenderer shall add allowance of 8% Rise and Fall and CPA</t>
  </si>
  <si>
    <t>VALUE ADDED TAX:</t>
  </si>
  <si>
    <t xml:space="preserve">SIGNED BY TENDERER: </t>
  </si>
  <si>
    <t>ITEM</t>
  </si>
  <si>
    <t>DESCRIPTION</t>
  </si>
  <si>
    <t>UNIT</t>
  </si>
  <si>
    <t>QTY</t>
  </si>
  <si>
    <t>RATE</t>
  </si>
  <si>
    <t>AMT</t>
  </si>
  <si>
    <t>C1.2.1</t>
  </si>
  <si>
    <t>Environmental Management</t>
  </si>
  <si>
    <t>C1.2.1.1</t>
  </si>
  <si>
    <t>Sum</t>
  </si>
  <si>
    <t>C1.2.5</t>
  </si>
  <si>
    <t xml:space="preserve">Safety </t>
  </si>
  <si>
    <t>C1.2.5.1</t>
  </si>
  <si>
    <t>C1.2.5.2</t>
  </si>
  <si>
    <t>Contractor's time related obligations in respect of the Health and Safety Act and the Construction Regulations</t>
  </si>
  <si>
    <t xml:space="preserve"> month</t>
  </si>
  <si>
    <t>C1.2.5.3</t>
  </si>
  <si>
    <t>Provision of full time Construction Safety Officer</t>
  </si>
  <si>
    <t>C1.2.5.4</t>
  </si>
  <si>
    <t>Submission of the Health and Safety File</t>
  </si>
  <si>
    <t>L Sum</t>
  </si>
  <si>
    <t>C1.2.8</t>
  </si>
  <si>
    <t>Dayworks</t>
  </si>
  <si>
    <t>C1.2.8.1</t>
  </si>
  <si>
    <t>Personnel</t>
  </si>
  <si>
    <t>(a)</t>
  </si>
  <si>
    <t>hour</t>
  </si>
  <si>
    <t>(e)</t>
  </si>
  <si>
    <t>Surveyor</t>
  </si>
  <si>
    <t>C1.2.8.2</t>
  </si>
  <si>
    <t>Construction equipment (specify size and/or model number)</t>
  </si>
  <si>
    <t>(b)</t>
  </si>
  <si>
    <t>(c)</t>
  </si>
  <si>
    <t>(h)</t>
  </si>
  <si>
    <t>C1.2.8.3</t>
  </si>
  <si>
    <t>Vehicles (specify size)</t>
  </si>
  <si>
    <t>Light delivery vehicle (LDV)</t>
  </si>
  <si>
    <t>km</t>
  </si>
  <si>
    <t>(a)-alt</t>
  </si>
  <si>
    <t>Light delivery vehicle (LDV) - equipment rate</t>
  </si>
  <si>
    <t>Flatbed truck</t>
  </si>
  <si>
    <t>C1.2.8.4</t>
  </si>
  <si>
    <t>Materials</t>
  </si>
  <si>
    <t>Procurement of materials</t>
  </si>
  <si>
    <t>Prov Sum</t>
  </si>
  <si>
    <t>Contractor's handling costs, profit and all other charges in respect of item C1.2.8.4(a)</t>
  </si>
  <si>
    <t>%</t>
  </si>
  <si>
    <t>Permits and Courses</t>
  </si>
  <si>
    <t>Airside induction courses and permits</t>
  </si>
  <si>
    <t>Lump Sum</t>
  </si>
  <si>
    <t xml:space="preserve">Provision for CIDB B.U.I.L.D. Program </t>
  </si>
  <si>
    <t>month</t>
  </si>
  <si>
    <t>TOTAL CARRIED FORWARD TO SUMMARY</t>
  </si>
  <si>
    <t>PC1.3.1</t>
  </si>
  <si>
    <t>The Contractor's general obligations</t>
  </si>
  <si>
    <t>C1.3.1.1</t>
  </si>
  <si>
    <t>Fixed obligations</t>
  </si>
  <si>
    <t>L/sum</t>
  </si>
  <si>
    <t>C1.3.1.2</t>
  </si>
  <si>
    <t>Value-related obligations</t>
  </si>
  <si>
    <t>C1.3.1.3</t>
  </si>
  <si>
    <t>Time-related obligations</t>
  </si>
  <si>
    <t>Month</t>
  </si>
  <si>
    <t>Contractor's obligations in respect of compliance and dealing with unforeseen</t>
  </si>
  <si>
    <t>Provision of a full time traffic safety and construction safety officer</t>
  </si>
  <si>
    <t>Submission of Health and Safety File</t>
  </si>
  <si>
    <t>Preparation and submission of as-built drawings, manuals and operating instructions</t>
  </si>
  <si>
    <t>C1.3.2</t>
  </si>
  <si>
    <t>Contract sign boards</t>
  </si>
  <si>
    <t>No.</t>
  </si>
  <si>
    <t>C1.4.1</t>
  </si>
  <si>
    <t>Site accommodation</t>
  </si>
  <si>
    <t>C1.4.1.1</t>
  </si>
  <si>
    <t>m²</t>
  </si>
  <si>
    <t>C1.4.1.4</t>
  </si>
  <si>
    <t>C1.4.1.5</t>
  </si>
  <si>
    <t>C1.4.1.6</t>
  </si>
  <si>
    <t>Car ports</t>
  </si>
  <si>
    <t>C1.4.1.7</t>
  </si>
  <si>
    <t>C1.4.1.9</t>
  </si>
  <si>
    <t>C1.4.1.13</t>
  </si>
  <si>
    <t>Rented housing paid for by the Contractor</t>
  </si>
  <si>
    <t>Prov sum</t>
  </si>
  <si>
    <t>C1.4.1.14</t>
  </si>
  <si>
    <t>Contractor's handling costs, profit and all other charges in respect of item C1.4.1.13</t>
  </si>
  <si>
    <t>C1.4.1.15</t>
  </si>
  <si>
    <t>Steel containers at Gate 6A (6 m x 2,4 m x 2,6 m including two windows and doors)</t>
  </si>
  <si>
    <t>No</t>
  </si>
  <si>
    <t>C1.4.2</t>
  </si>
  <si>
    <t>Items measured by area</t>
  </si>
  <si>
    <t>C1.4.2.1</t>
  </si>
  <si>
    <t>Shelving as specified complete with brackets</t>
  </si>
  <si>
    <t>C1.4.2.7</t>
  </si>
  <si>
    <t>Venetian blinds</t>
  </si>
  <si>
    <t>C1.4.2.8</t>
  </si>
  <si>
    <t>C1.4.2.9</t>
  </si>
  <si>
    <t>C1.4.3</t>
  </si>
  <si>
    <t>Items measured by number</t>
  </si>
  <si>
    <t>C1.4.3.2</t>
  </si>
  <si>
    <t>C1.4.3.5</t>
  </si>
  <si>
    <t>C1.4.3.7</t>
  </si>
  <si>
    <t>Drawing table</t>
  </si>
  <si>
    <t>C1.4.3.8</t>
  </si>
  <si>
    <t>Conference table</t>
  </si>
  <si>
    <t>C1.4.3.11</t>
  </si>
  <si>
    <t>C1.4.3.13</t>
  </si>
  <si>
    <t>C1.4.3.15</t>
  </si>
  <si>
    <t>C1.4.3.23</t>
  </si>
  <si>
    <t>C1.4.3.24</t>
  </si>
  <si>
    <t>C1.4.3.39</t>
  </si>
  <si>
    <t>Refrigerators</t>
  </si>
  <si>
    <t>C1.4.3.40</t>
  </si>
  <si>
    <t>Electric kettle</t>
  </si>
  <si>
    <t>C1.4.3.41</t>
  </si>
  <si>
    <t>Flood lights complete with poles and 500W (min) globes</t>
  </si>
  <si>
    <t>C1.4.3.42</t>
  </si>
  <si>
    <t>Water dispenser</t>
  </si>
  <si>
    <t>C1.4.3.43</t>
  </si>
  <si>
    <t>Steel drawing rack</t>
  </si>
  <si>
    <t>C1.4.3.44</t>
  </si>
  <si>
    <t>Table (1.0 m2)</t>
  </si>
  <si>
    <t>C1.4.3.45</t>
  </si>
  <si>
    <t>ACSA approved lime coloured reflective safety jackets (with lettering)</t>
  </si>
  <si>
    <t>C1.4.3.46</t>
  </si>
  <si>
    <t>Rechargeable 500 000 candlelight halogen lamps</t>
  </si>
  <si>
    <t>C1.4.3.47</t>
  </si>
  <si>
    <t>Two-way hand held radio VHF/AM Dittel FSG5 complete with charger, carrying bag with strap and adapter cable</t>
  </si>
  <si>
    <t>C1.4.3.48</t>
  </si>
  <si>
    <t>C1.4.4</t>
  </si>
  <si>
    <t>Prime cost items</t>
  </si>
  <si>
    <t>C1.4.4.5</t>
  </si>
  <si>
    <t>The provision of internet connectivity and WiFi data for Engineer’s site staff</t>
  </si>
  <si>
    <t>C1.4.5</t>
  </si>
  <si>
    <t>Services at site offices, laboratories and site accommodation</t>
  </si>
  <si>
    <t>C1.4.5.1</t>
  </si>
  <si>
    <t>C1.4.5.2</t>
  </si>
  <si>
    <t>C1.5.7</t>
  </si>
  <si>
    <t>Temporary traffic control facilities</t>
  </si>
  <si>
    <t>C1.5.7.1</t>
  </si>
  <si>
    <t>Delineators including mounting bases and ballast:</t>
  </si>
  <si>
    <t>Delineators (TW401 &amp; TN402) (250 mm x 1,000 mm) Mounted back to back (was: Double sided, reversible left or right (size indicated))</t>
  </si>
  <si>
    <t>C1.5.7.2</t>
  </si>
  <si>
    <t>Traffic cones (750 mm) (was: Traffic cones, minimum height 750mm)</t>
  </si>
  <si>
    <t>C1.5.7.3</t>
  </si>
  <si>
    <t>Flagmen</t>
  </si>
  <si>
    <t>manday</t>
  </si>
  <si>
    <t>C1.5.7.5</t>
  </si>
  <si>
    <t>Provision of illuminated traffic signs:</t>
  </si>
  <si>
    <t>Amber flicker lights (was: Sign mounted flashing amber lights (2 lights with the specified power supply) mounted on a backing board which is:)</t>
  </si>
  <si>
    <t>(Note: COTO template specifies board sizes, Colto BOQ does not. Used generic description from Colto.)</t>
  </si>
  <si>
    <t>C1.5.7.6</t>
  </si>
  <si>
    <t>Relocation of traffic control facilities</t>
  </si>
  <si>
    <t>C1.5.7.7</t>
  </si>
  <si>
    <t>Manufacturing and supply of aircraft barriers</t>
  </si>
  <si>
    <t>C1.5.7.8</t>
  </si>
  <si>
    <t>Moveable barricade (red and white alternating) HDPE plastic barrier</t>
  </si>
  <si>
    <t>C1.5.7.9</t>
  </si>
  <si>
    <t>Placing, repositioning, and final removal of vehicle and aircraft barriers upon completion of shifts</t>
  </si>
  <si>
    <t>C1.5.7.10</t>
  </si>
  <si>
    <t>Runway Closure Marker</t>
  </si>
  <si>
    <t>C1.5.12</t>
  </si>
  <si>
    <t>Additional traffic accommodation facilities ordered by the Engineer:</t>
  </si>
  <si>
    <t>C1.5.7.12</t>
  </si>
  <si>
    <t>Provision of lighting on site to work areas</t>
  </si>
  <si>
    <t>C1.5.7.13</t>
  </si>
  <si>
    <t>Provision of lighting on site to work areas as requested by the Engineer</t>
  </si>
  <si>
    <t>hours</t>
  </si>
  <si>
    <t>C1.6.11</t>
  </si>
  <si>
    <t>Cleaning out of hydraulic structures</t>
  </si>
  <si>
    <t>C1.6.11.1</t>
  </si>
  <si>
    <t>Pipes, box culverts, and side drains or grid inlets - RWY Works</t>
  </si>
  <si>
    <t>m³</t>
  </si>
  <si>
    <t>C1.6.11.2</t>
  </si>
  <si>
    <t>Pipes, box culverts, and side drains or grid inlets - TWY Works</t>
  </si>
  <si>
    <t>C1.6.11.3</t>
  </si>
  <si>
    <t>Pipes, box culverts, and side drains or grid inlets - GA Works</t>
  </si>
  <si>
    <t>C1.6.12</t>
  </si>
  <si>
    <t>Clearing, excavating, and spoiling existing material from site camp</t>
  </si>
  <si>
    <t>C1.6.12.1</t>
  </si>
  <si>
    <t>Bituminous material on stockpile - RWY Works</t>
  </si>
  <si>
    <t>C1.6.12.2</t>
  </si>
  <si>
    <t>Milled material - RWY Works</t>
  </si>
  <si>
    <t>C1.6.12.3</t>
  </si>
  <si>
    <t>Bituminous material on stockpile - TWY Works</t>
  </si>
  <si>
    <t>C1.6.12.4</t>
  </si>
  <si>
    <t>Milled material - TWY Works</t>
  </si>
  <si>
    <t>C1.6.12.5</t>
  </si>
  <si>
    <t>Bituminous material on stockpile - GA Works</t>
  </si>
  <si>
    <t>C1.6.12.6</t>
  </si>
  <si>
    <t>Milled material - GA Works</t>
  </si>
  <si>
    <t>C1.6.13</t>
  </si>
  <si>
    <t>Clearing, excavating, and removal of stockpiled materials</t>
  </si>
  <si>
    <t>C1.6.13.1</t>
  </si>
  <si>
    <t>C1.6.13.2</t>
  </si>
  <si>
    <t>C1.6.13.3</t>
  </si>
  <si>
    <t>C1.6.13.4</t>
  </si>
  <si>
    <t>DRAINS &amp; SUB-SOILS</t>
  </si>
  <si>
    <t>AMOUNT</t>
  </si>
  <si>
    <t xml:space="preserve">  </t>
  </si>
  <si>
    <t xml:space="preserve">C3.1.1  </t>
  </si>
  <si>
    <t>EXCAVATION FOR OPEN DRAINS:</t>
  </si>
  <si>
    <t xml:space="preserve"> C3.1.1.1 </t>
  </si>
  <si>
    <t>Excavating all material situated within the following depth ranges below the surface level using conventional methods:</t>
  </si>
  <si>
    <t xml:space="preserve">  (a)</t>
  </si>
  <si>
    <t>0m to 1,5m</t>
  </si>
  <si>
    <t xml:space="preserve"> C3.1.1.2 </t>
  </si>
  <si>
    <t>Extra over sub-item C3.1.1.1 for excavation in hard and boulder material, irrespective of depth</t>
  </si>
  <si>
    <t xml:space="preserve">C3.1.5  </t>
  </si>
  <si>
    <t>IMPERMEABLE BACKFILLING TO SUBSOIL DRAINAGE SYSTEMS:</t>
  </si>
  <si>
    <t xml:space="preserve"> C3.1.5.1 </t>
  </si>
  <si>
    <t>Un-stabilised natural gravel obtained from approved sources on the site</t>
  </si>
  <si>
    <t xml:space="preserve"> C3.1.5.2 </t>
  </si>
  <si>
    <t>G5 material obtained from commercial sources, stabilisation with 4,0% CEM II B-M (V-S) 32,5N</t>
  </si>
  <si>
    <t xml:space="preserve">C3.1.6  </t>
  </si>
  <si>
    <t>CONSTRUCTION OF BANKS AND DYKES:</t>
  </si>
  <si>
    <t xml:space="preserve"> C3.1.6.1 </t>
  </si>
  <si>
    <t>Banks and dykes using conventional methods</t>
  </si>
  <si>
    <t xml:space="preserve">C3.1.7  </t>
  </si>
  <si>
    <t>NATURAL PERMEABLE MATERIAL IN SUBSOIL DRAINAGE SYSTEMS (APPROVED CRUSHED STONE):</t>
  </si>
  <si>
    <t xml:space="preserve"> C3.1.7.1 </t>
  </si>
  <si>
    <t>Crushed stone obtained from approved sources on the site (Coarse grade - 19.0mm)</t>
  </si>
  <si>
    <t xml:space="preserve">C3.1.8  </t>
  </si>
  <si>
    <t>NATURAL PERMEABLE MATERIAL IN SUBSOIL DRAINAGE SYSTEMS (APPROVED NATURAL SAND):</t>
  </si>
  <si>
    <t xml:space="preserve"> C3.1.8.1 </t>
  </si>
  <si>
    <t>Natural sand obtained from approved sources (Medium grade &gt; 2.00mm, source)</t>
  </si>
  <si>
    <t xml:space="preserve">C3.1.9  </t>
  </si>
  <si>
    <t>PIPES IN SUBSOIL DRAINAGE SYSTEMS:</t>
  </si>
  <si>
    <t xml:space="preserve"> C3.1.9.1 </t>
  </si>
  <si>
    <t>U-PVC pipes and fittings, normal duty, complete with couplings</t>
  </si>
  <si>
    <t>150mm Slotted</t>
  </si>
  <si>
    <t>m</t>
  </si>
  <si>
    <t xml:space="preserve">  (b)</t>
  </si>
  <si>
    <t>150mm unslotted</t>
  </si>
  <si>
    <t xml:space="preserve">C3.1.11  </t>
  </si>
  <si>
    <t>Geotextile (Grade 5)</t>
  </si>
  <si>
    <t xml:space="preserve"> Total Carried Forward To Summary</t>
  </si>
  <si>
    <t xml:space="preserve">C3.1.14  </t>
  </si>
  <si>
    <t>CAPS FOR SUBSOIL DRAIN PIPES:</t>
  </si>
  <si>
    <t xml:space="preserve"> C3.1.14.1 </t>
  </si>
  <si>
    <t>Concrete caps</t>
  </si>
  <si>
    <t xml:space="preserve">C3.1.16  </t>
  </si>
  <si>
    <t>LOADING AND HAULING OF MATERIAL IN EXCESS OF 1,0 KM</t>
  </si>
  <si>
    <t>m³ - km</t>
  </si>
  <si>
    <t xml:space="preserve">C3.1.18  </t>
  </si>
  <si>
    <t>BACKFILLING OF DRAINS WITH SELECTED MATERIAL COMPACTED TO 93% OF MDD PRIOR TO CONSTRUCTION OF CONCRETE LINING AND/OR STONE PITCHED LINING</t>
  </si>
  <si>
    <t xml:space="preserve">C3.1.22  </t>
  </si>
  <si>
    <t>TEST FLUSHING OF SUBSOIL DRAIN PIPE SYSTEMS</t>
  </si>
  <si>
    <t xml:space="preserve">C3.1.23  </t>
  </si>
  <si>
    <t xml:space="preserve">C11.8.4  </t>
  </si>
  <si>
    <t>Grassing:</t>
  </si>
  <si>
    <t xml:space="preserve"> C11.8.4.3 </t>
  </si>
  <si>
    <t>Hydroseeding:</t>
  </si>
  <si>
    <t>Providing an approved seed mixture for hydroseeding</t>
  </si>
  <si>
    <t>kg</t>
  </si>
  <si>
    <t>Providing an approved mulch</t>
  </si>
  <si>
    <t xml:space="preserve">  (c)</t>
  </si>
  <si>
    <t>Hydroseeding</t>
  </si>
  <si>
    <t>ha</t>
  </si>
  <si>
    <t xml:space="preserve">C3.2.1  </t>
  </si>
  <si>
    <t>Excavation for culvert structures:</t>
  </si>
  <si>
    <t xml:space="preserve"> C3.2.1.1 </t>
  </si>
  <si>
    <t>Excavating in all material situated within the following depth ranges below the surface level:</t>
  </si>
  <si>
    <t>Exceeding 1,5m and up to 3,0m</t>
  </si>
  <si>
    <t xml:space="preserve">  (d)</t>
  </si>
  <si>
    <t xml:space="preserve">  (e)</t>
  </si>
  <si>
    <t xml:space="preserve"> C3.2.1.4 </t>
  </si>
  <si>
    <t>Extra over sub-item C3.2.1.1 for excavation in hard or boulder material, irrespective of depth</t>
  </si>
  <si>
    <t xml:space="preserve">C3.2.2  </t>
  </si>
  <si>
    <t>Backfilling</t>
  </si>
  <si>
    <t xml:space="preserve"> C3.2.2.1 </t>
  </si>
  <si>
    <t>Using the excavated material compacted to 95% of modified AASHTO density</t>
  </si>
  <si>
    <t xml:space="preserve"> C3.2.2.2 </t>
  </si>
  <si>
    <t>Using imported selected material:</t>
  </si>
  <si>
    <t>From commercial sources, G5 quality</t>
  </si>
  <si>
    <t>From sources on site, G5 quality</t>
  </si>
  <si>
    <t xml:space="preserve"> C3.2.2.3 </t>
  </si>
  <si>
    <t xml:space="preserve">Extra over sub-items C3.2.2.1 and C3.2.2.2 for soil cement backfilling </t>
  </si>
  <si>
    <t>With wet mixture of 5% cement</t>
  </si>
  <si>
    <t xml:space="preserve">C3.2.3  </t>
  </si>
  <si>
    <t>Concrete pipe culverts:</t>
  </si>
  <si>
    <t xml:space="preserve"> C3.2.3.2 </t>
  </si>
  <si>
    <t>On Class B bedding</t>
  </si>
  <si>
    <t>350mm dia. Class 100D</t>
  </si>
  <si>
    <t>450mm dia. Class 100D</t>
  </si>
  <si>
    <t>600mm dia. Class 100D</t>
  </si>
  <si>
    <t>900mm dia. Class 100D</t>
  </si>
  <si>
    <t xml:space="preserve">  (f)</t>
  </si>
  <si>
    <t xml:space="preserve">  (g)</t>
  </si>
  <si>
    <t xml:space="preserve">C3.2.5  </t>
  </si>
  <si>
    <t>Rectangular culverts with prefabricated elements:</t>
  </si>
  <si>
    <t xml:space="preserve"> C3.2.5.1 </t>
  </si>
  <si>
    <t>Prefabricated portal culverts; wall and roof combination (size and type indicated)</t>
  </si>
  <si>
    <t>600mm x 450mm Portal 150S</t>
  </si>
  <si>
    <t>600mm x 600mm Portal 150S</t>
  </si>
  <si>
    <t>900mm x 600mm Portal 150S</t>
  </si>
  <si>
    <t>1200mm x 600mm Portal 150S</t>
  </si>
  <si>
    <t>1500mm x 600mm Portal 150S</t>
  </si>
  <si>
    <t xml:space="preserve">  (h)</t>
  </si>
  <si>
    <t xml:space="preserve">C3.2.7  </t>
  </si>
  <si>
    <t>Cast in situ concrete and formwork:</t>
  </si>
  <si>
    <t xml:space="preserve"> C3.2.7.2 </t>
  </si>
  <si>
    <t>In complete in situ floor slabs for rectangular culverts, manholes and catchpits including formwork, joints and Class U2 surface finish (Class C24/30-20 concrete) (installed at a standard depth of 1,0m)</t>
  </si>
  <si>
    <t xml:space="preserve"> C3.2.7.5 </t>
  </si>
  <si>
    <t>In inlet and outlet structures including kerbs, chutes and downpipes, skewed ends, catchpits, manholes, thrust and anchor blocks, excluding formwork but including Class U2 surfacing finish (Class C24/30-20 concrete)</t>
  </si>
  <si>
    <t xml:space="preserve"> C3.2.7.6 </t>
  </si>
  <si>
    <t>Formwork of concrete under items C3.2.7.3 to 5 above</t>
  </si>
  <si>
    <t>Vertical formwork for F1 surface finish</t>
  </si>
  <si>
    <t>Vertical formwork for F2 surface finish</t>
  </si>
  <si>
    <t xml:space="preserve">C3.2.10  </t>
  </si>
  <si>
    <t>Reinforcement:</t>
  </si>
  <si>
    <t xml:space="preserve"> C3.2.10.1 </t>
  </si>
  <si>
    <t>Mild steel bars</t>
  </si>
  <si>
    <t>t</t>
  </si>
  <si>
    <t xml:space="preserve"> C3.2.10.2 </t>
  </si>
  <si>
    <t>High-tensile steel bars</t>
  </si>
  <si>
    <t xml:space="preserve"> C3.2.10.3 </t>
  </si>
  <si>
    <t>Welded steel fabric</t>
  </si>
  <si>
    <t xml:space="preserve">C3.2.12  </t>
  </si>
  <si>
    <t>Demolition of concrete members or elements:</t>
  </si>
  <si>
    <t xml:space="preserve"> C3.2.12.1 </t>
  </si>
  <si>
    <t>Full member or element</t>
  </si>
  <si>
    <t>Inlet Structures</t>
  </si>
  <si>
    <t>Outlet Structures</t>
  </si>
  <si>
    <t xml:space="preserve">C3.2.13  </t>
  </si>
  <si>
    <t>Removing and re-laying existing culverts:</t>
  </si>
  <si>
    <t xml:space="preserve"> C3.2.13.1 </t>
  </si>
  <si>
    <t>Removing and stacking existing culverts for re-use</t>
  </si>
  <si>
    <t>90mm diameter pipe</t>
  </si>
  <si>
    <t>160mm diameter pipe</t>
  </si>
  <si>
    <t>300mm diameter pipe</t>
  </si>
  <si>
    <t>350mm diameter pipe</t>
  </si>
  <si>
    <t>450mm diameter pipe</t>
  </si>
  <si>
    <t>600mm diameter pipe</t>
  </si>
  <si>
    <t>750mm diameter pipe</t>
  </si>
  <si>
    <t xml:space="preserve">  (i)</t>
  </si>
  <si>
    <t>900mm diameter pipe</t>
  </si>
  <si>
    <t xml:space="preserve">  (j)</t>
  </si>
  <si>
    <t>600mm x 600mm Portal</t>
  </si>
  <si>
    <t xml:space="preserve">C3.2.15  </t>
  </si>
  <si>
    <t>Manholes and catch pits, with prefabricated elements</t>
  </si>
  <si>
    <t xml:space="preserve"> C3.2.15.2 </t>
  </si>
  <si>
    <t>Prefabricated roofs</t>
  </si>
  <si>
    <t>Stormwater Manhole covers</t>
  </si>
  <si>
    <t>Kerb inlet covers</t>
  </si>
  <si>
    <t xml:space="preserve">  (c) </t>
  </si>
  <si>
    <t>Grid Inlet Covers</t>
  </si>
  <si>
    <t xml:space="preserve">C3.2.16  </t>
  </si>
  <si>
    <t>Brickwork (Engineering bricks)</t>
  </si>
  <si>
    <t xml:space="preserve"> C3.2.16.2 </t>
  </si>
  <si>
    <t>230 mm thick</t>
  </si>
  <si>
    <t xml:space="preserve"> C3.2.16.3 </t>
  </si>
  <si>
    <t>345 mm thick</t>
  </si>
  <si>
    <t>Plaster</t>
  </si>
  <si>
    <t xml:space="preserve"> C3.2.17 </t>
  </si>
  <si>
    <t xml:space="preserve">C3.2.18  </t>
  </si>
  <si>
    <t>Benching</t>
  </si>
  <si>
    <t xml:space="preserve">C3.2.19  </t>
  </si>
  <si>
    <t xml:space="preserve"> C3.2.19.1 </t>
  </si>
  <si>
    <t>Manhole frames</t>
  </si>
  <si>
    <t xml:space="preserve"> C3.2.19.4 </t>
  </si>
  <si>
    <t>Manhole covers or gratings</t>
  </si>
  <si>
    <t xml:space="preserve"> C3.2.19.7 </t>
  </si>
  <si>
    <t>Step irons</t>
  </si>
  <si>
    <t xml:space="preserve">C3.2.20  </t>
  </si>
  <si>
    <t>Anchor for pipes (1.5m x 3.5kg/m steel) H-section as per drawing</t>
  </si>
  <si>
    <t xml:space="preserve">C3.2.22  </t>
  </si>
  <si>
    <t>Cutting of concrete pipes:</t>
  </si>
  <si>
    <t>900mm x 600mm Portal</t>
  </si>
  <si>
    <t>1500mm x 600mm Class</t>
  </si>
  <si>
    <t xml:space="preserve">C3.2.24  </t>
  </si>
  <si>
    <t>Compaction of bedding for inlets, outlets, manholes and catchpits:</t>
  </si>
  <si>
    <t xml:space="preserve"> C3.2.24.1 </t>
  </si>
  <si>
    <t>Preparation and compaction of in situ bedding material to 90% of MDD (150mm depth)</t>
  </si>
  <si>
    <t xml:space="preserve"> C3.2.24.2 </t>
  </si>
  <si>
    <t>Extra-over sub-item C3.2.24.1 for compaction to 93% of MDD, 150 mm thick layer</t>
  </si>
  <si>
    <t xml:space="preserve">PC3.2.28 PC3.2.6.1 </t>
  </si>
  <si>
    <t>Waterproofing of prefabricated culvert joints with a 500 mm wide composite membrane strip consisting of rubberized asphalt and cross-laminated high-density polyethylene film</t>
  </si>
  <si>
    <t>ARMOFLEX LINING</t>
  </si>
  <si>
    <t xml:space="preserve">C3.3.8  </t>
  </si>
  <si>
    <t>Linings for open drains:</t>
  </si>
  <si>
    <t xml:space="preserve"> PC3.3.8.1 </t>
  </si>
  <si>
    <t>Armoflex blocks</t>
  </si>
  <si>
    <t>Armoflex lining for open drains, including preparation of surface, trimming, bedding, installation of Armoflex, anchoring, and all necessary fittings and overlaps complete as specified</t>
  </si>
  <si>
    <t xml:space="preserve">Supply and install geotextile membrane </t>
  </si>
  <si>
    <t xml:space="preserve"> (a) </t>
  </si>
  <si>
    <t xml:space="preserve"> (b) </t>
  </si>
  <si>
    <t xml:space="preserve">C3.3.16  </t>
  </si>
  <si>
    <t>Demolition and removal of existing kerbs and/or channel:</t>
  </si>
  <si>
    <t>Plain concrete (including existing side drains, and kerb/channel combinations)</t>
  </si>
  <si>
    <t>Breaking and removing existing concrete drain outlet structures</t>
  </si>
  <si>
    <t xml:space="preserve">C3.3 3.1.18 </t>
  </si>
  <si>
    <t>Backfilling of drains with selected material compacted to 93% of MDD prior to construction of concrete lining and/or stone pitched lining</t>
  </si>
  <si>
    <t xml:space="preserve">C1.7.1  </t>
  </si>
  <si>
    <t>LOADING:</t>
  </si>
  <si>
    <t xml:space="preserve"> C1.7.1.2 </t>
  </si>
  <si>
    <t>Loading from heaps or windrows using machines and/some hand labour where necessary</t>
  </si>
  <si>
    <t xml:space="preserve">C1.7.2  </t>
  </si>
  <si>
    <t>HAULING:</t>
  </si>
  <si>
    <t xml:space="preserve"> C1.7.2.2 </t>
  </si>
  <si>
    <t>Hauling material to spoil and off-loading it at a designated spoil or stockpile area:</t>
  </si>
  <si>
    <t>Soil and gravel material</t>
  </si>
  <si>
    <t>m³ -km</t>
  </si>
  <si>
    <t>C4.2.8</t>
  </si>
  <si>
    <t>Excavate material to spoil in sites designated by the Employer, material obtained from</t>
  </si>
  <si>
    <t>C4.2.8.1</t>
  </si>
  <si>
    <t>Cut to spoil: Soft excavation</t>
  </si>
  <si>
    <t>m3</t>
  </si>
  <si>
    <t>C4.2.8.4</t>
  </si>
  <si>
    <t>Cut to spoil: Intermediate excavation (was: Hard excavation (other than by blasting))</t>
  </si>
  <si>
    <t>Cut to spoil: Hard excavation (was: Hard excavation (other than by blasting))</t>
  </si>
  <si>
    <t>C4.2.12</t>
  </si>
  <si>
    <t>Finishing the side slopes</t>
  </si>
  <si>
    <t>C4.2.12.1</t>
  </si>
  <si>
    <t xml:space="preserve">Cuttings: </t>
  </si>
  <si>
    <t>Finishing off cut slopes (was: In soft material)</t>
  </si>
  <si>
    <t>C4.3.2</t>
  </si>
  <si>
    <t>Cleaning the existing road surface</t>
  </si>
  <si>
    <t>C4.3.2.1</t>
  </si>
  <si>
    <t>C4.3.2.2</t>
  </si>
  <si>
    <t>Handling cost and profit in respect of item C4.3.2.1 (for rubber removal)</t>
  </si>
  <si>
    <t>C4.3.6</t>
  </si>
  <si>
    <t>Milling and removal of existing asphalt layers with an average milling depth (Contractor takes ownership)</t>
  </si>
  <si>
    <t>C4.3.6.1</t>
  </si>
  <si>
    <t>Milling out existing bituminous material: Patches on GA (50 mm) - GA Works</t>
  </si>
  <si>
    <t>C4.3.6.2</t>
  </si>
  <si>
    <t>C4.3.15</t>
  </si>
  <si>
    <t>Ancillary Works</t>
  </si>
  <si>
    <t>C4.3.15.1</t>
  </si>
  <si>
    <t>Preparing stockpile sites - RWY Works</t>
  </si>
  <si>
    <t>C4.3.15.2</t>
  </si>
  <si>
    <t>Preparing stockpile sites - TWY Works</t>
  </si>
  <si>
    <t>C5.2.2</t>
  </si>
  <si>
    <t xml:space="preserve">Fill construction: </t>
  </si>
  <si>
    <t>C5.2.2.1</t>
  </si>
  <si>
    <t>Normal fill material in compacted layer thicknesses of 200mm and less:</t>
  </si>
  <si>
    <t>Cut and borrow to fill: Silty sand or sandy gravel compacted to 90% of modified AASHTO density</t>
  </si>
  <si>
    <t>C5.2.2.3</t>
  </si>
  <si>
    <t>Cut and borrow to fill: Free draining sand compacted to 100% of mod. AASHTO density (was: Sand fill material in compacted layer thicknesses of 400mm and less, compacted to 100% of MDD)</t>
  </si>
  <si>
    <t>C5.2.12</t>
  </si>
  <si>
    <t>Extra over for excavation hardness in fill material</t>
  </si>
  <si>
    <t>C5.2.12.1</t>
  </si>
  <si>
    <t>Extra over item 33.01 for excavating and breaking down material in: Intermediate excavation</t>
  </si>
  <si>
    <t>C5.2.12.2</t>
  </si>
  <si>
    <t>Extra over item 33.01 for excavating and breaking down material in: Hard excavation</t>
  </si>
  <si>
    <t>C5.2.11</t>
  </si>
  <si>
    <t>Finishing-off fill slopes, medians and interchange areas:</t>
  </si>
  <si>
    <t>C5.2.11.1</t>
  </si>
  <si>
    <t>Finishing off fill slopes</t>
  </si>
  <si>
    <t>C9.1.2</t>
  </si>
  <si>
    <t xml:space="preserve">Construction of trial sections </t>
  </si>
  <si>
    <t>C9.1.2.1</t>
  </si>
  <si>
    <t>C9.1.2.2</t>
  </si>
  <si>
    <t>Removal of the trial section (50mm Surfacing) where so instructed by the Engineer - RWY Works</t>
  </si>
  <si>
    <t>Removal of the trial section (100mm BTB) where so instructed by the Engineer - RWY Works</t>
  </si>
  <si>
    <t>C9.1.3</t>
  </si>
  <si>
    <t>Application of bond coat</t>
  </si>
  <si>
    <t>Tack coat: 30% stablegrade emulsion at full width for resurfacing (0,5 l/m²) - RWY Works</t>
  </si>
  <si>
    <t>l</t>
  </si>
  <si>
    <t>Tack coat: 30% stablegrade emulsion - TWY Works</t>
  </si>
  <si>
    <t>C9.1.3.3</t>
  </si>
  <si>
    <t>C9.1.4</t>
  </si>
  <si>
    <t xml:space="preserve">Asphalt base </t>
  </si>
  <si>
    <t>C9.1.4.2</t>
  </si>
  <si>
    <t xml:space="preserve">Rehabilitation </t>
  </si>
  <si>
    <t>Base constructed with new asphalt: BTB (100 mm, 35/50 penetration grade bitumen, NMPS 20mm, design level II and placing technique paver) 350mx46m - RWY Works</t>
  </si>
  <si>
    <t>C9.1.5</t>
  </si>
  <si>
    <t>Asphalt surfacing</t>
  </si>
  <si>
    <t>C9.1.5.2</t>
  </si>
  <si>
    <t>C9.1.5.2(e)</t>
  </si>
  <si>
    <t>C9.1.13</t>
  </si>
  <si>
    <t xml:space="preserve">Coring of asphalt layers  </t>
  </si>
  <si>
    <t>C9.1.13.1</t>
  </si>
  <si>
    <t>Cores in asphalt paving: 100mm - RWY Works</t>
  </si>
  <si>
    <t>Cores in asphalt paving: 100mm - TWY Works</t>
  </si>
  <si>
    <t>Cores in asphalt paving: 100mm - GA Works</t>
  </si>
  <si>
    <t>C9.1.17</t>
  </si>
  <si>
    <t>Other Asphalt Related Works</t>
  </si>
  <si>
    <t>C9.1.17.2</t>
  </si>
  <si>
    <t>Application of rejuvenation spray - GA Works</t>
  </si>
  <si>
    <t>C9.1.17.3</t>
  </si>
  <si>
    <t>Sealing cracks: Cleaning crack with hot compressed air and sealing using Class CR1 modified binder crack sealant - GA Works</t>
  </si>
  <si>
    <t>PITCHING, STONEWORK AND PROTECTION AGAINST EROSION</t>
  </si>
  <si>
    <t>C11.1.2</t>
  </si>
  <si>
    <t>Stone pitching:</t>
  </si>
  <si>
    <t>C11.1.2.2</t>
  </si>
  <si>
    <t>Grouted stone pitching with mortar</t>
  </si>
  <si>
    <t>C11.1.2.3</t>
  </si>
  <si>
    <t>Grouted stone pitching on a concrete bed</t>
  </si>
  <si>
    <t>C11.1.7</t>
  </si>
  <si>
    <t>Provision of approved herbicide and ant poison:</t>
  </si>
  <si>
    <t>C11.1.7.1</t>
  </si>
  <si>
    <t>Provision of materials</t>
  </si>
  <si>
    <t>PC sum</t>
  </si>
  <si>
    <t>C11.1.7.2</t>
  </si>
  <si>
    <t>Contractor’s charges and profit added to the prime cost sum</t>
  </si>
  <si>
    <t>C11.2.1</t>
  </si>
  <si>
    <t>Foundation trench excavation:</t>
  </si>
  <si>
    <t>C11.2.1.1</t>
  </si>
  <si>
    <t>Excavating all material situated within the following depth ranges below the surface level:</t>
  </si>
  <si>
    <t>(a) 0 m to 1,5 m</t>
  </si>
  <si>
    <t>(b) Exceeding 1,5 m and up to 3,0 m</t>
  </si>
  <si>
    <t>C11.2.1.2</t>
  </si>
  <si>
    <t>Extra over sub-item C11.2.1.1 for excavation in hard material, irrespective of depth</t>
  </si>
  <si>
    <t>C11.2.2</t>
  </si>
  <si>
    <t>Surface preparation for bedding the gabion boxes and mattresses</t>
  </si>
  <si>
    <t>C11.2.3</t>
  </si>
  <si>
    <t>Gabion boxes and mattresses:</t>
  </si>
  <si>
    <t>C11.2.3.1</t>
  </si>
  <si>
    <t>Galvanized gabion boxes:</t>
  </si>
  <si>
    <t>(a) 0.5 m x 0.5 m x 1.0 m</t>
  </si>
  <si>
    <t>(b) 1.0 m x 0.3 m x 1.0 m</t>
  </si>
  <si>
    <t>(c) 1.0 m x 1.0 m x 1.0 m</t>
  </si>
  <si>
    <t>C11.2.3.3</t>
  </si>
  <si>
    <t>Galvanized gabion mattresses :</t>
  </si>
  <si>
    <t>(a) 0,3 m deep with 80 mm x 100 mm mesh and diaphragms at 1,0 m centres and 2,7 mm dia mesh wire</t>
  </si>
  <si>
    <t>(b) 0,5 m deep with 80 mm x 100 mm mesh and diaphragms at 1,0 m centres and 2,7 mm dia mesh wire</t>
  </si>
  <si>
    <t>C11.2.4</t>
  </si>
  <si>
    <t>Geotextile (Synthetic filter membrane Grade 3)</t>
  </si>
  <si>
    <t>C11.7.1</t>
  </si>
  <si>
    <t>Road marking:</t>
  </si>
  <si>
    <t>C11.7.1.1</t>
  </si>
  <si>
    <t>White Lines (broken or unbroken) 900 mm wide - RWY Works</t>
  </si>
  <si>
    <t>Temporary White lines (broken or unbroken) 900 mm wide (at half normal application rate) - RWY Works</t>
  </si>
  <si>
    <t>C11.7.1.2</t>
  </si>
  <si>
    <t>Yellow lines (broken or unbroken) 150 mm wide - RWY Works</t>
  </si>
  <si>
    <t>1.5</t>
  </si>
  <si>
    <t>Yellow lines (broken or unbroken) 150 mm wide - TWY Works</t>
  </si>
  <si>
    <t>Temporary Yellow Lines (150mm wide) (at half normal application rate) - TWY Works</t>
  </si>
  <si>
    <t>Yellow lines (broken or unbroken) 150 mm wide - GA Works</t>
  </si>
  <si>
    <t>Temporary Yellow Lines (150mm wide) (at half normal application rate) - GA Works</t>
  </si>
  <si>
    <t>C11.7.1.4</t>
  </si>
  <si>
    <t>White lettering and symbols - RWY Works</t>
  </si>
  <si>
    <t>Temporary White lettering and symbols (at half normal application rate) - RWY Works</t>
  </si>
  <si>
    <t>White lettering and symbols - TWY Works</t>
  </si>
  <si>
    <t>Temporary White lettering and symbols (at half normal application rate) - TWY Works</t>
  </si>
  <si>
    <t>White lettering and symbols - GA Works</t>
  </si>
  <si>
    <t>Temporary White lettering and symbols (at half normal application rate) - GA Works</t>
  </si>
  <si>
    <t>C11.7.1.7</t>
  </si>
  <si>
    <t>White solid (threshold, TDZ and aiming marks) - RWY Works</t>
  </si>
  <si>
    <t>Temporary White solid (threshold, TDZ and aiming marks) (at half normal application rate) - RWY Works</t>
  </si>
  <si>
    <t>Red solid paint for sign backgrounds (Permanent) - TWY Works</t>
  </si>
  <si>
    <t>Temporary Red solid paint for sign backgrounds (at half normal application rate) - TWY Works</t>
  </si>
  <si>
    <t>Red solid paint for sign backgrounds (Permanent) - GA Works</t>
  </si>
  <si>
    <t>Temporary Red solid paint for sign backgrounds (at half normal application rate) - GA Works</t>
  </si>
  <si>
    <t>C11.7.8</t>
  </si>
  <si>
    <t>Setting out and premarking the lines (excluding traffic island markings, lettering and symbols)</t>
  </si>
  <si>
    <t>C11.7.8.1</t>
  </si>
  <si>
    <t>Setting out and premarking for temporary roadmarking paint - RWY Works</t>
  </si>
  <si>
    <t>C11.7.8.2</t>
  </si>
  <si>
    <t>Setting out and premarking for temporary roadmarking paint - TWY Works</t>
  </si>
  <si>
    <t>C11.7.8.3</t>
  </si>
  <si>
    <t>Setting out and premarking for temporary roadmarking paint - GA Works</t>
  </si>
  <si>
    <t>C11.9.1</t>
  </si>
  <si>
    <t>Finishing the road and road reserve:</t>
  </si>
  <si>
    <t>C11.9.1.3</t>
  </si>
  <si>
    <t>Finishing and cleaning of the works: Runway at the end of each shift</t>
  </si>
  <si>
    <t>C20.1.2</t>
  </si>
  <si>
    <t>Special tests requested by the Engineer</t>
  </si>
  <si>
    <t>(i)</t>
  </si>
  <si>
    <t>C20.1.2.2</t>
  </si>
  <si>
    <t>Other tests</t>
  </si>
  <si>
    <t>prime cost (PC) sum</t>
  </si>
  <si>
    <t>Handling costs and profit in respect of item C20.1.2.2(a)</t>
  </si>
  <si>
    <t>PC20.1.6</t>
  </si>
  <si>
    <t>C20.1.6.1</t>
  </si>
  <si>
    <t>Direct payment by contractor</t>
  </si>
  <si>
    <t>A1</t>
  </si>
  <si>
    <t>(d)</t>
  </si>
  <si>
    <t>(f)</t>
  </si>
  <si>
    <t>(g)</t>
  </si>
  <si>
    <t>Application of tack coat to the edges of a layer - RWY Works</t>
  </si>
  <si>
    <t>Asphalt layer constructed for rehabilitation: Base with BTB (100 mm, 35/50 penetration grade bitumen, NMPS 20mm, design level II and placing technique paver) 10% Taxiway ALPHA and 100% Taxiway ALPHA 3</t>
  </si>
  <si>
    <t>Base constructed with new asphalt: BTB (100 mm, 35/50 penetration grade bitumen, NMPS 20mm, design level II and placing technique paver) 350mx46m</t>
  </si>
  <si>
    <t xml:space="preserve">50 mm thick Stone Mastic Asphalt (SMA) constructed at full width for the runway (Gap-graded mix, 14 mm NMPS. PG 58E-22 polymer-modified binder,  mix design to adhere to NAPA, AASHTO R46 and SABITA MANUAL 35 Design Level III requirements. </t>
  </si>
  <si>
    <t>Mix design for a sand skeletal gap-graded asphalt mix, as defined, to be placed in a 50 mm compacted layer using an AP1 modified binder, Design Level II, and NMPS 14 mm, and to be paver-laid in accordance with the approved working mix.</t>
  </si>
  <si>
    <t>A new 50 mm (compacted) Stone Mastic Asphalt (SMA) overlay shall be constructed at full runway width. The SMA shall be a gap-graded, stone-on-stone mix with NMPS 14 mm, and shall be designed and approved in accordance with NAPA guidance, AASHTO R46, and Sabita Manual 35. The binder shall be PG 58E-22 polymer-modified, and the mix design shall comply with Sabita Manual 35, Design Level III requirements.</t>
  </si>
  <si>
    <t>Offices (interior floor space only)</t>
  </si>
  <si>
    <t>Roofs over open concrete working floors (Gate 6A)</t>
  </si>
  <si>
    <t>Stores</t>
  </si>
  <si>
    <t>Ablution units</t>
  </si>
  <si>
    <t>Kitchen (interior floor space only)</t>
  </si>
  <si>
    <t>Desks, complete with drawers and locks</t>
  </si>
  <si>
    <t>General-purpose steel cupboards with shelves</t>
  </si>
  <si>
    <t>220/250 volt power points</t>
  </si>
  <si>
    <t>Double 80 watt fluorescent light fittings complete with ballast and tubes</t>
  </si>
  <si>
    <t>Fire extinguishers, 9,0 kg,all purpose dry powder type, complete, mounted on wall with brackets</t>
  </si>
  <si>
    <t>Air conditioning units with 2,2 kW minimum capacity, mounted and with own power connection</t>
  </si>
  <si>
    <t>Provision of multifunction printing facilities (mapped from Colto B14.10)</t>
  </si>
  <si>
    <t>Services at office and laboratories: Running costs</t>
  </si>
  <si>
    <t>Services at office and laboratories: Fixed costs</t>
  </si>
  <si>
    <t>Removal of rubber deposits by water blasting</t>
  </si>
  <si>
    <t>Milling out existing bituminous material: Patches (50 mm) - TWY Works (ECHO)</t>
  </si>
  <si>
    <t>Milling out existing bituminous material: Patches  (50 mm) - TWY Works (ALPHA 4)</t>
  </si>
  <si>
    <t>Milling out existing bituminous material: Patches (50 mm) - TWY Works (ALPHA 1)</t>
  </si>
  <si>
    <t xml:space="preserve">Milling out existing bituminous material: At full width 50 mm Milling - RWY Works </t>
  </si>
  <si>
    <t>Milling out existing bituminous material (50 mm) - TWY Works (ALPHA)</t>
  </si>
  <si>
    <t>Milling out existing bituminous material (50 mm) - TWY Works (ALPHA 2)</t>
  </si>
  <si>
    <t>Milling out existing bituminous material (50 mm) - TWY Works (ALPHA 3)</t>
  </si>
  <si>
    <t xml:space="preserve">Milling out existing bituminous material (100 mm) - RUNWAY </t>
  </si>
  <si>
    <t>Milling out existing bituminous material (100 mm) - TWY Works (ALPHA 3)</t>
  </si>
  <si>
    <t>C9.1.3.1</t>
  </si>
  <si>
    <t>Asphalt layer constructed for rehabilitation: Surfacing with AC: Sand skeletal mix gab graded as defined (50 mm layer thickness, AP1 modified binder, design level II, NMPS 14 mm and placing technique paver) at full width; TWY Works (APLHA, ALPHA 1,ALPHA 2, ALPHA 3, ALPHA 4, ECHO and CHARLI)</t>
  </si>
  <si>
    <t>Asphalt layer constructed for rehabilitation: Sand skeletal mix gab graded as defined (50 mm layer thickness, AP1 modified binder, design level II, NMPS 14 mm and placing technique paver); GA Works</t>
  </si>
  <si>
    <t>General Compliance with environmental specifications</t>
  </si>
  <si>
    <t>Contractor's initial obligations in respect of the Occupational Health and Safety Act and the Construction Regulations</t>
  </si>
  <si>
    <t>Labourer</t>
  </si>
  <si>
    <t>Charge hand / supervisor</t>
  </si>
  <si>
    <t>10 - 12 tonne vibratory roller</t>
  </si>
  <si>
    <t>16 tonne pneumatic roller</t>
  </si>
  <si>
    <t>Tractor loader backhoe (TLB)</t>
  </si>
  <si>
    <t>Plate compactor</t>
  </si>
  <si>
    <t>8 - 10 tonne tipper truck</t>
  </si>
  <si>
    <t>Notice boards as specified</t>
  </si>
  <si>
    <t>White board (1.5m x 1.2m)</t>
  </si>
  <si>
    <t>Chairs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</si>
  <si>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</si>
  <si>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 xml:space="preserve">SUBSOIL DRAIN OUTLET MARKER </t>
  </si>
  <si>
    <t>C1.2.11</t>
  </si>
  <si>
    <t>C1.2.12</t>
  </si>
  <si>
    <t>PC1.2.10</t>
  </si>
  <si>
    <t>PC1.2.11</t>
  </si>
  <si>
    <t>Dispute Adjudication Board (DAB)</t>
  </si>
  <si>
    <t>C1.2.10.1</t>
  </si>
  <si>
    <t>Employer’s contribution to DAB (50%)</t>
  </si>
  <si>
    <t>PC Sum</t>
  </si>
  <si>
    <t>C2.2.2 SUMMARY OF PRICING SCHEDULE - RWY TWY and GA works</t>
  </si>
  <si>
    <t>Electrical Works</t>
  </si>
  <si>
    <t>SUBTOTAL B (Subtotal A + CSDG + CPA)</t>
  </si>
  <si>
    <t>10% Contingency (of Subtotal B)</t>
  </si>
  <si>
    <t>SUBTOTAL C</t>
  </si>
  <si>
    <t>15% of Subtotal C</t>
  </si>
  <si>
    <t>TOTAL CARRIED TO C.1.1.1 : FORM OF OFFER (Subtotal C + VAT)</t>
  </si>
  <si>
    <t>A2</t>
  </si>
  <si>
    <t>Electrical Systems</t>
  </si>
  <si>
    <t>C20.1.5</t>
  </si>
  <si>
    <t>Financial Contribution by Contractor for an Independent Site Laboratory (to be a negative rate)</t>
  </si>
  <si>
    <t>Payment of independent site laboratory by Employer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</si>
</sst>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_-* #,##0.0_-;\-* #,##0.0_-;_-* &quot;-&quot;??_-;_-@_-"/>
    <numFmt numFmtId="166" formatCode="_-* #,##0_-;\-* #,##0_-;_-* &quot;-&quot;??_-;_-@_-"/>
    <numFmt numFmtId="167" formatCode="[$R-1C09]#,##0.00;[Red]\-[$R-1C09]#,##0.00"/>
    <numFmt numFmtId="168" formatCode="[$R-1C09]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2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44" fontId="0" fillId="2" borderId="1" xfId="2" applyFont="1" applyFill="1" applyBorder="1" applyAlignment="1">
      <alignment horizontal="center" vertical="center"/>
    </xf>
    <xf numFmtId="44" fontId="0" fillId="2" borderId="0" xfId="2" applyFont="1" applyFill="1" applyAlignment="1">
      <alignment horizontal="center" vertical="center"/>
    </xf>
    <xf numFmtId="44" fontId="1" fillId="2" borderId="0" xfId="2" applyFont="1" applyFill="1" applyAlignment="1">
      <alignment horizontal="center" vertical="center"/>
    </xf>
    <xf numFmtId="44" fontId="1" fillId="2" borderId="1" xfId="2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44" fontId="0" fillId="2" borderId="0" xfId="2" applyFont="1" applyFill="1" applyBorder="1" applyAlignment="1">
      <alignment horizontal="center" vertical="center"/>
    </xf>
    <xf numFmtId="44" fontId="1" fillId="2" borderId="0" xfId="2" applyFont="1" applyFill="1" applyBorder="1" applyAlignment="1">
      <alignment horizontal="center" vertical="center"/>
    </xf>
    <xf numFmtId="0" fontId="0" fillId="2" borderId="1" xfId="2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2" applyNumberFormat="1" applyFont="1" applyFill="1" applyBorder="1" applyAlignment="1">
      <alignment horizontal="left" vertical="center" wrapText="1"/>
    </xf>
    <xf numFmtId="0" fontId="0" fillId="2" borderId="0" xfId="2" applyNumberFormat="1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/>
    </xf>
    <xf numFmtId="0" fontId="5" fillId="2" borderId="0" xfId="5" applyFont="1" applyFill="1"/>
    <xf numFmtId="0" fontId="1" fillId="2" borderId="1" xfId="2" applyNumberFormat="1" applyFont="1" applyFill="1" applyBorder="1" applyAlignment="1">
      <alignment horizontal="left" vertical="center" wrapText="1"/>
    </xf>
    <xf numFmtId="0" fontId="4" fillId="2" borderId="0" xfId="4" applyFill="1"/>
    <xf numFmtId="0" fontId="3" fillId="2" borderId="0" xfId="4" applyFont="1" applyFill="1" applyAlignment="1">
      <alignment vertical="center"/>
    </xf>
    <xf numFmtId="0" fontId="4" fillId="2" borderId="0" xfId="4" applyFill="1" applyAlignment="1">
      <alignment horizontal="left" vertical="center"/>
    </xf>
    <xf numFmtId="0" fontId="4" fillId="2" borderId="0" xfId="4" applyFill="1" applyAlignment="1">
      <alignment vertical="center"/>
    </xf>
    <xf numFmtId="0" fontId="4" fillId="2" borderId="0" xfId="4" applyFill="1" applyAlignment="1">
      <alignment vertical="center" wrapText="1"/>
    </xf>
    <xf numFmtId="167" fontId="4" fillId="2" borderId="0" xfId="4" applyNumberFormat="1" applyFill="1" applyAlignment="1">
      <alignment vertical="center"/>
    </xf>
    <xf numFmtId="167" fontId="4" fillId="2" borderId="5" xfId="4" applyNumberFormat="1" applyFill="1" applyBorder="1" applyAlignment="1">
      <alignment vertical="center"/>
    </xf>
    <xf numFmtId="167" fontId="4" fillId="2" borderId="0" xfId="4" applyNumberFormat="1" applyFill="1"/>
    <xf numFmtId="167" fontId="4" fillId="2" borderId="5" xfId="4" applyNumberFormat="1" applyFill="1" applyBorder="1"/>
    <xf numFmtId="168" fontId="4" fillId="2" borderId="0" xfId="4" applyNumberFormat="1" applyFill="1" applyAlignment="1">
      <alignment vertical="center"/>
    </xf>
    <xf numFmtId="0" fontId="3" fillId="2" borderId="3" xfId="4" applyFont="1" applyFill="1" applyBorder="1" applyAlignment="1">
      <alignment vertical="center"/>
    </xf>
    <xf numFmtId="168" fontId="4" fillId="2" borderId="3" xfId="4" applyNumberFormat="1" applyFill="1" applyBorder="1" applyAlignment="1">
      <alignment vertical="center"/>
    </xf>
    <xf numFmtId="0" fontId="4" fillId="2" borderId="5" xfId="4" applyFill="1" applyBorder="1" applyAlignment="1">
      <alignment vertical="center"/>
    </xf>
    <xf numFmtId="43" fontId="0" fillId="2" borderId="1" xfId="1" applyFont="1" applyFill="1" applyBorder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43" fontId="1" fillId="2" borderId="0" xfId="1" applyFont="1" applyFill="1" applyBorder="1" applyAlignment="1">
      <alignment horizontal="center" vertical="center"/>
    </xf>
    <xf numFmtId="168" fontId="4" fillId="2" borderId="0" xfId="4" applyNumberFormat="1" applyFill="1"/>
    <xf numFmtId="43" fontId="4" fillId="2" borderId="0" xfId="1" applyFont="1" applyFill="1"/>
    <xf numFmtId="9" fontId="4" fillId="2" borderId="0" xfId="3" applyFont="1" applyFill="1"/>
    <xf numFmtId="0" fontId="4" fillId="2" borderId="5" xfId="4" applyFill="1" applyBorder="1"/>
    <xf numFmtId="0" fontId="0" fillId="2" borderId="0" xfId="0" applyFill="1"/>
    <xf numFmtId="167" fontId="3" fillId="2" borderId="5" xfId="4" applyNumberFormat="1" applyFont="1" applyFill="1" applyBorder="1"/>
    <xf numFmtId="0" fontId="7" fillId="0" borderId="0" xfId="0" applyFont="1"/>
    <xf numFmtId="44" fontId="0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44" fontId="12" fillId="2" borderId="1" xfId="2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0" xfId="5" applyFont="1" applyFill="1"/>
    <xf numFmtId="0" fontId="2" fillId="2" borderId="0" xfId="5" applyFont="1" applyFill="1" applyAlignment="1">
      <alignment horizontal="center"/>
    </xf>
    <xf numFmtId="0" fontId="15" fillId="2" borderId="0" xfId="5" applyFont="1" applyFill="1" applyAlignment="1">
      <alignment vertical="top"/>
    </xf>
    <xf numFmtId="164" fontId="0" fillId="4" borderId="1" xfId="0" applyNumberFormat="1" applyFill="1" applyBorder="1" applyAlignment="1">
      <alignment horizontal="center" vertical="center"/>
    </xf>
    <xf numFmtId="167" fontId="4" fillId="4" borderId="5" xfId="4" applyNumberFormat="1" applyFill="1" applyBorder="1" applyAlignment="1">
      <alignment vertical="center"/>
    </xf>
    <xf numFmtId="164" fontId="0" fillId="5" borderId="1" xfId="0" applyNumberFormat="1" applyFill="1" applyBorder="1" applyAlignment="1">
      <alignment horizontal="center" vertical="center"/>
    </xf>
    <xf numFmtId="44" fontId="0" fillId="5" borderId="1" xfId="2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4" fontId="0" fillId="2" borderId="9" xfId="2" applyFont="1" applyFill="1" applyBorder="1" applyAlignment="1">
      <alignment horizontal="center" vertical="center"/>
    </xf>
    <xf numFmtId="166" fontId="1" fillId="2" borderId="9" xfId="1" applyNumberFormat="1" applyFont="1" applyFill="1" applyBorder="1" applyAlignment="1">
      <alignment horizontal="center" vertical="center"/>
    </xf>
    <xf numFmtId="0" fontId="0" fillId="2" borderId="13" xfId="0" quotePrefix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0" borderId="15" xfId="0" quotePrefix="1" applyFont="1" applyBorder="1" applyAlignment="1">
      <alignment vertical="center"/>
    </xf>
    <xf numFmtId="44" fontId="0" fillId="2" borderId="10" xfId="2" applyFont="1" applyFill="1" applyBorder="1" applyAlignment="1">
      <alignment horizontal="center" vertical="center"/>
    </xf>
    <xf numFmtId="166" fontId="1" fillId="2" borderId="10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2" fillId="2" borderId="2" xfId="2" applyFont="1" applyFill="1" applyBorder="1" applyAlignment="1">
      <alignment horizontal="center" vertical="center"/>
    </xf>
    <xf numFmtId="44" fontId="2" fillId="2" borderId="3" xfId="2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4" applyFont="1" applyFill="1" applyAlignment="1">
      <alignment horizontal="left" vertical="center"/>
    </xf>
    <xf numFmtId="0" fontId="4" fillId="2" borderId="0" xfId="4" applyFill="1" applyAlignment="1">
      <alignment horizontal="center" vertical="center"/>
    </xf>
    <xf numFmtId="0" fontId="4" fillId="2" borderId="5" xfId="4" applyFill="1" applyBorder="1" applyAlignment="1">
      <alignment horizontal="center" vertical="center"/>
    </xf>
    <xf numFmtId="0" fontId="4" fillId="2" borderId="7" xfId="4" applyFill="1" applyBorder="1" applyAlignment="1">
      <alignment horizontal="center" vertical="center"/>
    </xf>
    <xf numFmtId="0" fontId="3" fillId="2" borderId="0" xfId="4" applyFont="1" applyFill="1" applyAlignment="1">
      <alignment horizontal="left" wrapText="1"/>
    </xf>
    <xf numFmtId="0" fontId="4" fillId="2" borderId="0" xfId="4" applyFill="1" applyAlignment="1">
      <alignment horizontal="left" vertical="center" wrapText="1"/>
    </xf>
    <xf numFmtId="0" fontId="3" fillId="2" borderId="0" xfId="4" applyFont="1" applyFill="1" applyAlignment="1">
      <alignment horizontal="left"/>
    </xf>
    <xf numFmtId="0" fontId="4" fillId="2" borderId="0" xfId="4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4" fontId="12" fillId="2" borderId="1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0" fillId="3" borderId="1" xfId="3" applyNumberFormat="1" applyFont="1" applyFill="1" applyBorder="1" applyAlignment="1" applyProtection="1">
      <alignment horizontal="center" vertical="center"/>
      <protection locked="0"/>
    </xf>
    <xf numFmtId="0" fontId="13" fillId="2" borderId="0" xfId="5" applyFont="1" applyFill="1" applyProtection="1"/>
    <xf numFmtId="0" fontId="12" fillId="2" borderId="0" xfId="5" applyFont="1" applyFill="1" applyAlignment="1" applyProtection="1">
      <alignment horizontal="center"/>
    </xf>
    <xf numFmtId="0" fontId="12" fillId="2" borderId="6" xfId="5" applyFont="1" applyFill="1" applyBorder="1" applyAlignment="1" applyProtection="1">
      <alignment horizontal="center" vertical="center"/>
    </xf>
    <xf numFmtId="0" fontId="12" fillId="2" borderId="7" xfId="5" applyFont="1" applyFill="1" applyBorder="1" applyAlignment="1" applyProtection="1">
      <alignment horizontal="center" vertical="center"/>
    </xf>
    <xf numFmtId="0" fontId="12" fillId="2" borderId="8" xfId="5" applyFont="1" applyFill="1" applyBorder="1" applyAlignment="1" applyProtection="1">
      <alignment horizontal="center" vertical="center"/>
    </xf>
    <xf numFmtId="0" fontId="2" fillId="2" borderId="6" xfId="5" applyFont="1" applyFill="1" applyBorder="1" applyAlignment="1" applyProtection="1">
      <alignment horizontal="center" vertical="center"/>
    </xf>
    <xf numFmtId="0" fontId="2" fillId="2" borderId="7" xfId="5" applyFont="1" applyFill="1" applyBorder="1" applyAlignment="1" applyProtection="1">
      <alignment horizontal="center" vertical="center"/>
    </xf>
    <xf numFmtId="0" fontId="2" fillId="2" borderId="8" xfId="5" applyFont="1" applyFill="1" applyBorder="1" applyAlignment="1" applyProtection="1">
      <alignment horizontal="center" vertical="center"/>
    </xf>
    <xf numFmtId="0" fontId="2" fillId="2" borderId="6" xfId="5" applyFont="1" applyFill="1" applyBorder="1" applyAlignment="1" applyProtection="1">
      <alignment horizontal="center" vertical="center"/>
    </xf>
    <xf numFmtId="0" fontId="5" fillId="2" borderId="0" xfId="5" applyFont="1" applyFill="1" applyProtection="1"/>
    <xf numFmtId="0" fontId="2" fillId="2" borderId="1" xfId="5" applyFont="1" applyFill="1" applyBorder="1" applyAlignment="1" applyProtection="1">
      <alignment horizontal="center" vertical="center"/>
    </xf>
    <xf numFmtId="0" fontId="1" fillId="2" borderId="1" xfId="5" applyFill="1" applyBorder="1" applyAlignment="1" applyProtection="1">
      <alignment horizontal="left" vertical="center" wrapText="1"/>
    </xf>
    <xf numFmtId="0" fontId="1" fillId="2" borderId="1" xfId="5" applyFill="1" applyBorder="1" applyAlignment="1" applyProtection="1">
      <alignment horizontal="center" vertical="center" wrapText="1"/>
    </xf>
    <xf numFmtId="44" fontId="1" fillId="2" borderId="1" xfId="2" applyFont="1" applyFill="1" applyBorder="1" applyAlignment="1" applyProtection="1">
      <alignment horizontal="left" vertical="center" wrapText="1"/>
    </xf>
    <xf numFmtId="0" fontId="15" fillId="2" borderId="0" xfId="5" applyFont="1" applyFill="1" applyAlignment="1" applyProtection="1">
      <alignment vertical="top" wrapText="1"/>
    </xf>
    <xf numFmtId="0" fontId="2" fillId="2" borderId="1" xfId="5" applyFont="1" applyFill="1" applyBorder="1" applyAlignment="1" applyProtection="1">
      <alignment horizontal="center"/>
    </xf>
    <xf numFmtId="0" fontId="2" fillId="2" borderId="2" xfId="5" applyFont="1" applyFill="1" applyBorder="1" applyAlignment="1" applyProtection="1">
      <alignment horizontal="center" vertical="center"/>
    </xf>
    <xf numFmtId="0" fontId="2" fillId="2" borderId="3" xfId="5" applyFont="1" applyFill="1" applyBorder="1" applyAlignment="1" applyProtection="1">
      <alignment horizontal="center" vertical="center"/>
    </xf>
    <xf numFmtId="0" fontId="2" fillId="2" borderId="4" xfId="5" applyFont="1" applyFill="1" applyBorder="1" applyAlignment="1" applyProtection="1">
      <alignment horizontal="center" vertical="center"/>
    </xf>
    <xf numFmtId="164" fontId="2" fillId="2" borderId="1" xfId="2" applyNumberFormat="1" applyFont="1" applyFill="1" applyBorder="1" applyAlignment="1" applyProtection="1">
      <alignment horizontal="left" vertical="center" wrapText="1"/>
    </xf>
    <xf numFmtId="0" fontId="2" fillId="2" borderId="0" xfId="5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2" applyNumberFormat="1" applyFont="1" applyFill="1" applyBorder="1" applyAlignment="1" applyProtection="1">
      <alignment horizontal="left" vertical="center" wrapText="1"/>
    </xf>
    <xf numFmtId="44" fontId="2" fillId="2" borderId="1" xfId="2" applyFont="1" applyFill="1" applyBorder="1" applyAlignment="1" applyProtection="1">
      <alignment horizontal="center" vertical="center"/>
    </xf>
    <xf numFmtId="43" fontId="2" fillId="2" borderId="1" xfId="1" applyFont="1" applyFill="1" applyBorder="1" applyAlignment="1" applyProtection="1">
      <alignment horizontal="center" vertical="center"/>
    </xf>
    <xf numFmtId="44" fontId="1" fillId="2" borderId="1" xfId="5" applyNumberForma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center" wrapText="1"/>
    </xf>
    <xf numFmtId="43" fontId="0" fillId="2" borderId="0" xfId="1" applyFont="1" applyFill="1" applyAlignment="1" applyProtection="1">
      <alignment horizontal="center" vertical="center"/>
    </xf>
    <xf numFmtId="44" fontId="0" fillId="2" borderId="0" xfId="2" applyFont="1" applyFill="1" applyAlignment="1" applyProtection="1">
      <alignment horizontal="center" vertical="center"/>
    </xf>
    <xf numFmtId="44" fontId="2" fillId="2" borderId="2" xfId="2" applyFont="1" applyFill="1" applyBorder="1" applyAlignment="1" applyProtection="1">
      <alignment horizontal="center" vertical="center"/>
    </xf>
    <xf numFmtId="44" fontId="2" fillId="2" borderId="3" xfId="2" applyFont="1" applyFill="1" applyBorder="1" applyAlignment="1" applyProtection="1">
      <alignment horizontal="center" vertical="center"/>
    </xf>
    <xf numFmtId="44" fontId="2" fillId="2" borderId="4" xfId="2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9" xfId="2" applyNumberFormat="1" applyFont="1" applyFill="1" applyBorder="1" applyAlignment="1" applyProtection="1">
      <alignment horizontal="left" vertical="center" wrapText="1"/>
    </xf>
    <xf numFmtId="44" fontId="2" fillId="2" borderId="9" xfId="2" applyFont="1" applyFill="1" applyBorder="1" applyAlignment="1" applyProtection="1">
      <alignment horizontal="center" vertical="center"/>
    </xf>
    <xf numFmtId="43" fontId="2" fillId="2" borderId="9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1" xfId="2" applyNumberFormat="1" applyFont="1" applyFill="1" applyBorder="1" applyAlignment="1" applyProtection="1">
      <alignment horizontal="left" vertical="center" wrapText="1"/>
    </xf>
    <xf numFmtId="44" fontId="5" fillId="2" borderId="1" xfId="2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top"/>
    </xf>
    <xf numFmtId="0" fontId="12" fillId="2" borderId="1" xfId="0" applyFont="1" applyFill="1" applyBorder="1" applyAlignment="1" applyProtection="1">
      <alignment horizontal="left" vertical="top" wrapText="1"/>
    </xf>
    <xf numFmtId="0" fontId="12" fillId="2" borderId="1" xfId="2" applyNumberFormat="1" applyFont="1" applyFill="1" applyBorder="1" applyAlignment="1" applyProtection="1">
      <alignment horizontal="left" vertical="center" wrapText="1"/>
    </xf>
    <xf numFmtId="44" fontId="12" fillId="2" borderId="1" xfId="2" applyFont="1" applyFill="1" applyBorder="1" applyAlignment="1" applyProtection="1">
      <alignment horizontal="center" vertical="center"/>
    </xf>
    <xf numFmtId="43" fontId="12" fillId="2" borderId="1" xfId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44" fontId="0" fillId="2" borderId="1" xfId="2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1" xfId="2" applyNumberFormat="1" applyFont="1" applyFill="1" applyBorder="1" applyAlignment="1" applyProtection="1">
      <alignment horizontal="left" vertical="center" wrapText="1"/>
    </xf>
    <xf numFmtId="44" fontId="1" fillId="2" borderId="1" xfId="2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top" wrapText="1"/>
    </xf>
    <xf numFmtId="0" fontId="0" fillId="2" borderId="0" xfId="2" applyNumberFormat="1" applyFont="1" applyFill="1" applyBorder="1" applyAlignment="1" applyProtection="1">
      <alignment horizontal="left" vertical="center" wrapText="1"/>
    </xf>
    <xf numFmtId="44" fontId="1" fillId="2" borderId="0" xfId="2" applyFont="1" applyFill="1" applyBorder="1" applyAlignment="1" applyProtection="1">
      <alignment horizontal="center" vertical="center"/>
    </xf>
    <xf numFmtId="43" fontId="0" fillId="2" borderId="0" xfId="1" applyFont="1" applyFill="1" applyBorder="1" applyAlignment="1" applyProtection="1">
      <alignment horizontal="center" vertical="center"/>
    </xf>
    <xf numFmtId="44" fontId="0" fillId="2" borderId="0" xfId="2" applyFont="1" applyFill="1" applyBorder="1" applyAlignment="1" applyProtection="1">
      <alignment horizontal="center" vertical="center"/>
    </xf>
    <xf numFmtId="164" fontId="12" fillId="2" borderId="0" xfId="5" applyNumberFormat="1" applyFont="1" applyFill="1" applyAlignment="1" applyProtection="1">
      <alignment horizontal="center"/>
    </xf>
    <xf numFmtId="164" fontId="2" fillId="2" borderId="1" xfId="2" applyNumberFormat="1" applyFont="1" applyFill="1" applyBorder="1" applyAlignment="1" applyProtection="1">
      <alignment horizontal="center" vertical="center"/>
    </xf>
    <xf numFmtId="164" fontId="1" fillId="2" borderId="1" xfId="2" applyNumberFormat="1" applyFont="1" applyFill="1" applyBorder="1" applyAlignment="1" applyProtection="1">
      <alignment horizontal="left" vertical="center" wrapText="1"/>
    </xf>
    <xf numFmtId="164" fontId="1" fillId="3" borderId="1" xfId="2" applyNumberFormat="1" applyFont="1" applyFill="1" applyBorder="1" applyAlignment="1" applyProtection="1">
      <alignment horizontal="left" vertical="center" wrapText="1"/>
      <protection locked="0"/>
    </xf>
    <xf numFmtId="164" fontId="1" fillId="4" borderId="1" xfId="2" applyNumberFormat="1" applyFont="1" applyFill="1" applyBorder="1" applyAlignment="1" applyProtection="1">
      <alignment horizontal="left" vertical="center" wrapText="1"/>
    </xf>
    <xf numFmtId="164" fontId="1" fillId="5" borderId="1" xfId="2" applyNumberFormat="1" applyFont="1" applyFill="1" applyBorder="1" applyAlignment="1" applyProtection="1">
      <alignment horizontal="left" vertical="center" wrapText="1"/>
    </xf>
    <xf numFmtId="164" fontId="2" fillId="2" borderId="0" xfId="5" applyNumberFormat="1" applyFont="1" applyFill="1" applyAlignment="1" applyProtection="1">
      <alignment horizontal="center"/>
    </xf>
    <xf numFmtId="164" fontId="2" fillId="2" borderId="0" xfId="5" applyNumberFormat="1" applyFont="1" applyFill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horizontal="center" vertical="center"/>
    </xf>
    <xf numFmtId="164" fontId="9" fillId="5" borderId="1" xfId="2" applyNumberFormat="1" applyFont="1" applyFill="1" applyBorder="1" applyAlignment="1">
      <alignment horizontal="center" vertical="center"/>
    </xf>
    <xf numFmtId="164" fontId="9" fillId="2" borderId="9" xfId="2" applyNumberFormat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0" fillId="2" borderId="10" xfId="2" applyNumberFormat="1" applyFont="1" applyFill="1" applyBorder="1" applyAlignment="1">
      <alignment horizontal="center" vertical="center"/>
    </xf>
    <xf numFmtId="164" fontId="9" fillId="2" borderId="10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 applyAlignment="1">
      <alignment horizontal="center" vertical="center"/>
    </xf>
    <xf numFmtId="164" fontId="1" fillId="2" borderId="0" xfId="2" applyNumberFormat="1" applyFont="1" applyFill="1" applyAlignment="1">
      <alignment horizontal="center" vertical="center"/>
    </xf>
    <xf numFmtId="10" fontId="0" fillId="3" borderId="1" xfId="3" applyNumberFormat="1" applyFont="1" applyFill="1" applyBorder="1" applyAlignment="1" applyProtection="1">
      <alignment horizontal="center" vertical="center"/>
      <protection locked="0"/>
    </xf>
    <xf numFmtId="10" fontId="0" fillId="3" borderId="9" xfId="3" applyNumberFormat="1" applyFont="1" applyFill="1" applyBorder="1" applyAlignment="1" applyProtection="1">
      <alignment horizontal="center" vertical="center"/>
      <protection locked="0"/>
    </xf>
    <xf numFmtId="9" fontId="4" fillId="3" borderId="5" xfId="3" applyFont="1" applyFill="1" applyBorder="1" applyAlignment="1" applyProtection="1">
      <alignment vertical="center"/>
      <protection locked="0"/>
    </xf>
    <xf numFmtId="164" fontId="0" fillId="3" borderId="1" xfId="2" applyNumberFormat="1" applyFont="1" applyFill="1" applyBorder="1" applyAlignment="1" applyProtection="1">
      <alignment horizontal="center" vertical="center"/>
      <protection locked="0"/>
    </xf>
    <xf numFmtId="164" fontId="1" fillId="2" borderId="1" xfId="2" applyNumberFormat="1" applyFont="1" applyFill="1" applyBorder="1" applyAlignment="1">
      <alignment horizontal="center" vertical="center"/>
    </xf>
    <xf numFmtId="164" fontId="0" fillId="2" borderId="1" xfId="2" applyNumberFormat="1" applyFont="1" applyFill="1" applyBorder="1" applyAlignment="1">
      <alignment horizontal="center" vertical="center"/>
    </xf>
    <xf numFmtId="164" fontId="12" fillId="2" borderId="1" xfId="2" applyNumberFormat="1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>
      <alignment horizontal="center" vertical="center"/>
    </xf>
    <xf numFmtId="164" fontId="2" fillId="2" borderId="6" xfId="5" applyNumberFormat="1" applyFont="1" applyFill="1" applyBorder="1" applyAlignment="1" applyProtection="1">
      <alignment horizontal="center" vertical="center"/>
    </xf>
    <xf numFmtId="164" fontId="2" fillId="2" borderId="9" xfId="5" applyNumberFormat="1" applyFont="1" applyFill="1" applyBorder="1" applyAlignment="1" applyProtection="1">
      <alignment horizontal="center" vertical="center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10" fontId="1" fillId="3" borderId="1" xfId="3" applyNumberFormat="1" applyFont="1" applyFill="1" applyBorder="1" applyAlignment="1" applyProtection="1">
      <alignment horizontal="left" vertical="center" wrapText="1"/>
      <protection locked="0"/>
    </xf>
    <xf numFmtId="164" fontId="0" fillId="2" borderId="0" xfId="2" applyNumberFormat="1" applyFont="1" applyFill="1" applyAlignment="1" applyProtection="1">
      <alignment horizontal="center" vertical="center"/>
    </xf>
    <xf numFmtId="164" fontId="2" fillId="2" borderId="9" xfId="2" applyNumberFormat="1" applyFont="1" applyFill="1" applyBorder="1" applyAlignment="1" applyProtection="1">
      <alignment horizontal="center" vertical="center"/>
    </xf>
    <xf numFmtId="164" fontId="5" fillId="2" borderId="1" xfId="2" applyNumberFormat="1" applyFont="1" applyFill="1" applyBorder="1" applyAlignment="1" applyProtection="1">
      <alignment horizontal="center" vertical="center"/>
    </xf>
    <xf numFmtId="164" fontId="12" fillId="2" borderId="1" xfId="2" applyNumberFormat="1" applyFont="1" applyFill="1" applyBorder="1" applyAlignment="1" applyProtection="1">
      <alignment horizontal="center" vertical="center"/>
    </xf>
    <xf numFmtId="164" fontId="0" fillId="2" borderId="1" xfId="2" applyNumberFormat="1" applyFont="1" applyFill="1" applyBorder="1" applyAlignment="1" applyProtection="1">
      <alignment horizontal="center" vertical="center"/>
    </xf>
    <xf numFmtId="164" fontId="2" fillId="2" borderId="10" xfId="2" applyNumberFormat="1" applyFont="1" applyFill="1" applyBorder="1" applyAlignment="1" applyProtection="1">
      <alignment horizontal="center" vertical="center"/>
    </xf>
    <xf numFmtId="164" fontId="0" fillId="2" borderId="0" xfId="2" applyNumberFormat="1" applyFont="1" applyFill="1" applyBorder="1" applyAlignment="1" applyProtection="1">
      <alignment horizontal="center" vertical="center"/>
    </xf>
    <xf numFmtId="164" fontId="0" fillId="2" borderId="0" xfId="2" applyNumberFormat="1" applyFont="1" applyFill="1" applyBorder="1" applyAlignment="1">
      <alignment horizontal="center" vertical="center"/>
    </xf>
    <xf numFmtId="164" fontId="1" fillId="3" borderId="1" xfId="2" applyNumberFormat="1" applyFont="1" applyFill="1" applyBorder="1" applyAlignment="1" applyProtection="1">
      <alignment horizontal="center" vertical="center"/>
      <protection locked="0"/>
    </xf>
    <xf numFmtId="164" fontId="12" fillId="2" borderId="1" xfId="0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center" vertical="center"/>
    </xf>
    <xf numFmtId="164" fontId="5" fillId="5" borderId="1" xfId="2" applyNumberFormat="1" applyFont="1" applyFill="1" applyBorder="1" applyAlignment="1">
      <alignment horizontal="center" vertical="center"/>
    </xf>
    <xf numFmtId="1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43" fontId="2" fillId="2" borderId="1" xfId="1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</xf>
    <xf numFmtId="43" fontId="0" fillId="2" borderId="1" xfId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</xf>
    <xf numFmtId="43" fontId="1" fillId="2" borderId="1" xfId="1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44" fontId="1" fillId="2" borderId="0" xfId="2" applyFont="1" applyFill="1" applyBorder="1" applyAlignment="1" applyProtection="1">
      <alignment horizontal="left" vertical="center" wrapText="1"/>
    </xf>
    <xf numFmtId="164" fontId="0" fillId="2" borderId="0" xfId="0" applyNumberFormat="1" applyFill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</xf>
    <xf numFmtId="0" fontId="1" fillId="2" borderId="0" xfId="5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2" fontId="1" fillId="2" borderId="1" xfId="5" applyNumberFormat="1" applyFill="1" applyBorder="1" applyAlignment="1" applyProtection="1">
      <alignment horizontal="left" vertical="center" wrapText="1"/>
    </xf>
    <xf numFmtId="0" fontId="1" fillId="2" borderId="0" xfId="5" applyFill="1" applyAlignment="1" applyProtection="1">
      <alignment horizontal="center"/>
    </xf>
    <xf numFmtId="0" fontId="1" fillId="2" borderId="11" xfId="5" applyFill="1" applyBorder="1" applyAlignment="1" applyProtection="1">
      <alignment horizontal="center" vertical="top"/>
    </xf>
    <xf numFmtId="9" fontId="1" fillId="2" borderId="0" xfId="6" applyFont="1" applyFill="1" applyAlignment="1" applyProtection="1">
      <alignment horizontal="center"/>
    </xf>
    <xf numFmtId="0" fontId="12" fillId="2" borderId="0" xfId="5" applyFont="1" applyFill="1" applyAlignment="1" applyProtection="1">
      <alignment horizontal="center" vertical="center"/>
    </xf>
    <xf numFmtId="0" fontId="12" fillId="2" borderId="0" xfId="5" applyFont="1" applyFill="1" applyAlignment="1" applyProtection="1">
      <alignment horizontal="center" vertical="center"/>
    </xf>
    <xf numFmtId="164" fontId="12" fillId="2" borderId="0" xfId="5" applyNumberFormat="1" applyFont="1" applyFill="1" applyAlignment="1" applyProtection="1">
      <alignment horizontal="center" vertical="center"/>
    </xf>
    <xf numFmtId="0" fontId="2" fillId="2" borderId="0" xfId="5" applyFont="1" applyFill="1" applyAlignment="1" applyProtection="1">
      <alignment horizontal="center" vertical="center"/>
    </xf>
    <xf numFmtId="0" fontId="2" fillId="2" borderId="0" xfId="5" applyFont="1" applyFill="1" applyAlignment="1" applyProtection="1">
      <alignment horizontal="center" vertical="center"/>
    </xf>
    <xf numFmtId="164" fontId="2" fillId="2" borderId="0" xfId="5" applyNumberFormat="1" applyFont="1" applyFill="1" applyAlignment="1" applyProtection="1">
      <alignment horizontal="center" vertical="center"/>
    </xf>
    <xf numFmtId="0" fontId="1" fillId="2" borderId="0" xfId="5" applyFill="1" applyAlignment="1" applyProtection="1">
      <alignment horizontal="left" vertical="center" wrapText="1"/>
    </xf>
    <xf numFmtId="164" fontId="1" fillId="2" borderId="0" xfId="2" applyNumberFormat="1" applyFont="1" applyFill="1" applyBorder="1" applyAlignment="1" applyProtection="1">
      <alignment horizontal="lef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1" fillId="2" borderId="1" xfId="5" applyFill="1" applyBorder="1" applyProtection="1"/>
    <xf numFmtId="0" fontId="2" fillId="2" borderId="1" xfId="5" applyFont="1" applyFill="1" applyBorder="1" applyAlignment="1" applyProtection="1">
      <alignment horizontal="center" vertical="center"/>
    </xf>
    <xf numFmtId="0" fontId="0" fillId="2" borderId="1" xfId="5" applyFont="1" applyFill="1" applyBorder="1" applyAlignment="1" applyProtection="1">
      <alignment horizontal="left" vertical="center" wrapText="1"/>
    </xf>
    <xf numFmtId="0" fontId="1" fillId="2" borderId="1" xfId="5" applyFill="1" applyBorder="1" applyAlignment="1" applyProtection="1">
      <alignment vertical="center"/>
    </xf>
    <xf numFmtId="0" fontId="1" fillId="2" borderId="0" xfId="5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vertical="center"/>
    </xf>
    <xf numFmtId="0" fontId="0" fillId="2" borderId="0" xfId="0" applyFill="1" applyAlignment="1" applyProtection="1">
      <alignment horizontal="left" vertical="center"/>
    </xf>
    <xf numFmtId="164" fontId="1" fillId="2" borderId="0" xfId="2" applyNumberFormat="1" applyFont="1" applyFill="1" applyAlignment="1" applyProtection="1">
      <alignment horizontal="center" vertical="center"/>
    </xf>
    <xf numFmtId="164" fontId="0" fillId="3" borderId="1" xfId="2" applyNumberFormat="1" applyFont="1" applyFill="1" applyBorder="1" applyAlignment="1" applyProtection="1">
      <alignment vertical="center" wrapText="1"/>
      <protection locked="0"/>
    </xf>
    <xf numFmtId="164" fontId="0" fillId="3" borderId="1" xfId="2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</xf>
    <xf numFmtId="164" fontId="0" fillId="4" borderId="1" xfId="0" applyNumberForma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4" fillId="0" borderId="12" xfId="7" applyFont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horizontal="center" vertical="center"/>
    </xf>
    <xf numFmtId="0" fontId="0" fillId="0" borderId="0" xfId="0" applyProtection="1"/>
  </cellXfs>
  <cellStyles count="10">
    <cellStyle name="Comma" xfId="1" builtinId="3"/>
    <cellStyle name="Currency" xfId="2" builtinId="4"/>
    <cellStyle name="Currency 2" xfId="8" xr:uid="{E423E235-A258-4A72-AD9D-1804AF1C4D3E}"/>
    <cellStyle name="Normal" xfId="0" builtinId="0"/>
    <cellStyle name="Normal 15 2" xfId="5" xr:uid="{90F93E46-2144-49AC-9AEC-839C1E47E4B2}"/>
    <cellStyle name="Normal 2" xfId="4" xr:uid="{3A8E49B2-9993-4199-BEE0-FBAB3BF723EF}"/>
    <cellStyle name="Normal 3" xfId="7" xr:uid="{2267164D-D38A-4C02-9D4A-B0C1706B1389}"/>
    <cellStyle name="Percent" xfId="3" builtinId="5"/>
    <cellStyle name="Percent 2" xfId="6" xr:uid="{968667BD-C1E2-4005-B3DA-DFBAE1D6F838}"/>
    <cellStyle name="Percent 3" xfId="9" xr:uid="{68DA0883-10CE-4535-AC5F-BF422D274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704F-51DF-4BEA-9D8C-D163D39FF37C}">
  <sheetPr codeName="Sheet97"/>
  <dimension ref="B2:I154"/>
  <sheetViews>
    <sheetView tabSelected="1" view="pageBreakPreview" zoomScaleNormal="100" zoomScaleSheetLayoutView="100" workbookViewId="0">
      <selection activeCell="H52" sqref="H52"/>
    </sheetView>
  </sheetViews>
  <sheetFormatPr defaultColWidth="9.1796875" defaultRowHeight="12.5" x14ac:dyDescent="0.25"/>
  <cols>
    <col min="1" max="2" width="9.1796875" style="31"/>
    <col min="3" max="3" width="72.453125" style="31" customWidth="1"/>
    <col min="4" max="4" width="21.54296875" style="31" customWidth="1"/>
    <col min="5" max="5" width="20.7265625" style="31" customWidth="1"/>
    <col min="6" max="6" width="2.7265625" style="31" customWidth="1"/>
    <col min="7" max="7" width="15.1796875" style="31" bestFit="1" customWidth="1"/>
    <col min="8" max="8" width="14" style="31" bestFit="1" customWidth="1"/>
    <col min="9" max="9" width="15.1796875" style="31" bestFit="1" customWidth="1"/>
    <col min="10" max="16384" width="9.1796875" style="31"/>
  </cols>
  <sheetData>
    <row r="2" spans="2:5" ht="13" x14ac:dyDescent="0.25">
      <c r="B2" s="98" t="s">
        <v>831</v>
      </c>
      <c r="C2" s="98"/>
    </row>
    <row r="3" spans="2:5" ht="13" x14ac:dyDescent="0.25">
      <c r="C3" s="32"/>
    </row>
    <row r="4" spans="2:5" x14ac:dyDescent="0.25">
      <c r="B4" s="103">
        <v>4429</v>
      </c>
      <c r="C4" s="103"/>
    </row>
    <row r="5" spans="2:5" x14ac:dyDescent="0.25">
      <c r="B5" s="105" t="s">
        <v>0</v>
      </c>
      <c r="C5" s="105"/>
      <c r="D5" s="105"/>
      <c r="E5" s="105"/>
    </row>
    <row r="6" spans="2:5" x14ac:dyDescent="0.25">
      <c r="B6" s="33"/>
      <c r="C6" s="33"/>
    </row>
    <row r="7" spans="2:5" ht="13" x14ac:dyDescent="0.3">
      <c r="B7" s="104" t="s">
        <v>1</v>
      </c>
      <c r="C7" s="104"/>
    </row>
    <row r="8" spans="2:5" x14ac:dyDescent="0.25">
      <c r="B8" s="34" t="s">
        <v>2</v>
      </c>
      <c r="C8" s="35" t="s">
        <v>3</v>
      </c>
      <c r="D8" s="36">
        <f>'C1.2'!I39</f>
        <v>558000</v>
      </c>
    </row>
    <row r="9" spans="2:5" x14ac:dyDescent="0.25">
      <c r="B9" s="34" t="s">
        <v>4</v>
      </c>
      <c r="C9" s="35" t="s">
        <v>5</v>
      </c>
      <c r="D9" s="36">
        <f>'C1.3'!I16</f>
        <v>0</v>
      </c>
    </row>
    <row r="10" spans="2:5" x14ac:dyDescent="0.25">
      <c r="B10" s="34" t="s">
        <v>6</v>
      </c>
      <c r="C10" s="35" t="s">
        <v>7</v>
      </c>
      <c r="D10" s="36">
        <f>'C1.4'!I45</f>
        <v>480000</v>
      </c>
    </row>
    <row r="11" spans="2:5" x14ac:dyDescent="0.25">
      <c r="B11" s="34" t="s">
        <v>8</v>
      </c>
      <c r="C11" s="35" t="s">
        <v>9</v>
      </c>
      <c r="D11" s="36">
        <f>'C1.5'!I20</f>
        <v>0</v>
      </c>
    </row>
    <row r="12" spans="2:5" x14ac:dyDescent="0.25">
      <c r="B12" s="34" t="s">
        <v>10</v>
      </c>
      <c r="C12" s="35" t="s">
        <v>11</v>
      </c>
      <c r="D12" s="36">
        <f>'C1.6'!I20</f>
        <v>0</v>
      </c>
    </row>
    <row r="13" spans="2:5" x14ac:dyDescent="0.25">
      <c r="B13" s="34" t="s">
        <v>12</v>
      </c>
      <c r="C13" s="35" t="s">
        <v>13</v>
      </c>
      <c r="D13" s="37">
        <v>0</v>
      </c>
      <c r="E13" s="39">
        <f>SUM(D8:D13)</f>
        <v>1038000</v>
      </c>
    </row>
    <row r="14" spans="2:5" x14ac:dyDescent="0.25">
      <c r="B14" s="34"/>
      <c r="C14" s="35"/>
      <c r="D14" s="36"/>
    </row>
    <row r="15" spans="2:5" ht="13" x14ac:dyDescent="0.25">
      <c r="B15" s="98" t="s">
        <v>14</v>
      </c>
      <c r="C15" s="98"/>
      <c r="D15" s="36"/>
    </row>
    <row r="16" spans="2:5" x14ac:dyDescent="0.25">
      <c r="B16" s="34" t="s">
        <v>15</v>
      </c>
      <c r="C16" s="35" t="s">
        <v>16</v>
      </c>
      <c r="D16" s="36">
        <v>0</v>
      </c>
    </row>
    <row r="17" spans="2:8" x14ac:dyDescent="0.25">
      <c r="B17" s="34" t="s">
        <v>17</v>
      </c>
      <c r="C17" s="35" t="s">
        <v>18</v>
      </c>
      <c r="D17" s="36">
        <v>0</v>
      </c>
    </row>
    <row r="18" spans="2:8" x14ac:dyDescent="0.25">
      <c r="B18" s="34" t="s">
        <v>19</v>
      </c>
      <c r="C18" s="35" t="s">
        <v>20</v>
      </c>
      <c r="D18" s="36">
        <v>0</v>
      </c>
      <c r="H18" s="51"/>
    </row>
    <row r="19" spans="2:8" x14ac:dyDescent="0.25">
      <c r="B19" s="34" t="s">
        <v>21</v>
      </c>
      <c r="C19" s="35" t="s">
        <v>22</v>
      </c>
      <c r="D19" s="37">
        <v>0</v>
      </c>
      <c r="E19" s="39">
        <f>SUM(D16:D19)</f>
        <v>0</v>
      </c>
    </row>
    <row r="20" spans="2:8" x14ac:dyDescent="0.25">
      <c r="B20" s="34"/>
      <c r="C20" s="35"/>
      <c r="D20" s="36"/>
    </row>
    <row r="21" spans="2:8" ht="13" x14ac:dyDescent="0.25">
      <c r="B21" s="98" t="s">
        <v>23</v>
      </c>
      <c r="C21" s="98"/>
      <c r="D21" s="36"/>
    </row>
    <row r="22" spans="2:8" x14ac:dyDescent="0.25">
      <c r="B22" s="34" t="s">
        <v>24</v>
      </c>
      <c r="C22" s="35" t="s">
        <v>25</v>
      </c>
      <c r="D22" s="36">
        <f>'C3.1'!I63</f>
        <v>0</v>
      </c>
    </row>
    <row r="23" spans="2:8" x14ac:dyDescent="0.25">
      <c r="B23" s="34" t="s">
        <v>26</v>
      </c>
      <c r="C23" s="35" t="s">
        <v>27</v>
      </c>
      <c r="D23" s="36">
        <f>'C3.2'!I156</f>
        <v>0</v>
      </c>
    </row>
    <row r="24" spans="2:8" ht="37.5" x14ac:dyDescent="0.25">
      <c r="B24" s="34" t="s">
        <v>28</v>
      </c>
      <c r="C24" s="35" t="s">
        <v>29</v>
      </c>
      <c r="D24" s="37">
        <f>'C3.3'!I31</f>
        <v>0</v>
      </c>
      <c r="E24" s="39">
        <f>SUM(D22:D24)</f>
        <v>0</v>
      </c>
    </row>
    <row r="25" spans="2:8" x14ac:dyDescent="0.25">
      <c r="B25" s="34"/>
      <c r="C25" s="35"/>
      <c r="D25" s="36"/>
    </row>
    <row r="26" spans="2:8" ht="13" x14ac:dyDescent="0.25">
      <c r="B26" s="98" t="s">
        <v>30</v>
      </c>
      <c r="C26" s="98"/>
      <c r="D26" s="36"/>
    </row>
    <row r="27" spans="2:8" x14ac:dyDescent="0.25">
      <c r="B27" s="34" t="s">
        <v>31</v>
      </c>
      <c r="C27" s="35" t="s">
        <v>32</v>
      </c>
      <c r="D27" s="36">
        <v>0</v>
      </c>
    </row>
    <row r="28" spans="2:8" x14ac:dyDescent="0.25">
      <c r="B28" s="34" t="s">
        <v>33</v>
      </c>
      <c r="C28" s="35" t="s">
        <v>34</v>
      </c>
      <c r="D28" s="36">
        <f>'C4.2'!I13</f>
        <v>0</v>
      </c>
    </row>
    <row r="29" spans="2:8" x14ac:dyDescent="0.25">
      <c r="B29" s="34" t="s">
        <v>35</v>
      </c>
      <c r="C29" s="35" t="s">
        <v>36</v>
      </c>
      <c r="D29" s="36">
        <f>'C4.3'!I22</f>
        <v>50000</v>
      </c>
    </row>
    <row r="30" spans="2:8" x14ac:dyDescent="0.25">
      <c r="B30" s="34" t="s">
        <v>37</v>
      </c>
      <c r="C30" s="35" t="s">
        <v>38</v>
      </c>
      <c r="D30" s="36">
        <v>0</v>
      </c>
    </row>
    <row r="31" spans="2:8" x14ac:dyDescent="0.25">
      <c r="B31" s="34" t="s">
        <v>39</v>
      </c>
      <c r="C31" s="35" t="s">
        <v>40</v>
      </c>
      <c r="D31" s="37">
        <v>0</v>
      </c>
      <c r="E31" s="39">
        <f>SUM(D27:D31)</f>
        <v>50000</v>
      </c>
    </row>
    <row r="32" spans="2:8" x14ac:dyDescent="0.25">
      <c r="B32" s="34"/>
      <c r="C32" s="35"/>
      <c r="D32" s="36"/>
    </row>
    <row r="33" spans="2:5" ht="13" x14ac:dyDescent="0.25">
      <c r="B33" s="98" t="s">
        <v>41</v>
      </c>
      <c r="C33" s="98"/>
      <c r="D33" s="36"/>
    </row>
    <row r="34" spans="2:5" x14ac:dyDescent="0.25">
      <c r="B34" s="34" t="s">
        <v>42</v>
      </c>
      <c r="C34" s="35" t="s">
        <v>43</v>
      </c>
      <c r="D34" s="36">
        <v>0</v>
      </c>
    </row>
    <row r="35" spans="2:5" x14ac:dyDescent="0.25">
      <c r="B35" s="34" t="s">
        <v>44</v>
      </c>
      <c r="C35" s="35" t="s">
        <v>45</v>
      </c>
      <c r="D35" s="36">
        <f>'C5.2'!I14</f>
        <v>0</v>
      </c>
    </row>
    <row r="36" spans="2:5" x14ac:dyDescent="0.25">
      <c r="B36" s="34" t="s">
        <v>46</v>
      </c>
      <c r="C36" s="35" t="s">
        <v>47</v>
      </c>
      <c r="D36" s="36">
        <v>0</v>
      </c>
    </row>
    <row r="37" spans="2:5" x14ac:dyDescent="0.25">
      <c r="B37" s="34" t="s">
        <v>48</v>
      </c>
      <c r="C37" s="35" t="s">
        <v>49</v>
      </c>
      <c r="D37" s="36">
        <v>0</v>
      </c>
    </row>
    <row r="38" spans="2:5" x14ac:dyDescent="0.25">
      <c r="B38" s="34" t="s">
        <v>50</v>
      </c>
      <c r="C38" s="35" t="s">
        <v>51</v>
      </c>
      <c r="D38" s="37">
        <v>0</v>
      </c>
      <c r="E38" s="39">
        <f>SUM(D34:D38)</f>
        <v>0</v>
      </c>
    </row>
    <row r="39" spans="2:5" x14ac:dyDescent="0.25">
      <c r="B39" s="34"/>
      <c r="C39" s="35"/>
      <c r="D39" s="36"/>
    </row>
    <row r="40" spans="2:5" ht="13" x14ac:dyDescent="0.25">
      <c r="B40" s="98" t="s">
        <v>52</v>
      </c>
      <c r="C40" s="98"/>
      <c r="D40" s="36"/>
    </row>
    <row r="41" spans="2:5" x14ac:dyDescent="0.25">
      <c r="B41" s="34" t="s">
        <v>53</v>
      </c>
      <c r="C41" s="35" t="s">
        <v>54</v>
      </c>
      <c r="D41" s="36">
        <v>0</v>
      </c>
    </row>
    <row r="42" spans="2:5" x14ac:dyDescent="0.25">
      <c r="B42" s="34" t="s">
        <v>55</v>
      </c>
      <c r="C42" s="35" t="s">
        <v>56</v>
      </c>
      <c r="D42" s="37">
        <v>0</v>
      </c>
      <c r="E42" s="39">
        <f>SUM(D41:D42)</f>
        <v>0</v>
      </c>
    </row>
    <row r="43" spans="2:5" x14ac:dyDescent="0.25">
      <c r="B43" s="34"/>
      <c r="C43" s="35"/>
      <c r="D43" s="36"/>
    </row>
    <row r="44" spans="2:5" ht="13" x14ac:dyDescent="0.25">
      <c r="B44" s="98" t="s">
        <v>57</v>
      </c>
      <c r="C44" s="98"/>
      <c r="D44" s="36"/>
    </row>
    <row r="45" spans="2:5" x14ac:dyDescent="0.25">
      <c r="B45" s="34" t="s">
        <v>58</v>
      </c>
      <c r="C45" s="35" t="s">
        <v>59</v>
      </c>
      <c r="D45" s="36">
        <v>0</v>
      </c>
    </row>
    <row r="46" spans="2:5" ht="25" x14ac:dyDescent="0.25">
      <c r="B46" s="34" t="s">
        <v>60</v>
      </c>
      <c r="C46" s="35" t="s">
        <v>61</v>
      </c>
      <c r="D46" s="36">
        <v>0</v>
      </c>
    </row>
    <row r="47" spans="2:5" x14ac:dyDescent="0.25">
      <c r="B47" s="34" t="s">
        <v>62</v>
      </c>
      <c r="C47" s="35" t="s">
        <v>63</v>
      </c>
      <c r="D47" s="36">
        <v>0</v>
      </c>
    </row>
    <row r="48" spans="2:5" x14ac:dyDescent="0.25">
      <c r="B48" s="34" t="s">
        <v>64</v>
      </c>
      <c r="C48" s="35" t="s">
        <v>65</v>
      </c>
      <c r="D48" s="36">
        <v>0</v>
      </c>
    </row>
    <row r="49" spans="2:5" x14ac:dyDescent="0.25">
      <c r="B49" s="34" t="s">
        <v>66</v>
      </c>
      <c r="C49" s="35" t="s">
        <v>67</v>
      </c>
      <c r="D49" s="36">
        <v>0</v>
      </c>
    </row>
    <row r="50" spans="2:5" x14ac:dyDescent="0.25">
      <c r="B50" s="34" t="s">
        <v>68</v>
      </c>
      <c r="C50" s="35" t="s">
        <v>69</v>
      </c>
      <c r="D50" s="37">
        <v>0</v>
      </c>
      <c r="E50" s="39">
        <f>SUM(D45:D50)</f>
        <v>0</v>
      </c>
    </row>
    <row r="51" spans="2:5" x14ac:dyDescent="0.25">
      <c r="B51" s="34"/>
      <c r="C51" s="35"/>
      <c r="D51" s="36"/>
    </row>
    <row r="52" spans="2:5" ht="13" x14ac:dyDescent="0.25">
      <c r="B52" s="98" t="s">
        <v>70</v>
      </c>
      <c r="C52" s="98"/>
      <c r="D52" s="36"/>
    </row>
    <row r="53" spans="2:5" x14ac:dyDescent="0.25">
      <c r="B53" s="34" t="s">
        <v>71</v>
      </c>
      <c r="C53" s="35" t="s">
        <v>72</v>
      </c>
      <c r="D53" s="36">
        <v>0</v>
      </c>
    </row>
    <row r="54" spans="2:5" x14ac:dyDescent="0.25">
      <c r="B54" s="34" t="s">
        <v>73</v>
      </c>
      <c r="C54" s="35" t="s">
        <v>74</v>
      </c>
      <c r="D54" s="36">
        <v>0</v>
      </c>
    </row>
    <row r="55" spans="2:5" x14ac:dyDescent="0.25">
      <c r="B55" s="34" t="s">
        <v>75</v>
      </c>
      <c r="C55" s="35" t="s">
        <v>76</v>
      </c>
      <c r="D55" s="36">
        <v>0</v>
      </c>
    </row>
    <row r="56" spans="2:5" x14ac:dyDescent="0.25">
      <c r="B56" s="34" t="s">
        <v>77</v>
      </c>
      <c r="C56" s="35" t="s">
        <v>78</v>
      </c>
      <c r="D56" s="36">
        <v>0</v>
      </c>
    </row>
    <row r="57" spans="2:5" x14ac:dyDescent="0.25">
      <c r="B57" s="34" t="s">
        <v>79</v>
      </c>
      <c r="C57" s="35" t="s">
        <v>80</v>
      </c>
      <c r="D57" s="36">
        <v>0</v>
      </c>
    </row>
    <row r="58" spans="2:5" x14ac:dyDescent="0.25">
      <c r="B58" s="34" t="s">
        <v>81</v>
      </c>
      <c r="C58" s="35" t="s">
        <v>82</v>
      </c>
      <c r="D58" s="36">
        <v>0</v>
      </c>
    </row>
    <row r="59" spans="2:5" x14ac:dyDescent="0.25">
      <c r="B59" s="34" t="s">
        <v>83</v>
      </c>
      <c r="C59" s="35" t="s">
        <v>84</v>
      </c>
      <c r="D59" s="36">
        <v>0</v>
      </c>
    </row>
    <row r="60" spans="2:5" x14ac:dyDescent="0.25">
      <c r="B60" s="34" t="s">
        <v>85</v>
      </c>
      <c r="C60" s="35" t="s">
        <v>86</v>
      </c>
      <c r="D60" s="36">
        <v>0</v>
      </c>
    </row>
    <row r="61" spans="2:5" x14ac:dyDescent="0.25">
      <c r="B61" s="34" t="s">
        <v>87</v>
      </c>
      <c r="C61" s="35" t="s">
        <v>88</v>
      </c>
      <c r="D61" s="37">
        <v>0</v>
      </c>
      <c r="E61" s="39">
        <f>SUM(D53:D61)</f>
        <v>0</v>
      </c>
    </row>
    <row r="62" spans="2:5" x14ac:dyDescent="0.25">
      <c r="B62" s="34"/>
      <c r="C62" s="35"/>
      <c r="D62" s="36"/>
    </row>
    <row r="63" spans="2:5" ht="13" x14ac:dyDescent="0.25">
      <c r="B63" s="98" t="s">
        <v>89</v>
      </c>
      <c r="C63" s="98"/>
      <c r="D63" s="36"/>
    </row>
    <row r="64" spans="2:5" x14ac:dyDescent="0.25">
      <c r="B64" s="34" t="s">
        <v>90</v>
      </c>
      <c r="C64" s="35" t="s">
        <v>89</v>
      </c>
      <c r="D64" s="37">
        <f>'C9.1'!I31</f>
        <v>0</v>
      </c>
      <c r="E64" s="39">
        <f>SUM(D64)</f>
        <v>0</v>
      </c>
    </row>
    <row r="65" spans="2:5" x14ac:dyDescent="0.25">
      <c r="B65" s="34"/>
      <c r="C65" s="35"/>
      <c r="D65" s="36"/>
    </row>
    <row r="66" spans="2:5" ht="13" x14ac:dyDescent="0.25">
      <c r="B66" s="98" t="s">
        <v>91</v>
      </c>
      <c r="C66" s="98"/>
      <c r="D66" s="36"/>
    </row>
    <row r="67" spans="2:5" x14ac:dyDescent="0.25">
      <c r="B67" s="34" t="s">
        <v>92</v>
      </c>
      <c r="C67" s="35" t="s">
        <v>93</v>
      </c>
      <c r="D67" s="37">
        <v>0</v>
      </c>
      <c r="E67" s="39">
        <f>SUM(D67)</f>
        <v>0</v>
      </c>
    </row>
    <row r="68" spans="2:5" x14ac:dyDescent="0.25">
      <c r="B68" s="34"/>
      <c r="C68" s="35"/>
      <c r="D68" s="36"/>
    </row>
    <row r="69" spans="2:5" x14ac:dyDescent="0.25">
      <c r="B69" s="34"/>
      <c r="C69" s="35"/>
      <c r="D69" s="36"/>
    </row>
    <row r="70" spans="2:5" ht="13" x14ac:dyDescent="0.25">
      <c r="B70" s="98" t="s">
        <v>94</v>
      </c>
      <c r="C70" s="98"/>
      <c r="D70" s="36"/>
    </row>
    <row r="71" spans="2:5" ht="25" x14ac:dyDescent="0.25">
      <c r="B71" s="34" t="s">
        <v>95</v>
      </c>
      <c r="C71" s="35" t="s">
        <v>96</v>
      </c>
      <c r="D71" s="36">
        <f>'C11.1'!I16</f>
        <v>100000</v>
      </c>
    </row>
    <row r="72" spans="2:5" x14ac:dyDescent="0.25">
      <c r="B72" s="34" t="s">
        <v>97</v>
      </c>
      <c r="C72" s="35" t="s">
        <v>98</v>
      </c>
      <c r="D72" s="36">
        <f>'C11.2'!I33</f>
        <v>0</v>
      </c>
    </row>
    <row r="73" spans="2:5" x14ac:dyDescent="0.25">
      <c r="B73" s="34" t="s">
        <v>99</v>
      </c>
      <c r="C73" s="35" t="s">
        <v>100</v>
      </c>
      <c r="D73" s="36">
        <v>0</v>
      </c>
    </row>
    <row r="74" spans="2:5" x14ac:dyDescent="0.25">
      <c r="B74" s="34" t="s">
        <v>101</v>
      </c>
      <c r="C74" s="35" t="s">
        <v>102</v>
      </c>
      <c r="D74" s="36">
        <v>0</v>
      </c>
    </row>
    <row r="75" spans="2:5" x14ac:dyDescent="0.25">
      <c r="B75" s="34" t="s">
        <v>103</v>
      </c>
      <c r="C75" s="35" t="s">
        <v>104</v>
      </c>
      <c r="D75" s="36">
        <v>0</v>
      </c>
    </row>
    <row r="76" spans="2:5" x14ac:dyDescent="0.25">
      <c r="B76" s="34" t="s">
        <v>105</v>
      </c>
      <c r="C76" s="35" t="s">
        <v>106</v>
      </c>
      <c r="D76" s="36">
        <v>0</v>
      </c>
    </row>
    <row r="77" spans="2:5" x14ac:dyDescent="0.25">
      <c r="B77" s="34" t="s">
        <v>107</v>
      </c>
      <c r="C77" s="35" t="s">
        <v>108</v>
      </c>
      <c r="D77" s="36">
        <f>'C11.7'!I29</f>
        <v>0</v>
      </c>
    </row>
    <row r="78" spans="2:5" x14ac:dyDescent="0.25">
      <c r="B78" s="34" t="s">
        <v>109</v>
      </c>
      <c r="C78" s="35" t="s">
        <v>110</v>
      </c>
      <c r="D78" s="36">
        <v>0</v>
      </c>
    </row>
    <row r="79" spans="2:5" x14ac:dyDescent="0.25">
      <c r="B79" s="34" t="s">
        <v>111</v>
      </c>
      <c r="C79" s="35" t="s">
        <v>112</v>
      </c>
      <c r="D79" s="37">
        <f>'C11.9'!I7</f>
        <v>0</v>
      </c>
      <c r="E79" s="39">
        <f>SUM(D71:D79)</f>
        <v>100000</v>
      </c>
    </row>
    <row r="80" spans="2:5" x14ac:dyDescent="0.25">
      <c r="B80" s="34"/>
      <c r="C80" s="35"/>
      <c r="D80" s="36"/>
    </row>
    <row r="81" spans="2:5" ht="13" x14ac:dyDescent="0.25">
      <c r="B81" s="98" t="s">
        <v>113</v>
      </c>
      <c r="C81" s="98"/>
      <c r="D81" s="36"/>
    </row>
    <row r="82" spans="2:5" x14ac:dyDescent="0.25">
      <c r="B82" s="34" t="s">
        <v>114</v>
      </c>
      <c r="C82" s="35" t="s">
        <v>115</v>
      </c>
      <c r="D82" s="36">
        <v>0</v>
      </c>
    </row>
    <row r="83" spans="2:5" x14ac:dyDescent="0.25">
      <c r="B83" s="34" t="s">
        <v>116</v>
      </c>
      <c r="C83" s="35" t="s">
        <v>117</v>
      </c>
      <c r="D83" s="36">
        <v>0</v>
      </c>
    </row>
    <row r="84" spans="2:5" x14ac:dyDescent="0.25">
      <c r="B84" s="34" t="s">
        <v>118</v>
      </c>
      <c r="C84" s="35" t="s">
        <v>119</v>
      </c>
      <c r="D84" s="36">
        <v>0</v>
      </c>
    </row>
    <row r="85" spans="2:5" x14ac:dyDescent="0.25">
      <c r="B85" s="34" t="s">
        <v>120</v>
      </c>
      <c r="C85" s="35" t="s">
        <v>121</v>
      </c>
      <c r="D85" s="36">
        <v>0</v>
      </c>
    </row>
    <row r="86" spans="2:5" x14ac:dyDescent="0.25">
      <c r="B86" s="34" t="s">
        <v>122</v>
      </c>
      <c r="C86" s="35" t="s">
        <v>123</v>
      </c>
      <c r="D86" s="36">
        <v>0</v>
      </c>
    </row>
    <row r="87" spans="2:5" x14ac:dyDescent="0.25">
      <c r="B87" s="34" t="s">
        <v>124</v>
      </c>
      <c r="C87" s="35" t="s">
        <v>125</v>
      </c>
      <c r="D87" s="36">
        <v>0</v>
      </c>
    </row>
    <row r="88" spans="2:5" x14ac:dyDescent="0.25">
      <c r="B88" s="34" t="s">
        <v>126</v>
      </c>
      <c r="C88" s="35" t="s">
        <v>127</v>
      </c>
      <c r="D88" s="36">
        <v>0</v>
      </c>
    </row>
    <row r="89" spans="2:5" x14ac:dyDescent="0.25">
      <c r="B89" s="34" t="s">
        <v>128</v>
      </c>
      <c r="C89" s="35" t="s">
        <v>129</v>
      </c>
      <c r="D89" s="36">
        <v>0</v>
      </c>
    </row>
    <row r="90" spans="2:5" x14ac:dyDescent="0.25">
      <c r="B90" s="34" t="s">
        <v>130</v>
      </c>
      <c r="C90" s="35" t="s">
        <v>131</v>
      </c>
      <c r="D90" s="36">
        <v>0</v>
      </c>
    </row>
    <row r="91" spans="2:5" x14ac:dyDescent="0.25">
      <c r="B91" s="34" t="s">
        <v>132</v>
      </c>
      <c r="C91" s="35" t="s">
        <v>133</v>
      </c>
      <c r="D91" s="36">
        <v>0</v>
      </c>
    </row>
    <row r="92" spans="2:5" x14ac:dyDescent="0.25">
      <c r="B92" s="34" t="s">
        <v>134</v>
      </c>
      <c r="C92" s="35" t="s">
        <v>135</v>
      </c>
      <c r="D92" s="36">
        <v>0</v>
      </c>
    </row>
    <row r="93" spans="2:5" x14ac:dyDescent="0.25">
      <c r="B93" s="34" t="s">
        <v>136</v>
      </c>
      <c r="C93" s="35" t="s">
        <v>137</v>
      </c>
      <c r="D93" s="37">
        <v>0</v>
      </c>
      <c r="E93" s="39">
        <f>SUM(D82:D93)</f>
        <v>0</v>
      </c>
    </row>
    <row r="94" spans="2:5" x14ac:dyDescent="0.25">
      <c r="B94" s="34"/>
      <c r="C94" s="35"/>
      <c r="D94" s="36"/>
    </row>
    <row r="95" spans="2:5" ht="13" x14ac:dyDescent="0.25">
      <c r="B95" s="32" t="s">
        <v>138</v>
      </c>
      <c r="C95" s="35"/>
      <c r="D95" s="36"/>
    </row>
    <row r="96" spans="2:5" x14ac:dyDescent="0.25">
      <c r="B96" s="34" t="s">
        <v>139</v>
      </c>
      <c r="C96" s="35" t="s">
        <v>140</v>
      </c>
      <c r="D96" s="36">
        <v>0</v>
      </c>
    </row>
    <row r="97" spans="2:5" x14ac:dyDescent="0.25">
      <c r="B97" s="34" t="s">
        <v>141</v>
      </c>
      <c r="C97" s="35" t="s">
        <v>142</v>
      </c>
      <c r="D97" s="36">
        <v>0</v>
      </c>
    </row>
    <row r="98" spans="2:5" x14ac:dyDescent="0.25">
      <c r="B98" s="34" t="s">
        <v>143</v>
      </c>
      <c r="C98" s="35" t="s">
        <v>144</v>
      </c>
      <c r="D98" s="36">
        <v>0</v>
      </c>
    </row>
    <row r="99" spans="2:5" x14ac:dyDescent="0.25">
      <c r="B99" s="34" t="s">
        <v>145</v>
      </c>
      <c r="C99" s="35" t="s">
        <v>146</v>
      </c>
      <c r="D99" s="36">
        <v>0</v>
      </c>
    </row>
    <row r="100" spans="2:5" x14ac:dyDescent="0.25">
      <c r="B100" s="34" t="s">
        <v>147</v>
      </c>
      <c r="C100" s="35" t="s">
        <v>148</v>
      </c>
      <c r="D100" s="36">
        <v>0</v>
      </c>
    </row>
    <row r="101" spans="2:5" x14ac:dyDescent="0.25">
      <c r="B101" s="34" t="s">
        <v>149</v>
      </c>
      <c r="C101" s="35" t="s">
        <v>150</v>
      </c>
      <c r="D101" s="36">
        <v>0</v>
      </c>
    </row>
    <row r="102" spans="2:5" x14ac:dyDescent="0.25">
      <c r="B102" s="34" t="s">
        <v>151</v>
      </c>
      <c r="C102" s="35" t="s">
        <v>152</v>
      </c>
      <c r="D102" s="36">
        <v>0</v>
      </c>
    </row>
    <row r="103" spans="2:5" x14ac:dyDescent="0.25">
      <c r="B103" s="34" t="s">
        <v>153</v>
      </c>
      <c r="C103" s="35" t="s">
        <v>154</v>
      </c>
      <c r="D103" s="36">
        <v>0</v>
      </c>
    </row>
    <row r="104" spans="2:5" x14ac:dyDescent="0.25">
      <c r="B104" s="34" t="s">
        <v>155</v>
      </c>
      <c r="C104" s="35" t="s">
        <v>156</v>
      </c>
      <c r="D104" s="36">
        <v>0</v>
      </c>
    </row>
    <row r="105" spans="2:5" x14ac:dyDescent="0.25">
      <c r="B105" s="34" t="s">
        <v>157</v>
      </c>
      <c r="C105" s="35" t="s">
        <v>158</v>
      </c>
      <c r="D105" s="36">
        <v>0</v>
      </c>
    </row>
    <row r="106" spans="2:5" x14ac:dyDescent="0.25">
      <c r="B106" s="34" t="s">
        <v>159</v>
      </c>
      <c r="C106" s="35" t="s">
        <v>160</v>
      </c>
      <c r="D106" s="36">
        <v>0</v>
      </c>
    </row>
    <row r="107" spans="2:5" x14ac:dyDescent="0.25">
      <c r="B107" s="34" t="s">
        <v>161</v>
      </c>
      <c r="C107" s="35" t="s">
        <v>162</v>
      </c>
      <c r="D107" s="36">
        <v>0</v>
      </c>
    </row>
    <row r="108" spans="2:5" x14ac:dyDescent="0.25">
      <c r="B108" s="34" t="s">
        <v>163</v>
      </c>
      <c r="C108" s="35" t="s">
        <v>164</v>
      </c>
      <c r="D108" s="36">
        <v>0</v>
      </c>
    </row>
    <row r="109" spans="2:5" x14ac:dyDescent="0.25">
      <c r="B109" s="34" t="s">
        <v>165</v>
      </c>
      <c r="C109" s="35" t="s">
        <v>166</v>
      </c>
      <c r="D109" s="37">
        <v>0</v>
      </c>
      <c r="E109" s="39">
        <f>SUM(D96:D109)</f>
        <v>0</v>
      </c>
    </row>
    <row r="110" spans="2:5" x14ac:dyDescent="0.25">
      <c r="B110" s="34"/>
      <c r="C110" s="35"/>
      <c r="D110" s="36"/>
    </row>
    <row r="111" spans="2:5" ht="13" x14ac:dyDescent="0.25">
      <c r="B111" s="98" t="s">
        <v>167</v>
      </c>
      <c r="C111" s="98"/>
      <c r="D111" s="36"/>
    </row>
    <row r="112" spans="2:5" x14ac:dyDescent="0.25">
      <c r="B112" s="34" t="s">
        <v>168</v>
      </c>
      <c r="C112" s="35" t="s">
        <v>169</v>
      </c>
      <c r="D112" s="36">
        <v>0</v>
      </c>
    </row>
    <row r="113" spans="2:5" ht="25" x14ac:dyDescent="0.25">
      <c r="B113" s="34" t="s">
        <v>170</v>
      </c>
      <c r="C113" s="35" t="s">
        <v>171</v>
      </c>
      <c r="D113" s="36">
        <v>0</v>
      </c>
    </row>
    <row r="114" spans="2:5" x14ac:dyDescent="0.25">
      <c r="B114" s="34" t="s">
        <v>172</v>
      </c>
      <c r="C114" s="35" t="s">
        <v>173</v>
      </c>
      <c r="D114" s="36">
        <v>0</v>
      </c>
    </row>
    <row r="115" spans="2:5" x14ac:dyDescent="0.25">
      <c r="B115" s="34" t="s">
        <v>174</v>
      </c>
      <c r="C115" s="35" t="s">
        <v>175</v>
      </c>
      <c r="D115" s="36">
        <v>0</v>
      </c>
    </row>
    <row r="116" spans="2:5" x14ac:dyDescent="0.25">
      <c r="B116" s="34" t="s">
        <v>176</v>
      </c>
      <c r="C116" s="35" t="s">
        <v>177</v>
      </c>
      <c r="D116" s="36">
        <v>0</v>
      </c>
    </row>
    <row r="117" spans="2:5" x14ac:dyDescent="0.25">
      <c r="B117" s="34" t="s">
        <v>178</v>
      </c>
      <c r="C117" s="35" t="s">
        <v>179</v>
      </c>
      <c r="D117" s="36">
        <v>0</v>
      </c>
    </row>
    <row r="118" spans="2:5" x14ac:dyDescent="0.25">
      <c r="B118" s="34" t="s">
        <v>180</v>
      </c>
      <c r="C118" s="35" t="s">
        <v>181</v>
      </c>
      <c r="D118" s="36">
        <v>0</v>
      </c>
    </row>
    <row r="119" spans="2:5" x14ac:dyDescent="0.25">
      <c r="B119" s="34" t="s">
        <v>182</v>
      </c>
      <c r="C119" s="35" t="s">
        <v>183</v>
      </c>
      <c r="D119" s="36">
        <v>0</v>
      </c>
    </row>
    <row r="120" spans="2:5" x14ac:dyDescent="0.25">
      <c r="B120" s="34" t="s">
        <v>184</v>
      </c>
      <c r="C120" s="35" t="s">
        <v>185</v>
      </c>
      <c r="D120" s="36">
        <v>0</v>
      </c>
    </row>
    <row r="121" spans="2:5" x14ac:dyDescent="0.25">
      <c r="B121" s="34" t="s">
        <v>186</v>
      </c>
      <c r="C121" s="35" t="s">
        <v>187</v>
      </c>
      <c r="D121" s="36">
        <v>0</v>
      </c>
    </row>
    <row r="122" spans="2:5" x14ac:dyDescent="0.25">
      <c r="B122" s="34" t="s">
        <v>188</v>
      </c>
      <c r="C122" s="35" t="s">
        <v>189</v>
      </c>
      <c r="D122" s="37">
        <v>0</v>
      </c>
      <c r="E122" s="39">
        <f>SUM(D112:D122)</f>
        <v>0</v>
      </c>
    </row>
    <row r="123" spans="2:5" x14ac:dyDescent="0.25">
      <c r="B123" s="34"/>
      <c r="C123" s="35"/>
      <c r="D123" s="36"/>
    </row>
    <row r="124" spans="2:5" ht="13" x14ac:dyDescent="0.25">
      <c r="B124" s="98" t="s">
        <v>190</v>
      </c>
      <c r="C124" s="98"/>
      <c r="D124" s="36"/>
    </row>
    <row r="125" spans="2:5" x14ac:dyDescent="0.25">
      <c r="B125" s="34" t="s">
        <v>191</v>
      </c>
      <c r="C125" s="35" t="s">
        <v>192</v>
      </c>
      <c r="D125" s="37">
        <f>'C20.1'!I11</f>
        <v>4900000</v>
      </c>
      <c r="E125" s="39">
        <f>SUM(D125)</f>
        <v>4900000</v>
      </c>
    </row>
    <row r="126" spans="2:5" x14ac:dyDescent="0.25">
      <c r="B126" s="34"/>
      <c r="C126" s="35"/>
      <c r="D126" s="36"/>
    </row>
    <row r="127" spans="2:5" ht="24" hidden="1" customHeight="1" x14ac:dyDescent="0.3">
      <c r="B127" s="102" t="s">
        <v>193</v>
      </c>
      <c r="C127" s="102"/>
      <c r="D127" s="36"/>
    </row>
    <row r="128" spans="2:5" hidden="1" x14ac:dyDescent="0.25">
      <c r="B128" s="34" t="s">
        <v>194</v>
      </c>
      <c r="C128" s="35" t="s">
        <v>195</v>
      </c>
      <c r="D128" s="37">
        <v>0</v>
      </c>
      <c r="E128" s="39">
        <f>SUM(D128)</f>
        <v>0</v>
      </c>
    </row>
    <row r="129" spans="2:5" hidden="1" x14ac:dyDescent="0.25">
      <c r="B129" s="34"/>
      <c r="C129" s="35"/>
      <c r="D129" s="36"/>
      <c r="E129" s="38"/>
    </row>
    <row r="130" spans="2:5" ht="13" x14ac:dyDescent="0.25">
      <c r="B130" s="98" t="s">
        <v>196</v>
      </c>
      <c r="C130" s="98"/>
      <c r="D130" s="36"/>
      <c r="E130" s="38"/>
    </row>
    <row r="131" spans="2:5" ht="13" x14ac:dyDescent="0.3">
      <c r="B131" s="34" t="s">
        <v>197</v>
      </c>
      <c r="C131" s="35" t="s">
        <v>198</v>
      </c>
      <c r="D131" s="37">
        <f>SUM(D7:D129)</f>
        <v>6088000</v>
      </c>
      <c r="E131" s="55">
        <f>+D131</f>
        <v>6088000</v>
      </c>
    </row>
    <row r="132" spans="2:5" ht="15" customHeight="1" x14ac:dyDescent="0.25">
      <c r="B132" s="34"/>
      <c r="C132" s="35"/>
      <c r="D132" s="36"/>
      <c r="E132" s="38"/>
    </row>
    <row r="133" spans="2:5" ht="13" x14ac:dyDescent="0.25">
      <c r="B133" s="98" t="s">
        <v>199</v>
      </c>
      <c r="C133" s="98"/>
      <c r="D133" s="36"/>
    </row>
    <row r="134" spans="2:5" ht="13" x14ac:dyDescent="0.3">
      <c r="B134" s="34" t="s">
        <v>200</v>
      </c>
      <c r="C134" s="35" t="s">
        <v>832</v>
      </c>
      <c r="D134" s="37">
        <f>'Schedule B'!I6</f>
        <v>16284436.34</v>
      </c>
      <c r="E134" s="55">
        <f>SUM(D134)</f>
        <v>16284436.34</v>
      </c>
    </row>
    <row r="135" spans="2:5" x14ac:dyDescent="0.25">
      <c r="C135" s="34"/>
    </row>
    <row r="136" spans="2:5" ht="13" x14ac:dyDescent="0.25">
      <c r="C136" s="32" t="s">
        <v>201</v>
      </c>
      <c r="D136" s="40">
        <f>+E134+E131</f>
        <v>22372436.34</v>
      </c>
      <c r="E136" s="38"/>
    </row>
    <row r="137" spans="2:5" ht="13" x14ac:dyDescent="0.25">
      <c r="C137" s="32"/>
      <c r="D137" s="40"/>
      <c r="E137" s="38"/>
    </row>
    <row r="138" spans="2:5" x14ac:dyDescent="0.25">
      <c r="C138" s="56" t="s">
        <v>202</v>
      </c>
      <c r="D138" s="40">
        <f>+D136*0.0025</f>
        <v>55931.090850000001</v>
      </c>
    </row>
    <row r="139" spans="2:5" x14ac:dyDescent="0.25">
      <c r="C139" s="35" t="s">
        <v>203</v>
      </c>
      <c r="D139" s="40">
        <f>D136*0.08</f>
        <v>1789794.9072</v>
      </c>
    </row>
    <row r="140" spans="2:5" x14ac:dyDescent="0.25">
      <c r="C140" s="35"/>
      <c r="D140" s="40"/>
    </row>
    <row r="141" spans="2:5" ht="13" x14ac:dyDescent="0.25">
      <c r="C141" s="32" t="s">
        <v>833</v>
      </c>
      <c r="D141" s="40">
        <f>D136+D138+D139</f>
        <v>24218162.33805</v>
      </c>
    </row>
    <row r="142" spans="2:5" x14ac:dyDescent="0.25">
      <c r="C142" s="35"/>
      <c r="D142" s="40"/>
    </row>
    <row r="143" spans="2:5" x14ac:dyDescent="0.25">
      <c r="C143" s="35" t="s">
        <v>834</v>
      </c>
      <c r="D143" s="40">
        <f>D141*0.1</f>
        <v>2421816.2338050003</v>
      </c>
      <c r="E143" s="50"/>
    </row>
    <row r="144" spans="2:5" x14ac:dyDescent="0.25">
      <c r="C144" s="35"/>
      <c r="D144" s="40"/>
      <c r="E144" s="50"/>
    </row>
    <row r="145" spans="3:9" ht="24" customHeight="1" x14ac:dyDescent="0.25">
      <c r="C145" s="41" t="s">
        <v>835</v>
      </c>
      <c r="D145" s="42">
        <f>D143+D141</f>
        <v>26639978.571855001</v>
      </c>
      <c r="E145" s="50"/>
      <c r="G145" s="50"/>
    </row>
    <row r="146" spans="3:9" x14ac:dyDescent="0.25">
      <c r="C146" s="100"/>
      <c r="D146" s="100"/>
      <c r="E146" s="50"/>
      <c r="I146" s="50"/>
    </row>
    <row r="147" spans="3:9" ht="13" x14ac:dyDescent="0.25">
      <c r="C147" s="32" t="s">
        <v>204</v>
      </c>
      <c r="E147" s="50"/>
      <c r="H147" s="52"/>
      <c r="I147" s="51"/>
    </row>
    <row r="148" spans="3:9" x14ac:dyDescent="0.25">
      <c r="C148" s="34" t="s">
        <v>836</v>
      </c>
      <c r="D148" s="40">
        <f>D145*0.15</f>
        <v>3995996.7857782501</v>
      </c>
      <c r="E148" s="34"/>
      <c r="H148" s="52"/>
    </row>
    <row r="149" spans="3:9" x14ac:dyDescent="0.25">
      <c r="C149" s="100"/>
      <c r="D149" s="100"/>
    </row>
    <row r="150" spans="3:9" ht="30.65" customHeight="1" x14ac:dyDescent="0.25">
      <c r="C150" s="41" t="s">
        <v>837</v>
      </c>
      <c r="D150" s="42">
        <f>D145+D148</f>
        <v>30635975.357633252</v>
      </c>
    </row>
    <row r="151" spans="3:9" x14ac:dyDescent="0.25">
      <c r="C151" s="101"/>
      <c r="D151" s="101"/>
    </row>
    <row r="152" spans="3:9" x14ac:dyDescent="0.25">
      <c r="C152" s="99"/>
      <c r="D152" s="99"/>
    </row>
    <row r="153" spans="3:9" x14ac:dyDescent="0.25">
      <c r="C153" s="43" t="s">
        <v>205</v>
      </c>
      <c r="D153" s="53"/>
    </row>
    <row r="154" spans="3:9" x14ac:dyDescent="0.25">
      <c r="C154" s="99"/>
      <c r="D154" s="99"/>
    </row>
  </sheetData>
  <sheetProtection algorithmName="SHA-512" hashValue="kbXWJa2WcInpg9cObqHLg7sqDnthurEAa4Q+qMxR3dDEFoAh2GFLOeRKam/neUNqFDaUPaeytj1maroNlbhDhg==" saltValue="WvU4c2tiRAyDKuNTr5AVMw==" spinCount="100000" sheet="1" objects="1" scenarios="1"/>
  <mergeCells count="24">
    <mergeCell ref="B2:C2"/>
    <mergeCell ref="B4:C4"/>
    <mergeCell ref="B7:C7"/>
    <mergeCell ref="B15:C15"/>
    <mergeCell ref="B21:C21"/>
    <mergeCell ref="B5:E5"/>
    <mergeCell ref="B26:C26"/>
    <mergeCell ref="B33:C33"/>
    <mergeCell ref="B40:C40"/>
    <mergeCell ref="B44:C44"/>
    <mergeCell ref="B52:C52"/>
    <mergeCell ref="B63:C63"/>
    <mergeCell ref="B130:C130"/>
    <mergeCell ref="C154:D154"/>
    <mergeCell ref="C149:D149"/>
    <mergeCell ref="C146:D146"/>
    <mergeCell ref="B133:C133"/>
    <mergeCell ref="C151:D152"/>
    <mergeCell ref="B66:C66"/>
    <mergeCell ref="B70:C70"/>
    <mergeCell ref="B81:C81"/>
    <mergeCell ref="B111:C111"/>
    <mergeCell ref="B124:C124"/>
    <mergeCell ref="B127:C127"/>
  </mergeCells>
  <pageMargins left="0.7" right="0.7" top="0.75" bottom="0.75" header="0.3" footer="0.3"/>
  <pageSetup paperSize="9" scale="58" orientation="portrait" r:id="rId1"/>
  <headerFooter>
    <oddHeader>&amp;C&amp;"Aptos"&amp;10&amp;K000000 Confidential&amp;1#_x000D_</oddHeader>
    <oddFooter>&amp;R_x000D_&amp;1#&amp;"Aptos"&amp;10&amp;K000000 Confidential</oddFooter>
  </headerFooter>
  <rowBreaks count="1" manualBreakCount="1">
    <brk id="68" min="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31CE-66E8-4566-B631-BB1A6D70F6DF}">
  <sheetPr codeName="Sheet11"/>
  <dimension ref="B1:I13"/>
  <sheetViews>
    <sheetView view="pageBreakPreview" zoomScale="76" zoomScaleNormal="100" zoomScaleSheetLayoutView="115" workbookViewId="0">
      <selection activeCell="H7" sqref="H7"/>
    </sheetView>
  </sheetViews>
  <sheetFormatPr defaultColWidth="9.1796875" defaultRowHeight="14.5" x14ac:dyDescent="0.35"/>
  <cols>
    <col min="1" max="1" width="3.54296875" style="144" customWidth="1"/>
    <col min="2" max="2" width="8.54296875" style="144" bestFit="1" customWidth="1"/>
    <col min="3" max="3" width="10" style="144" bestFit="1" customWidth="1"/>
    <col min="4" max="4" width="3.81640625" style="146" bestFit="1" customWidth="1"/>
    <col min="5" max="5" width="53.453125" style="246" bestFit="1" customWidth="1"/>
    <col min="6" max="6" width="9.54296875" style="190" bestFit="1" customWidth="1"/>
    <col min="7" max="7" width="11.7265625" style="189" bestFit="1" customWidth="1"/>
    <col min="8" max="8" width="18.90625" style="228" customWidth="1"/>
    <col min="9" max="9" width="20.453125" style="247" customWidth="1"/>
    <col min="10" max="16384" width="9.1796875" style="144"/>
  </cols>
  <sheetData>
    <row r="1" spans="2:9" x14ac:dyDescent="0.35">
      <c r="D1" s="144"/>
      <c r="E1" s="146"/>
      <c r="F1" s="144"/>
      <c r="G1" s="147"/>
      <c r="H1" s="247"/>
    </row>
    <row r="2" spans="2:9" x14ac:dyDescent="0.35">
      <c r="B2" s="139" t="s">
        <v>33</v>
      </c>
      <c r="C2" s="139"/>
      <c r="D2" s="139"/>
      <c r="E2" s="149" t="s">
        <v>34</v>
      </c>
      <c r="F2" s="150"/>
      <c r="G2" s="150"/>
      <c r="H2" s="150"/>
      <c r="I2" s="151"/>
    </row>
    <row r="3" spans="2:9" x14ac:dyDescent="0.35">
      <c r="B3" s="153" t="s">
        <v>206</v>
      </c>
      <c r="C3" s="154"/>
      <c r="D3" s="155"/>
      <c r="E3" s="235" t="s">
        <v>207</v>
      </c>
      <c r="F3" s="141" t="s">
        <v>208</v>
      </c>
      <c r="G3" s="142" t="s">
        <v>209</v>
      </c>
      <c r="H3" s="192" t="s">
        <v>210</v>
      </c>
      <c r="I3" s="248" t="s">
        <v>211</v>
      </c>
    </row>
    <row r="4" spans="2:9" x14ac:dyDescent="0.35">
      <c r="B4" s="159"/>
      <c r="C4" s="236"/>
      <c r="D4" s="236"/>
      <c r="E4" s="235"/>
      <c r="F4" s="236"/>
      <c r="G4" s="237"/>
      <c r="H4" s="249"/>
      <c r="I4" s="249"/>
    </row>
    <row r="5" spans="2:9" ht="29" x14ac:dyDescent="0.35">
      <c r="B5" s="179" t="s">
        <v>608</v>
      </c>
      <c r="C5" s="238"/>
      <c r="D5" s="238"/>
      <c r="E5" s="239" t="s">
        <v>609</v>
      </c>
      <c r="F5" s="238"/>
      <c r="G5" s="240"/>
      <c r="H5" s="250"/>
      <c r="I5" s="249"/>
    </row>
    <row r="6" spans="2:9" x14ac:dyDescent="0.35">
      <c r="B6" s="179"/>
      <c r="C6" s="179" t="s">
        <v>610</v>
      </c>
      <c r="D6" s="241"/>
      <c r="E6" s="239" t="s">
        <v>611</v>
      </c>
      <c r="F6" s="178" t="s">
        <v>612</v>
      </c>
      <c r="G6" s="242">
        <v>6000</v>
      </c>
      <c r="H6" s="230"/>
      <c r="I6" s="193">
        <f t="shared" ref="I6:I8" si="0">H6*G6</f>
        <v>0</v>
      </c>
    </row>
    <row r="7" spans="2:9" ht="29" x14ac:dyDescent="0.35">
      <c r="B7" s="179"/>
      <c r="C7" s="179" t="s">
        <v>613</v>
      </c>
      <c r="D7" s="241"/>
      <c r="E7" s="239" t="s">
        <v>614</v>
      </c>
      <c r="F7" s="178" t="s">
        <v>612</v>
      </c>
      <c r="G7" s="242">
        <v>1500</v>
      </c>
      <c r="H7" s="211"/>
      <c r="I7" s="193">
        <f t="shared" si="0"/>
        <v>0</v>
      </c>
    </row>
    <row r="8" spans="2:9" ht="29" x14ac:dyDescent="0.35">
      <c r="B8" s="179"/>
      <c r="C8" s="179" t="s">
        <v>613</v>
      </c>
      <c r="D8" s="239"/>
      <c r="E8" s="131" t="s">
        <v>615</v>
      </c>
      <c r="F8" s="178" t="s">
        <v>612</v>
      </c>
      <c r="G8" s="184">
        <v>500</v>
      </c>
      <c r="H8" s="211"/>
      <c r="I8" s="193">
        <f t="shared" si="0"/>
        <v>0</v>
      </c>
    </row>
    <row r="9" spans="2:9" x14ac:dyDescent="0.35">
      <c r="B9" s="179" t="s">
        <v>616</v>
      </c>
      <c r="C9" s="179"/>
      <c r="D9" s="239"/>
      <c r="E9" s="131" t="s">
        <v>617</v>
      </c>
      <c r="F9" s="178"/>
      <c r="G9" s="184"/>
      <c r="H9" s="226"/>
      <c r="I9" s="226"/>
    </row>
    <row r="10" spans="2:9" x14ac:dyDescent="0.35">
      <c r="B10" s="179"/>
      <c r="C10" s="179" t="s">
        <v>618</v>
      </c>
      <c r="D10" s="239"/>
      <c r="E10" s="131" t="s">
        <v>619</v>
      </c>
      <c r="F10" s="178"/>
      <c r="G10" s="184"/>
      <c r="H10" s="226"/>
      <c r="I10" s="226"/>
    </row>
    <row r="11" spans="2:9" x14ac:dyDescent="0.35">
      <c r="B11" s="179"/>
      <c r="C11" s="179"/>
      <c r="D11" s="239" t="s">
        <v>231</v>
      </c>
      <c r="E11" s="131" t="s">
        <v>620</v>
      </c>
      <c r="F11" s="178" t="s">
        <v>612</v>
      </c>
      <c r="G11" s="184">
        <v>6000</v>
      </c>
      <c r="H11" s="211"/>
      <c r="I11" s="193">
        <f>H11*G11</f>
        <v>0</v>
      </c>
    </row>
    <row r="12" spans="2:9" x14ac:dyDescent="0.35">
      <c r="B12" s="179"/>
      <c r="C12" s="179"/>
      <c r="D12" s="239"/>
      <c r="E12" s="131"/>
      <c r="F12" s="178"/>
      <c r="G12" s="184"/>
      <c r="H12" s="226"/>
      <c r="I12" s="226"/>
    </row>
    <row r="13" spans="2:9" x14ac:dyDescent="0.35">
      <c r="B13" s="243" t="s">
        <v>258</v>
      </c>
      <c r="C13" s="244"/>
      <c r="D13" s="244"/>
      <c r="E13" s="244"/>
      <c r="F13" s="244"/>
      <c r="G13" s="244"/>
      <c r="H13" s="245"/>
      <c r="I13" s="226">
        <f>SUM(I5:I12)</f>
        <v>0</v>
      </c>
    </row>
  </sheetData>
  <sheetProtection algorithmName="SHA-512" hashValue="Vo4KbNqDRkLRe+pFKGkRLwO1s4KKmY9PSEAVLQXWEwP7zcQwpLxv55lv4tFwT3k/plDIxWC5cy7UsQimJG4UeA==" saltValue="nmOkU/J+FUB7JgLEZndQWg==" spinCount="100000" sheet="1" objects="1" scenarios="1"/>
  <mergeCells count="4">
    <mergeCell ref="B13:H13"/>
    <mergeCell ref="B3:D3"/>
    <mergeCell ref="E2:I2"/>
    <mergeCell ref="B2:D2"/>
  </mergeCells>
  <pageMargins left="0.7" right="0.7" top="0.75" bottom="0.75" header="0.3" footer="0.3"/>
  <pageSetup scale="57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BB5C-5753-49D8-8CA2-8746CAEA2096}">
  <sheetPr codeName="Sheet6"/>
  <dimension ref="B1:L22"/>
  <sheetViews>
    <sheetView view="pageBreakPreview" zoomScale="72" zoomScaleNormal="100" zoomScaleSheetLayoutView="115" workbookViewId="0">
      <selection activeCell="H6" sqref="H6"/>
    </sheetView>
  </sheetViews>
  <sheetFormatPr defaultColWidth="9.1796875" defaultRowHeight="21.75" customHeight="1" x14ac:dyDescent="0.35"/>
  <cols>
    <col min="1" max="1" width="3.54296875" style="13" customWidth="1"/>
    <col min="2" max="2" width="8.26953125" style="13" bestFit="1" customWidth="1"/>
    <col min="3" max="3" width="9.54296875" style="13" bestFit="1" customWidth="1"/>
    <col min="4" max="4" width="4.54296875" style="13" customWidth="1"/>
    <col min="5" max="5" width="80.81640625" style="2" customWidth="1"/>
    <col min="6" max="6" width="12.1796875" style="21" bestFit="1" customWidth="1"/>
    <col min="7" max="7" width="18.08984375" style="49" customWidth="1"/>
    <col min="8" max="8" width="18" style="229" customWidth="1"/>
    <col min="9" max="9" width="21.26953125" style="229" customWidth="1"/>
    <col min="10" max="10" width="4" style="13" customWidth="1"/>
    <col min="11" max="11" width="9.1796875" style="13"/>
    <col min="12" max="12" width="9.453125" style="13" bestFit="1" customWidth="1"/>
    <col min="13" max="16384" width="9.1796875" style="13"/>
  </cols>
  <sheetData>
    <row r="1" spans="2:12" ht="21.75" customHeight="1" x14ac:dyDescent="0.35">
      <c r="E1" s="13"/>
      <c r="F1" s="13"/>
      <c r="G1" s="45"/>
      <c r="H1" s="14"/>
      <c r="I1" s="14"/>
    </row>
    <row r="2" spans="2:12" ht="21.75" customHeight="1" x14ac:dyDescent="0.35">
      <c r="B2" s="111" t="s">
        <v>35</v>
      </c>
      <c r="C2" s="111"/>
      <c r="D2" s="111"/>
      <c r="E2" s="110" t="s">
        <v>36</v>
      </c>
      <c r="F2" s="110"/>
      <c r="G2" s="110"/>
      <c r="H2" s="110"/>
      <c r="I2" s="110"/>
    </row>
    <row r="3" spans="2:12" ht="21.75" customHeight="1" x14ac:dyDescent="0.35">
      <c r="B3" s="112" t="s">
        <v>206</v>
      </c>
      <c r="C3" s="113"/>
      <c r="D3" s="114"/>
      <c r="E3" s="67" t="s">
        <v>207</v>
      </c>
      <c r="F3" s="69" t="s">
        <v>208</v>
      </c>
      <c r="G3" s="70" t="s">
        <v>209</v>
      </c>
      <c r="H3" s="214" t="s">
        <v>210</v>
      </c>
      <c r="I3" s="231" t="s">
        <v>211</v>
      </c>
    </row>
    <row r="4" spans="2:12" ht="21.75" customHeight="1" x14ac:dyDescent="0.35">
      <c r="B4" s="68" t="s">
        <v>621</v>
      </c>
      <c r="C4" s="112" t="s">
        <v>622</v>
      </c>
      <c r="D4" s="113"/>
      <c r="E4" s="113"/>
      <c r="F4" s="113"/>
      <c r="G4" s="113"/>
      <c r="H4" s="113"/>
      <c r="I4" s="114"/>
    </row>
    <row r="5" spans="2:12" ht="21.75" customHeight="1" x14ac:dyDescent="0.35">
      <c r="B5" s="71"/>
      <c r="C5" s="71" t="s">
        <v>623</v>
      </c>
      <c r="D5" s="71"/>
      <c r="E5" s="66" t="s">
        <v>796</v>
      </c>
      <c r="F5" s="72" t="s">
        <v>250</v>
      </c>
      <c r="G5" s="73">
        <v>1</v>
      </c>
      <c r="H5" s="232">
        <v>50000</v>
      </c>
      <c r="I5" s="233">
        <f>H5*G5</f>
        <v>50000</v>
      </c>
    </row>
    <row r="6" spans="2:12" ht="21.75" customHeight="1" x14ac:dyDescent="0.35">
      <c r="B6" s="71"/>
      <c r="C6" s="71" t="s">
        <v>624</v>
      </c>
      <c r="D6" s="71"/>
      <c r="E6" s="66" t="s">
        <v>625</v>
      </c>
      <c r="F6" s="72" t="s">
        <v>252</v>
      </c>
      <c r="G6" s="73">
        <f>I5</f>
        <v>50000</v>
      </c>
      <c r="H6" s="234"/>
      <c r="I6" s="216">
        <f t="shared" ref="I5:I6" si="0">H6*G6</f>
        <v>0</v>
      </c>
    </row>
    <row r="7" spans="2:12" ht="14.5" x14ac:dyDescent="0.35">
      <c r="B7" s="68" t="s">
        <v>626</v>
      </c>
      <c r="C7" s="112" t="s">
        <v>627</v>
      </c>
      <c r="D7" s="113"/>
      <c r="E7" s="113"/>
      <c r="F7" s="113"/>
      <c r="G7" s="113"/>
      <c r="H7" s="113"/>
      <c r="I7" s="114"/>
    </row>
    <row r="8" spans="2:12" ht="29" x14ac:dyDescent="0.35">
      <c r="B8" s="71"/>
      <c r="C8" s="71" t="s">
        <v>626</v>
      </c>
      <c r="D8" s="71"/>
      <c r="E8" s="67" t="s">
        <v>627</v>
      </c>
      <c r="F8" s="72"/>
      <c r="G8" s="73"/>
      <c r="H8" s="216"/>
      <c r="I8" s="216"/>
    </row>
    <row r="9" spans="2:12" ht="21.75" customHeight="1" x14ac:dyDescent="0.35">
      <c r="B9" s="71"/>
      <c r="C9" s="71" t="s">
        <v>628</v>
      </c>
      <c r="D9" s="71" t="s">
        <v>231</v>
      </c>
      <c r="E9" s="66" t="s">
        <v>800</v>
      </c>
      <c r="F9" s="72" t="s">
        <v>377</v>
      </c>
      <c r="G9" s="73">
        <v>5000</v>
      </c>
      <c r="H9" s="215"/>
      <c r="I9" s="216">
        <f t="shared" ref="I9:I18" si="1">H9*G9</f>
        <v>0</v>
      </c>
    </row>
    <row r="10" spans="2:12" ht="21.75" customHeight="1" x14ac:dyDescent="0.35">
      <c r="B10" s="71"/>
      <c r="C10" s="71" t="s">
        <v>628</v>
      </c>
      <c r="D10" s="71" t="s">
        <v>237</v>
      </c>
      <c r="E10" s="66" t="s">
        <v>801</v>
      </c>
      <c r="F10" s="72" t="s">
        <v>377</v>
      </c>
      <c r="G10" s="73">
        <v>3000</v>
      </c>
      <c r="H10" s="215"/>
      <c r="I10" s="216">
        <f t="shared" si="1"/>
        <v>0</v>
      </c>
    </row>
    <row r="11" spans="2:12" s="63" customFormat="1" ht="21.75" customHeight="1" x14ac:dyDescent="0.35">
      <c r="B11" s="71"/>
      <c r="C11" s="71" t="s">
        <v>628</v>
      </c>
      <c r="D11" s="71" t="s">
        <v>238</v>
      </c>
      <c r="E11" s="66" t="s">
        <v>799</v>
      </c>
      <c r="F11" s="72" t="s">
        <v>377</v>
      </c>
      <c r="G11" s="73">
        <v>220</v>
      </c>
      <c r="H11" s="215"/>
      <c r="I11" s="216">
        <f>H11*G11</f>
        <v>0</v>
      </c>
    </row>
    <row r="12" spans="2:12" ht="21.75" customHeight="1" x14ac:dyDescent="0.35">
      <c r="B12" s="71"/>
      <c r="C12" s="71" t="s">
        <v>628</v>
      </c>
      <c r="D12" s="71" t="s">
        <v>773</v>
      </c>
      <c r="E12" s="66" t="s">
        <v>802</v>
      </c>
      <c r="F12" s="72" t="s">
        <v>377</v>
      </c>
      <c r="G12" s="73">
        <v>230</v>
      </c>
      <c r="H12" s="215"/>
      <c r="I12" s="216">
        <f>H12*G12</f>
        <v>0</v>
      </c>
    </row>
    <row r="13" spans="2:12" ht="21.75" customHeight="1" x14ac:dyDescent="0.35">
      <c r="B13" s="71"/>
      <c r="C13" s="71" t="s">
        <v>628</v>
      </c>
      <c r="D13" s="71" t="s">
        <v>233</v>
      </c>
      <c r="E13" s="66" t="s">
        <v>803</v>
      </c>
      <c r="F13" s="72" t="s">
        <v>377</v>
      </c>
      <c r="G13" s="73">
        <v>100</v>
      </c>
      <c r="H13" s="215"/>
      <c r="I13" s="216">
        <f t="shared" si="1"/>
        <v>0</v>
      </c>
    </row>
    <row r="14" spans="2:12" s="63" customFormat="1" ht="21.75" customHeight="1" x14ac:dyDescent="0.35">
      <c r="B14" s="71"/>
      <c r="C14" s="71" t="s">
        <v>628</v>
      </c>
      <c r="D14" s="71" t="s">
        <v>774</v>
      </c>
      <c r="E14" s="66" t="s">
        <v>798</v>
      </c>
      <c r="F14" s="72" t="s">
        <v>377</v>
      </c>
      <c r="G14" s="73">
        <v>150</v>
      </c>
      <c r="H14" s="215"/>
      <c r="I14" s="216">
        <f t="shared" si="1"/>
        <v>0</v>
      </c>
    </row>
    <row r="15" spans="2:12" s="63" customFormat="1" ht="21.75" customHeight="1" x14ac:dyDescent="0.35">
      <c r="B15" s="71"/>
      <c r="C15" s="71" t="s">
        <v>628</v>
      </c>
      <c r="D15" s="71" t="s">
        <v>775</v>
      </c>
      <c r="E15" s="66" t="s">
        <v>797</v>
      </c>
      <c r="F15" s="72" t="s">
        <v>377</v>
      </c>
      <c r="G15" s="73">
        <v>35</v>
      </c>
      <c r="H15" s="215"/>
      <c r="I15" s="216">
        <f t="shared" si="1"/>
        <v>0</v>
      </c>
    </row>
    <row r="16" spans="2:12" ht="21.75" customHeight="1" x14ac:dyDescent="0.35">
      <c r="B16" s="71"/>
      <c r="C16" s="71" t="s">
        <v>628</v>
      </c>
      <c r="D16" s="71" t="s">
        <v>239</v>
      </c>
      <c r="E16" s="66" t="s">
        <v>629</v>
      </c>
      <c r="F16" s="72" t="s">
        <v>377</v>
      </c>
      <c r="G16" s="73">
        <v>300</v>
      </c>
      <c r="H16" s="215"/>
      <c r="I16" s="216">
        <f t="shared" si="1"/>
        <v>0</v>
      </c>
      <c r="L16" s="48"/>
    </row>
    <row r="17" spans="2:9" ht="21.75" customHeight="1" x14ac:dyDescent="0.35">
      <c r="B17" s="71"/>
      <c r="C17" s="71" t="s">
        <v>630</v>
      </c>
      <c r="D17" s="71" t="s">
        <v>231</v>
      </c>
      <c r="E17" s="66" t="s">
        <v>804</v>
      </c>
      <c r="F17" s="72" t="s">
        <v>377</v>
      </c>
      <c r="G17" s="73">
        <v>2000</v>
      </c>
      <c r="H17" s="215"/>
      <c r="I17" s="216">
        <f t="shared" si="1"/>
        <v>0</v>
      </c>
    </row>
    <row r="18" spans="2:9" s="63" customFormat="1" ht="21.75" customHeight="1" x14ac:dyDescent="0.35">
      <c r="B18" s="71"/>
      <c r="C18" s="71" t="s">
        <v>630</v>
      </c>
      <c r="D18" s="71" t="s">
        <v>237</v>
      </c>
      <c r="E18" s="66" t="s">
        <v>805</v>
      </c>
      <c r="F18" s="72" t="s">
        <v>377</v>
      </c>
      <c r="G18" s="73">
        <v>150</v>
      </c>
      <c r="H18" s="215"/>
      <c r="I18" s="216">
        <f t="shared" si="1"/>
        <v>0</v>
      </c>
    </row>
    <row r="19" spans="2:9" ht="14.5" x14ac:dyDescent="0.35">
      <c r="B19" s="68" t="s">
        <v>631</v>
      </c>
      <c r="C19" s="112" t="s">
        <v>632</v>
      </c>
      <c r="D19" s="113"/>
      <c r="E19" s="113"/>
      <c r="F19" s="113"/>
      <c r="G19" s="113"/>
      <c r="H19" s="113"/>
      <c r="I19" s="114"/>
    </row>
    <row r="20" spans="2:9" ht="21.75" customHeight="1" x14ac:dyDescent="0.35">
      <c r="B20" s="71"/>
      <c r="C20" s="71" t="s">
        <v>633</v>
      </c>
      <c r="D20" s="71"/>
      <c r="E20" s="66" t="s">
        <v>634</v>
      </c>
      <c r="F20" s="72" t="s">
        <v>279</v>
      </c>
      <c r="G20" s="73">
        <v>10000</v>
      </c>
      <c r="H20" s="215"/>
      <c r="I20" s="216">
        <f t="shared" ref="I20:I21" si="2">H20*G20</f>
        <v>0</v>
      </c>
    </row>
    <row r="21" spans="2:9" ht="21.75" customHeight="1" x14ac:dyDescent="0.35">
      <c r="B21" s="71"/>
      <c r="C21" s="71" t="s">
        <v>635</v>
      </c>
      <c r="D21" s="71"/>
      <c r="E21" s="66" t="s">
        <v>636</v>
      </c>
      <c r="F21" s="72" t="s">
        <v>279</v>
      </c>
      <c r="G21" s="73">
        <v>10000</v>
      </c>
      <c r="H21" s="215"/>
      <c r="I21" s="216">
        <f t="shared" si="2"/>
        <v>0</v>
      </c>
    </row>
    <row r="22" spans="2:9" ht="21.75" customHeight="1" x14ac:dyDescent="0.35">
      <c r="B22" s="111" t="s">
        <v>258</v>
      </c>
      <c r="C22" s="111"/>
      <c r="D22" s="111"/>
      <c r="E22" s="111"/>
      <c r="F22" s="111"/>
      <c r="G22" s="111"/>
      <c r="H22" s="111"/>
      <c r="I22" s="214">
        <f>SUM(I5:I21)</f>
        <v>50000</v>
      </c>
    </row>
  </sheetData>
  <sheetProtection algorithmName="SHA-512" hashValue="apWd82KOoKQIogS9DBlxEL3A5JS3YtnxTUOXKcZgBYbs48V78k4thgI7oOgaZcjh9AhtA1GanF1A5qzwHX3g5A==" saltValue="YG7iw9iot0tzfJjJC/nT7A==" spinCount="100000" sheet="1" objects="1" scenarios="1"/>
  <mergeCells count="7">
    <mergeCell ref="E2:I2"/>
    <mergeCell ref="B2:D2"/>
    <mergeCell ref="B22:H22"/>
    <mergeCell ref="C4:I4"/>
    <mergeCell ref="C7:I7"/>
    <mergeCell ref="C19:I19"/>
    <mergeCell ref="B3:D3"/>
  </mergeCells>
  <pageMargins left="0.7" right="0.7" top="0.75" bottom="0.75" header="0.3" footer="0.3"/>
  <pageSetup scale="51" orientation="portrait" r:id="rId1"/>
  <headerFooter>
    <oddHeader>&amp;C&amp;"Aptos"&amp;10&amp;K000000 Confidential&amp;1#_x000D_</oddHeader>
    <oddFooter>&amp;R_x000D_&amp;1#&amp;"Aptos"&amp;10&amp;K000000 Confidential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D2EA-A6EA-4FF4-9ECA-BD169903F036}">
  <sheetPr codeName="Sheet12"/>
  <dimension ref="B1:I14"/>
  <sheetViews>
    <sheetView view="pageBreakPreview" zoomScale="115" zoomScaleNormal="70" zoomScaleSheetLayoutView="115" workbookViewId="0">
      <selection activeCell="G18" sqref="G18"/>
    </sheetView>
  </sheetViews>
  <sheetFormatPr defaultColWidth="9.1796875" defaultRowHeight="14.5" x14ac:dyDescent="0.35"/>
  <cols>
    <col min="1" max="1" width="3.54296875" style="13" customWidth="1"/>
    <col min="2" max="2" width="8" style="13" bestFit="1" customWidth="1"/>
    <col min="3" max="3" width="9.54296875" style="13" bestFit="1" customWidth="1"/>
    <col min="4" max="4" width="3.54296875" style="2" bestFit="1" customWidth="1"/>
    <col min="5" max="5" width="68.54296875" style="26" bestFit="1" customWidth="1"/>
    <col min="6" max="6" width="6.7265625" style="22" bestFit="1" customWidth="1"/>
    <col min="7" max="7" width="11.1796875" style="47" bestFit="1" customWidth="1"/>
    <col min="8" max="8" width="13.90625" style="229" customWidth="1"/>
    <col min="9" max="9" width="17.36328125" style="229" customWidth="1"/>
    <col min="10" max="10" width="3.54296875" style="13" customWidth="1"/>
    <col min="11" max="16384" width="9.1796875" style="13"/>
  </cols>
  <sheetData>
    <row r="1" spans="2:9" x14ac:dyDescent="0.35">
      <c r="D1" s="1"/>
      <c r="E1" s="2"/>
      <c r="F1" s="13"/>
      <c r="G1" s="45"/>
      <c r="H1" s="206"/>
      <c r="I1" s="206"/>
    </row>
    <row r="2" spans="2:9" s="24" customFormat="1" x14ac:dyDescent="0.35">
      <c r="B2" s="97" t="s">
        <v>44</v>
      </c>
      <c r="C2" s="97"/>
      <c r="D2" s="97"/>
      <c r="E2" s="115" t="s">
        <v>45</v>
      </c>
      <c r="F2" s="115"/>
      <c r="G2" s="115"/>
      <c r="H2" s="115"/>
      <c r="I2" s="115"/>
    </row>
    <row r="3" spans="2:9" s="24" customFormat="1" x14ac:dyDescent="0.35">
      <c r="B3" s="93" t="s">
        <v>206</v>
      </c>
      <c r="C3" s="94"/>
      <c r="D3" s="95"/>
      <c r="E3" s="25" t="s">
        <v>207</v>
      </c>
      <c r="F3" s="15" t="s">
        <v>208</v>
      </c>
      <c r="G3" s="46" t="s">
        <v>209</v>
      </c>
      <c r="H3" s="199" t="s">
        <v>210</v>
      </c>
      <c r="I3" s="199" t="s">
        <v>211</v>
      </c>
    </row>
    <row r="4" spans="2:9" s="24" customFormat="1" x14ac:dyDescent="0.35">
      <c r="B4" s="5" t="s">
        <v>637</v>
      </c>
      <c r="C4" s="5"/>
      <c r="D4" s="6"/>
      <c r="E4" s="25" t="s">
        <v>638</v>
      </c>
      <c r="F4" s="15"/>
      <c r="G4" s="46"/>
      <c r="H4" s="199"/>
      <c r="I4" s="199"/>
    </row>
    <row r="5" spans="2:9" x14ac:dyDescent="0.35">
      <c r="B5" s="10"/>
      <c r="C5" s="10" t="s">
        <v>639</v>
      </c>
      <c r="D5" s="9"/>
      <c r="E5" s="23" t="s">
        <v>640</v>
      </c>
      <c r="F5" s="19"/>
      <c r="G5" s="44"/>
      <c r="H5" s="213"/>
      <c r="I5" s="213"/>
    </row>
    <row r="6" spans="2:9" ht="29" x14ac:dyDescent="0.35">
      <c r="B6" s="10"/>
      <c r="C6" s="10"/>
      <c r="D6" s="9" t="s">
        <v>231</v>
      </c>
      <c r="E6" s="23" t="s">
        <v>641</v>
      </c>
      <c r="F6" s="19" t="s">
        <v>612</v>
      </c>
      <c r="G6" s="44">
        <v>34000</v>
      </c>
      <c r="H6" s="211"/>
      <c r="I6" s="216">
        <f t="shared" ref="I6:I7" si="0">H6*G6</f>
        <v>0</v>
      </c>
    </row>
    <row r="7" spans="2:9" ht="43.5" x14ac:dyDescent="0.35">
      <c r="B7" s="10"/>
      <c r="C7" s="10" t="s">
        <v>642</v>
      </c>
      <c r="D7" s="9"/>
      <c r="E7" s="23" t="s">
        <v>643</v>
      </c>
      <c r="F7" s="19" t="s">
        <v>612</v>
      </c>
      <c r="G7" s="44">
        <v>10000</v>
      </c>
      <c r="H7" s="211"/>
      <c r="I7" s="216">
        <f t="shared" si="0"/>
        <v>0</v>
      </c>
    </row>
    <row r="8" spans="2:9" x14ac:dyDescent="0.35">
      <c r="B8" s="10" t="s">
        <v>644</v>
      </c>
      <c r="C8" s="10"/>
      <c r="D8" s="9"/>
      <c r="E8" s="23" t="s">
        <v>645</v>
      </c>
      <c r="F8" s="19"/>
      <c r="G8" s="44"/>
      <c r="H8" s="213"/>
      <c r="I8" s="213"/>
    </row>
    <row r="9" spans="2:9" ht="29" x14ac:dyDescent="0.35">
      <c r="B9" s="10"/>
      <c r="C9" s="10" t="s">
        <v>646</v>
      </c>
      <c r="D9" s="9"/>
      <c r="E9" s="23" t="s">
        <v>647</v>
      </c>
      <c r="F9" s="19" t="s">
        <v>612</v>
      </c>
      <c r="G9" s="44">
        <v>15000</v>
      </c>
      <c r="H9" s="211"/>
      <c r="I9" s="216">
        <f t="shared" ref="I9:I10" si="1">H9*G9</f>
        <v>0</v>
      </c>
    </row>
    <row r="10" spans="2:9" x14ac:dyDescent="0.35">
      <c r="B10" s="10"/>
      <c r="C10" s="10" t="s">
        <v>648</v>
      </c>
      <c r="D10" s="9"/>
      <c r="E10" s="23" t="s">
        <v>649</v>
      </c>
      <c r="F10" s="19" t="s">
        <v>612</v>
      </c>
      <c r="G10" s="44">
        <v>2000</v>
      </c>
      <c r="H10" s="211"/>
      <c r="I10" s="216">
        <f t="shared" si="1"/>
        <v>0</v>
      </c>
    </row>
    <row r="11" spans="2:9" x14ac:dyDescent="0.35">
      <c r="B11" s="10" t="s">
        <v>650</v>
      </c>
      <c r="C11" s="10"/>
      <c r="D11" s="9"/>
      <c r="E11" s="23" t="s">
        <v>651</v>
      </c>
      <c r="F11" s="19"/>
      <c r="G11" s="44"/>
      <c r="H11" s="213"/>
      <c r="I11" s="213"/>
    </row>
    <row r="12" spans="2:9" s="24" customFormat="1" x14ac:dyDescent="0.35">
      <c r="B12" s="5"/>
      <c r="C12" s="10" t="s">
        <v>652</v>
      </c>
      <c r="D12" s="9"/>
      <c r="E12" s="30" t="s">
        <v>653</v>
      </c>
      <c r="F12" s="19" t="s">
        <v>612</v>
      </c>
      <c r="G12" s="27">
        <v>12000</v>
      </c>
      <c r="H12" s="230"/>
      <c r="I12" s="216">
        <f t="shared" ref="I12" si="2">H12*G12</f>
        <v>0</v>
      </c>
    </row>
    <row r="13" spans="2:9" x14ac:dyDescent="0.35">
      <c r="B13" s="10"/>
      <c r="C13" s="10"/>
      <c r="D13" s="9"/>
      <c r="E13" s="23"/>
      <c r="F13" s="19"/>
      <c r="G13" s="44"/>
      <c r="H13" s="213"/>
      <c r="I13" s="213"/>
    </row>
    <row r="14" spans="2:9" x14ac:dyDescent="0.35">
      <c r="B14" s="93" t="s">
        <v>258</v>
      </c>
      <c r="C14" s="94"/>
      <c r="D14" s="94"/>
      <c r="E14" s="94"/>
      <c r="F14" s="94"/>
      <c r="G14" s="94"/>
      <c r="H14" s="95"/>
      <c r="I14" s="199">
        <f>SUM(I6:I13)</f>
        <v>0</v>
      </c>
    </row>
  </sheetData>
  <sheetProtection algorithmName="SHA-512" hashValue="t5RcriK+MX7qRqczRnNXvnmKEDGM3mmFM35UcTzSVhsD66c/xnh6ddnS+TGKjID2kpEt/8Pr+5NeK6+i+rnRpg==" saltValue="jpCvbVhs/2ovqXDnwcbO6w==" spinCount="100000" sheet="1" objects="1" scenarios="1"/>
  <mergeCells count="4">
    <mergeCell ref="B14:H14"/>
    <mergeCell ref="B3:D3"/>
    <mergeCell ref="E2:I2"/>
    <mergeCell ref="B2:D2"/>
  </mergeCells>
  <pageMargins left="0.7" right="0.7" top="0.75" bottom="0.75" header="0.3" footer="0.3"/>
  <pageSetup scale="51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AE83-D01F-41E7-8205-1F3AD25B97CD}">
  <sheetPr codeName="Sheet7"/>
  <dimension ref="B1:J31"/>
  <sheetViews>
    <sheetView view="pageBreakPreview" topLeftCell="C1" zoomScale="89" zoomScaleNormal="70" zoomScaleSheetLayoutView="115" workbookViewId="0">
      <selection activeCell="H28" activeCellId="5" sqref="H5:H9 H11:H13 H16:H17 H20:H22 H24:H26 H28:H29"/>
    </sheetView>
  </sheetViews>
  <sheetFormatPr defaultColWidth="9.1796875" defaultRowHeight="14.5" x14ac:dyDescent="0.35"/>
  <cols>
    <col min="1" max="1" width="3.54296875" style="144" customWidth="1"/>
    <col min="2" max="2" width="7.54296875" style="144" bestFit="1" customWidth="1"/>
    <col min="3" max="3" width="10.26953125" style="145" bestFit="1" customWidth="1"/>
    <col min="4" max="4" width="3.54296875" style="186" bestFit="1" customWidth="1"/>
    <col min="5" max="5" width="77" style="187" customWidth="1"/>
    <col min="6" max="6" width="6.7265625" style="188" bestFit="1" customWidth="1"/>
    <col min="7" max="7" width="11.1796875" style="189" bestFit="1" customWidth="1"/>
    <col min="8" max="8" width="17.26953125" style="228" customWidth="1"/>
    <col min="9" max="9" width="20.453125" style="228" customWidth="1"/>
    <col min="10" max="16384" width="9.1796875" style="144"/>
  </cols>
  <sheetData>
    <row r="1" spans="2:9" x14ac:dyDescent="0.35">
      <c r="D1" s="145"/>
      <c r="E1" s="146"/>
      <c r="F1" s="144"/>
      <c r="G1" s="147"/>
      <c r="H1" s="222"/>
      <c r="I1" s="222"/>
    </row>
    <row r="2" spans="2:9" s="152" customFormat="1" x14ac:dyDescent="0.35">
      <c r="B2" s="139" t="s">
        <v>90</v>
      </c>
      <c r="C2" s="139"/>
      <c r="D2" s="139"/>
      <c r="E2" s="149" t="s">
        <v>89</v>
      </c>
      <c r="F2" s="150"/>
      <c r="G2" s="150"/>
      <c r="H2" s="150"/>
      <c r="I2" s="151"/>
    </row>
    <row r="3" spans="2:9" s="152" customFormat="1" x14ac:dyDescent="0.35">
      <c r="B3" s="153" t="s">
        <v>206</v>
      </c>
      <c r="C3" s="154"/>
      <c r="D3" s="155"/>
      <c r="E3" s="156" t="s">
        <v>207</v>
      </c>
      <c r="F3" s="157" t="s">
        <v>208</v>
      </c>
      <c r="G3" s="158" t="s">
        <v>209</v>
      </c>
      <c r="H3" s="223" t="s">
        <v>210</v>
      </c>
      <c r="I3" s="223" t="s">
        <v>211</v>
      </c>
    </row>
    <row r="4" spans="2:9" s="152" customFormat="1" x14ac:dyDescent="0.35">
      <c r="B4" s="159" t="s">
        <v>654</v>
      </c>
      <c r="C4" s="160"/>
      <c r="D4" s="161"/>
      <c r="E4" s="140" t="s">
        <v>655</v>
      </c>
      <c r="F4" s="141"/>
      <c r="G4" s="142"/>
      <c r="H4" s="192"/>
      <c r="I4" s="192"/>
    </row>
    <row r="5" spans="2:9" s="168" customFormat="1" ht="43.5" x14ac:dyDescent="0.35">
      <c r="B5" s="162"/>
      <c r="C5" s="163" t="s">
        <v>656</v>
      </c>
      <c r="D5" s="164" t="s">
        <v>231</v>
      </c>
      <c r="E5" s="165" t="s">
        <v>779</v>
      </c>
      <c r="F5" s="166" t="s">
        <v>279</v>
      </c>
      <c r="G5" s="167">
        <v>900</v>
      </c>
      <c r="H5" s="215"/>
      <c r="I5" s="224">
        <f t="shared" ref="I5:I9" si="0">H5*G5</f>
        <v>0</v>
      </c>
    </row>
    <row r="6" spans="2:9" s="168" customFormat="1" ht="29" x14ac:dyDescent="0.35">
      <c r="B6" s="162"/>
      <c r="C6" s="163" t="s">
        <v>656</v>
      </c>
      <c r="D6" s="164" t="s">
        <v>237</v>
      </c>
      <c r="E6" s="165" t="s">
        <v>778</v>
      </c>
      <c r="F6" s="166" t="s">
        <v>279</v>
      </c>
      <c r="G6" s="167">
        <v>900</v>
      </c>
      <c r="H6" s="215"/>
      <c r="I6" s="224">
        <f t="shared" si="0"/>
        <v>0</v>
      </c>
    </row>
    <row r="7" spans="2:9" s="168" customFormat="1" ht="58" x14ac:dyDescent="0.35">
      <c r="B7" s="162"/>
      <c r="C7" s="163" t="s">
        <v>656</v>
      </c>
      <c r="D7" s="164" t="s">
        <v>238</v>
      </c>
      <c r="E7" s="165" t="s">
        <v>807</v>
      </c>
      <c r="F7" s="166" t="s">
        <v>279</v>
      </c>
      <c r="G7" s="167">
        <v>900</v>
      </c>
      <c r="H7" s="215"/>
      <c r="I7" s="224">
        <f t="shared" si="0"/>
        <v>0</v>
      </c>
    </row>
    <row r="8" spans="2:9" s="168" customFormat="1" ht="29" x14ac:dyDescent="0.35">
      <c r="B8" s="162"/>
      <c r="C8" s="163" t="s">
        <v>657</v>
      </c>
      <c r="D8" s="164" t="s">
        <v>231</v>
      </c>
      <c r="E8" s="165" t="s">
        <v>658</v>
      </c>
      <c r="F8" s="166" t="s">
        <v>279</v>
      </c>
      <c r="G8" s="167">
        <v>900</v>
      </c>
      <c r="H8" s="215"/>
      <c r="I8" s="224">
        <f t="shared" si="0"/>
        <v>0</v>
      </c>
    </row>
    <row r="9" spans="2:9" s="168" customFormat="1" x14ac:dyDescent="0.35">
      <c r="B9" s="162"/>
      <c r="C9" s="163" t="s">
        <v>657</v>
      </c>
      <c r="D9" s="164" t="s">
        <v>237</v>
      </c>
      <c r="E9" s="165" t="s">
        <v>659</v>
      </c>
      <c r="F9" s="166" t="s">
        <v>279</v>
      </c>
      <c r="G9" s="167">
        <v>900</v>
      </c>
      <c r="H9" s="215"/>
      <c r="I9" s="224">
        <f t="shared" si="0"/>
        <v>0</v>
      </c>
    </row>
    <row r="10" spans="2:9" s="175" customFormat="1" x14ac:dyDescent="0.35">
      <c r="B10" s="169" t="s">
        <v>660</v>
      </c>
      <c r="C10" s="170"/>
      <c r="D10" s="171"/>
      <c r="E10" s="172" t="s">
        <v>661</v>
      </c>
      <c r="F10" s="173"/>
      <c r="G10" s="174"/>
      <c r="H10" s="224"/>
      <c r="I10" s="225"/>
    </row>
    <row r="11" spans="2:9" s="168" customFormat="1" x14ac:dyDescent="0.35">
      <c r="B11" s="162"/>
      <c r="C11" s="163" t="s">
        <v>806</v>
      </c>
      <c r="D11" s="164" t="s">
        <v>231</v>
      </c>
      <c r="E11" s="165" t="s">
        <v>662</v>
      </c>
      <c r="F11" s="166" t="s">
        <v>663</v>
      </c>
      <c r="G11" s="167">
        <v>50000</v>
      </c>
      <c r="H11" s="215"/>
      <c r="I11" s="224">
        <f t="shared" ref="I11:I13" si="1">H11*G11</f>
        <v>0</v>
      </c>
    </row>
    <row r="12" spans="2:9" s="168" customFormat="1" x14ac:dyDescent="0.35">
      <c r="B12" s="162"/>
      <c r="C12" s="163" t="s">
        <v>806</v>
      </c>
      <c r="D12" s="164" t="s">
        <v>237</v>
      </c>
      <c r="E12" s="165" t="s">
        <v>664</v>
      </c>
      <c r="F12" s="166" t="s">
        <v>663</v>
      </c>
      <c r="G12" s="167">
        <v>26500</v>
      </c>
      <c r="H12" s="215"/>
      <c r="I12" s="224">
        <f t="shared" si="1"/>
        <v>0</v>
      </c>
    </row>
    <row r="13" spans="2:9" s="168" customFormat="1" x14ac:dyDescent="0.35">
      <c r="B13" s="162"/>
      <c r="C13" s="163" t="s">
        <v>665</v>
      </c>
      <c r="D13" s="164"/>
      <c r="E13" s="165" t="s">
        <v>776</v>
      </c>
      <c r="F13" s="166" t="s">
        <v>663</v>
      </c>
      <c r="G13" s="167">
        <v>24000</v>
      </c>
      <c r="H13" s="215"/>
      <c r="I13" s="224">
        <f t="shared" si="1"/>
        <v>0</v>
      </c>
    </row>
    <row r="14" spans="2:9" s="175" customFormat="1" x14ac:dyDescent="0.35">
      <c r="B14" s="169" t="s">
        <v>666</v>
      </c>
      <c r="C14" s="170"/>
      <c r="D14" s="171"/>
      <c r="E14" s="172" t="s">
        <v>667</v>
      </c>
      <c r="F14" s="173"/>
      <c r="G14" s="176"/>
      <c r="H14" s="224"/>
      <c r="I14" s="225"/>
    </row>
    <row r="15" spans="2:9" s="175" customFormat="1" x14ac:dyDescent="0.35">
      <c r="B15" s="169"/>
      <c r="C15" s="170" t="s">
        <v>668</v>
      </c>
      <c r="D15" s="171"/>
      <c r="E15" s="172" t="s">
        <v>669</v>
      </c>
      <c r="F15" s="173"/>
      <c r="G15" s="174"/>
      <c r="H15" s="224"/>
      <c r="I15" s="225"/>
    </row>
    <row r="16" spans="2:9" s="168" customFormat="1" ht="29" x14ac:dyDescent="0.35">
      <c r="B16" s="162"/>
      <c r="C16" s="163" t="s">
        <v>668</v>
      </c>
      <c r="D16" s="164" t="s">
        <v>231</v>
      </c>
      <c r="E16" s="165" t="s">
        <v>670</v>
      </c>
      <c r="F16" s="166" t="s">
        <v>518</v>
      </c>
      <c r="G16" s="167">
        <v>4000</v>
      </c>
      <c r="H16" s="215"/>
      <c r="I16" s="224">
        <f t="shared" ref="I16:I17" si="2">H16*G16</f>
        <v>0</v>
      </c>
    </row>
    <row r="17" spans="2:10" s="168" customFormat="1" ht="43.5" x14ac:dyDescent="0.35">
      <c r="B17" s="162"/>
      <c r="C17" s="163" t="s">
        <v>668</v>
      </c>
      <c r="D17" s="164" t="s">
        <v>237</v>
      </c>
      <c r="E17" s="165" t="s">
        <v>777</v>
      </c>
      <c r="F17" s="166" t="s">
        <v>518</v>
      </c>
      <c r="G17" s="167">
        <v>1500</v>
      </c>
      <c r="H17" s="215"/>
      <c r="I17" s="224">
        <f t="shared" si="2"/>
        <v>0</v>
      </c>
    </row>
    <row r="18" spans="2:10" s="175" customFormat="1" x14ac:dyDescent="0.35">
      <c r="B18" s="169" t="s">
        <v>671</v>
      </c>
      <c r="C18" s="170"/>
      <c r="D18" s="171"/>
      <c r="E18" s="172" t="s">
        <v>672</v>
      </c>
      <c r="F18" s="173"/>
      <c r="G18" s="174"/>
      <c r="H18" s="224"/>
      <c r="I18" s="225"/>
    </row>
    <row r="19" spans="2:10" s="175" customFormat="1" x14ac:dyDescent="0.35">
      <c r="B19" s="169"/>
      <c r="C19" s="170" t="s">
        <v>673</v>
      </c>
      <c r="D19" s="171"/>
      <c r="E19" s="172" t="s">
        <v>669</v>
      </c>
      <c r="F19" s="173"/>
      <c r="G19" s="174"/>
      <c r="H19" s="224"/>
      <c r="I19" s="225"/>
    </row>
    <row r="20" spans="2:10" s="168" customFormat="1" ht="43.5" x14ac:dyDescent="0.35">
      <c r="B20" s="162"/>
      <c r="C20" s="163" t="s">
        <v>673</v>
      </c>
      <c r="D20" s="164"/>
      <c r="E20" s="165" t="s">
        <v>779</v>
      </c>
      <c r="F20" s="166" t="s">
        <v>518</v>
      </c>
      <c r="G20" s="167">
        <v>12000</v>
      </c>
      <c r="H20" s="215"/>
      <c r="I20" s="224">
        <f t="shared" ref="I20:I22" si="3">H20*G20</f>
        <v>0</v>
      </c>
      <c r="J20" s="177"/>
    </row>
    <row r="21" spans="2:10" s="168" customFormat="1" ht="58" x14ac:dyDescent="0.35">
      <c r="B21" s="162"/>
      <c r="C21" s="163" t="s">
        <v>674</v>
      </c>
      <c r="D21" s="164" t="s">
        <v>231</v>
      </c>
      <c r="E21" s="165" t="s">
        <v>807</v>
      </c>
      <c r="F21" s="166" t="s">
        <v>518</v>
      </c>
      <c r="G21" s="167">
        <v>10000</v>
      </c>
      <c r="H21" s="215"/>
      <c r="I21" s="224">
        <f t="shared" si="3"/>
        <v>0</v>
      </c>
    </row>
    <row r="22" spans="2:10" s="168" customFormat="1" ht="43.5" x14ac:dyDescent="0.35">
      <c r="B22" s="162"/>
      <c r="C22" s="163" t="s">
        <v>674</v>
      </c>
      <c r="D22" s="164" t="s">
        <v>237</v>
      </c>
      <c r="E22" s="165" t="s">
        <v>808</v>
      </c>
      <c r="F22" s="166" t="s">
        <v>518</v>
      </c>
      <c r="G22" s="167">
        <v>600</v>
      </c>
      <c r="H22" s="215"/>
      <c r="I22" s="224">
        <f t="shared" si="3"/>
        <v>0</v>
      </c>
    </row>
    <row r="23" spans="2:10" s="152" customFormat="1" x14ac:dyDescent="0.35">
      <c r="B23" s="159" t="s">
        <v>675</v>
      </c>
      <c r="C23" s="160"/>
      <c r="D23" s="161"/>
      <c r="E23" s="140" t="s">
        <v>676</v>
      </c>
      <c r="F23" s="141"/>
      <c r="G23" s="142"/>
      <c r="H23" s="226"/>
      <c r="I23" s="192"/>
    </row>
    <row r="24" spans="2:10" s="168" customFormat="1" x14ac:dyDescent="0.35">
      <c r="B24" s="162"/>
      <c r="C24" s="163" t="s">
        <v>677</v>
      </c>
      <c r="D24" s="164" t="s">
        <v>231</v>
      </c>
      <c r="E24" s="165" t="s">
        <v>678</v>
      </c>
      <c r="F24" s="166" t="s">
        <v>293</v>
      </c>
      <c r="G24" s="167">
        <v>600</v>
      </c>
      <c r="H24" s="215"/>
      <c r="I24" s="224">
        <f t="shared" ref="I24:I26" si="4">H24*G24</f>
        <v>0</v>
      </c>
    </row>
    <row r="25" spans="2:10" s="168" customFormat="1" x14ac:dyDescent="0.35">
      <c r="B25" s="162"/>
      <c r="C25" s="163" t="s">
        <v>677</v>
      </c>
      <c r="D25" s="164" t="s">
        <v>237</v>
      </c>
      <c r="E25" s="165" t="s">
        <v>679</v>
      </c>
      <c r="F25" s="166" t="s">
        <v>293</v>
      </c>
      <c r="G25" s="167">
        <v>400</v>
      </c>
      <c r="H25" s="215"/>
      <c r="I25" s="224">
        <f t="shared" si="4"/>
        <v>0</v>
      </c>
    </row>
    <row r="26" spans="2:10" s="168" customFormat="1" x14ac:dyDescent="0.35">
      <c r="B26" s="162"/>
      <c r="C26" s="163" t="s">
        <v>677</v>
      </c>
      <c r="D26" s="164" t="s">
        <v>238</v>
      </c>
      <c r="E26" s="165" t="s">
        <v>680</v>
      </c>
      <c r="F26" s="166" t="s">
        <v>293</v>
      </c>
      <c r="G26" s="167">
        <v>25</v>
      </c>
      <c r="H26" s="215"/>
      <c r="I26" s="224">
        <f t="shared" si="4"/>
        <v>0</v>
      </c>
    </row>
    <row r="27" spans="2:10" s="175" customFormat="1" x14ac:dyDescent="0.35">
      <c r="B27" s="169" t="s">
        <v>681</v>
      </c>
      <c r="C27" s="170"/>
      <c r="D27" s="171"/>
      <c r="E27" s="172" t="s">
        <v>682</v>
      </c>
      <c r="F27" s="173"/>
      <c r="G27" s="174"/>
      <c r="H27" s="224"/>
      <c r="I27" s="225"/>
    </row>
    <row r="28" spans="2:10" s="168" customFormat="1" x14ac:dyDescent="0.35">
      <c r="B28" s="162"/>
      <c r="C28" s="163" t="s">
        <v>683</v>
      </c>
      <c r="D28" s="164"/>
      <c r="E28" s="165" t="s">
        <v>684</v>
      </c>
      <c r="F28" s="166" t="s">
        <v>279</v>
      </c>
      <c r="G28" s="167">
        <v>4000</v>
      </c>
      <c r="H28" s="215"/>
      <c r="I28" s="224">
        <f t="shared" ref="I28:I29" si="5">H28*G28</f>
        <v>0</v>
      </c>
    </row>
    <row r="29" spans="2:10" s="168" customFormat="1" ht="29" x14ac:dyDescent="0.35">
      <c r="B29" s="162"/>
      <c r="C29" s="163" t="s">
        <v>685</v>
      </c>
      <c r="D29" s="164"/>
      <c r="E29" s="165" t="s">
        <v>686</v>
      </c>
      <c r="F29" s="166" t="s">
        <v>663</v>
      </c>
      <c r="G29" s="167">
        <v>1000</v>
      </c>
      <c r="H29" s="215"/>
      <c r="I29" s="224">
        <f t="shared" si="5"/>
        <v>0</v>
      </c>
    </row>
    <row r="30" spans="2:10" x14ac:dyDescent="0.35">
      <c r="B30" s="179"/>
      <c r="C30" s="180"/>
      <c r="D30" s="181"/>
      <c r="E30" s="182"/>
      <c r="F30" s="183"/>
      <c r="G30" s="184"/>
      <c r="H30" s="226"/>
      <c r="I30" s="226"/>
    </row>
    <row r="31" spans="2:10" s="152" customFormat="1" x14ac:dyDescent="0.35">
      <c r="B31" s="185" t="s">
        <v>258</v>
      </c>
      <c r="C31" s="185"/>
      <c r="D31" s="185"/>
      <c r="E31" s="185"/>
      <c r="F31" s="185"/>
      <c r="G31" s="185"/>
      <c r="H31" s="185"/>
      <c r="I31" s="227">
        <f>SUM(I4:I30)</f>
        <v>0</v>
      </c>
    </row>
  </sheetData>
  <sheetProtection algorithmName="SHA-512" hashValue="MD+KSuVACmEwq5h1kneXmjVW+17QN6JDD3AcPSx6AS98Mi1D96Ge185I5fRWf3gNqiDJdxQy+Jw7ctYxq/HQ1Q==" saltValue="LM88FAWiFwQ7noIZQIS/lw==" spinCount="100000" sheet="1" objects="1" scenarios="1"/>
  <mergeCells count="4">
    <mergeCell ref="B31:H31"/>
    <mergeCell ref="B3:D3"/>
    <mergeCell ref="E2:I2"/>
    <mergeCell ref="B2:D2"/>
  </mergeCells>
  <pageMargins left="0.7" right="0.7" top="0.75" bottom="0.75" header="0.3" footer="0.3"/>
  <pageSetup scale="37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E70A-ACF7-4136-B08A-543C3A810D1B}">
  <sheetPr codeName="Sheet108"/>
  <dimension ref="B1:I16"/>
  <sheetViews>
    <sheetView view="pageBreakPreview" zoomScale="85" zoomScaleNormal="100" zoomScaleSheetLayoutView="85" workbookViewId="0">
      <selection activeCell="M33" sqref="M33"/>
    </sheetView>
  </sheetViews>
  <sheetFormatPr defaultColWidth="9.1796875" defaultRowHeight="14.5" x14ac:dyDescent="0.35"/>
  <cols>
    <col min="1" max="1" width="2.7265625" style="127" customWidth="1"/>
    <col min="2" max="2" width="7.54296875" style="138" bestFit="1" customWidth="1"/>
    <col min="3" max="3" width="9.1796875" style="138" bestFit="1" customWidth="1"/>
    <col min="4" max="4" width="7" style="138" customWidth="1"/>
    <col min="5" max="5" width="44.26953125" style="138" bestFit="1" customWidth="1"/>
    <col min="6" max="6" width="7.54296875" style="138" bestFit="1" customWidth="1"/>
    <col min="7" max="7" width="12.81640625" style="138" bestFit="1" customWidth="1"/>
    <col min="8" max="8" width="16.08984375" style="197" customWidth="1"/>
    <col min="9" max="9" width="15.90625" style="197" customWidth="1"/>
    <col min="10" max="10" width="5.1796875" style="127" customWidth="1"/>
    <col min="11" max="16384" width="9.1796875" style="127"/>
  </cols>
  <sheetData>
    <row r="1" spans="2:9" s="118" customFormat="1" x14ac:dyDescent="0.35">
      <c r="B1" s="119"/>
      <c r="C1" s="119"/>
      <c r="D1" s="119"/>
      <c r="E1" s="119"/>
      <c r="F1" s="119"/>
      <c r="G1" s="119"/>
      <c r="H1" s="191"/>
      <c r="I1" s="191"/>
    </row>
    <row r="2" spans="2:9" s="118" customFormat="1" x14ac:dyDescent="0.3">
      <c r="B2" s="120" t="s">
        <v>95</v>
      </c>
      <c r="C2" s="121"/>
      <c r="D2" s="122"/>
      <c r="E2" s="120" t="s">
        <v>687</v>
      </c>
      <c r="F2" s="121"/>
      <c r="G2" s="121"/>
      <c r="H2" s="121"/>
      <c r="I2" s="122"/>
    </row>
    <row r="3" spans="2:9" s="118" customFormat="1" x14ac:dyDescent="0.3">
      <c r="B3" s="139" t="s">
        <v>206</v>
      </c>
      <c r="C3" s="139"/>
      <c r="D3" s="139"/>
      <c r="E3" s="140" t="s">
        <v>207</v>
      </c>
      <c r="F3" s="141" t="s">
        <v>208</v>
      </c>
      <c r="G3" s="142" t="s">
        <v>209</v>
      </c>
      <c r="H3" s="192" t="s">
        <v>210</v>
      </c>
      <c r="I3" s="192" t="s">
        <v>211</v>
      </c>
    </row>
    <row r="4" spans="2:9" x14ac:dyDescent="0.35">
      <c r="B4" s="128" t="s">
        <v>688</v>
      </c>
      <c r="C4" s="128"/>
      <c r="D4" s="128"/>
      <c r="E4" s="129" t="s">
        <v>689</v>
      </c>
      <c r="F4" s="129"/>
      <c r="G4" s="129"/>
      <c r="H4" s="193"/>
      <c r="I4" s="193"/>
    </row>
    <row r="5" spans="2:9" x14ac:dyDescent="0.35">
      <c r="B5" s="128"/>
      <c r="C5" s="128"/>
      <c r="D5" s="128"/>
      <c r="E5" s="129"/>
      <c r="F5" s="129"/>
      <c r="G5" s="129"/>
      <c r="H5" s="193"/>
      <c r="I5" s="193"/>
    </row>
    <row r="6" spans="2:9" x14ac:dyDescent="0.35">
      <c r="B6" s="133"/>
      <c r="C6" s="128" t="s">
        <v>690</v>
      </c>
      <c r="D6" s="128"/>
      <c r="E6" s="129" t="s">
        <v>691</v>
      </c>
      <c r="F6" s="129" t="s">
        <v>279</v>
      </c>
      <c r="G6" s="129">
        <v>30</v>
      </c>
      <c r="H6" s="194"/>
      <c r="I6" s="193">
        <f>G6*H6</f>
        <v>0</v>
      </c>
    </row>
    <row r="7" spans="2:9" x14ac:dyDescent="0.35">
      <c r="B7" s="133"/>
      <c r="C7" s="128"/>
      <c r="D7" s="128"/>
      <c r="E7" s="129"/>
      <c r="F7" s="129"/>
      <c r="G7" s="129"/>
      <c r="H7" s="193"/>
      <c r="I7" s="193"/>
    </row>
    <row r="8" spans="2:9" x14ac:dyDescent="0.35">
      <c r="B8" s="133"/>
      <c r="C8" s="128" t="s">
        <v>692</v>
      </c>
      <c r="D8" s="128"/>
      <c r="E8" s="129" t="s">
        <v>693</v>
      </c>
      <c r="F8" s="129" t="s">
        <v>279</v>
      </c>
      <c r="G8" s="129">
        <v>3</v>
      </c>
      <c r="H8" s="194"/>
      <c r="I8" s="193">
        <f>G8*H8</f>
        <v>0</v>
      </c>
    </row>
    <row r="9" spans="2:9" x14ac:dyDescent="0.35">
      <c r="B9" s="128"/>
      <c r="C9" s="128"/>
      <c r="D9" s="128"/>
      <c r="E9" s="129"/>
      <c r="F9" s="129"/>
      <c r="G9" s="129"/>
      <c r="H9" s="193"/>
      <c r="I9" s="193"/>
    </row>
    <row r="10" spans="2:9" x14ac:dyDescent="0.35">
      <c r="B10" s="128" t="s">
        <v>694</v>
      </c>
      <c r="C10" s="128"/>
      <c r="D10" s="128"/>
      <c r="E10" s="129" t="s">
        <v>695</v>
      </c>
      <c r="F10" s="129"/>
      <c r="G10" s="129"/>
      <c r="H10" s="193"/>
      <c r="I10" s="193"/>
    </row>
    <row r="11" spans="2:9" x14ac:dyDescent="0.35">
      <c r="B11" s="128"/>
      <c r="C11" s="128"/>
      <c r="D11" s="128"/>
      <c r="E11" s="129"/>
      <c r="F11" s="129"/>
      <c r="G11" s="129"/>
      <c r="H11" s="193"/>
      <c r="I11" s="193"/>
    </row>
    <row r="12" spans="2:9" x14ac:dyDescent="0.35">
      <c r="B12" s="133"/>
      <c r="C12" s="128" t="s">
        <v>696</v>
      </c>
      <c r="D12" s="128"/>
      <c r="E12" s="129" t="s">
        <v>697</v>
      </c>
      <c r="F12" s="129" t="s">
        <v>698</v>
      </c>
      <c r="G12" s="129">
        <v>1</v>
      </c>
      <c r="H12" s="195">
        <v>100000</v>
      </c>
      <c r="I12" s="196">
        <f>G12*H12</f>
        <v>100000</v>
      </c>
    </row>
    <row r="13" spans="2:9" x14ac:dyDescent="0.35">
      <c r="B13" s="133"/>
      <c r="C13" s="128"/>
      <c r="D13" s="128"/>
      <c r="E13" s="129"/>
      <c r="F13" s="129"/>
      <c r="G13" s="129"/>
      <c r="H13" s="193"/>
      <c r="I13" s="193"/>
    </row>
    <row r="14" spans="2:9" ht="29" x14ac:dyDescent="0.35">
      <c r="B14" s="133"/>
      <c r="C14" s="128" t="s">
        <v>699</v>
      </c>
      <c r="D14" s="128"/>
      <c r="E14" s="129" t="s">
        <v>700</v>
      </c>
      <c r="F14" s="129" t="s">
        <v>252</v>
      </c>
      <c r="G14" s="143">
        <f>I12</f>
        <v>100000</v>
      </c>
      <c r="H14" s="221"/>
      <c r="I14" s="193">
        <f>G14*H14</f>
        <v>0</v>
      </c>
    </row>
    <row r="15" spans="2:9" x14ac:dyDescent="0.35">
      <c r="B15" s="128"/>
      <c r="C15" s="128"/>
      <c r="D15" s="128"/>
      <c r="E15" s="129"/>
      <c r="F15" s="129"/>
      <c r="G15" s="129"/>
      <c r="H15" s="193"/>
      <c r="I15" s="193"/>
    </row>
    <row r="16" spans="2:9" x14ac:dyDescent="0.35">
      <c r="B16" s="134" t="s">
        <v>441</v>
      </c>
      <c r="C16" s="135"/>
      <c r="D16" s="135"/>
      <c r="E16" s="135"/>
      <c r="F16" s="135"/>
      <c r="G16" s="135"/>
      <c r="H16" s="136"/>
      <c r="I16" s="137">
        <f>SUM(I4:I15)</f>
        <v>100000</v>
      </c>
    </row>
  </sheetData>
  <sheetProtection algorithmName="SHA-512" hashValue="gRDSZ8pva+bWv2+xflKjNCBDdk3SEDrKiThaRXrCG4lo0mubrXRA2zNNr9dC7WpSFf9TVtA7uUHSVocIsvA4jQ==" saltValue="259zZ3i33agrJqr9B2AVSg==" spinCount="100000" sheet="1" objects="1" scenarios="1"/>
  <mergeCells count="4">
    <mergeCell ref="B16:H16"/>
    <mergeCell ref="B3:D3"/>
    <mergeCell ref="E2:I2"/>
    <mergeCell ref="B2:D2"/>
  </mergeCells>
  <pageMargins left="0.70866141732283472" right="0.70866141732283472" top="0.74803149606299213" bottom="0.74803149606299213" header="0.31496062992125984" footer="0.31496062992125984"/>
  <pageSetup scale="5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B648-8ED2-45B6-9E44-C4D87ACAD7EB}">
  <sheetPr codeName="Sheet109"/>
  <dimension ref="A1:K34"/>
  <sheetViews>
    <sheetView view="pageBreakPreview" zoomScale="70" zoomScaleNormal="100" zoomScaleSheetLayoutView="70" workbookViewId="0">
      <selection activeCell="H8" sqref="H8"/>
    </sheetView>
  </sheetViews>
  <sheetFormatPr defaultColWidth="45.453125" defaultRowHeight="14.5" x14ac:dyDescent="0.35"/>
  <cols>
    <col min="1" max="1" width="5.7265625" style="29" customWidth="1"/>
    <col min="2" max="2" width="7.54296875" style="75" bestFit="1" customWidth="1"/>
    <col min="3" max="3" width="9.1796875" style="75" bestFit="1" customWidth="1"/>
    <col min="4" max="4" width="7.453125" style="75" customWidth="1"/>
    <col min="5" max="5" width="45.26953125" style="75" bestFit="1" customWidth="1"/>
    <col min="6" max="6" width="5.81640625" style="75" customWidth="1"/>
    <col min="7" max="7" width="7.453125" style="75" customWidth="1"/>
    <col min="8" max="9" width="19.36328125" style="198" customWidth="1"/>
    <col min="10" max="10" width="4.7265625" style="29" customWidth="1"/>
    <col min="11" max="16384" width="45.453125" style="29"/>
  </cols>
  <sheetData>
    <row r="1" spans="1:11" s="74" customFormat="1" x14ac:dyDescent="0.35">
      <c r="A1" s="118"/>
      <c r="B1" s="119"/>
      <c r="C1" s="119"/>
      <c r="D1" s="119"/>
      <c r="E1" s="119"/>
      <c r="F1" s="119"/>
      <c r="G1" s="119"/>
      <c r="H1" s="191"/>
      <c r="I1" s="191"/>
      <c r="J1" s="118"/>
    </row>
    <row r="2" spans="1:11" s="74" customFormat="1" x14ac:dyDescent="0.3">
      <c r="A2" s="118"/>
      <c r="B2" s="120" t="s">
        <v>97</v>
      </c>
      <c r="C2" s="121"/>
      <c r="D2" s="122"/>
      <c r="E2" s="120" t="s">
        <v>98</v>
      </c>
      <c r="F2" s="121"/>
      <c r="G2" s="121"/>
      <c r="H2" s="121"/>
      <c r="I2" s="122"/>
      <c r="J2" s="118"/>
    </row>
    <row r="3" spans="1:11" s="74" customFormat="1" x14ac:dyDescent="0.3">
      <c r="A3" s="118"/>
      <c r="B3" s="123" t="s">
        <v>206</v>
      </c>
      <c r="C3" s="124"/>
      <c r="D3" s="125"/>
      <c r="E3" s="126" t="s">
        <v>207</v>
      </c>
      <c r="F3" s="126" t="s">
        <v>208</v>
      </c>
      <c r="G3" s="126" t="s">
        <v>209</v>
      </c>
      <c r="H3" s="217" t="s">
        <v>210</v>
      </c>
      <c r="I3" s="218" t="s">
        <v>403</v>
      </c>
      <c r="J3" s="118"/>
    </row>
    <row r="4" spans="1:11" x14ac:dyDescent="0.35">
      <c r="A4" s="127"/>
      <c r="B4" s="128" t="s">
        <v>701</v>
      </c>
      <c r="C4" s="128"/>
      <c r="D4" s="128"/>
      <c r="E4" s="129" t="s">
        <v>702</v>
      </c>
      <c r="F4" s="130"/>
      <c r="G4" s="130"/>
      <c r="H4" s="219"/>
      <c r="I4" s="193"/>
      <c r="J4" s="132"/>
      <c r="K4" s="76"/>
    </row>
    <row r="5" spans="1:11" x14ac:dyDescent="0.35">
      <c r="A5" s="127"/>
      <c r="B5" s="128"/>
      <c r="C5" s="128"/>
      <c r="D5" s="128"/>
      <c r="E5" s="129"/>
      <c r="F5" s="130"/>
      <c r="G5" s="130"/>
      <c r="H5" s="219"/>
      <c r="I5" s="193"/>
      <c r="J5" s="132"/>
      <c r="K5" s="76"/>
    </row>
    <row r="6" spans="1:11" ht="29" x14ac:dyDescent="0.35">
      <c r="A6" s="127"/>
      <c r="B6" s="133"/>
      <c r="C6" s="128" t="s">
        <v>703</v>
      </c>
      <c r="D6" s="128"/>
      <c r="E6" s="129" t="s">
        <v>704</v>
      </c>
      <c r="F6" s="130"/>
      <c r="G6" s="130"/>
      <c r="H6" s="219"/>
      <c r="I6" s="193"/>
      <c r="J6" s="132"/>
      <c r="K6" s="76"/>
    </row>
    <row r="7" spans="1:11" x14ac:dyDescent="0.35">
      <c r="A7" s="127"/>
      <c r="B7" s="133"/>
      <c r="C7" s="128"/>
      <c r="D7" s="128"/>
      <c r="E7" s="129"/>
      <c r="F7" s="130"/>
      <c r="G7" s="130"/>
      <c r="H7" s="219"/>
      <c r="I7" s="193"/>
      <c r="J7" s="132"/>
      <c r="K7" s="76"/>
    </row>
    <row r="8" spans="1:11" x14ac:dyDescent="0.35">
      <c r="A8" s="127"/>
      <c r="B8" s="133"/>
      <c r="C8" s="128"/>
      <c r="D8" s="128"/>
      <c r="E8" s="129" t="s">
        <v>705</v>
      </c>
      <c r="F8" s="130" t="s">
        <v>377</v>
      </c>
      <c r="G8" s="130">
        <v>420</v>
      </c>
      <c r="H8" s="220"/>
      <c r="I8" s="193">
        <f>G8*H8</f>
        <v>0</v>
      </c>
      <c r="J8" s="132"/>
      <c r="K8" s="76"/>
    </row>
    <row r="9" spans="1:11" x14ac:dyDescent="0.35">
      <c r="A9" s="127"/>
      <c r="B9" s="133"/>
      <c r="C9" s="128"/>
      <c r="D9" s="128"/>
      <c r="E9" s="129"/>
      <c r="F9" s="130"/>
      <c r="G9" s="130"/>
      <c r="H9" s="219"/>
      <c r="I9" s="193"/>
      <c r="J9" s="132"/>
      <c r="K9" s="76"/>
    </row>
    <row r="10" spans="1:11" x14ac:dyDescent="0.35">
      <c r="A10" s="127"/>
      <c r="B10" s="133"/>
      <c r="C10" s="128"/>
      <c r="D10" s="128"/>
      <c r="E10" s="129" t="s">
        <v>706</v>
      </c>
      <c r="F10" s="130" t="s">
        <v>377</v>
      </c>
      <c r="G10" s="130">
        <v>105</v>
      </c>
      <c r="H10" s="220"/>
      <c r="I10" s="193">
        <f>G10*H10</f>
        <v>0</v>
      </c>
      <c r="J10" s="132"/>
      <c r="K10" s="76"/>
    </row>
    <row r="11" spans="1:11" x14ac:dyDescent="0.35">
      <c r="A11" s="127"/>
      <c r="B11" s="133"/>
      <c r="C11" s="128"/>
      <c r="D11" s="128"/>
      <c r="E11" s="129"/>
      <c r="F11" s="130"/>
      <c r="G11" s="130"/>
      <c r="H11" s="219"/>
      <c r="I11" s="193"/>
      <c r="J11" s="132"/>
      <c r="K11" s="76"/>
    </row>
    <row r="12" spans="1:11" ht="29" x14ac:dyDescent="0.35">
      <c r="A12" s="127"/>
      <c r="B12" s="133"/>
      <c r="C12" s="128" t="s">
        <v>707</v>
      </c>
      <c r="D12" s="128"/>
      <c r="E12" s="129" t="s">
        <v>708</v>
      </c>
      <c r="F12" s="130" t="s">
        <v>377</v>
      </c>
      <c r="G12" s="130">
        <v>21</v>
      </c>
      <c r="H12" s="220"/>
      <c r="I12" s="193">
        <f>G12*H12</f>
        <v>0</v>
      </c>
      <c r="J12" s="132"/>
      <c r="K12" s="76"/>
    </row>
    <row r="13" spans="1:11" x14ac:dyDescent="0.35">
      <c r="A13" s="127"/>
      <c r="B13" s="128"/>
      <c r="C13" s="128"/>
      <c r="D13" s="128"/>
      <c r="E13" s="129"/>
      <c r="F13" s="130"/>
      <c r="G13" s="130"/>
      <c r="H13" s="219"/>
      <c r="I13" s="193"/>
      <c r="J13" s="132"/>
      <c r="K13" s="76"/>
    </row>
    <row r="14" spans="1:11" ht="29" x14ac:dyDescent="0.35">
      <c r="A14" s="127"/>
      <c r="B14" s="128" t="s">
        <v>709</v>
      </c>
      <c r="C14" s="128"/>
      <c r="D14" s="128"/>
      <c r="E14" s="129" t="s">
        <v>710</v>
      </c>
      <c r="F14" s="130" t="s">
        <v>279</v>
      </c>
      <c r="G14" s="130">
        <v>130</v>
      </c>
      <c r="H14" s="220"/>
      <c r="I14" s="193">
        <f>G14*H14</f>
        <v>0</v>
      </c>
      <c r="J14" s="132"/>
      <c r="K14" s="76"/>
    </row>
    <row r="15" spans="1:11" x14ac:dyDescent="0.35">
      <c r="A15" s="127"/>
      <c r="B15" s="128"/>
      <c r="C15" s="128"/>
      <c r="D15" s="128"/>
      <c r="E15" s="129"/>
      <c r="F15" s="130"/>
      <c r="G15" s="130"/>
      <c r="H15" s="219"/>
      <c r="I15" s="193"/>
      <c r="J15" s="132"/>
      <c r="K15" s="76"/>
    </row>
    <row r="16" spans="1:11" x14ac:dyDescent="0.35">
      <c r="A16" s="127"/>
      <c r="B16" s="128" t="s">
        <v>711</v>
      </c>
      <c r="C16" s="128"/>
      <c r="D16" s="128"/>
      <c r="E16" s="129" t="s">
        <v>712</v>
      </c>
      <c r="F16" s="130"/>
      <c r="G16" s="130"/>
      <c r="H16" s="219"/>
      <c r="I16" s="193"/>
      <c r="J16" s="132"/>
      <c r="K16" s="76"/>
    </row>
    <row r="17" spans="1:11" x14ac:dyDescent="0.35">
      <c r="A17" s="127"/>
      <c r="B17" s="128"/>
      <c r="C17" s="128"/>
      <c r="D17" s="128"/>
      <c r="E17" s="129"/>
      <c r="F17" s="130"/>
      <c r="G17" s="130"/>
      <c r="H17" s="219"/>
      <c r="I17" s="193"/>
      <c r="J17" s="132"/>
      <c r="K17" s="76"/>
    </row>
    <row r="18" spans="1:11" x14ac:dyDescent="0.35">
      <c r="A18" s="127"/>
      <c r="B18" s="133"/>
      <c r="C18" s="128" t="s">
        <v>713</v>
      </c>
      <c r="D18" s="128"/>
      <c r="E18" s="129" t="s">
        <v>714</v>
      </c>
      <c r="F18" s="130"/>
      <c r="G18" s="130"/>
      <c r="H18" s="219"/>
      <c r="I18" s="193"/>
      <c r="J18" s="132"/>
      <c r="K18" s="76"/>
    </row>
    <row r="19" spans="1:11" x14ac:dyDescent="0.35">
      <c r="A19" s="127"/>
      <c r="B19" s="133"/>
      <c r="C19" s="128"/>
      <c r="D19" s="128"/>
      <c r="E19" s="129"/>
      <c r="F19" s="130"/>
      <c r="G19" s="130"/>
      <c r="H19" s="219"/>
      <c r="I19" s="193"/>
      <c r="J19" s="132"/>
      <c r="K19" s="76"/>
    </row>
    <row r="20" spans="1:11" x14ac:dyDescent="0.35">
      <c r="A20" s="127"/>
      <c r="B20" s="133"/>
      <c r="C20" s="128"/>
      <c r="D20" s="128"/>
      <c r="E20" s="129" t="s">
        <v>715</v>
      </c>
      <c r="F20" s="130" t="s">
        <v>377</v>
      </c>
      <c r="G20" s="130">
        <v>10</v>
      </c>
      <c r="H20" s="220"/>
      <c r="I20" s="193">
        <f>G20*H20</f>
        <v>0</v>
      </c>
      <c r="J20" s="132"/>
      <c r="K20" s="76"/>
    </row>
    <row r="21" spans="1:11" x14ac:dyDescent="0.35">
      <c r="A21" s="127"/>
      <c r="B21" s="133"/>
      <c r="C21" s="128"/>
      <c r="D21" s="128"/>
      <c r="E21" s="129"/>
      <c r="F21" s="130"/>
      <c r="G21" s="130"/>
      <c r="H21" s="219"/>
      <c r="I21" s="193"/>
      <c r="J21" s="132"/>
      <c r="K21" s="76"/>
    </row>
    <row r="22" spans="1:11" x14ac:dyDescent="0.35">
      <c r="A22" s="127"/>
      <c r="B22" s="133"/>
      <c r="C22" s="128"/>
      <c r="D22" s="128"/>
      <c r="E22" s="129" t="s">
        <v>716</v>
      </c>
      <c r="F22" s="130" t="s">
        <v>377</v>
      </c>
      <c r="G22" s="130">
        <v>1</v>
      </c>
      <c r="H22" s="220"/>
      <c r="I22" s="193">
        <f>G22*H22</f>
        <v>0</v>
      </c>
      <c r="J22" s="132"/>
      <c r="K22" s="76"/>
    </row>
    <row r="23" spans="1:11" x14ac:dyDescent="0.35">
      <c r="A23" s="127"/>
      <c r="B23" s="133"/>
      <c r="C23" s="128"/>
      <c r="D23" s="128"/>
      <c r="E23" s="129"/>
      <c r="F23" s="130"/>
      <c r="G23" s="130"/>
      <c r="H23" s="219"/>
      <c r="I23" s="193"/>
      <c r="J23" s="132"/>
      <c r="K23" s="76"/>
    </row>
    <row r="24" spans="1:11" x14ac:dyDescent="0.35">
      <c r="A24" s="127"/>
      <c r="B24" s="133"/>
      <c r="C24" s="128"/>
      <c r="D24" s="128"/>
      <c r="E24" s="129" t="s">
        <v>717</v>
      </c>
      <c r="F24" s="130" t="s">
        <v>377</v>
      </c>
      <c r="G24" s="130">
        <v>1</v>
      </c>
      <c r="H24" s="220"/>
      <c r="I24" s="193">
        <f>G24*H24</f>
        <v>0</v>
      </c>
      <c r="J24" s="132"/>
      <c r="K24" s="76"/>
    </row>
    <row r="25" spans="1:11" x14ac:dyDescent="0.35">
      <c r="A25" s="127"/>
      <c r="B25" s="133"/>
      <c r="C25" s="128"/>
      <c r="D25" s="128"/>
      <c r="E25" s="129"/>
      <c r="F25" s="130"/>
      <c r="G25" s="130"/>
      <c r="H25" s="219"/>
      <c r="I25" s="193"/>
      <c r="J25" s="132"/>
      <c r="K25" s="76"/>
    </row>
    <row r="26" spans="1:11" x14ac:dyDescent="0.35">
      <c r="A26" s="127"/>
      <c r="B26" s="133"/>
      <c r="C26" s="128" t="s">
        <v>718</v>
      </c>
      <c r="D26" s="128"/>
      <c r="E26" s="129" t="s">
        <v>719</v>
      </c>
      <c r="F26" s="130"/>
      <c r="G26" s="130"/>
      <c r="H26" s="219"/>
      <c r="I26" s="193"/>
      <c r="J26" s="132"/>
      <c r="K26" s="76"/>
    </row>
    <row r="27" spans="1:11" x14ac:dyDescent="0.35">
      <c r="A27" s="127"/>
      <c r="B27" s="128"/>
      <c r="C27" s="128"/>
      <c r="D27" s="128"/>
      <c r="E27" s="129"/>
      <c r="F27" s="130"/>
      <c r="G27" s="130"/>
      <c r="H27" s="219"/>
      <c r="I27" s="193"/>
      <c r="J27" s="132"/>
      <c r="K27" s="76"/>
    </row>
    <row r="28" spans="1:11" ht="43.5" x14ac:dyDescent="0.35">
      <c r="A28" s="127"/>
      <c r="B28" s="128"/>
      <c r="C28" s="128"/>
      <c r="D28" s="128"/>
      <c r="E28" s="129" t="s">
        <v>720</v>
      </c>
      <c r="F28" s="130" t="s">
        <v>377</v>
      </c>
      <c r="G28" s="130">
        <v>50</v>
      </c>
      <c r="H28" s="220"/>
      <c r="I28" s="193">
        <f>G28*H28</f>
        <v>0</v>
      </c>
      <c r="J28" s="132"/>
      <c r="K28" s="76"/>
    </row>
    <row r="29" spans="1:11" x14ac:dyDescent="0.35">
      <c r="A29" s="127"/>
      <c r="B29" s="128"/>
      <c r="C29" s="128"/>
      <c r="D29" s="128"/>
      <c r="E29" s="129"/>
      <c r="F29" s="130"/>
      <c r="G29" s="130"/>
      <c r="H29" s="219"/>
      <c r="I29" s="193"/>
      <c r="J29" s="132"/>
      <c r="K29" s="76"/>
    </row>
    <row r="30" spans="1:11" ht="43.5" x14ac:dyDescent="0.35">
      <c r="A30" s="127"/>
      <c r="B30" s="128"/>
      <c r="C30" s="128"/>
      <c r="D30" s="128"/>
      <c r="E30" s="129" t="s">
        <v>721</v>
      </c>
      <c r="F30" s="130" t="s">
        <v>377</v>
      </c>
      <c r="G30" s="130">
        <v>5</v>
      </c>
      <c r="H30" s="220"/>
      <c r="I30" s="193">
        <f>G30*H30</f>
        <v>0</v>
      </c>
      <c r="J30" s="132"/>
      <c r="K30" s="76"/>
    </row>
    <row r="31" spans="1:11" x14ac:dyDescent="0.35">
      <c r="A31" s="127"/>
      <c r="B31" s="128"/>
      <c r="C31" s="128"/>
      <c r="D31" s="128"/>
      <c r="E31" s="129"/>
      <c r="F31" s="130"/>
      <c r="G31" s="130"/>
      <c r="H31" s="219"/>
      <c r="I31" s="193"/>
      <c r="J31" s="132"/>
      <c r="K31" s="76"/>
    </row>
    <row r="32" spans="1:11" x14ac:dyDescent="0.35">
      <c r="A32" s="127"/>
      <c r="B32" s="128" t="s">
        <v>722</v>
      </c>
      <c r="C32" s="128"/>
      <c r="D32" s="128"/>
      <c r="E32" s="129" t="s">
        <v>723</v>
      </c>
      <c r="F32" s="130" t="s">
        <v>279</v>
      </c>
      <c r="G32" s="130">
        <v>110</v>
      </c>
      <c r="H32" s="220"/>
      <c r="I32" s="193">
        <f>G32*H32</f>
        <v>0</v>
      </c>
      <c r="J32" s="132"/>
      <c r="K32" s="76"/>
    </row>
    <row r="33" spans="1:10" x14ac:dyDescent="0.35">
      <c r="A33" s="127"/>
      <c r="B33" s="134" t="s">
        <v>441</v>
      </c>
      <c r="C33" s="135"/>
      <c r="D33" s="135"/>
      <c r="E33" s="135"/>
      <c r="F33" s="135"/>
      <c r="G33" s="135"/>
      <c r="H33" s="136"/>
      <c r="I33" s="137">
        <f>SUM(I4:I32)</f>
        <v>0</v>
      </c>
      <c r="J33" s="127"/>
    </row>
    <row r="34" spans="1:10" x14ac:dyDescent="0.35">
      <c r="A34" s="127"/>
      <c r="B34" s="138"/>
      <c r="C34" s="138"/>
      <c r="D34" s="138"/>
      <c r="E34" s="138"/>
      <c r="F34" s="138"/>
      <c r="G34" s="138"/>
      <c r="H34" s="197"/>
      <c r="I34" s="197"/>
      <c r="J34" s="127"/>
    </row>
  </sheetData>
  <sheetProtection algorithmName="SHA-512" hashValue="fRKbGkK5kszlHYKW0X6RUBh3Zwof21ccpxzmGcvpTzkIaERhcJfOxOnSijr2p2TpM2lYuyc0FNGxiIQnQI78Tg==" saltValue="SMnD1JQcnLyvfqMrOpyZhw==" spinCount="100000" sheet="1" objects="1" scenarios="1"/>
  <mergeCells count="4">
    <mergeCell ref="B33:H33"/>
    <mergeCell ref="E2:I2"/>
    <mergeCell ref="B3:D3"/>
    <mergeCell ref="B2:D2"/>
  </mergeCells>
  <pageMargins left="0.70866141732283472" right="0.70866141732283472" top="0.74803149606299213" bottom="0.74803149606299213" header="0.31496062992125984" footer="0.31496062992125984"/>
  <pageSetup scale="5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44AC-F2E2-43C4-9469-126CFF7D4758}">
  <sheetPr codeName="Sheet8"/>
  <dimension ref="B2:I29"/>
  <sheetViews>
    <sheetView view="pageBreakPreview" zoomScale="67" zoomScaleNormal="100" zoomScaleSheetLayoutView="115" workbookViewId="0">
      <selection activeCell="H5" sqref="H5:H23"/>
    </sheetView>
  </sheetViews>
  <sheetFormatPr defaultColWidth="9.1796875" defaultRowHeight="14.5" x14ac:dyDescent="0.35"/>
  <cols>
    <col min="1" max="1" width="3.54296875" style="13" customWidth="1"/>
    <col min="2" max="2" width="8.26953125" style="13" bestFit="1" customWidth="1"/>
    <col min="3" max="3" width="9" style="13" bestFit="1" customWidth="1"/>
    <col min="4" max="4" width="7.36328125" style="13" customWidth="1"/>
    <col min="5" max="5" width="58.6328125" style="2" customWidth="1"/>
    <col min="6" max="6" width="7.08984375" style="2" customWidth="1"/>
    <col min="7" max="7" width="7.7265625" style="13" customWidth="1"/>
    <col min="8" max="8" width="21.453125" style="206" customWidth="1"/>
    <col min="9" max="9" width="21.1796875" style="207" customWidth="1"/>
    <col min="10" max="10" width="4.26953125" style="13" customWidth="1"/>
    <col min="11" max="16384" width="9.1796875" style="13"/>
  </cols>
  <sheetData>
    <row r="2" spans="2:9" x14ac:dyDescent="0.35">
      <c r="B2" s="111" t="s">
        <v>107</v>
      </c>
      <c r="C2" s="111"/>
      <c r="D2" s="111"/>
      <c r="E2" s="116" t="s">
        <v>108</v>
      </c>
      <c r="F2" s="116"/>
      <c r="G2" s="116"/>
      <c r="H2" s="116"/>
      <c r="I2" s="116"/>
    </row>
    <row r="3" spans="2:9" x14ac:dyDescent="0.35">
      <c r="B3" s="111" t="s">
        <v>206</v>
      </c>
      <c r="C3" s="111"/>
      <c r="D3" s="111"/>
      <c r="E3" s="67" t="s">
        <v>207</v>
      </c>
      <c r="F3" s="67" t="s">
        <v>208</v>
      </c>
      <c r="G3" s="68" t="s">
        <v>209</v>
      </c>
      <c r="H3" s="214" t="s">
        <v>210</v>
      </c>
      <c r="I3" s="214" t="s">
        <v>211</v>
      </c>
    </row>
    <row r="4" spans="2:9" x14ac:dyDescent="0.35">
      <c r="B4" s="68" t="s">
        <v>724</v>
      </c>
      <c r="C4" s="111" t="s">
        <v>725</v>
      </c>
      <c r="D4" s="111"/>
      <c r="E4" s="111"/>
      <c r="F4" s="111"/>
      <c r="G4" s="111"/>
      <c r="H4" s="111"/>
      <c r="I4" s="111"/>
    </row>
    <row r="5" spans="2:9" x14ac:dyDescent="0.35">
      <c r="B5" s="71"/>
      <c r="C5" s="71" t="s">
        <v>726</v>
      </c>
      <c r="D5" s="71"/>
      <c r="E5" s="66" t="s">
        <v>727</v>
      </c>
      <c r="F5" s="66" t="s">
        <v>243</v>
      </c>
      <c r="G5" s="71">
        <v>7</v>
      </c>
      <c r="H5" s="215"/>
      <c r="I5" s="216">
        <f t="shared" ref="I5:I23" si="0">H5*G5</f>
        <v>0</v>
      </c>
    </row>
    <row r="6" spans="2:9" ht="29" x14ac:dyDescent="0.35">
      <c r="B6" s="71"/>
      <c r="C6" s="71" t="s">
        <v>726</v>
      </c>
      <c r="D6" s="71"/>
      <c r="E6" s="66" t="s">
        <v>728</v>
      </c>
      <c r="F6" s="66" t="s">
        <v>243</v>
      </c>
      <c r="G6" s="71">
        <v>7</v>
      </c>
      <c r="H6" s="215"/>
      <c r="I6" s="216">
        <f t="shared" si="0"/>
        <v>0</v>
      </c>
    </row>
    <row r="7" spans="2:9" x14ac:dyDescent="0.35">
      <c r="B7" s="71"/>
      <c r="C7" s="71" t="s">
        <v>729</v>
      </c>
      <c r="D7" s="71"/>
      <c r="E7" s="66" t="s">
        <v>730</v>
      </c>
      <c r="F7" s="66" t="s">
        <v>243</v>
      </c>
      <c r="G7" s="71" t="s">
        <v>731</v>
      </c>
      <c r="H7" s="215"/>
      <c r="I7" s="216">
        <f t="shared" si="0"/>
        <v>0</v>
      </c>
    </row>
    <row r="8" spans="2:9" x14ac:dyDescent="0.35">
      <c r="B8" s="71"/>
      <c r="C8" s="71" t="s">
        <v>729</v>
      </c>
      <c r="D8" s="71"/>
      <c r="E8" s="66" t="s">
        <v>732</v>
      </c>
      <c r="F8" s="66" t="s">
        <v>243</v>
      </c>
      <c r="G8" s="71">
        <v>20</v>
      </c>
      <c r="H8" s="215"/>
      <c r="I8" s="216">
        <f t="shared" si="0"/>
        <v>0</v>
      </c>
    </row>
    <row r="9" spans="2:9" ht="29" x14ac:dyDescent="0.35">
      <c r="B9" s="71"/>
      <c r="C9" s="71" t="s">
        <v>729</v>
      </c>
      <c r="D9" s="71"/>
      <c r="E9" s="66" t="s">
        <v>733</v>
      </c>
      <c r="F9" s="66" t="s">
        <v>243</v>
      </c>
      <c r="G9" s="71">
        <v>5</v>
      </c>
      <c r="H9" s="215"/>
      <c r="I9" s="216">
        <f t="shared" si="0"/>
        <v>0</v>
      </c>
    </row>
    <row r="10" spans="2:9" x14ac:dyDescent="0.35">
      <c r="B10" s="71"/>
      <c r="C10" s="71" t="s">
        <v>729</v>
      </c>
      <c r="D10" s="71"/>
      <c r="E10" s="66" t="s">
        <v>734</v>
      </c>
      <c r="F10" s="66" t="s">
        <v>243</v>
      </c>
      <c r="G10" s="71">
        <v>4</v>
      </c>
      <c r="H10" s="215"/>
      <c r="I10" s="216">
        <f t="shared" si="0"/>
        <v>0</v>
      </c>
    </row>
    <row r="11" spans="2:9" ht="29" x14ac:dyDescent="0.35">
      <c r="B11" s="71"/>
      <c r="C11" s="71" t="s">
        <v>729</v>
      </c>
      <c r="D11" s="71"/>
      <c r="E11" s="66" t="s">
        <v>735</v>
      </c>
      <c r="F11" s="66" t="s">
        <v>243</v>
      </c>
      <c r="G11" s="71">
        <v>1</v>
      </c>
      <c r="H11" s="215"/>
      <c r="I11" s="216">
        <f t="shared" si="0"/>
        <v>0</v>
      </c>
    </row>
    <row r="12" spans="2:9" x14ac:dyDescent="0.35">
      <c r="B12" s="71"/>
      <c r="C12" s="71" t="s">
        <v>736</v>
      </c>
      <c r="D12" s="71"/>
      <c r="E12" s="66" t="s">
        <v>737</v>
      </c>
      <c r="F12" s="66" t="s">
        <v>279</v>
      </c>
      <c r="G12" s="71">
        <v>200</v>
      </c>
      <c r="H12" s="215"/>
      <c r="I12" s="216">
        <f t="shared" si="0"/>
        <v>0</v>
      </c>
    </row>
    <row r="13" spans="2:9" ht="29" x14ac:dyDescent="0.35">
      <c r="B13" s="71"/>
      <c r="C13" s="71" t="s">
        <v>736</v>
      </c>
      <c r="D13" s="71"/>
      <c r="E13" s="66" t="s">
        <v>738</v>
      </c>
      <c r="F13" s="66" t="s">
        <v>279</v>
      </c>
      <c r="G13" s="71">
        <v>200</v>
      </c>
      <c r="H13" s="215"/>
      <c r="I13" s="216">
        <f t="shared" si="0"/>
        <v>0</v>
      </c>
    </row>
    <row r="14" spans="2:9" x14ac:dyDescent="0.35">
      <c r="B14" s="71"/>
      <c r="C14" s="71" t="s">
        <v>736</v>
      </c>
      <c r="D14" s="71"/>
      <c r="E14" s="66" t="s">
        <v>739</v>
      </c>
      <c r="F14" s="66" t="s">
        <v>279</v>
      </c>
      <c r="G14" s="71">
        <v>15</v>
      </c>
      <c r="H14" s="215"/>
      <c r="I14" s="216">
        <f t="shared" si="0"/>
        <v>0</v>
      </c>
    </row>
    <row r="15" spans="2:9" ht="29" x14ac:dyDescent="0.35">
      <c r="B15" s="71"/>
      <c r="C15" s="71" t="s">
        <v>736</v>
      </c>
      <c r="D15" s="71"/>
      <c r="E15" s="66" t="s">
        <v>740</v>
      </c>
      <c r="F15" s="66" t="s">
        <v>279</v>
      </c>
      <c r="G15" s="71">
        <v>10</v>
      </c>
      <c r="H15" s="215"/>
      <c r="I15" s="216">
        <f t="shared" si="0"/>
        <v>0</v>
      </c>
    </row>
    <row r="16" spans="2:9" x14ac:dyDescent="0.35">
      <c r="B16" s="71"/>
      <c r="C16" s="71" t="s">
        <v>736</v>
      </c>
      <c r="D16" s="71"/>
      <c r="E16" s="66" t="s">
        <v>741</v>
      </c>
      <c r="F16" s="66" t="s">
        <v>279</v>
      </c>
      <c r="G16" s="71">
        <v>15</v>
      </c>
      <c r="H16" s="215"/>
      <c r="I16" s="216">
        <f t="shared" si="0"/>
        <v>0</v>
      </c>
    </row>
    <row r="17" spans="2:9" ht="29" x14ac:dyDescent="0.35">
      <c r="B17" s="71"/>
      <c r="C17" s="71" t="s">
        <v>736</v>
      </c>
      <c r="D17" s="71"/>
      <c r="E17" s="66" t="s">
        <v>742</v>
      </c>
      <c r="F17" s="66" t="s">
        <v>279</v>
      </c>
      <c r="G17" s="71">
        <v>10</v>
      </c>
      <c r="H17" s="215"/>
      <c r="I17" s="216">
        <f t="shared" si="0"/>
        <v>0</v>
      </c>
    </row>
    <row r="18" spans="2:9" x14ac:dyDescent="0.35">
      <c r="B18" s="71"/>
      <c r="C18" s="71" t="s">
        <v>743</v>
      </c>
      <c r="D18" s="71"/>
      <c r="E18" s="66" t="s">
        <v>744</v>
      </c>
      <c r="F18" s="66" t="s">
        <v>279</v>
      </c>
      <c r="G18" s="71">
        <v>5200</v>
      </c>
      <c r="H18" s="215"/>
      <c r="I18" s="216">
        <f t="shared" si="0"/>
        <v>0</v>
      </c>
    </row>
    <row r="19" spans="2:9" ht="29" x14ac:dyDescent="0.35">
      <c r="B19" s="71"/>
      <c r="C19" s="71" t="s">
        <v>743</v>
      </c>
      <c r="D19" s="71"/>
      <c r="E19" s="66" t="s">
        <v>745</v>
      </c>
      <c r="F19" s="66" t="s">
        <v>279</v>
      </c>
      <c r="G19" s="71">
        <v>5200</v>
      </c>
      <c r="H19" s="215"/>
      <c r="I19" s="216">
        <f t="shared" si="0"/>
        <v>0</v>
      </c>
    </row>
    <row r="20" spans="2:9" x14ac:dyDescent="0.35">
      <c r="B20" s="71"/>
      <c r="C20" s="71" t="s">
        <v>743</v>
      </c>
      <c r="D20" s="71"/>
      <c r="E20" s="66" t="s">
        <v>746</v>
      </c>
      <c r="F20" s="66" t="s">
        <v>279</v>
      </c>
      <c r="G20" s="71">
        <v>80</v>
      </c>
      <c r="H20" s="215"/>
      <c r="I20" s="216">
        <f t="shared" si="0"/>
        <v>0</v>
      </c>
    </row>
    <row r="21" spans="2:9" ht="29" x14ac:dyDescent="0.35">
      <c r="B21" s="71"/>
      <c r="C21" s="71" t="s">
        <v>743</v>
      </c>
      <c r="D21" s="71"/>
      <c r="E21" s="66" t="s">
        <v>747</v>
      </c>
      <c r="F21" s="66" t="s">
        <v>279</v>
      </c>
      <c r="G21" s="71">
        <v>80</v>
      </c>
      <c r="H21" s="215"/>
      <c r="I21" s="216">
        <f t="shared" si="0"/>
        <v>0</v>
      </c>
    </row>
    <row r="22" spans="2:9" x14ac:dyDescent="0.35">
      <c r="B22" s="71"/>
      <c r="C22" s="71" t="s">
        <v>743</v>
      </c>
      <c r="D22" s="71"/>
      <c r="E22" s="66" t="s">
        <v>748</v>
      </c>
      <c r="F22" s="66" t="s">
        <v>279</v>
      </c>
      <c r="G22" s="71">
        <v>5</v>
      </c>
      <c r="H22" s="215"/>
      <c r="I22" s="216">
        <f t="shared" si="0"/>
        <v>0</v>
      </c>
    </row>
    <row r="23" spans="2:9" ht="29" x14ac:dyDescent="0.35">
      <c r="B23" s="71"/>
      <c r="C23" s="71" t="s">
        <v>743</v>
      </c>
      <c r="D23" s="71"/>
      <c r="E23" s="66" t="s">
        <v>749</v>
      </c>
      <c r="F23" s="66" t="s">
        <v>279</v>
      </c>
      <c r="G23" s="71">
        <v>3</v>
      </c>
      <c r="H23" s="215"/>
      <c r="I23" s="216">
        <f t="shared" si="0"/>
        <v>0</v>
      </c>
    </row>
    <row r="24" spans="2:9" x14ac:dyDescent="0.35">
      <c r="B24" s="68" t="s">
        <v>750</v>
      </c>
      <c r="C24" s="111" t="s">
        <v>751</v>
      </c>
      <c r="D24" s="111"/>
      <c r="E24" s="111"/>
      <c r="F24" s="111"/>
      <c r="G24" s="111"/>
      <c r="H24" s="111"/>
      <c r="I24" s="111"/>
    </row>
    <row r="25" spans="2:9" ht="29" x14ac:dyDescent="0.35">
      <c r="B25" s="71"/>
      <c r="C25" s="71" t="s">
        <v>752</v>
      </c>
      <c r="D25" s="71"/>
      <c r="E25" s="66" t="s">
        <v>753</v>
      </c>
      <c r="F25" s="66" t="s">
        <v>243</v>
      </c>
      <c r="G25" s="71">
        <v>50</v>
      </c>
      <c r="H25" s="215"/>
      <c r="I25" s="216">
        <f>H25*G25</f>
        <v>0</v>
      </c>
    </row>
    <row r="26" spans="2:9" ht="29" x14ac:dyDescent="0.35">
      <c r="B26" s="71"/>
      <c r="C26" s="71" t="s">
        <v>754</v>
      </c>
      <c r="D26" s="71"/>
      <c r="E26" s="66" t="s">
        <v>755</v>
      </c>
      <c r="F26" s="66" t="s">
        <v>243</v>
      </c>
      <c r="G26" s="71">
        <v>7</v>
      </c>
      <c r="H26" s="215"/>
      <c r="I26" s="216">
        <f t="shared" ref="I26:I27" si="1">H26*G26</f>
        <v>0</v>
      </c>
    </row>
    <row r="27" spans="2:9" ht="29" x14ac:dyDescent="0.35">
      <c r="B27" s="71"/>
      <c r="C27" s="71" t="s">
        <v>756</v>
      </c>
      <c r="D27" s="71"/>
      <c r="E27" s="66" t="s">
        <v>757</v>
      </c>
      <c r="F27" s="66" t="s">
        <v>243</v>
      </c>
      <c r="G27" s="71">
        <v>2</v>
      </c>
      <c r="H27" s="215"/>
      <c r="I27" s="216">
        <f t="shared" si="1"/>
        <v>0</v>
      </c>
    </row>
    <row r="28" spans="2:9" x14ac:dyDescent="0.35">
      <c r="B28" s="10"/>
      <c r="C28" s="10"/>
      <c r="D28" s="10"/>
      <c r="E28" s="9"/>
      <c r="F28" s="9"/>
      <c r="G28" s="10"/>
      <c r="H28" s="213"/>
      <c r="I28" s="212"/>
    </row>
    <row r="29" spans="2:9" x14ac:dyDescent="0.35">
      <c r="B29" s="97" t="s">
        <v>258</v>
      </c>
      <c r="C29" s="97"/>
      <c r="D29" s="97"/>
      <c r="E29" s="97"/>
      <c r="F29" s="97"/>
      <c r="G29" s="97"/>
      <c r="H29" s="97"/>
      <c r="I29" s="199">
        <f>SUM(I5:I28)</f>
        <v>0</v>
      </c>
    </row>
  </sheetData>
  <sheetProtection algorithmName="SHA-512" hashValue="rB2U1P+yFSXMYiGxsbAUsBL3olwRA7kFk+skHPbw+i2CMmNwYHZl0cDrHuRxj2s0qiVUXLgnN8MiBlBLEPkulg==" saltValue="rFHF2ZbWKFbR502JENxBiQ==" spinCount="100000" sheet="1" objects="1" scenarios="1"/>
  <mergeCells count="6">
    <mergeCell ref="E2:I2"/>
    <mergeCell ref="B2:D2"/>
    <mergeCell ref="B29:H29"/>
    <mergeCell ref="C24:I24"/>
    <mergeCell ref="C4:I4"/>
    <mergeCell ref="B3:D3"/>
  </mergeCells>
  <pageMargins left="0.7" right="0.7" top="0.75" bottom="0.75" header="0.3" footer="0.3"/>
  <pageSetup scale="6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5543-60DE-43C3-AC4C-E075D3708178}">
  <sheetPr codeName="Sheet9"/>
  <dimension ref="B2:I7"/>
  <sheetViews>
    <sheetView view="pageBreakPreview" zoomScale="115" zoomScaleNormal="100" zoomScaleSheetLayoutView="115" workbookViewId="0">
      <selection activeCell="E20" sqref="E20"/>
    </sheetView>
  </sheetViews>
  <sheetFormatPr defaultColWidth="9.1796875" defaultRowHeight="14.5" x14ac:dyDescent="0.35"/>
  <cols>
    <col min="1" max="1" width="3.54296875" style="13" customWidth="1"/>
    <col min="2" max="2" width="8.26953125" style="13" bestFit="1" customWidth="1"/>
    <col min="3" max="3" width="9.54296875" style="13" bestFit="1" customWidth="1"/>
    <col min="4" max="4" width="9" style="13" customWidth="1"/>
    <col min="5" max="5" width="54.7265625" style="2" bestFit="1" customWidth="1"/>
    <col min="6" max="6" width="6.1796875" style="2" customWidth="1"/>
    <col min="7" max="7" width="4.54296875" style="13" bestFit="1" customWidth="1"/>
    <col min="8" max="8" width="13.90625" style="206" customWidth="1"/>
    <col min="9" max="9" width="15.26953125" style="207" customWidth="1"/>
    <col min="10" max="10" width="5.26953125" style="13" customWidth="1"/>
    <col min="11" max="16384" width="9.1796875" style="13"/>
  </cols>
  <sheetData>
    <row r="2" spans="2:9" x14ac:dyDescent="0.35">
      <c r="B2" s="97" t="s">
        <v>111</v>
      </c>
      <c r="C2" s="97"/>
      <c r="D2" s="97"/>
      <c r="E2" s="96" t="s">
        <v>112</v>
      </c>
      <c r="F2" s="96"/>
      <c r="G2" s="96"/>
      <c r="H2" s="96"/>
      <c r="I2" s="96"/>
    </row>
    <row r="3" spans="2:9" x14ac:dyDescent="0.35">
      <c r="B3" s="97" t="s">
        <v>206</v>
      </c>
      <c r="C3" s="97"/>
      <c r="D3" s="97"/>
      <c r="E3" s="6" t="s">
        <v>207</v>
      </c>
      <c r="F3" s="6" t="s">
        <v>208</v>
      </c>
      <c r="G3" s="5" t="s">
        <v>209</v>
      </c>
      <c r="H3" s="199" t="s">
        <v>210</v>
      </c>
      <c r="I3" s="199" t="s">
        <v>211</v>
      </c>
    </row>
    <row r="4" spans="2:9" x14ac:dyDescent="0.35">
      <c r="B4" s="5" t="s">
        <v>758</v>
      </c>
      <c r="C4" s="96" t="s">
        <v>759</v>
      </c>
      <c r="D4" s="96"/>
      <c r="E4" s="96"/>
      <c r="F4" s="96"/>
      <c r="G4" s="96"/>
      <c r="H4" s="96"/>
      <c r="I4" s="96"/>
    </row>
    <row r="5" spans="2:9" ht="29" x14ac:dyDescent="0.35">
      <c r="B5" s="10"/>
      <c r="C5" s="10" t="s">
        <v>760</v>
      </c>
      <c r="D5" s="10"/>
      <c r="E5" s="9" t="s">
        <v>761</v>
      </c>
      <c r="F5" s="9" t="s">
        <v>268</v>
      </c>
      <c r="G5" s="10">
        <v>12</v>
      </c>
      <c r="H5" s="211"/>
      <c r="I5" s="212">
        <f>H5*G5</f>
        <v>0</v>
      </c>
    </row>
    <row r="6" spans="2:9" x14ac:dyDescent="0.35">
      <c r="B6" s="10"/>
      <c r="C6" s="10"/>
      <c r="D6" s="10"/>
      <c r="E6" s="9"/>
      <c r="F6" s="9"/>
      <c r="G6" s="10"/>
      <c r="H6" s="213"/>
      <c r="I6" s="212"/>
    </row>
    <row r="7" spans="2:9" x14ac:dyDescent="0.35">
      <c r="B7" s="97" t="s">
        <v>258</v>
      </c>
      <c r="C7" s="97"/>
      <c r="D7" s="97"/>
      <c r="E7" s="97"/>
      <c r="F7" s="97"/>
      <c r="G7" s="97"/>
      <c r="H7" s="97"/>
      <c r="I7" s="199">
        <f>SUM(I5)</f>
        <v>0</v>
      </c>
    </row>
  </sheetData>
  <sheetProtection algorithmName="SHA-512" hashValue="9pwL1BZDvexP1pAuZWJHZNsWJVAlDKQQhXUy8qRevjCCvYwJynd3hoHok7NjQ0mydHLgJmVE1CqBothUwIhemQ==" saltValue="OId80r93x+spfh6DfFK46A==" spinCount="100000" sheet="1" objects="1" scenarios="1"/>
  <mergeCells count="5">
    <mergeCell ref="C4:I4"/>
    <mergeCell ref="B7:H7"/>
    <mergeCell ref="B3:D3"/>
    <mergeCell ref="E2:I2"/>
    <mergeCell ref="B2:D2"/>
  </mergeCells>
  <pageMargins left="0.7" right="0.7" top="0.75" bottom="0.75" header="0.3" footer="0.3"/>
  <pageSetup scale="6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0F33-B1BD-41F1-8DB3-A53328E33882}">
  <sheetPr codeName="Sheet10"/>
  <dimension ref="B2:I11"/>
  <sheetViews>
    <sheetView view="pageBreakPreview" zoomScale="115" zoomScaleNormal="100" zoomScaleSheetLayoutView="115" workbookViewId="0">
      <selection activeCell="H7" sqref="H7"/>
    </sheetView>
  </sheetViews>
  <sheetFormatPr defaultColWidth="9.1796875" defaultRowHeight="14.5" x14ac:dyDescent="0.35"/>
  <cols>
    <col min="1" max="1" width="3.54296875" style="13" customWidth="1"/>
    <col min="2" max="2" width="7.54296875" style="13" bestFit="1" customWidth="1"/>
    <col min="3" max="3" width="9" style="13" bestFit="1" customWidth="1"/>
    <col min="4" max="4" width="3.54296875" style="13" bestFit="1" customWidth="1"/>
    <col min="5" max="5" width="58.7265625" style="2" customWidth="1"/>
    <col min="6" max="6" width="10.7265625" style="2" bestFit="1" customWidth="1"/>
    <col min="7" max="7" width="11.453125" style="13" bestFit="1" customWidth="1"/>
    <col min="8" max="8" width="14.81640625" style="206" bestFit="1" customWidth="1"/>
    <col min="9" max="9" width="15.1796875" style="207" bestFit="1" customWidth="1"/>
    <col min="10" max="10" width="6.453125" style="13" customWidth="1"/>
    <col min="11" max="16384" width="9.1796875" style="13"/>
  </cols>
  <sheetData>
    <row r="2" spans="2:9" x14ac:dyDescent="0.35">
      <c r="B2" s="97" t="s">
        <v>191</v>
      </c>
      <c r="C2" s="97"/>
      <c r="D2" s="97"/>
      <c r="E2" s="106" t="s">
        <v>192</v>
      </c>
      <c r="F2" s="107"/>
      <c r="G2" s="107"/>
      <c r="H2" s="107"/>
      <c r="I2" s="108"/>
    </row>
    <row r="3" spans="2:9" x14ac:dyDescent="0.35">
      <c r="B3" s="93" t="s">
        <v>206</v>
      </c>
      <c r="C3" s="94"/>
      <c r="D3" s="95"/>
      <c r="E3" s="7" t="s">
        <v>207</v>
      </c>
      <c r="F3" s="7" t="s">
        <v>208</v>
      </c>
      <c r="G3" s="5" t="s">
        <v>209</v>
      </c>
      <c r="H3" s="199" t="s">
        <v>210</v>
      </c>
      <c r="I3" s="199" t="s">
        <v>211</v>
      </c>
    </row>
    <row r="4" spans="2:9" x14ac:dyDescent="0.35">
      <c r="B4" s="5" t="s">
        <v>762</v>
      </c>
      <c r="C4" s="97" t="s">
        <v>763</v>
      </c>
      <c r="D4" s="97"/>
      <c r="E4" s="97"/>
      <c r="F4" s="97"/>
      <c r="G4" s="97"/>
      <c r="H4" s="97"/>
      <c r="I4" s="97"/>
    </row>
    <row r="5" spans="2:9" ht="29" x14ac:dyDescent="0.35">
      <c r="B5" s="10"/>
      <c r="C5" s="10" t="s">
        <v>765</v>
      </c>
      <c r="D5" s="9" t="s">
        <v>231</v>
      </c>
      <c r="E5" s="8" t="s">
        <v>766</v>
      </c>
      <c r="F5" s="57" t="s">
        <v>767</v>
      </c>
      <c r="G5" s="28">
        <v>1</v>
      </c>
      <c r="H5" s="200">
        <v>400000</v>
      </c>
      <c r="I5" s="201">
        <f t="shared" ref="I5:I6" si="0">H5*G5</f>
        <v>400000</v>
      </c>
    </row>
    <row r="6" spans="2:9" x14ac:dyDescent="0.35">
      <c r="B6" s="10"/>
      <c r="C6" s="81"/>
      <c r="D6" s="61" t="s">
        <v>764</v>
      </c>
      <c r="E6" s="58" t="s">
        <v>768</v>
      </c>
      <c r="F6" s="82" t="s">
        <v>252</v>
      </c>
      <c r="G6" s="83">
        <f>H5</f>
        <v>400000</v>
      </c>
      <c r="H6" s="209"/>
      <c r="I6" s="202">
        <f t="shared" si="0"/>
        <v>0</v>
      </c>
    </row>
    <row r="7" spans="2:9" ht="29" x14ac:dyDescent="0.35">
      <c r="B7" s="10"/>
      <c r="C7" s="10" t="s">
        <v>840</v>
      </c>
      <c r="D7" s="9"/>
      <c r="E7" s="89" t="s">
        <v>841</v>
      </c>
      <c r="F7" s="16" t="s">
        <v>268</v>
      </c>
      <c r="G7" s="28">
        <v>12</v>
      </c>
      <c r="H7" s="117"/>
      <c r="I7" s="203">
        <f>IF(H7&lt;0,G7*H7,-G7*H7)</f>
        <v>0</v>
      </c>
    </row>
    <row r="8" spans="2:9" x14ac:dyDescent="0.35">
      <c r="B8" s="10"/>
      <c r="C8" s="84" t="s">
        <v>769</v>
      </c>
      <c r="D8" s="85"/>
      <c r="E8" s="86" t="s">
        <v>842</v>
      </c>
      <c r="F8" s="87"/>
      <c r="G8" s="88"/>
      <c r="H8" s="204"/>
      <c r="I8" s="205"/>
    </row>
    <row r="9" spans="2:9" ht="29" x14ac:dyDescent="0.35">
      <c r="B9" s="10"/>
      <c r="C9" s="59" t="s">
        <v>770</v>
      </c>
      <c r="D9" s="62" t="s">
        <v>231</v>
      </c>
      <c r="E9" s="60" t="s">
        <v>771</v>
      </c>
      <c r="F9" s="57" t="s">
        <v>767</v>
      </c>
      <c r="G9" s="28">
        <v>1</v>
      </c>
      <c r="H9" s="200">
        <v>4500000</v>
      </c>
      <c r="I9" s="201">
        <v>4500000</v>
      </c>
    </row>
    <row r="10" spans="2:9" x14ac:dyDescent="0.35">
      <c r="B10" s="10"/>
      <c r="C10" s="10"/>
      <c r="D10" s="9" t="s">
        <v>764</v>
      </c>
      <c r="E10" s="58" t="s">
        <v>768</v>
      </c>
      <c r="F10" s="16" t="s">
        <v>252</v>
      </c>
      <c r="G10" s="28">
        <f>H9</f>
        <v>4500000</v>
      </c>
      <c r="H10" s="208"/>
      <c r="I10" s="203">
        <f t="shared" ref="I10" si="1">H10*G10</f>
        <v>0</v>
      </c>
    </row>
    <row r="11" spans="2:9" x14ac:dyDescent="0.35">
      <c r="B11" s="90" t="s">
        <v>258</v>
      </c>
      <c r="C11" s="91"/>
      <c r="D11" s="91"/>
      <c r="E11" s="91"/>
      <c r="F11" s="91"/>
      <c r="G11" s="91"/>
      <c r="H11" s="92"/>
      <c r="I11" s="199">
        <f>SUM(I5:I10)</f>
        <v>4900000</v>
      </c>
    </row>
  </sheetData>
  <sheetProtection algorithmName="SHA-512" hashValue="iM7qfhm0ZnxTFbJGEAQ+D3aNdjy4VDTaYduKw2DKdlArMp/v5kc4JtC9LRi9LVofE5vT7SCqPrJlda59k6NAng==" saltValue="wPSkr1XY4bacudpN+NCuog==" spinCount="100000" sheet="1" objects="1" scenarios="1"/>
  <mergeCells count="5">
    <mergeCell ref="C4:I4"/>
    <mergeCell ref="B11:H11"/>
    <mergeCell ref="B3:D3"/>
    <mergeCell ref="E2:I2"/>
    <mergeCell ref="B2:D2"/>
  </mergeCells>
  <pageMargins left="0.7" right="0.7" top="0.75" bottom="0.75" header="0.3" footer="0.3"/>
  <pageSetup scale="6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0DAD-3310-4EDA-ACD7-7D450A0012EC}">
  <dimension ref="A1:J7"/>
  <sheetViews>
    <sheetView view="pageBreakPreview" zoomScale="115" zoomScaleNormal="100" zoomScaleSheetLayoutView="115" workbookViewId="0">
      <selection activeCell="G18" sqref="G18"/>
    </sheetView>
  </sheetViews>
  <sheetFormatPr defaultColWidth="63.26953125" defaultRowHeight="14.5" x14ac:dyDescent="0.35"/>
  <cols>
    <col min="1" max="1" width="7.453125" style="54" customWidth="1"/>
    <col min="2" max="2" width="7.54296875" style="54" bestFit="1" customWidth="1"/>
    <col min="3" max="3" width="5.26953125" style="54" customWidth="1"/>
    <col min="4" max="4" width="3.54296875" style="54" bestFit="1" customWidth="1"/>
    <col min="5" max="5" width="63.1796875" style="54" bestFit="1" customWidth="1"/>
    <col min="6" max="6" width="10.54296875" style="54" bestFit="1" customWidth="1"/>
    <col min="7" max="7" width="12.1796875" style="54" customWidth="1"/>
    <col min="8" max="8" width="14.1796875" style="54" bestFit="1" customWidth="1"/>
    <col min="9" max="9" width="16" style="54" bestFit="1" customWidth="1"/>
    <col min="10" max="10" width="5.1796875" style="54" customWidth="1"/>
    <col min="11" max="16384" width="63.26953125" style="54"/>
  </cols>
  <sheetData>
    <row r="1" spans="1:10" x14ac:dyDescent="0.35">
      <c r="A1" s="13"/>
      <c r="B1" s="13"/>
      <c r="C1" s="13"/>
      <c r="D1" s="13"/>
      <c r="E1" s="2"/>
      <c r="F1" s="2"/>
      <c r="G1" s="13"/>
      <c r="H1" s="17"/>
      <c r="I1" s="18"/>
      <c r="J1" s="13"/>
    </row>
    <row r="2" spans="1:10" ht="15" customHeight="1" x14ac:dyDescent="0.35">
      <c r="A2" s="13"/>
      <c r="B2" s="97" t="s">
        <v>772</v>
      </c>
      <c r="C2" s="97"/>
      <c r="D2" s="97"/>
      <c r="E2" s="96" t="s">
        <v>192</v>
      </c>
      <c r="F2" s="96"/>
      <c r="G2" s="96"/>
      <c r="H2" s="96"/>
      <c r="I2" s="96"/>
      <c r="J2" s="13"/>
    </row>
    <row r="3" spans="1:10" x14ac:dyDescent="0.35">
      <c r="A3" s="13"/>
      <c r="B3" s="93" t="s">
        <v>206</v>
      </c>
      <c r="C3" s="94"/>
      <c r="D3" s="95"/>
      <c r="E3" s="6" t="s">
        <v>207</v>
      </c>
      <c r="F3" s="6" t="s">
        <v>208</v>
      </c>
      <c r="G3" s="5" t="s">
        <v>209</v>
      </c>
      <c r="H3" s="15" t="s">
        <v>210</v>
      </c>
      <c r="I3" s="15" t="s">
        <v>211</v>
      </c>
      <c r="J3" s="13"/>
    </row>
    <row r="4" spans="1:10" x14ac:dyDescent="0.35">
      <c r="A4" s="13"/>
      <c r="B4" s="5" t="s">
        <v>772</v>
      </c>
      <c r="C4" s="10"/>
      <c r="D4" s="9"/>
      <c r="E4" s="8" t="s">
        <v>839</v>
      </c>
      <c r="F4" s="16" t="s">
        <v>250</v>
      </c>
      <c r="G4" s="28">
        <v>1</v>
      </c>
      <c r="H4" s="78">
        <v>16284436.34</v>
      </c>
      <c r="I4" s="80">
        <f>H4*G4</f>
        <v>16284436.34</v>
      </c>
      <c r="J4" s="13"/>
    </row>
    <row r="5" spans="1:10" x14ac:dyDescent="0.35">
      <c r="A5" s="13"/>
      <c r="B5" s="5" t="s">
        <v>838</v>
      </c>
      <c r="C5" s="10"/>
      <c r="D5" s="9"/>
      <c r="E5" s="8" t="s">
        <v>839</v>
      </c>
      <c r="F5" s="16" t="s">
        <v>252</v>
      </c>
      <c r="G5" s="28">
        <f>I4</f>
        <v>16284436.34</v>
      </c>
      <c r="H5" s="210"/>
      <c r="I5" s="16">
        <f t="shared" ref="I5" si="0">H5*G5</f>
        <v>0</v>
      </c>
      <c r="J5" s="13"/>
    </row>
    <row r="6" spans="1:10" x14ac:dyDescent="0.35">
      <c r="A6" s="13"/>
      <c r="B6" s="90" t="s">
        <v>258</v>
      </c>
      <c r="C6" s="91"/>
      <c r="D6" s="91"/>
      <c r="E6" s="91"/>
      <c r="F6" s="91"/>
      <c r="G6" s="91"/>
      <c r="H6" s="92"/>
      <c r="I6" s="15">
        <f>I4+I5</f>
        <v>16284436.34</v>
      </c>
      <c r="J6" s="13"/>
    </row>
    <row r="7" spans="1:10" x14ac:dyDescent="0.35">
      <c r="A7" s="13"/>
      <c r="B7" s="13"/>
      <c r="C7" s="13"/>
      <c r="D7" s="13"/>
      <c r="E7" s="2"/>
      <c r="F7" s="2"/>
      <c r="G7" s="13"/>
      <c r="H7" s="17"/>
      <c r="I7" s="18"/>
      <c r="J7" s="13"/>
    </row>
  </sheetData>
  <sheetProtection algorithmName="SHA-512" hashValue="5x8PIGIs8glYQhsC7m4uUpeR2YFwH/0FBGEiVdP9VGqii++90iVMGEpRHtql2Hk3OAmAUyZIEz0DxoxuXBCDeg==" saltValue="CKLHCw7+al4+m37O49+fmw==" spinCount="100000" sheet="1" objects="1" scenarios="1"/>
  <mergeCells count="4">
    <mergeCell ref="B6:H6"/>
    <mergeCell ref="B3:D3"/>
    <mergeCell ref="E2:I2"/>
    <mergeCell ref="B2:D2"/>
  </mergeCells>
  <phoneticPr fontId="6" type="noConversion"/>
  <pageMargins left="0.7" right="0.7" top="0.75" bottom="0.75" header="0.3" footer="0.3"/>
  <pageSetup scale="43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F915-792E-46D9-850C-6A1F31E789A4}">
  <sheetPr codeName="Sheet1">
    <pageSetUpPr fitToPage="1"/>
  </sheetPr>
  <dimension ref="B2:J40"/>
  <sheetViews>
    <sheetView view="pageBreakPreview" zoomScale="70" zoomScaleNormal="85" zoomScaleSheetLayoutView="70" workbookViewId="0">
      <selection activeCell="G51" sqref="G51"/>
    </sheetView>
  </sheetViews>
  <sheetFormatPr defaultColWidth="9.1796875" defaultRowHeight="14.5" x14ac:dyDescent="0.35"/>
  <cols>
    <col min="1" max="1" width="4.1796875" style="279" customWidth="1"/>
    <col min="2" max="2" width="7.81640625" style="279" bestFit="1" customWidth="1"/>
    <col min="3" max="3" width="8.453125" style="144" bestFit="1" customWidth="1"/>
    <col min="4" max="4" width="7.26953125" style="144" bestFit="1" customWidth="1"/>
    <col min="5" max="5" width="84.453125" style="146" bestFit="1" customWidth="1"/>
    <col min="6" max="6" width="10.1796875" style="144" bestFit="1" customWidth="1"/>
    <col min="7" max="7" width="20.08984375" style="144" customWidth="1"/>
    <col min="8" max="8" width="20.54296875" style="247" customWidth="1"/>
    <col min="9" max="9" width="21.36328125" style="247" customWidth="1"/>
    <col min="10" max="10" width="4.1796875" style="301" customWidth="1"/>
    <col min="11" max="16384" width="9.1796875" style="279"/>
  </cols>
  <sheetData>
    <row r="2" spans="2:10" s="292" customFormat="1" x14ac:dyDescent="0.35">
      <c r="B2" s="291" t="s">
        <v>2</v>
      </c>
      <c r="C2" s="139" t="s">
        <v>3</v>
      </c>
      <c r="D2" s="139"/>
      <c r="E2" s="139"/>
      <c r="F2" s="139"/>
      <c r="G2" s="139"/>
      <c r="H2" s="139"/>
      <c r="I2" s="139"/>
    </row>
    <row r="3" spans="2:10" s="292" customFormat="1" x14ac:dyDescent="0.35">
      <c r="B3" s="153" t="s">
        <v>206</v>
      </c>
      <c r="C3" s="154"/>
      <c r="D3" s="155"/>
      <c r="E3" s="235" t="s">
        <v>207</v>
      </c>
      <c r="F3" s="159" t="s">
        <v>208</v>
      </c>
      <c r="G3" s="159" t="s">
        <v>209</v>
      </c>
      <c r="H3" s="248" t="s">
        <v>210</v>
      </c>
      <c r="I3" s="248" t="s">
        <v>211</v>
      </c>
    </row>
    <row r="4" spans="2:10" s="292" customFormat="1" x14ac:dyDescent="0.35">
      <c r="B4" s="291" t="s">
        <v>212</v>
      </c>
      <c r="C4" s="293" t="s">
        <v>213</v>
      </c>
      <c r="D4" s="293"/>
      <c r="E4" s="293"/>
      <c r="F4" s="293"/>
      <c r="G4" s="293"/>
      <c r="H4" s="293"/>
      <c r="I4" s="293"/>
    </row>
    <row r="5" spans="2:10" x14ac:dyDescent="0.35">
      <c r="B5" s="241"/>
      <c r="C5" s="179" t="s">
        <v>214</v>
      </c>
      <c r="D5" s="179"/>
      <c r="E5" s="239" t="s">
        <v>809</v>
      </c>
      <c r="F5" s="179" t="s">
        <v>257</v>
      </c>
      <c r="G5" s="179">
        <v>12</v>
      </c>
      <c r="H5" s="290"/>
      <c r="I5" s="249">
        <f t="shared" ref="I5" si="0">G5*H5</f>
        <v>0</v>
      </c>
      <c r="J5" s="279"/>
    </row>
    <row r="6" spans="2:10" hidden="1" x14ac:dyDescent="0.35">
      <c r="B6" s="241"/>
      <c r="C6" s="179"/>
      <c r="D6" s="179"/>
      <c r="E6" s="239"/>
      <c r="F6" s="179"/>
      <c r="G6" s="179"/>
      <c r="H6" s="294"/>
      <c r="I6" s="249"/>
      <c r="J6" s="279"/>
    </row>
    <row r="7" spans="2:10" s="292" customFormat="1" x14ac:dyDescent="0.35">
      <c r="B7" s="291" t="s">
        <v>216</v>
      </c>
      <c r="C7" s="293" t="s">
        <v>217</v>
      </c>
      <c r="D7" s="293"/>
      <c r="E7" s="293"/>
      <c r="F7" s="293"/>
      <c r="G7" s="293"/>
      <c r="H7" s="293"/>
      <c r="I7" s="293"/>
    </row>
    <row r="8" spans="2:10" ht="29" x14ac:dyDescent="0.35">
      <c r="B8" s="241"/>
      <c r="C8" s="179" t="s">
        <v>218</v>
      </c>
      <c r="D8" s="179"/>
      <c r="E8" s="239" t="s">
        <v>810</v>
      </c>
      <c r="F8" s="179" t="s">
        <v>215</v>
      </c>
      <c r="G8" s="179">
        <v>1</v>
      </c>
      <c r="H8" s="290"/>
      <c r="I8" s="249">
        <f t="shared" ref="I8:I9" si="1">G8*H8</f>
        <v>0</v>
      </c>
      <c r="J8" s="279"/>
    </row>
    <row r="9" spans="2:10" ht="29" x14ac:dyDescent="0.35">
      <c r="B9" s="241"/>
      <c r="C9" s="179" t="s">
        <v>219</v>
      </c>
      <c r="D9" s="179"/>
      <c r="E9" s="239" t="s">
        <v>220</v>
      </c>
      <c r="F9" s="179" t="s">
        <v>221</v>
      </c>
      <c r="G9" s="179">
        <v>12</v>
      </c>
      <c r="H9" s="290"/>
      <c r="I9" s="249">
        <f t="shared" si="1"/>
        <v>0</v>
      </c>
      <c r="J9" s="279"/>
    </row>
    <row r="10" spans="2:10" x14ac:dyDescent="0.35">
      <c r="B10" s="241"/>
      <c r="C10" s="179" t="s">
        <v>222</v>
      </c>
      <c r="D10" s="179"/>
      <c r="E10" s="239" t="s">
        <v>223</v>
      </c>
      <c r="F10" s="179" t="s">
        <v>221</v>
      </c>
      <c r="G10" s="179">
        <v>12</v>
      </c>
      <c r="H10" s="290"/>
      <c r="I10" s="249">
        <f t="shared" ref="I10:I11" si="2">G10*H10</f>
        <v>0</v>
      </c>
      <c r="J10" s="279"/>
    </row>
    <row r="11" spans="2:10" x14ac:dyDescent="0.35">
      <c r="B11" s="241"/>
      <c r="C11" s="179" t="s">
        <v>224</v>
      </c>
      <c r="D11" s="179"/>
      <c r="E11" s="239" t="s">
        <v>225</v>
      </c>
      <c r="F11" s="179" t="s">
        <v>226</v>
      </c>
      <c r="G11" s="179">
        <v>1</v>
      </c>
      <c r="H11" s="290"/>
      <c r="I11" s="249">
        <f t="shared" si="2"/>
        <v>0</v>
      </c>
      <c r="J11" s="279"/>
    </row>
    <row r="12" spans="2:10" x14ac:dyDescent="0.35">
      <c r="B12" s="295"/>
      <c r="C12" s="295"/>
      <c r="D12" s="295"/>
      <c r="E12" s="295"/>
      <c r="F12" s="295"/>
      <c r="G12" s="295"/>
      <c r="H12" s="295"/>
      <c r="I12" s="295"/>
      <c r="J12" s="279"/>
    </row>
    <row r="13" spans="2:10" s="292" customFormat="1" x14ac:dyDescent="0.35">
      <c r="B13" s="291" t="s">
        <v>227</v>
      </c>
      <c r="C13" s="293" t="s">
        <v>228</v>
      </c>
      <c r="D13" s="293"/>
      <c r="E13" s="293"/>
      <c r="F13" s="293"/>
      <c r="G13" s="293"/>
      <c r="H13" s="293"/>
      <c r="I13" s="293"/>
    </row>
    <row r="14" spans="2:10" s="292" customFormat="1" x14ac:dyDescent="0.35">
      <c r="B14" s="291"/>
      <c r="C14" s="159" t="s">
        <v>229</v>
      </c>
      <c r="D14" s="283" t="s">
        <v>230</v>
      </c>
      <c r="E14" s="284"/>
      <c r="F14" s="284"/>
      <c r="G14" s="284"/>
      <c r="H14" s="284"/>
      <c r="I14" s="285"/>
    </row>
    <row r="15" spans="2:10" x14ac:dyDescent="0.35">
      <c r="B15" s="241"/>
      <c r="C15" s="179"/>
      <c r="D15" s="179" t="s">
        <v>231</v>
      </c>
      <c r="E15" s="239" t="s">
        <v>811</v>
      </c>
      <c r="F15" s="179" t="s">
        <v>232</v>
      </c>
      <c r="G15" s="179">
        <v>120</v>
      </c>
      <c r="H15" s="290"/>
      <c r="I15" s="249">
        <f t="shared" ref="I15:I17" si="3">G15*H15</f>
        <v>0</v>
      </c>
      <c r="J15" s="279"/>
    </row>
    <row r="16" spans="2:10" x14ac:dyDescent="0.35">
      <c r="B16" s="241"/>
      <c r="C16" s="179"/>
      <c r="D16" s="179" t="s">
        <v>233</v>
      </c>
      <c r="E16" s="239" t="s">
        <v>812</v>
      </c>
      <c r="F16" s="179" t="s">
        <v>232</v>
      </c>
      <c r="G16" s="179">
        <v>24</v>
      </c>
      <c r="H16" s="290"/>
      <c r="I16" s="249">
        <f t="shared" si="3"/>
        <v>0</v>
      </c>
      <c r="J16" s="279"/>
    </row>
    <row r="17" spans="2:10" x14ac:dyDescent="0.35">
      <c r="B17" s="241"/>
      <c r="C17" s="179"/>
      <c r="D17" s="179" t="s">
        <v>774</v>
      </c>
      <c r="E17" s="239" t="s">
        <v>234</v>
      </c>
      <c r="F17" s="179" t="s">
        <v>232</v>
      </c>
      <c r="G17" s="179">
        <v>8</v>
      </c>
      <c r="H17" s="290"/>
      <c r="I17" s="249">
        <f t="shared" si="3"/>
        <v>0</v>
      </c>
      <c r="J17" s="279"/>
    </row>
    <row r="18" spans="2:10" s="292" customFormat="1" x14ac:dyDescent="0.35">
      <c r="B18" s="291"/>
      <c r="C18" s="159" t="s">
        <v>235</v>
      </c>
      <c r="D18" s="283" t="s">
        <v>236</v>
      </c>
      <c r="E18" s="284"/>
      <c r="F18" s="284"/>
      <c r="G18" s="284"/>
      <c r="H18" s="284"/>
      <c r="I18" s="285"/>
    </row>
    <row r="19" spans="2:10" x14ac:dyDescent="0.35">
      <c r="B19" s="241"/>
      <c r="C19" s="179"/>
      <c r="D19" s="179" t="s">
        <v>237</v>
      </c>
      <c r="E19" s="239" t="s">
        <v>813</v>
      </c>
      <c r="F19" s="179" t="s">
        <v>232</v>
      </c>
      <c r="G19" s="179">
        <v>8</v>
      </c>
      <c r="H19" s="290"/>
      <c r="I19" s="249">
        <f t="shared" ref="I19:I22" si="4">G19*H19</f>
        <v>0</v>
      </c>
      <c r="J19" s="279"/>
    </row>
    <row r="20" spans="2:10" x14ac:dyDescent="0.35">
      <c r="B20" s="241"/>
      <c r="C20" s="179"/>
      <c r="D20" s="179" t="s">
        <v>238</v>
      </c>
      <c r="E20" s="239" t="s">
        <v>814</v>
      </c>
      <c r="F20" s="179" t="s">
        <v>232</v>
      </c>
      <c r="G20" s="179">
        <v>8</v>
      </c>
      <c r="H20" s="290"/>
      <c r="I20" s="249">
        <f t="shared" si="4"/>
        <v>0</v>
      </c>
      <c r="J20" s="279"/>
    </row>
    <row r="21" spans="2:10" x14ac:dyDescent="0.35">
      <c r="B21" s="241"/>
      <c r="C21" s="179"/>
      <c r="D21" s="179" t="s">
        <v>233</v>
      </c>
      <c r="E21" s="239" t="s">
        <v>815</v>
      </c>
      <c r="F21" s="179" t="s">
        <v>232</v>
      </c>
      <c r="G21" s="179">
        <v>16</v>
      </c>
      <c r="H21" s="290"/>
      <c r="I21" s="249">
        <f t="shared" si="4"/>
        <v>0</v>
      </c>
      <c r="J21" s="279"/>
    </row>
    <row r="22" spans="2:10" x14ac:dyDescent="0.35">
      <c r="B22" s="241"/>
      <c r="C22" s="179"/>
      <c r="D22" s="179" t="s">
        <v>239</v>
      </c>
      <c r="E22" s="239" t="s">
        <v>816</v>
      </c>
      <c r="F22" s="179" t="s">
        <v>232</v>
      </c>
      <c r="G22" s="179">
        <v>24</v>
      </c>
      <c r="H22" s="290"/>
      <c r="I22" s="249">
        <f t="shared" si="4"/>
        <v>0</v>
      </c>
      <c r="J22" s="279"/>
    </row>
    <row r="23" spans="2:10" s="292" customFormat="1" x14ac:dyDescent="0.35">
      <c r="B23" s="291"/>
      <c r="C23" s="159" t="s">
        <v>240</v>
      </c>
      <c r="D23" s="283" t="s">
        <v>241</v>
      </c>
      <c r="E23" s="284"/>
      <c r="F23" s="284"/>
      <c r="G23" s="284"/>
      <c r="H23" s="284"/>
      <c r="I23" s="285"/>
    </row>
    <row r="24" spans="2:10" x14ac:dyDescent="0.35">
      <c r="B24" s="241"/>
      <c r="C24" s="179"/>
      <c r="D24" s="179" t="s">
        <v>231</v>
      </c>
      <c r="E24" s="239" t="s">
        <v>242</v>
      </c>
      <c r="F24" s="179" t="s">
        <v>243</v>
      </c>
      <c r="G24" s="179">
        <v>5000</v>
      </c>
      <c r="H24" s="290"/>
      <c r="I24" s="249">
        <f t="shared" ref="I24:I27" si="5">G24*H24</f>
        <v>0</v>
      </c>
      <c r="J24" s="279"/>
    </row>
    <row r="25" spans="2:10" x14ac:dyDescent="0.35">
      <c r="B25" s="241"/>
      <c r="C25" s="179"/>
      <c r="D25" s="179" t="s">
        <v>244</v>
      </c>
      <c r="E25" s="239" t="s">
        <v>245</v>
      </c>
      <c r="F25" s="179" t="s">
        <v>232</v>
      </c>
      <c r="G25" s="179">
        <v>16</v>
      </c>
      <c r="H25" s="290"/>
      <c r="I25" s="249">
        <f t="shared" si="5"/>
        <v>0</v>
      </c>
      <c r="J25" s="279"/>
    </row>
    <row r="26" spans="2:10" x14ac:dyDescent="0.35">
      <c r="B26" s="241"/>
      <c r="C26" s="179"/>
      <c r="D26" s="179" t="s">
        <v>237</v>
      </c>
      <c r="E26" s="239" t="s">
        <v>246</v>
      </c>
      <c r="F26" s="179" t="s">
        <v>243</v>
      </c>
      <c r="G26" s="179">
        <v>1000</v>
      </c>
      <c r="H26" s="290"/>
      <c r="I26" s="249">
        <f t="shared" si="5"/>
        <v>0</v>
      </c>
      <c r="J26" s="279"/>
    </row>
    <row r="27" spans="2:10" x14ac:dyDescent="0.35">
      <c r="B27" s="241"/>
      <c r="C27" s="179"/>
      <c r="D27" s="179" t="s">
        <v>238</v>
      </c>
      <c r="E27" s="239" t="s">
        <v>817</v>
      </c>
      <c r="F27" s="179" t="s">
        <v>232</v>
      </c>
      <c r="G27" s="179">
        <v>32</v>
      </c>
      <c r="H27" s="290"/>
      <c r="I27" s="249">
        <f t="shared" si="5"/>
        <v>0</v>
      </c>
      <c r="J27" s="279"/>
    </row>
    <row r="28" spans="2:10" s="292" customFormat="1" x14ac:dyDescent="0.35">
      <c r="B28" s="291"/>
      <c r="C28" s="159" t="s">
        <v>247</v>
      </c>
      <c r="D28" s="283" t="s">
        <v>248</v>
      </c>
      <c r="E28" s="284"/>
      <c r="F28" s="284"/>
      <c r="G28" s="284"/>
      <c r="H28" s="284"/>
      <c r="I28" s="285"/>
    </row>
    <row r="29" spans="2:10" x14ac:dyDescent="0.35">
      <c r="B29" s="241"/>
      <c r="C29" s="179"/>
      <c r="D29" s="179" t="s">
        <v>231</v>
      </c>
      <c r="E29" s="239" t="s">
        <v>249</v>
      </c>
      <c r="F29" s="179" t="s">
        <v>250</v>
      </c>
      <c r="G29" s="179">
        <v>1</v>
      </c>
      <c r="H29" s="296">
        <v>58000</v>
      </c>
      <c r="I29" s="297">
        <f t="shared" ref="I29:I30" si="6">G29*H29</f>
        <v>58000</v>
      </c>
      <c r="J29" s="279"/>
    </row>
    <row r="30" spans="2:10" x14ac:dyDescent="0.35">
      <c r="B30" s="241"/>
      <c r="C30" s="179"/>
      <c r="D30" s="179" t="s">
        <v>237</v>
      </c>
      <c r="E30" s="239" t="s">
        <v>251</v>
      </c>
      <c r="F30" s="179" t="s">
        <v>252</v>
      </c>
      <c r="G30" s="249">
        <f>I29</f>
        <v>58000</v>
      </c>
      <c r="H30" s="117"/>
      <c r="I30" s="249">
        <f t="shared" si="6"/>
        <v>0</v>
      </c>
      <c r="J30" s="279"/>
    </row>
    <row r="31" spans="2:10" x14ac:dyDescent="0.35">
      <c r="B31" s="241"/>
      <c r="C31" s="179"/>
      <c r="D31" s="179"/>
      <c r="E31" s="239"/>
      <c r="F31" s="179"/>
      <c r="G31" s="249"/>
      <c r="H31" s="298"/>
      <c r="I31" s="249"/>
      <c r="J31" s="279"/>
    </row>
    <row r="32" spans="2:10" x14ac:dyDescent="0.35">
      <c r="B32" s="291" t="s">
        <v>825</v>
      </c>
      <c r="C32" s="179"/>
      <c r="D32" s="179"/>
      <c r="E32" s="283" t="s">
        <v>827</v>
      </c>
      <c r="F32" s="284"/>
      <c r="G32" s="284"/>
      <c r="H32" s="284"/>
      <c r="I32" s="284"/>
      <c r="J32" s="285"/>
    </row>
    <row r="33" spans="2:10" x14ac:dyDescent="0.35">
      <c r="B33" s="241"/>
      <c r="C33" s="299" t="s">
        <v>828</v>
      </c>
      <c r="D33" s="179"/>
      <c r="E33" s="239" t="s">
        <v>829</v>
      </c>
      <c r="F33" s="179" t="s">
        <v>830</v>
      </c>
      <c r="G33" s="179">
        <v>1</v>
      </c>
      <c r="H33" s="296">
        <v>500000</v>
      </c>
      <c r="I33" s="297">
        <f>H33*G33</f>
        <v>500000</v>
      </c>
      <c r="J33" s="279"/>
    </row>
    <row r="34" spans="2:10" x14ac:dyDescent="0.35">
      <c r="B34" s="241"/>
      <c r="C34" s="179"/>
      <c r="D34" s="179"/>
      <c r="E34" s="239"/>
      <c r="F34" s="179"/>
      <c r="G34" s="249"/>
      <c r="H34" s="249"/>
      <c r="I34" s="249"/>
      <c r="J34" s="279"/>
    </row>
    <row r="35" spans="2:10" x14ac:dyDescent="0.35">
      <c r="B35" s="291" t="s">
        <v>826</v>
      </c>
      <c r="C35" s="159"/>
      <c r="D35" s="283" t="s">
        <v>253</v>
      </c>
      <c r="E35" s="284"/>
      <c r="F35" s="284"/>
      <c r="G35" s="284"/>
      <c r="H35" s="284"/>
      <c r="I35" s="285"/>
      <c r="J35" s="279"/>
    </row>
    <row r="36" spans="2:10" x14ac:dyDescent="0.35">
      <c r="B36" s="241"/>
      <c r="C36" s="179" t="s">
        <v>823</v>
      </c>
      <c r="D36" s="179"/>
      <c r="E36" s="239" t="s">
        <v>254</v>
      </c>
      <c r="F36" s="179" t="s">
        <v>255</v>
      </c>
      <c r="G36" s="179">
        <v>1</v>
      </c>
      <c r="H36" s="290"/>
      <c r="I36" s="249">
        <f t="shared" ref="I36" si="7">G36*H36</f>
        <v>0</v>
      </c>
      <c r="J36" s="279"/>
    </row>
    <row r="37" spans="2:10" x14ac:dyDescent="0.35">
      <c r="B37" s="241"/>
      <c r="C37" s="179" t="s">
        <v>824</v>
      </c>
      <c r="D37" s="179"/>
      <c r="E37" s="239" t="s">
        <v>256</v>
      </c>
      <c r="F37" s="179" t="s">
        <v>257</v>
      </c>
      <c r="G37" s="300">
        <v>12</v>
      </c>
      <c r="H37" s="290"/>
      <c r="I37" s="249">
        <f t="shared" ref="I37" si="8">G37*H37</f>
        <v>0</v>
      </c>
      <c r="J37" s="279"/>
    </row>
    <row r="38" spans="2:10" x14ac:dyDescent="0.35">
      <c r="B38" s="241"/>
      <c r="C38" s="179"/>
      <c r="D38" s="179"/>
      <c r="E38" s="239"/>
      <c r="F38" s="179"/>
      <c r="G38" s="179"/>
      <c r="H38" s="249"/>
      <c r="I38" s="249"/>
      <c r="J38" s="279"/>
    </row>
    <row r="39" spans="2:10" s="292" customFormat="1" x14ac:dyDescent="0.35">
      <c r="B39" s="153" t="s">
        <v>258</v>
      </c>
      <c r="C39" s="154"/>
      <c r="D39" s="154"/>
      <c r="E39" s="154"/>
      <c r="F39" s="154"/>
      <c r="G39" s="154"/>
      <c r="H39" s="155"/>
      <c r="I39" s="248">
        <f>SUM(I4:I38)</f>
        <v>558000</v>
      </c>
    </row>
    <row r="40" spans="2:10" x14ac:dyDescent="0.35">
      <c r="J40" s="279"/>
    </row>
  </sheetData>
  <sheetProtection algorithmName="SHA-512" hashValue="w0OfvLYLY7mEcqOFEdb0pLc137Dn5JrsDamV6o9bgOETmyRZCzAdaBYkMmQr0gvjHuzSob+3AVwGoUypJw0CjQ==" saltValue="HooaueDjOXDp1m7hrhz0qw==" spinCount="100000" sheet="1" objects="1" scenarios="1"/>
  <mergeCells count="13">
    <mergeCell ref="C13:I13"/>
    <mergeCell ref="C2:I2"/>
    <mergeCell ref="B3:D3"/>
    <mergeCell ref="C4:I4"/>
    <mergeCell ref="C7:I7"/>
    <mergeCell ref="B12:I12"/>
    <mergeCell ref="D14:I14"/>
    <mergeCell ref="D18:I18"/>
    <mergeCell ref="D23:I23"/>
    <mergeCell ref="D28:I28"/>
    <mergeCell ref="B39:H39"/>
    <mergeCell ref="D35:I35"/>
    <mergeCell ref="E32:J32"/>
  </mergeCells>
  <phoneticPr fontId="6" type="noConversion"/>
  <pageMargins left="0.7" right="0.7" top="0.75" bottom="0.75" header="0.3" footer="0.3"/>
  <pageSetup paperSize="9" scale="46" fitToHeight="0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CCCC-BE5D-4185-A178-C1A6E126B57D}">
  <sheetPr codeName="Sheet2">
    <pageSetUpPr fitToPage="1"/>
  </sheetPr>
  <dimension ref="B1:J18"/>
  <sheetViews>
    <sheetView view="pageBreakPreview" zoomScale="85" zoomScaleNormal="85" zoomScaleSheetLayoutView="85" workbookViewId="0">
      <selection activeCell="H8" activeCellId="1" sqref="H5:H6 H8:H15"/>
    </sheetView>
  </sheetViews>
  <sheetFormatPr defaultColWidth="9.1796875" defaultRowHeight="14.5" x14ac:dyDescent="0.35"/>
  <cols>
    <col min="1" max="1" width="4.1796875" style="1" customWidth="1"/>
    <col min="2" max="2" width="10.54296875" style="1" bestFit="1" customWidth="1"/>
    <col min="3" max="4" width="9.1796875" style="13"/>
    <col min="5" max="5" width="86.81640625" style="2" customWidth="1"/>
    <col min="6" max="6" width="12" style="13" bestFit="1" customWidth="1"/>
    <col min="7" max="7" width="9.1796875" style="13"/>
    <col min="8" max="8" width="19.36328125" style="14" customWidth="1"/>
    <col min="9" max="9" width="23.7265625" style="14" bestFit="1" customWidth="1"/>
    <col min="10" max="10" width="4.1796875" customWidth="1"/>
    <col min="11" max="16384" width="9.1796875" style="1"/>
  </cols>
  <sheetData>
    <row r="1" spans="2:10" x14ac:dyDescent="0.35">
      <c r="J1" s="1"/>
    </row>
    <row r="2" spans="2:10" s="3" customFormat="1" x14ac:dyDescent="0.35">
      <c r="B2" s="4" t="s">
        <v>4</v>
      </c>
      <c r="C2" s="97" t="s">
        <v>5</v>
      </c>
      <c r="D2" s="97"/>
      <c r="E2" s="97"/>
      <c r="F2" s="97"/>
      <c r="G2" s="97"/>
      <c r="H2" s="97"/>
      <c r="I2" s="97"/>
    </row>
    <row r="3" spans="2:10" s="3" customFormat="1" x14ac:dyDescent="0.35">
      <c r="B3" s="93" t="s">
        <v>206</v>
      </c>
      <c r="C3" s="94"/>
      <c r="D3" s="95"/>
      <c r="E3" s="6" t="s">
        <v>207</v>
      </c>
      <c r="F3" s="5" t="s">
        <v>208</v>
      </c>
      <c r="G3" s="5" t="s">
        <v>209</v>
      </c>
      <c r="H3" s="12" t="s">
        <v>210</v>
      </c>
      <c r="I3" s="12" t="s">
        <v>211</v>
      </c>
    </row>
    <row r="4" spans="2:10" s="3" customFormat="1" x14ac:dyDescent="0.35">
      <c r="B4" s="4" t="s">
        <v>259</v>
      </c>
      <c r="C4" s="96" t="s">
        <v>260</v>
      </c>
      <c r="D4" s="96"/>
      <c r="E4" s="96"/>
      <c r="F4" s="96"/>
      <c r="G4" s="96"/>
      <c r="H4" s="96"/>
      <c r="I4" s="96"/>
    </row>
    <row r="5" spans="2:10" x14ac:dyDescent="0.35">
      <c r="B5" s="8"/>
      <c r="C5" s="10" t="s">
        <v>261</v>
      </c>
      <c r="D5" s="10"/>
      <c r="E5" s="9" t="s">
        <v>262</v>
      </c>
      <c r="F5" s="10" t="s">
        <v>263</v>
      </c>
      <c r="G5" s="10">
        <v>1</v>
      </c>
      <c r="H5" s="290"/>
      <c r="I5" s="11">
        <f t="shared" ref="I5:I15" si="0">G5*H5</f>
        <v>0</v>
      </c>
      <c r="J5" s="1"/>
    </row>
    <row r="6" spans="2:10" x14ac:dyDescent="0.35">
      <c r="B6" s="8"/>
      <c r="C6" s="10" t="s">
        <v>264</v>
      </c>
      <c r="D6" s="10"/>
      <c r="E6" s="9" t="s">
        <v>265</v>
      </c>
      <c r="F6" s="10" t="s">
        <v>263</v>
      </c>
      <c r="G6" s="10">
        <v>1</v>
      </c>
      <c r="H6" s="290"/>
      <c r="I6" s="11">
        <f t="shared" si="0"/>
        <v>0</v>
      </c>
      <c r="J6" s="1"/>
    </row>
    <row r="7" spans="2:10" x14ac:dyDescent="0.35">
      <c r="B7" s="8"/>
      <c r="C7" s="10" t="s">
        <v>266</v>
      </c>
      <c r="D7" s="10"/>
      <c r="E7" s="9" t="s">
        <v>267</v>
      </c>
      <c r="F7" s="10"/>
      <c r="G7" s="10"/>
      <c r="H7" s="11"/>
      <c r="I7" s="11"/>
      <c r="J7" s="1"/>
    </row>
    <row r="8" spans="2:10" x14ac:dyDescent="0.35">
      <c r="B8" s="8"/>
      <c r="C8" s="10"/>
      <c r="D8" s="10" t="s">
        <v>237</v>
      </c>
      <c r="E8" s="64" t="s">
        <v>267</v>
      </c>
      <c r="F8" s="10" t="s">
        <v>268</v>
      </c>
      <c r="G8" s="10">
        <v>12</v>
      </c>
      <c r="H8" s="290"/>
      <c r="I8" s="11">
        <f t="shared" si="0"/>
        <v>0</v>
      </c>
      <c r="J8" s="1"/>
    </row>
    <row r="9" spans="2:10" x14ac:dyDescent="0.35">
      <c r="B9" s="8"/>
      <c r="C9" s="10"/>
      <c r="D9" s="10" t="s">
        <v>238</v>
      </c>
      <c r="E9" s="9" t="s">
        <v>269</v>
      </c>
      <c r="F9" s="10" t="s">
        <v>257</v>
      </c>
      <c r="G9" s="10">
        <v>12</v>
      </c>
      <c r="H9" s="290"/>
      <c r="I9" s="11">
        <f t="shared" si="0"/>
        <v>0</v>
      </c>
      <c r="J9" s="1"/>
    </row>
    <row r="10" spans="2:10" x14ac:dyDescent="0.35">
      <c r="B10" s="8"/>
      <c r="C10" s="10"/>
      <c r="D10" s="10" t="s">
        <v>773</v>
      </c>
      <c r="E10" s="9" t="s">
        <v>270</v>
      </c>
      <c r="F10" s="10" t="s">
        <v>257</v>
      </c>
      <c r="G10" s="10">
        <v>12</v>
      </c>
      <c r="H10" s="290"/>
      <c r="I10" s="11">
        <f t="shared" si="0"/>
        <v>0</v>
      </c>
      <c r="J10" s="1"/>
    </row>
    <row r="11" spans="2:10" x14ac:dyDescent="0.35">
      <c r="B11" s="8"/>
      <c r="C11" s="10"/>
      <c r="D11" s="10" t="s">
        <v>233</v>
      </c>
      <c r="E11" s="9" t="s">
        <v>271</v>
      </c>
      <c r="F11" s="10" t="s">
        <v>215</v>
      </c>
      <c r="G11" s="10">
        <v>1</v>
      </c>
      <c r="H11" s="290"/>
      <c r="I11" s="11">
        <f t="shared" si="0"/>
        <v>0</v>
      </c>
      <c r="J11" s="1"/>
    </row>
    <row r="12" spans="2:10" x14ac:dyDescent="0.35">
      <c r="B12" s="8"/>
      <c r="C12" s="10"/>
      <c r="D12" s="10" t="s">
        <v>774</v>
      </c>
      <c r="E12" s="9" t="s">
        <v>272</v>
      </c>
      <c r="F12" s="10" t="s">
        <v>215</v>
      </c>
      <c r="G12" s="10">
        <v>1</v>
      </c>
      <c r="H12" s="290"/>
      <c r="I12" s="11">
        <f t="shared" si="0"/>
        <v>0</v>
      </c>
      <c r="J12" s="1"/>
    </row>
    <row r="13" spans="2:10" ht="72.5" x14ac:dyDescent="0.35">
      <c r="B13" s="8"/>
      <c r="C13" s="10"/>
      <c r="D13" s="10" t="s">
        <v>775</v>
      </c>
      <c r="E13" s="65" t="s">
        <v>781</v>
      </c>
      <c r="F13" s="10" t="s">
        <v>263</v>
      </c>
      <c r="G13" s="10">
        <v>1</v>
      </c>
      <c r="H13" s="290"/>
      <c r="I13" s="11">
        <f t="shared" si="0"/>
        <v>0</v>
      </c>
      <c r="J13" s="1"/>
    </row>
    <row r="14" spans="2:10" ht="43.5" x14ac:dyDescent="0.35">
      <c r="B14" s="8"/>
      <c r="C14" s="10"/>
      <c r="D14" s="10" t="s">
        <v>239</v>
      </c>
      <c r="E14" s="65" t="s">
        <v>780</v>
      </c>
      <c r="F14" s="10" t="s">
        <v>263</v>
      </c>
      <c r="G14" s="10">
        <v>1</v>
      </c>
      <c r="H14" s="290"/>
      <c r="I14" s="11">
        <f t="shared" si="0"/>
        <v>0</v>
      </c>
      <c r="J14" s="1"/>
    </row>
    <row r="15" spans="2:10" x14ac:dyDescent="0.35">
      <c r="B15" s="8" t="s">
        <v>273</v>
      </c>
      <c r="C15" s="10"/>
      <c r="D15" s="10"/>
      <c r="E15" s="9" t="s">
        <v>274</v>
      </c>
      <c r="F15" s="10" t="s">
        <v>275</v>
      </c>
      <c r="G15" s="10">
        <v>1</v>
      </c>
      <c r="H15" s="290"/>
      <c r="I15" s="11">
        <f t="shared" si="0"/>
        <v>0</v>
      </c>
      <c r="J15" s="1"/>
    </row>
    <row r="16" spans="2:10" s="3" customFormat="1" x14ac:dyDescent="0.35">
      <c r="B16" s="97" t="s">
        <v>258</v>
      </c>
      <c r="C16" s="97"/>
      <c r="D16" s="97"/>
      <c r="E16" s="97"/>
      <c r="F16" s="97"/>
      <c r="G16" s="97"/>
      <c r="H16" s="97"/>
      <c r="I16" s="12">
        <f>SUM(I5:I15)</f>
        <v>0</v>
      </c>
    </row>
    <row r="17" spans="2:10" x14ac:dyDescent="0.35">
      <c r="B17" s="109"/>
      <c r="C17" s="109"/>
      <c r="D17" s="109"/>
      <c r="E17" s="109"/>
      <c r="F17" s="109"/>
      <c r="G17" s="109"/>
      <c r="H17" s="109"/>
      <c r="I17" s="109"/>
      <c r="J17" s="1"/>
    </row>
    <row r="18" spans="2:10" x14ac:dyDescent="0.35">
      <c r="J18" s="1"/>
    </row>
  </sheetData>
  <sheetProtection algorithmName="SHA-512" hashValue="lqNJbFqPZ+d4pvIfcKRKvJX+nnjeJKIQYSCkn0kcHC0fI+mO1sCERB8zK+dDnUFI8oeekUaPiGXfXNGyPCpOpw==" saltValue="3Lm5E8Ej6jVRR/YUTEqjfA==" spinCount="100000" sheet="1" objects="1" scenarios="1"/>
  <mergeCells count="5">
    <mergeCell ref="B3:D3"/>
    <mergeCell ref="C4:I4"/>
    <mergeCell ref="B16:H16"/>
    <mergeCell ref="B17:I17"/>
    <mergeCell ref="C2:I2"/>
  </mergeCells>
  <pageMargins left="0.7" right="0.7" top="0.75" bottom="0.75" header="0.3" footer="0.3"/>
  <pageSetup paperSize="9" scale="46" fitToHeight="0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3F65-7609-447C-B7AE-BB7BA4695377}">
  <sheetPr codeName="Sheet3">
    <pageSetUpPr fitToPage="1"/>
  </sheetPr>
  <dimension ref="B1:J47"/>
  <sheetViews>
    <sheetView view="pageBreakPreview" zoomScale="55" zoomScaleNormal="85" zoomScaleSheetLayoutView="55" workbookViewId="0">
      <selection activeCell="H5" sqref="H5:H10"/>
    </sheetView>
  </sheetViews>
  <sheetFormatPr defaultColWidth="9.1796875" defaultRowHeight="14.5" x14ac:dyDescent="0.35"/>
  <cols>
    <col min="1" max="1" width="4.1796875" style="1" customWidth="1"/>
    <col min="2" max="2" width="6.54296875" style="1" bestFit="1" customWidth="1"/>
    <col min="3" max="3" width="8.81640625" style="13" bestFit="1" customWidth="1"/>
    <col min="4" max="4" width="9.1796875" style="13"/>
    <col min="5" max="5" width="86.7265625" style="2" bestFit="1" customWidth="1"/>
    <col min="6" max="6" width="10.7265625" style="13" customWidth="1"/>
    <col min="7" max="7" width="18.6328125" style="13" customWidth="1"/>
    <col min="8" max="9" width="24.7265625" style="14" customWidth="1"/>
    <col min="10" max="10" width="4.1796875" customWidth="1"/>
    <col min="11" max="11" width="9.1796875" style="1"/>
    <col min="12" max="12" width="82.453125" style="1" bestFit="1" customWidth="1"/>
    <col min="13" max="16384" width="9.1796875" style="1"/>
  </cols>
  <sheetData>
    <row r="1" spans="2:10" x14ac:dyDescent="0.35">
      <c r="B1" s="20"/>
      <c r="C1" s="20"/>
      <c r="D1" s="20"/>
      <c r="E1" s="20"/>
      <c r="F1" s="20"/>
      <c r="G1" s="20"/>
      <c r="H1" s="289"/>
      <c r="I1" s="289"/>
      <c r="J1" s="1"/>
    </row>
    <row r="2" spans="2:10" s="3" customFormat="1" x14ac:dyDescent="0.35">
      <c r="B2" s="4" t="s">
        <v>6</v>
      </c>
      <c r="C2" s="96" t="s">
        <v>7</v>
      </c>
      <c r="D2" s="96"/>
      <c r="E2" s="96"/>
      <c r="F2" s="96"/>
      <c r="G2" s="96"/>
      <c r="H2" s="96"/>
      <c r="I2" s="96"/>
    </row>
    <row r="3" spans="2:10" s="3" customFormat="1" x14ac:dyDescent="0.35">
      <c r="B3" s="97" t="s">
        <v>206</v>
      </c>
      <c r="C3" s="97"/>
      <c r="D3" s="97"/>
      <c r="E3" s="4" t="s">
        <v>207</v>
      </c>
      <c r="F3" s="7" t="s">
        <v>208</v>
      </c>
      <c r="G3" s="5" t="s">
        <v>209</v>
      </c>
      <c r="H3" s="12" t="s">
        <v>210</v>
      </c>
      <c r="I3" s="12" t="s">
        <v>211</v>
      </c>
    </row>
    <row r="4" spans="2:10" s="3" customFormat="1" x14ac:dyDescent="0.35">
      <c r="B4" s="4" t="s">
        <v>276</v>
      </c>
      <c r="C4" s="96" t="s">
        <v>277</v>
      </c>
      <c r="D4" s="96"/>
      <c r="E4" s="96"/>
      <c r="F4" s="96"/>
      <c r="G4" s="96"/>
      <c r="H4" s="96"/>
      <c r="I4" s="96"/>
    </row>
    <row r="5" spans="2:10" x14ac:dyDescent="0.35">
      <c r="B5" s="8"/>
      <c r="C5" s="10" t="s">
        <v>278</v>
      </c>
      <c r="D5" s="10"/>
      <c r="E5" s="64" t="s">
        <v>782</v>
      </c>
      <c r="F5" s="10" t="s">
        <v>279</v>
      </c>
      <c r="G5" s="10">
        <v>60</v>
      </c>
      <c r="H5" s="290"/>
      <c r="I5" s="11">
        <f t="shared" ref="I5:I13" si="0">G5*H5</f>
        <v>0</v>
      </c>
      <c r="J5" s="1"/>
    </row>
    <row r="6" spans="2:10" x14ac:dyDescent="0.35">
      <c r="B6" s="8"/>
      <c r="C6" s="10" t="s">
        <v>280</v>
      </c>
      <c r="D6" s="10"/>
      <c r="E6" s="64" t="s">
        <v>783</v>
      </c>
      <c r="F6" s="10" t="s">
        <v>279</v>
      </c>
      <c r="G6" s="10">
        <v>30</v>
      </c>
      <c r="H6" s="290"/>
      <c r="I6" s="11">
        <f t="shared" si="0"/>
        <v>0</v>
      </c>
      <c r="J6" s="1"/>
    </row>
    <row r="7" spans="2:10" x14ac:dyDescent="0.35">
      <c r="B7" s="8"/>
      <c r="C7" s="10" t="s">
        <v>281</v>
      </c>
      <c r="D7" s="10"/>
      <c r="E7" s="64" t="s">
        <v>784</v>
      </c>
      <c r="F7" s="10" t="s">
        <v>279</v>
      </c>
      <c r="G7" s="10">
        <v>12</v>
      </c>
      <c r="H7" s="290"/>
      <c r="I7" s="11">
        <f t="shared" si="0"/>
        <v>0</v>
      </c>
      <c r="J7" s="1"/>
    </row>
    <row r="8" spans="2:10" x14ac:dyDescent="0.35">
      <c r="B8" s="8"/>
      <c r="C8" s="10" t="s">
        <v>282</v>
      </c>
      <c r="D8" s="10"/>
      <c r="E8" s="9" t="s">
        <v>283</v>
      </c>
      <c r="F8" s="10" t="s">
        <v>275</v>
      </c>
      <c r="G8" s="10">
        <v>2</v>
      </c>
      <c r="H8" s="290"/>
      <c r="I8" s="11">
        <f t="shared" si="0"/>
        <v>0</v>
      </c>
      <c r="J8" s="1"/>
    </row>
    <row r="9" spans="2:10" x14ac:dyDescent="0.35">
      <c r="B9" s="8"/>
      <c r="C9" s="10" t="s">
        <v>284</v>
      </c>
      <c r="D9" s="10"/>
      <c r="E9" s="9" t="s">
        <v>785</v>
      </c>
      <c r="F9" s="10" t="s">
        <v>279</v>
      </c>
      <c r="G9" s="10">
        <v>10</v>
      </c>
      <c r="H9" s="290"/>
      <c r="I9" s="11">
        <f t="shared" si="0"/>
        <v>0</v>
      </c>
      <c r="J9" s="1"/>
    </row>
    <row r="10" spans="2:10" x14ac:dyDescent="0.35">
      <c r="B10" s="8"/>
      <c r="C10" s="10" t="s">
        <v>285</v>
      </c>
      <c r="D10" s="10"/>
      <c r="E10" s="9" t="s">
        <v>786</v>
      </c>
      <c r="F10" s="10" t="s">
        <v>279</v>
      </c>
      <c r="G10" s="10">
        <v>10</v>
      </c>
      <c r="H10" s="290"/>
      <c r="I10" s="11">
        <f t="shared" si="0"/>
        <v>0</v>
      </c>
      <c r="J10" s="1"/>
    </row>
    <row r="11" spans="2:10" x14ac:dyDescent="0.35">
      <c r="B11" s="8"/>
      <c r="C11" s="10" t="s">
        <v>286</v>
      </c>
      <c r="D11" s="10"/>
      <c r="E11" s="9" t="s">
        <v>287</v>
      </c>
      <c r="F11" s="10" t="s">
        <v>288</v>
      </c>
      <c r="G11" s="10">
        <v>1</v>
      </c>
      <c r="H11" s="77">
        <f>12*2*20000</f>
        <v>480000</v>
      </c>
      <c r="I11" s="79">
        <f t="shared" si="0"/>
        <v>480000</v>
      </c>
      <c r="J11" s="1"/>
    </row>
    <row r="12" spans="2:10" x14ac:dyDescent="0.35">
      <c r="B12" s="8"/>
      <c r="C12" s="10" t="s">
        <v>289</v>
      </c>
      <c r="D12" s="10"/>
      <c r="E12" s="9" t="s">
        <v>290</v>
      </c>
      <c r="F12" s="10" t="s">
        <v>252</v>
      </c>
      <c r="G12" s="11">
        <f>I11</f>
        <v>480000</v>
      </c>
      <c r="H12" s="117"/>
      <c r="I12" s="11"/>
      <c r="J12" s="1"/>
    </row>
    <row r="13" spans="2:10" x14ac:dyDescent="0.35">
      <c r="B13" s="8"/>
      <c r="C13" s="10" t="s">
        <v>291</v>
      </c>
      <c r="D13" s="10"/>
      <c r="E13" s="9" t="s">
        <v>292</v>
      </c>
      <c r="F13" s="10" t="s">
        <v>293</v>
      </c>
      <c r="G13" s="10">
        <v>1</v>
      </c>
      <c r="H13" s="290"/>
      <c r="I13" s="11">
        <f t="shared" si="0"/>
        <v>0</v>
      </c>
      <c r="J13" s="1"/>
    </row>
    <row r="14" spans="2:10" s="3" customFormat="1" x14ac:dyDescent="0.35">
      <c r="B14" s="4" t="s">
        <v>294</v>
      </c>
      <c r="C14" s="96" t="s">
        <v>295</v>
      </c>
      <c r="D14" s="96"/>
      <c r="E14" s="96"/>
      <c r="F14" s="96"/>
      <c r="G14" s="96"/>
      <c r="H14" s="96"/>
      <c r="I14" s="96"/>
    </row>
    <row r="15" spans="2:10" x14ac:dyDescent="0.35">
      <c r="B15" s="8"/>
      <c r="C15" s="10" t="s">
        <v>296</v>
      </c>
      <c r="D15" s="10"/>
      <c r="E15" s="9" t="s">
        <v>297</v>
      </c>
      <c r="F15" s="10" t="s">
        <v>279</v>
      </c>
      <c r="G15" s="10">
        <v>4</v>
      </c>
      <c r="H15" s="290"/>
      <c r="I15" s="11">
        <f t="shared" ref="I15:I18" si="1">G15*H15</f>
        <v>0</v>
      </c>
      <c r="J15" s="1"/>
    </row>
    <row r="16" spans="2:10" x14ac:dyDescent="0.35">
      <c r="B16" s="8"/>
      <c r="C16" s="10" t="s">
        <v>298</v>
      </c>
      <c r="D16" s="10"/>
      <c r="E16" s="9" t="s">
        <v>299</v>
      </c>
      <c r="F16" s="10" t="s">
        <v>279</v>
      </c>
      <c r="G16" s="10">
        <v>12</v>
      </c>
      <c r="H16" s="290"/>
      <c r="I16" s="11">
        <f t="shared" si="1"/>
        <v>0</v>
      </c>
      <c r="J16" s="1"/>
    </row>
    <row r="17" spans="2:10" x14ac:dyDescent="0.35">
      <c r="B17" s="8"/>
      <c r="C17" s="10" t="s">
        <v>300</v>
      </c>
      <c r="D17" s="10"/>
      <c r="E17" s="9" t="s">
        <v>818</v>
      </c>
      <c r="F17" s="10" t="s">
        <v>279</v>
      </c>
      <c r="G17" s="10">
        <v>3</v>
      </c>
      <c r="H17" s="290"/>
      <c r="I17" s="11">
        <f t="shared" si="1"/>
        <v>0</v>
      </c>
      <c r="J17" s="1"/>
    </row>
    <row r="18" spans="2:10" x14ac:dyDescent="0.35">
      <c r="B18" s="8"/>
      <c r="C18" s="10" t="s">
        <v>301</v>
      </c>
      <c r="D18" s="10"/>
      <c r="E18" s="9" t="s">
        <v>819</v>
      </c>
      <c r="F18" s="10" t="s">
        <v>275</v>
      </c>
      <c r="G18" s="10">
        <v>2</v>
      </c>
      <c r="H18" s="290"/>
      <c r="I18" s="11">
        <f t="shared" si="1"/>
        <v>0</v>
      </c>
      <c r="J18" s="1"/>
    </row>
    <row r="19" spans="2:10" s="3" customFormat="1" x14ac:dyDescent="0.35">
      <c r="B19" s="4" t="s">
        <v>302</v>
      </c>
      <c r="C19" s="96" t="s">
        <v>303</v>
      </c>
      <c r="D19" s="96"/>
      <c r="E19" s="96"/>
      <c r="F19" s="96"/>
      <c r="G19" s="96"/>
      <c r="H19" s="96"/>
      <c r="I19" s="96"/>
    </row>
    <row r="20" spans="2:10" x14ac:dyDescent="0.35">
      <c r="B20" s="8"/>
      <c r="C20" s="10" t="s">
        <v>304</v>
      </c>
      <c r="D20" s="10"/>
      <c r="E20" s="9" t="s">
        <v>820</v>
      </c>
      <c r="F20" s="10" t="s">
        <v>275</v>
      </c>
      <c r="G20" s="10">
        <v>10</v>
      </c>
      <c r="H20" s="290"/>
      <c r="I20" s="11">
        <f t="shared" ref="I20:I36" si="2">G20*H20</f>
        <v>0</v>
      </c>
      <c r="J20" s="1"/>
    </row>
    <row r="21" spans="2:10" x14ac:dyDescent="0.35">
      <c r="B21" s="8"/>
      <c r="C21" s="10" t="s">
        <v>305</v>
      </c>
      <c r="D21" s="10"/>
      <c r="E21" s="9" t="s">
        <v>787</v>
      </c>
      <c r="F21" s="10" t="s">
        <v>275</v>
      </c>
      <c r="G21" s="10">
        <v>2</v>
      </c>
      <c r="H21" s="290"/>
      <c r="I21" s="11">
        <f t="shared" si="2"/>
        <v>0</v>
      </c>
      <c r="J21" s="1"/>
    </row>
    <row r="22" spans="2:10" x14ac:dyDescent="0.35">
      <c r="B22" s="8"/>
      <c r="C22" s="10" t="s">
        <v>306</v>
      </c>
      <c r="D22" s="10"/>
      <c r="E22" s="9" t="s">
        <v>307</v>
      </c>
      <c r="F22" s="10" t="s">
        <v>275</v>
      </c>
      <c r="G22" s="10">
        <v>1</v>
      </c>
      <c r="H22" s="290"/>
      <c r="I22" s="11">
        <f t="shared" si="2"/>
        <v>0</v>
      </c>
      <c r="J22" s="1"/>
    </row>
    <row r="23" spans="2:10" x14ac:dyDescent="0.35">
      <c r="B23" s="8"/>
      <c r="C23" s="10" t="s">
        <v>308</v>
      </c>
      <c r="D23" s="10"/>
      <c r="E23" s="9" t="s">
        <v>309</v>
      </c>
      <c r="F23" s="10" t="s">
        <v>275</v>
      </c>
      <c r="G23" s="10">
        <v>1</v>
      </c>
      <c r="H23" s="290"/>
      <c r="I23" s="11">
        <f t="shared" si="2"/>
        <v>0</v>
      </c>
      <c r="J23" s="1"/>
    </row>
    <row r="24" spans="2:10" x14ac:dyDescent="0.35">
      <c r="B24" s="8"/>
      <c r="C24" s="10" t="s">
        <v>310</v>
      </c>
      <c r="D24" s="10"/>
      <c r="E24" s="9" t="s">
        <v>788</v>
      </c>
      <c r="F24" s="10" t="s">
        <v>275</v>
      </c>
      <c r="G24" s="10">
        <v>2</v>
      </c>
      <c r="H24" s="290"/>
      <c r="I24" s="11">
        <f t="shared" si="2"/>
        <v>0</v>
      </c>
      <c r="J24" s="1"/>
    </row>
    <row r="25" spans="2:10" x14ac:dyDescent="0.35">
      <c r="B25" s="8"/>
      <c r="C25" s="10" t="s">
        <v>311</v>
      </c>
      <c r="D25" s="10"/>
      <c r="E25" s="9" t="s">
        <v>789</v>
      </c>
      <c r="F25" s="10" t="s">
        <v>275</v>
      </c>
      <c r="G25" s="10">
        <v>6</v>
      </c>
      <c r="H25" s="290"/>
      <c r="I25" s="11">
        <f t="shared" si="2"/>
        <v>0</v>
      </c>
      <c r="J25" s="1"/>
    </row>
    <row r="26" spans="2:10" x14ac:dyDescent="0.35">
      <c r="B26" s="8"/>
      <c r="C26" s="10" t="s">
        <v>312</v>
      </c>
      <c r="D26" s="10"/>
      <c r="E26" s="9" t="s">
        <v>790</v>
      </c>
      <c r="F26" s="10" t="s">
        <v>275</v>
      </c>
      <c r="G26" s="10">
        <v>5</v>
      </c>
      <c r="H26" s="290"/>
      <c r="I26" s="11">
        <f t="shared" si="2"/>
        <v>0</v>
      </c>
      <c r="J26" s="1"/>
    </row>
    <row r="27" spans="2:10" x14ac:dyDescent="0.35">
      <c r="B27" s="8"/>
      <c r="C27" s="10" t="s">
        <v>313</v>
      </c>
      <c r="D27" s="10"/>
      <c r="E27" s="9" t="s">
        <v>791</v>
      </c>
      <c r="F27" s="10" t="s">
        <v>275</v>
      </c>
      <c r="G27" s="10">
        <v>3</v>
      </c>
      <c r="H27" s="290"/>
      <c r="I27" s="11">
        <f t="shared" si="2"/>
        <v>0</v>
      </c>
      <c r="J27" s="1"/>
    </row>
    <row r="28" spans="2:10" x14ac:dyDescent="0.35">
      <c r="B28" s="8"/>
      <c r="C28" s="10" t="s">
        <v>314</v>
      </c>
      <c r="D28" s="10"/>
      <c r="E28" s="9" t="s">
        <v>792</v>
      </c>
      <c r="F28" s="10" t="s">
        <v>275</v>
      </c>
      <c r="G28" s="10">
        <v>2</v>
      </c>
      <c r="H28" s="290"/>
      <c r="I28" s="11">
        <f t="shared" si="2"/>
        <v>0</v>
      </c>
      <c r="J28" s="1"/>
    </row>
    <row r="29" spans="2:10" x14ac:dyDescent="0.35">
      <c r="B29" s="8"/>
      <c r="C29" s="10" t="s">
        <v>315</v>
      </c>
      <c r="D29" s="10"/>
      <c r="E29" s="9" t="s">
        <v>316</v>
      </c>
      <c r="F29" s="10" t="s">
        <v>275</v>
      </c>
      <c r="G29" s="10">
        <v>1</v>
      </c>
      <c r="H29" s="290"/>
      <c r="I29" s="11">
        <f t="shared" si="2"/>
        <v>0</v>
      </c>
      <c r="J29" s="1"/>
    </row>
    <row r="30" spans="2:10" x14ac:dyDescent="0.35">
      <c r="B30" s="8"/>
      <c r="C30" s="10" t="s">
        <v>317</v>
      </c>
      <c r="D30" s="10"/>
      <c r="E30" s="9" t="s">
        <v>318</v>
      </c>
      <c r="F30" s="10" t="s">
        <v>275</v>
      </c>
      <c r="G30" s="10">
        <v>1</v>
      </c>
      <c r="H30" s="290"/>
      <c r="I30" s="11">
        <f t="shared" si="2"/>
        <v>0</v>
      </c>
      <c r="J30" s="1"/>
    </row>
    <row r="31" spans="2:10" x14ac:dyDescent="0.35">
      <c r="B31" s="8"/>
      <c r="C31" s="10" t="s">
        <v>319</v>
      </c>
      <c r="D31" s="10"/>
      <c r="E31" s="9" t="s">
        <v>320</v>
      </c>
      <c r="F31" s="10" t="s">
        <v>275</v>
      </c>
      <c r="G31" s="10">
        <v>2</v>
      </c>
      <c r="H31" s="290"/>
      <c r="I31" s="11">
        <f t="shared" si="2"/>
        <v>0</v>
      </c>
      <c r="J31" s="1"/>
    </row>
    <row r="32" spans="2:10" x14ac:dyDescent="0.35">
      <c r="B32" s="8"/>
      <c r="C32" s="10" t="s">
        <v>321</v>
      </c>
      <c r="D32" s="10"/>
      <c r="E32" s="9" t="s">
        <v>322</v>
      </c>
      <c r="F32" s="10" t="s">
        <v>275</v>
      </c>
      <c r="G32" s="10">
        <v>1</v>
      </c>
      <c r="H32" s="290"/>
      <c r="I32" s="11">
        <f t="shared" si="2"/>
        <v>0</v>
      </c>
      <c r="J32" s="1"/>
    </row>
    <row r="33" spans="2:10" x14ac:dyDescent="0.35">
      <c r="B33" s="8"/>
      <c r="C33" s="10" t="s">
        <v>323</v>
      </c>
      <c r="D33" s="10"/>
      <c r="E33" s="9" t="s">
        <v>324</v>
      </c>
      <c r="F33" s="10" t="s">
        <v>275</v>
      </c>
      <c r="G33" s="10">
        <v>1</v>
      </c>
      <c r="H33" s="290"/>
      <c r="I33" s="11">
        <f t="shared" si="2"/>
        <v>0</v>
      </c>
      <c r="J33" s="1"/>
    </row>
    <row r="34" spans="2:10" x14ac:dyDescent="0.35">
      <c r="B34" s="8"/>
      <c r="C34" s="10" t="s">
        <v>325</v>
      </c>
      <c r="D34" s="10"/>
      <c r="E34" s="9" t="s">
        <v>326</v>
      </c>
      <c r="F34" s="10" t="s">
        <v>275</v>
      </c>
      <c r="G34" s="10">
        <v>1</v>
      </c>
      <c r="H34" s="290"/>
      <c r="I34" s="11">
        <f t="shared" si="2"/>
        <v>0</v>
      </c>
      <c r="J34" s="1"/>
    </row>
    <row r="35" spans="2:10" x14ac:dyDescent="0.35">
      <c r="B35" s="8"/>
      <c r="C35" s="10" t="s">
        <v>327</v>
      </c>
      <c r="D35" s="10"/>
      <c r="E35" s="9" t="s">
        <v>328</v>
      </c>
      <c r="F35" s="10" t="s">
        <v>275</v>
      </c>
      <c r="G35" s="10">
        <v>4</v>
      </c>
      <c r="H35" s="290"/>
      <c r="I35" s="11">
        <f t="shared" si="2"/>
        <v>0</v>
      </c>
      <c r="J35" s="1"/>
    </row>
    <row r="36" spans="2:10" x14ac:dyDescent="0.35">
      <c r="B36" s="8"/>
      <c r="C36" s="10" t="s">
        <v>329</v>
      </c>
      <c r="D36" s="10"/>
      <c r="E36" s="9" t="s">
        <v>330</v>
      </c>
      <c r="F36" s="10" t="s">
        <v>275</v>
      </c>
      <c r="G36" s="10">
        <v>3</v>
      </c>
      <c r="H36" s="290"/>
      <c r="I36" s="11">
        <f t="shared" si="2"/>
        <v>0</v>
      </c>
      <c r="J36" s="1"/>
    </row>
    <row r="37" spans="2:10" ht="29" x14ac:dyDescent="0.35">
      <c r="B37" s="8"/>
      <c r="C37" s="10" t="s">
        <v>331</v>
      </c>
      <c r="D37" s="10"/>
      <c r="E37" s="9" t="s">
        <v>332</v>
      </c>
      <c r="F37" s="10" t="s">
        <v>275</v>
      </c>
      <c r="G37" s="10">
        <v>2</v>
      </c>
      <c r="H37" s="290"/>
      <c r="I37" s="11">
        <f>G37*H37</f>
        <v>0</v>
      </c>
      <c r="J37" s="1"/>
    </row>
    <row r="38" spans="2:10" x14ac:dyDescent="0.35">
      <c r="B38" s="8"/>
      <c r="C38" s="10" t="s">
        <v>333</v>
      </c>
      <c r="D38" s="10"/>
      <c r="E38" s="9" t="s">
        <v>793</v>
      </c>
      <c r="F38" s="10" t="s">
        <v>257</v>
      </c>
      <c r="G38" s="10">
        <v>12</v>
      </c>
      <c r="H38" s="290"/>
      <c r="I38" s="11">
        <f>G38*H38</f>
        <v>0</v>
      </c>
      <c r="J38" s="1"/>
    </row>
    <row r="39" spans="2:10" s="3" customFormat="1" x14ac:dyDescent="0.35">
      <c r="B39" s="4" t="s">
        <v>334</v>
      </c>
      <c r="C39" s="96" t="s">
        <v>335</v>
      </c>
      <c r="D39" s="96"/>
      <c r="E39" s="96"/>
      <c r="F39" s="96"/>
      <c r="G39" s="96"/>
      <c r="H39" s="96"/>
      <c r="I39" s="96"/>
    </row>
    <row r="40" spans="2:10" s="3" customFormat="1" x14ac:dyDescent="0.35">
      <c r="B40" s="4"/>
      <c r="C40" s="10" t="s">
        <v>336</v>
      </c>
      <c r="D40" s="10"/>
      <c r="E40" s="9" t="s">
        <v>337</v>
      </c>
      <c r="F40" s="10" t="s">
        <v>215</v>
      </c>
      <c r="G40" s="10">
        <v>1</v>
      </c>
      <c r="H40" s="290"/>
      <c r="I40" s="11">
        <f>G40*H40</f>
        <v>0</v>
      </c>
    </row>
    <row r="41" spans="2:10" x14ac:dyDescent="0.35">
      <c r="B41" s="8"/>
      <c r="C41" s="10"/>
      <c r="D41" s="10"/>
      <c r="E41" s="9"/>
      <c r="F41" s="10"/>
      <c r="G41" s="10"/>
      <c r="H41" s="11"/>
      <c r="I41" s="11"/>
      <c r="J41" s="1"/>
    </row>
    <row r="42" spans="2:10" s="3" customFormat="1" x14ac:dyDescent="0.35">
      <c r="B42" s="4" t="s">
        <v>338</v>
      </c>
      <c r="C42" s="96" t="s">
        <v>339</v>
      </c>
      <c r="D42" s="96"/>
      <c r="E42" s="96"/>
      <c r="F42" s="96"/>
      <c r="G42" s="96"/>
      <c r="H42" s="96"/>
      <c r="I42" s="96"/>
    </row>
    <row r="43" spans="2:10" x14ac:dyDescent="0.35">
      <c r="B43" s="8"/>
      <c r="C43" s="10" t="s">
        <v>340</v>
      </c>
      <c r="D43" s="10"/>
      <c r="E43" s="9" t="s">
        <v>795</v>
      </c>
      <c r="F43" s="10" t="s">
        <v>215</v>
      </c>
      <c r="G43" s="10">
        <v>1</v>
      </c>
      <c r="H43" s="290"/>
      <c r="I43" s="11">
        <f>G43*H43</f>
        <v>0</v>
      </c>
      <c r="J43" s="1"/>
    </row>
    <row r="44" spans="2:10" x14ac:dyDescent="0.35">
      <c r="B44" s="8"/>
      <c r="C44" s="10" t="s">
        <v>341</v>
      </c>
      <c r="D44" s="10"/>
      <c r="E44" s="9" t="s">
        <v>794</v>
      </c>
      <c r="F44" s="10" t="s">
        <v>257</v>
      </c>
      <c r="G44" s="10">
        <v>12</v>
      </c>
      <c r="H44" s="290"/>
      <c r="I44" s="11">
        <f>G44*H44</f>
        <v>0</v>
      </c>
      <c r="J44" s="1"/>
    </row>
    <row r="45" spans="2:10" x14ac:dyDescent="0.35">
      <c r="B45" s="97" t="s">
        <v>258</v>
      </c>
      <c r="C45" s="97"/>
      <c r="D45" s="97"/>
      <c r="E45" s="97"/>
      <c r="F45" s="97"/>
      <c r="G45" s="97"/>
      <c r="H45" s="97"/>
      <c r="I45" s="12">
        <f>SUM(I5:I44)</f>
        <v>480000</v>
      </c>
      <c r="J45" s="1"/>
    </row>
    <row r="46" spans="2:10" x14ac:dyDescent="0.35">
      <c r="B46" s="20"/>
      <c r="C46" s="20"/>
      <c r="D46" s="20"/>
      <c r="E46" s="20"/>
      <c r="F46" s="20"/>
      <c r="G46" s="20"/>
      <c r="H46" s="289"/>
      <c r="I46" s="289"/>
      <c r="J46" s="1"/>
    </row>
    <row r="47" spans="2:10" x14ac:dyDescent="0.35">
      <c r="J47" s="1"/>
    </row>
  </sheetData>
  <sheetProtection algorithmName="SHA-512" hashValue="F52OdIUrfZoWfTUE6YqWgvjgulTE+/xx5edCXRyY9bHDiNxJjsMOCnPT0EF9bunEO2uO2wH/QuJJ7zR+OcZMQg==" saltValue="klytryuwrwkvg6ma+ZVNOg==" spinCount="100000" sheet="1" objects="1" scenarios="1"/>
  <mergeCells count="8">
    <mergeCell ref="C2:I2"/>
    <mergeCell ref="B3:D3"/>
    <mergeCell ref="B45:H45"/>
    <mergeCell ref="C4:I4"/>
    <mergeCell ref="C14:I14"/>
    <mergeCell ref="C19:I19"/>
    <mergeCell ref="C39:I39"/>
    <mergeCell ref="C42:I42"/>
  </mergeCells>
  <phoneticPr fontId="6" type="noConversion"/>
  <pageMargins left="0.7" right="0.7" top="0.75" bottom="0.75" header="0.3" footer="0.3"/>
  <pageSetup paperSize="9" scale="44" fitToHeight="0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2CFB-A3B0-4D65-95AC-97FE47130E79}">
  <sheetPr codeName="Sheet4"/>
  <dimension ref="B2:K20"/>
  <sheetViews>
    <sheetView view="pageBreakPreview" zoomScale="70" zoomScaleNormal="100" zoomScaleSheetLayoutView="70" workbookViewId="0">
      <selection activeCell="N22" sqref="N22"/>
    </sheetView>
  </sheetViews>
  <sheetFormatPr defaultColWidth="9.1796875" defaultRowHeight="14.5" x14ac:dyDescent="0.35"/>
  <cols>
    <col min="1" max="1" width="2" style="144" customWidth="1"/>
    <col min="2" max="2" width="8.26953125" style="144" bestFit="1" customWidth="1"/>
    <col min="3" max="3" width="7.453125" style="144" customWidth="1"/>
    <col min="4" max="4" width="3.54296875" style="144" bestFit="1" customWidth="1"/>
    <col min="5" max="5" width="64.08984375" style="146" customWidth="1"/>
    <col min="6" max="6" width="10.1796875" style="144" bestFit="1" customWidth="1"/>
    <col min="7" max="7" width="9.1796875" style="144" customWidth="1"/>
    <col min="8" max="8" width="19.1796875" style="148" customWidth="1"/>
    <col min="9" max="9" width="20.81640625" style="148" customWidth="1"/>
    <col min="10" max="10" width="3.26953125" style="144" customWidth="1"/>
    <col min="11" max="16384" width="9.1796875" style="144"/>
  </cols>
  <sheetData>
    <row r="2" spans="2:11" x14ac:dyDescent="0.35">
      <c r="B2" s="139" t="s">
        <v>8</v>
      </c>
      <c r="C2" s="139"/>
      <c r="D2" s="139"/>
      <c r="E2" s="139" t="s">
        <v>9</v>
      </c>
      <c r="F2" s="139"/>
      <c r="G2" s="139"/>
      <c r="H2" s="139"/>
      <c r="I2" s="139"/>
    </row>
    <row r="3" spans="2:11" x14ac:dyDescent="0.35">
      <c r="B3" s="139" t="s">
        <v>206</v>
      </c>
      <c r="C3" s="139"/>
      <c r="D3" s="139"/>
      <c r="E3" s="252" t="s">
        <v>207</v>
      </c>
      <c r="F3" s="159" t="s">
        <v>208</v>
      </c>
      <c r="G3" s="159" t="s">
        <v>209</v>
      </c>
      <c r="H3" s="141" t="s">
        <v>210</v>
      </c>
      <c r="I3" s="141" t="s">
        <v>211</v>
      </c>
    </row>
    <row r="4" spans="2:11" x14ac:dyDescent="0.35">
      <c r="B4" s="159" t="s">
        <v>342</v>
      </c>
      <c r="C4" s="153" t="s">
        <v>343</v>
      </c>
      <c r="D4" s="154"/>
      <c r="E4" s="154"/>
      <c r="F4" s="154"/>
      <c r="G4" s="154"/>
      <c r="H4" s="154"/>
      <c r="I4" s="155"/>
    </row>
    <row r="5" spans="2:11" x14ac:dyDescent="0.35">
      <c r="B5" s="179"/>
      <c r="C5" s="159" t="s">
        <v>344</v>
      </c>
      <c r="D5" s="283" t="s">
        <v>345</v>
      </c>
      <c r="E5" s="284"/>
      <c r="F5" s="284"/>
      <c r="G5" s="284"/>
      <c r="H5" s="284"/>
      <c r="I5" s="285"/>
    </row>
    <row r="6" spans="2:11" ht="29" x14ac:dyDescent="0.35">
      <c r="B6" s="179"/>
      <c r="C6" s="179"/>
      <c r="D6" s="179" t="s">
        <v>237</v>
      </c>
      <c r="E6" s="239" t="s">
        <v>346</v>
      </c>
      <c r="F6" s="179" t="s">
        <v>293</v>
      </c>
      <c r="G6" s="179">
        <v>200</v>
      </c>
      <c r="H6" s="211"/>
      <c r="I6" s="131">
        <f t="shared" ref="I6:I8" si="0">H6*G6</f>
        <v>0</v>
      </c>
    </row>
    <row r="7" spans="2:11" ht="29" x14ac:dyDescent="0.35">
      <c r="B7" s="179"/>
      <c r="C7" s="179" t="s">
        <v>347</v>
      </c>
      <c r="D7" s="179"/>
      <c r="E7" s="239" t="s">
        <v>348</v>
      </c>
      <c r="F7" s="179" t="s">
        <v>293</v>
      </c>
      <c r="G7" s="179">
        <v>20</v>
      </c>
      <c r="H7" s="211"/>
      <c r="I7" s="131">
        <f t="shared" si="0"/>
        <v>0</v>
      </c>
    </row>
    <row r="8" spans="2:11" x14ac:dyDescent="0.35">
      <c r="B8" s="179"/>
      <c r="C8" s="179" t="s">
        <v>349</v>
      </c>
      <c r="D8" s="179"/>
      <c r="E8" s="239" t="s">
        <v>350</v>
      </c>
      <c r="F8" s="179" t="s">
        <v>351</v>
      </c>
      <c r="G8" s="179">
        <v>300</v>
      </c>
      <c r="H8" s="211"/>
      <c r="I8" s="131">
        <f t="shared" si="0"/>
        <v>0</v>
      </c>
    </row>
    <row r="9" spans="2:11" x14ac:dyDescent="0.35">
      <c r="B9" s="179"/>
      <c r="C9" s="159" t="s">
        <v>352</v>
      </c>
      <c r="D9" s="283" t="s">
        <v>353</v>
      </c>
      <c r="E9" s="284"/>
      <c r="F9" s="284"/>
      <c r="G9" s="284"/>
      <c r="H9" s="284"/>
      <c r="I9" s="285"/>
    </row>
    <row r="10" spans="2:11" ht="43.5" x14ac:dyDescent="0.35">
      <c r="B10" s="179"/>
      <c r="C10" s="179"/>
      <c r="D10" s="179" t="s">
        <v>231</v>
      </c>
      <c r="E10" s="239" t="s">
        <v>354</v>
      </c>
      <c r="F10" s="179" t="s">
        <v>293</v>
      </c>
      <c r="G10" s="179">
        <v>14</v>
      </c>
      <c r="H10" s="211"/>
      <c r="I10" s="131">
        <f>H10*G10</f>
        <v>0</v>
      </c>
    </row>
    <row r="11" spans="2:11" x14ac:dyDescent="0.35">
      <c r="B11" s="286" t="s">
        <v>355</v>
      </c>
      <c r="C11" s="287"/>
      <c r="D11" s="287"/>
      <c r="E11" s="287"/>
      <c r="F11" s="287"/>
      <c r="G11" s="287"/>
      <c r="H11" s="287"/>
      <c r="I11" s="288"/>
    </row>
    <row r="12" spans="2:11" x14ac:dyDescent="0.35">
      <c r="B12" s="179"/>
      <c r="C12" s="179" t="s">
        <v>356</v>
      </c>
      <c r="D12" s="179"/>
      <c r="E12" s="239" t="s">
        <v>357</v>
      </c>
      <c r="F12" s="179" t="s">
        <v>255</v>
      </c>
      <c r="G12" s="179">
        <v>1</v>
      </c>
      <c r="H12" s="211"/>
      <c r="I12" s="131">
        <f t="shared" ref="I12:I16" si="1">H12*G12</f>
        <v>0</v>
      </c>
      <c r="K12" s="279"/>
    </row>
    <row r="13" spans="2:11" x14ac:dyDescent="0.35">
      <c r="B13" s="179"/>
      <c r="C13" s="179" t="s">
        <v>358</v>
      </c>
      <c r="D13" s="179"/>
      <c r="E13" s="239" t="s">
        <v>359</v>
      </c>
      <c r="F13" s="179" t="s">
        <v>293</v>
      </c>
      <c r="G13" s="179">
        <v>6</v>
      </c>
      <c r="H13" s="211"/>
      <c r="I13" s="131">
        <f t="shared" si="1"/>
        <v>0</v>
      </c>
    </row>
    <row r="14" spans="2:11" x14ac:dyDescent="0.35">
      <c r="B14" s="179"/>
      <c r="C14" s="179" t="s">
        <v>360</v>
      </c>
      <c r="D14" s="179"/>
      <c r="E14" s="239" t="s">
        <v>361</v>
      </c>
      <c r="F14" s="179" t="s">
        <v>293</v>
      </c>
      <c r="G14" s="179">
        <v>20</v>
      </c>
      <c r="H14" s="211"/>
      <c r="I14" s="131">
        <f t="shared" si="1"/>
        <v>0</v>
      </c>
    </row>
    <row r="15" spans="2:11" ht="29" x14ac:dyDescent="0.35">
      <c r="B15" s="179"/>
      <c r="C15" s="179" t="s">
        <v>362</v>
      </c>
      <c r="D15" s="179"/>
      <c r="E15" s="239" t="s">
        <v>363</v>
      </c>
      <c r="F15" s="179" t="s">
        <v>255</v>
      </c>
      <c r="G15" s="179">
        <v>1</v>
      </c>
      <c r="H15" s="211"/>
      <c r="I15" s="131">
        <f t="shared" si="1"/>
        <v>0</v>
      </c>
    </row>
    <row r="16" spans="2:11" x14ac:dyDescent="0.35">
      <c r="B16" s="179"/>
      <c r="C16" s="179" t="s">
        <v>364</v>
      </c>
      <c r="D16" s="179"/>
      <c r="E16" s="239" t="s">
        <v>365</v>
      </c>
      <c r="F16" s="179" t="s">
        <v>293</v>
      </c>
      <c r="G16" s="179">
        <v>2</v>
      </c>
      <c r="H16" s="211"/>
      <c r="I16" s="131">
        <f t="shared" si="1"/>
        <v>0</v>
      </c>
    </row>
    <row r="17" spans="2:9" x14ac:dyDescent="0.35">
      <c r="B17" s="159" t="s">
        <v>366</v>
      </c>
      <c r="C17" s="153" t="s">
        <v>367</v>
      </c>
      <c r="D17" s="154"/>
      <c r="E17" s="154"/>
      <c r="F17" s="154"/>
      <c r="G17" s="154"/>
      <c r="H17" s="154"/>
      <c r="I17" s="155"/>
    </row>
    <row r="18" spans="2:9" x14ac:dyDescent="0.35">
      <c r="B18" s="179"/>
      <c r="C18" s="179" t="s">
        <v>368</v>
      </c>
      <c r="D18" s="179"/>
      <c r="E18" s="239" t="s">
        <v>369</v>
      </c>
      <c r="F18" s="179" t="s">
        <v>255</v>
      </c>
      <c r="G18" s="179">
        <v>1</v>
      </c>
      <c r="H18" s="211"/>
      <c r="I18" s="131">
        <f t="shared" ref="I18:I19" si="2">H18*G18</f>
        <v>0</v>
      </c>
    </row>
    <row r="19" spans="2:9" ht="29" x14ac:dyDescent="0.35">
      <c r="B19" s="179"/>
      <c r="C19" s="179" t="s">
        <v>370</v>
      </c>
      <c r="D19" s="179"/>
      <c r="E19" s="239" t="s">
        <v>371</v>
      </c>
      <c r="F19" s="179" t="s">
        <v>372</v>
      </c>
      <c r="G19" s="179">
        <v>600</v>
      </c>
      <c r="H19" s="211"/>
      <c r="I19" s="131">
        <f t="shared" si="2"/>
        <v>0</v>
      </c>
    </row>
    <row r="20" spans="2:9" x14ac:dyDescent="0.35">
      <c r="B20" s="153" t="s">
        <v>258</v>
      </c>
      <c r="C20" s="154"/>
      <c r="D20" s="154"/>
      <c r="E20" s="154"/>
      <c r="F20" s="154"/>
      <c r="G20" s="154"/>
      <c r="H20" s="155"/>
      <c r="I20" s="141">
        <f>SUM(I6:I19)</f>
        <v>0</v>
      </c>
    </row>
  </sheetData>
  <sheetProtection algorithmName="SHA-512" hashValue="qlatXK3CJlb+6k1fl4PmzMKi0IxtkYYWxp5llWn9C1WGgGaPfcoZ8s86PtOodMme7PO15oTyDghDIiQPGpLCwA==" saltValue="n3a1nP0ZAEOphJMbZV6rvA==" spinCount="100000" sheet="1" objects="1" scenarios="1"/>
  <mergeCells count="9">
    <mergeCell ref="B20:H20"/>
    <mergeCell ref="B3:D3"/>
    <mergeCell ref="D5:I5"/>
    <mergeCell ref="D9:I9"/>
    <mergeCell ref="E2:I2"/>
    <mergeCell ref="B2:D2"/>
    <mergeCell ref="B11:I11"/>
    <mergeCell ref="C17:I17"/>
    <mergeCell ref="C4:I4"/>
  </mergeCells>
  <phoneticPr fontId="6" type="noConversion"/>
  <pageMargins left="0.7" right="0.7" top="0.75" bottom="0.75" header="0.3" footer="0.3"/>
  <pageSetup scale="6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D658-DE76-467E-9388-D9F7D4D906AC}">
  <sheetPr codeName="Sheet5"/>
  <dimension ref="B2:I20"/>
  <sheetViews>
    <sheetView view="pageBreakPreview" zoomScale="85" zoomScaleNormal="100" zoomScaleSheetLayoutView="85" workbookViewId="0">
      <selection activeCell="I44" sqref="I44"/>
    </sheetView>
  </sheetViews>
  <sheetFormatPr defaultColWidth="9.1796875" defaultRowHeight="14.5" x14ac:dyDescent="0.35"/>
  <cols>
    <col min="1" max="1" width="3.54296875" style="144" customWidth="1"/>
    <col min="2" max="2" width="8.26953125" style="144" bestFit="1" customWidth="1"/>
    <col min="3" max="3" width="8.81640625" style="144" bestFit="1" customWidth="1"/>
    <col min="4" max="4" width="6.1796875" style="144" customWidth="1"/>
    <col min="5" max="5" width="54.1796875" style="279" customWidth="1"/>
    <col min="6" max="6" width="5.453125" style="146" bestFit="1" customWidth="1"/>
    <col min="7" max="7" width="5.54296875" style="144" bestFit="1" customWidth="1"/>
    <col min="8" max="8" width="24.453125" style="222" customWidth="1"/>
    <col min="9" max="9" width="28.7265625" style="280" customWidth="1"/>
    <col min="10" max="10" width="3.26953125" style="144" customWidth="1"/>
    <col min="11" max="16384" width="9.1796875" style="144"/>
  </cols>
  <sheetData>
    <row r="2" spans="2:9" x14ac:dyDescent="0.35">
      <c r="B2" s="139" t="s">
        <v>10</v>
      </c>
      <c r="C2" s="139"/>
      <c r="D2" s="139"/>
      <c r="E2" s="153" t="s">
        <v>11</v>
      </c>
      <c r="F2" s="154"/>
      <c r="G2" s="154"/>
      <c r="H2" s="154"/>
      <c r="I2" s="155"/>
    </row>
    <row r="3" spans="2:9" x14ac:dyDescent="0.35">
      <c r="B3" s="139" t="s">
        <v>206</v>
      </c>
      <c r="C3" s="139"/>
      <c r="D3" s="139"/>
      <c r="E3" s="252" t="s">
        <v>207</v>
      </c>
      <c r="F3" s="159" t="s">
        <v>208</v>
      </c>
      <c r="G3" s="159" t="s">
        <v>209</v>
      </c>
      <c r="H3" s="192" t="s">
        <v>210</v>
      </c>
      <c r="I3" s="192" t="s">
        <v>211</v>
      </c>
    </row>
    <row r="4" spans="2:9" x14ac:dyDescent="0.35">
      <c r="B4" s="159" t="s">
        <v>373</v>
      </c>
      <c r="C4" s="271" t="s">
        <v>374</v>
      </c>
      <c r="D4" s="272"/>
      <c r="E4" s="272"/>
      <c r="F4" s="272"/>
      <c r="G4" s="272"/>
      <c r="H4" s="272"/>
      <c r="I4" s="273"/>
    </row>
    <row r="5" spans="2:9" x14ac:dyDescent="0.35">
      <c r="B5" s="179"/>
      <c r="C5" s="179" t="s">
        <v>375</v>
      </c>
      <c r="D5" s="179"/>
      <c r="E5" s="241" t="s">
        <v>376</v>
      </c>
      <c r="F5" s="239" t="s">
        <v>377</v>
      </c>
      <c r="G5" s="179">
        <v>20</v>
      </c>
      <c r="H5" s="211"/>
      <c r="I5" s="193">
        <f t="shared" ref="I5:I7" si="0">H5*G5</f>
        <v>0</v>
      </c>
    </row>
    <row r="6" spans="2:9" x14ac:dyDescent="0.35">
      <c r="B6" s="179"/>
      <c r="C6" s="179" t="s">
        <v>378</v>
      </c>
      <c r="D6" s="179"/>
      <c r="E6" s="241" t="s">
        <v>379</v>
      </c>
      <c r="F6" s="239" t="s">
        <v>377</v>
      </c>
      <c r="G6" s="179">
        <v>20</v>
      </c>
      <c r="H6" s="211"/>
      <c r="I6" s="193">
        <f t="shared" si="0"/>
        <v>0</v>
      </c>
    </row>
    <row r="7" spans="2:9" x14ac:dyDescent="0.35">
      <c r="B7" s="179"/>
      <c r="C7" s="179" t="s">
        <v>380</v>
      </c>
      <c r="D7" s="179"/>
      <c r="E7" s="241" t="s">
        <v>381</v>
      </c>
      <c r="F7" s="239" t="s">
        <v>377</v>
      </c>
      <c r="G7" s="179">
        <v>20</v>
      </c>
      <c r="H7" s="211"/>
      <c r="I7" s="193">
        <f t="shared" si="0"/>
        <v>0</v>
      </c>
    </row>
    <row r="8" spans="2:9" x14ac:dyDescent="0.35">
      <c r="B8" s="159" t="s">
        <v>382</v>
      </c>
      <c r="C8" s="271" t="s">
        <v>383</v>
      </c>
      <c r="D8" s="272"/>
      <c r="E8" s="272"/>
      <c r="F8" s="272"/>
      <c r="G8" s="272"/>
      <c r="H8" s="272"/>
      <c r="I8" s="273"/>
    </row>
    <row r="9" spans="2:9" x14ac:dyDescent="0.35">
      <c r="B9" s="179"/>
      <c r="C9" s="179" t="s">
        <v>384</v>
      </c>
      <c r="D9" s="179"/>
      <c r="E9" s="241" t="s">
        <v>385</v>
      </c>
      <c r="F9" s="239" t="s">
        <v>377</v>
      </c>
      <c r="G9" s="179">
        <v>600</v>
      </c>
      <c r="H9" s="211"/>
      <c r="I9" s="193">
        <f t="shared" ref="I9:I14" si="1">H9*G9</f>
        <v>0</v>
      </c>
    </row>
    <row r="10" spans="2:9" x14ac:dyDescent="0.35">
      <c r="B10" s="238"/>
      <c r="C10" s="238" t="s">
        <v>386</v>
      </c>
      <c r="D10" s="238"/>
      <c r="E10" s="239" t="s">
        <v>387</v>
      </c>
      <c r="F10" s="274" t="s">
        <v>377</v>
      </c>
      <c r="G10" s="238">
        <v>350</v>
      </c>
      <c r="H10" s="281"/>
      <c r="I10" s="193">
        <f t="shared" si="1"/>
        <v>0</v>
      </c>
    </row>
    <row r="11" spans="2:9" x14ac:dyDescent="0.35">
      <c r="B11" s="179"/>
      <c r="C11" s="179" t="s">
        <v>388</v>
      </c>
      <c r="D11" s="179"/>
      <c r="E11" s="241" t="s">
        <v>389</v>
      </c>
      <c r="F11" s="239" t="s">
        <v>377</v>
      </c>
      <c r="G11" s="179">
        <v>600</v>
      </c>
      <c r="H11" s="211"/>
      <c r="I11" s="193">
        <f t="shared" si="1"/>
        <v>0</v>
      </c>
    </row>
    <row r="12" spans="2:9" x14ac:dyDescent="0.35">
      <c r="B12" s="179"/>
      <c r="C12" s="179" t="s">
        <v>390</v>
      </c>
      <c r="D12" s="179"/>
      <c r="E12" s="241" t="s">
        <v>391</v>
      </c>
      <c r="F12" s="239" t="s">
        <v>377</v>
      </c>
      <c r="G12" s="179">
        <v>350</v>
      </c>
      <c r="H12" s="211"/>
      <c r="I12" s="193">
        <f t="shared" si="1"/>
        <v>0</v>
      </c>
    </row>
    <row r="13" spans="2:9" x14ac:dyDescent="0.35">
      <c r="B13" s="179"/>
      <c r="C13" s="179" t="s">
        <v>392</v>
      </c>
      <c r="D13" s="179"/>
      <c r="E13" s="241" t="s">
        <v>393</v>
      </c>
      <c r="F13" s="239" t="s">
        <v>377</v>
      </c>
      <c r="G13" s="179">
        <v>50</v>
      </c>
      <c r="H13" s="211"/>
      <c r="I13" s="193">
        <f t="shared" si="1"/>
        <v>0</v>
      </c>
    </row>
    <row r="14" spans="2:9" x14ac:dyDescent="0.35">
      <c r="B14" s="179"/>
      <c r="C14" s="179" t="s">
        <v>394</v>
      </c>
      <c r="D14" s="179"/>
      <c r="E14" s="241" t="s">
        <v>395</v>
      </c>
      <c r="F14" s="239" t="s">
        <v>377</v>
      </c>
      <c r="G14" s="179">
        <v>50</v>
      </c>
      <c r="H14" s="211"/>
      <c r="I14" s="193">
        <f t="shared" si="1"/>
        <v>0</v>
      </c>
    </row>
    <row r="15" spans="2:9" x14ac:dyDescent="0.35">
      <c r="B15" s="159" t="s">
        <v>396</v>
      </c>
      <c r="C15" s="275" t="s">
        <v>397</v>
      </c>
      <c r="D15" s="276"/>
      <c r="E15" s="276"/>
      <c r="F15" s="276"/>
      <c r="G15" s="276"/>
      <c r="H15" s="276"/>
      <c r="I15" s="277"/>
    </row>
    <row r="16" spans="2:9" x14ac:dyDescent="0.35">
      <c r="B16" s="179"/>
      <c r="C16" s="179" t="s">
        <v>398</v>
      </c>
      <c r="D16" s="179"/>
      <c r="E16" s="241" t="s">
        <v>385</v>
      </c>
      <c r="F16" s="278" t="s">
        <v>377</v>
      </c>
      <c r="G16" s="179">
        <v>120</v>
      </c>
      <c r="H16" s="282"/>
      <c r="I16" s="193">
        <f t="shared" ref="I16:I19" si="2">H16*G16</f>
        <v>0</v>
      </c>
    </row>
    <row r="17" spans="2:9" x14ac:dyDescent="0.35">
      <c r="B17" s="179"/>
      <c r="C17" s="179" t="s">
        <v>399</v>
      </c>
      <c r="D17" s="179"/>
      <c r="E17" s="241" t="s">
        <v>387</v>
      </c>
      <c r="F17" s="239" t="s">
        <v>377</v>
      </c>
      <c r="G17" s="179">
        <v>2079</v>
      </c>
      <c r="H17" s="211"/>
      <c r="I17" s="193">
        <f t="shared" si="2"/>
        <v>0</v>
      </c>
    </row>
    <row r="18" spans="2:9" x14ac:dyDescent="0.35">
      <c r="B18" s="179"/>
      <c r="C18" s="179" t="s">
        <v>400</v>
      </c>
      <c r="D18" s="179"/>
      <c r="E18" s="241" t="s">
        <v>389</v>
      </c>
      <c r="F18" s="239" t="s">
        <v>377</v>
      </c>
      <c r="G18" s="179">
        <v>120</v>
      </c>
      <c r="H18" s="211"/>
      <c r="I18" s="193">
        <f t="shared" si="2"/>
        <v>0</v>
      </c>
    </row>
    <row r="19" spans="2:9" x14ac:dyDescent="0.35">
      <c r="B19" s="179"/>
      <c r="C19" s="179" t="s">
        <v>401</v>
      </c>
      <c r="D19" s="179"/>
      <c r="E19" s="241" t="s">
        <v>391</v>
      </c>
      <c r="F19" s="278" t="s">
        <v>377</v>
      </c>
      <c r="G19" s="179">
        <v>2079</v>
      </c>
      <c r="H19" s="282"/>
      <c r="I19" s="193">
        <f t="shared" si="2"/>
        <v>0</v>
      </c>
    </row>
    <row r="20" spans="2:9" x14ac:dyDescent="0.35">
      <c r="B20" s="139" t="s">
        <v>258</v>
      </c>
      <c r="C20" s="139"/>
      <c r="D20" s="139"/>
      <c r="E20" s="139"/>
      <c r="F20" s="139"/>
      <c r="G20" s="139"/>
      <c r="H20" s="139"/>
      <c r="I20" s="192">
        <f>SUM(I5:I19)</f>
        <v>0</v>
      </c>
    </row>
  </sheetData>
  <sheetProtection algorithmName="SHA-512" hashValue="D4kLarXAlGOJSDIlIhTS6SdQUzfcEiGLV25AVqMflnP5uxwgVTlCf5MJ7ruU6tSD99J7Ue8oNH+2UXTqu1Ybyw==" saltValue="bEHDIp3Dh595HXsuq1jOcA==" spinCount="100000" sheet="1" objects="1" scenarios="1"/>
  <mergeCells count="7">
    <mergeCell ref="E2:I2"/>
    <mergeCell ref="B2:D2"/>
    <mergeCell ref="B20:H20"/>
    <mergeCell ref="C4:I4"/>
    <mergeCell ref="C8:I8"/>
    <mergeCell ref="C15:I15"/>
    <mergeCell ref="B3:D3"/>
  </mergeCells>
  <pageMargins left="0.7" right="0.7" top="0.75" bottom="0.75" header="0.3" footer="0.3"/>
  <pageSetup scale="62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5928-ECDC-443C-8986-A7549068C4EF}">
  <sheetPr codeName="Sheet107">
    <pageSetUpPr fitToPage="1"/>
  </sheetPr>
  <dimension ref="B1:K63"/>
  <sheetViews>
    <sheetView view="pageBreakPreview" zoomScale="55" zoomScaleNormal="100" zoomScaleSheetLayoutView="55" workbookViewId="0">
      <selection activeCell="O18" sqref="O18"/>
    </sheetView>
  </sheetViews>
  <sheetFormatPr defaultColWidth="9.1796875" defaultRowHeight="14.5" x14ac:dyDescent="0.35"/>
  <cols>
    <col min="1" max="1" width="2.7265625" style="251" customWidth="1"/>
    <col min="2" max="2" width="9" style="138" bestFit="1" customWidth="1"/>
    <col min="3" max="3" width="10.7265625" style="138" bestFit="1" customWidth="1"/>
    <col min="4" max="4" width="4.453125" style="138" bestFit="1" customWidth="1"/>
    <col min="5" max="5" width="65.7265625" style="138" bestFit="1" customWidth="1"/>
    <col min="6" max="6" width="7.7265625" style="138" bestFit="1" customWidth="1"/>
    <col min="7" max="7" width="8.81640625" style="138" customWidth="1"/>
    <col min="8" max="8" width="25.54296875" style="197" customWidth="1"/>
    <col min="9" max="9" width="27.453125" style="197" customWidth="1"/>
    <col min="10" max="10" width="5.1796875" style="251" customWidth="1"/>
    <col min="11" max="16384" width="9.1796875" style="251"/>
  </cols>
  <sheetData>
    <row r="1" spans="2:9" x14ac:dyDescent="0.35">
      <c r="B1" s="119"/>
      <c r="C1" s="119"/>
      <c r="D1" s="119"/>
      <c r="E1" s="119"/>
      <c r="F1" s="119"/>
      <c r="G1" s="119"/>
      <c r="H1" s="191"/>
      <c r="I1" s="191"/>
    </row>
    <row r="2" spans="2:9" x14ac:dyDescent="0.35">
      <c r="B2" s="120" t="s">
        <v>24</v>
      </c>
      <c r="C2" s="121"/>
      <c r="D2" s="122"/>
      <c r="E2" s="120" t="s">
        <v>402</v>
      </c>
      <c r="F2" s="121"/>
      <c r="G2" s="121"/>
      <c r="H2" s="121"/>
      <c r="I2" s="122"/>
    </row>
    <row r="3" spans="2:9" x14ac:dyDescent="0.35">
      <c r="B3" s="139" t="s">
        <v>206</v>
      </c>
      <c r="C3" s="139"/>
      <c r="D3" s="139"/>
      <c r="E3" s="252" t="s">
        <v>207</v>
      </c>
      <c r="F3" s="159" t="s">
        <v>208</v>
      </c>
      <c r="G3" s="159" t="s">
        <v>209</v>
      </c>
      <c r="H3" s="192" t="s">
        <v>210</v>
      </c>
      <c r="I3" s="192" t="s">
        <v>211</v>
      </c>
    </row>
    <row r="4" spans="2:9" x14ac:dyDescent="0.35">
      <c r="B4" s="128" t="s">
        <v>404</v>
      </c>
      <c r="C4" s="128"/>
      <c r="D4" s="128"/>
      <c r="E4" s="129"/>
      <c r="F4" s="129"/>
      <c r="G4" s="129"/>
      <c r="H4" s="193"/>
      <c r="I4" s="193" t="str">
        <f t="shared" ref="I4:I33" si="0">IF(G4="","",IF(OR(F4="PC Sum",F4="Prov Sum"),G4,G4*H4))</f>
        <v/>
      </c>
    </row>
    <row r="5" spans="2:9" x14ac:dyDescent="0.35">
      <c r="B5" s="128" t="s">
        <v>405</v>
      </c>
      <c r="C5" s="128"/>
      <c r="D5" s="128"/>
      <c r="E5" s="129" t="s">
        <v>406</v>
      </c>
      <c r="F5" s="129"/>
      <c r="G5" s="129"/>
      <c r="H5" s="193"/>
      <c r="I5" s="193" t="str">
        <f t="shared" si="0"/>
        <v/>
      </c>
    </row>
    <row r="6" spans="2:9" x14ac:dyDescent="0.35">
      <c r="B6" s="128" t="s">
        <v>404</v>
      </c>
      <c r="C6" s="128"/>
      <c r="D6" s="128"/>
      <c r="E6" s="129"/>
      <c r="F6" s="129"/>
      <c r="G6" s="129"/>
      <c r="H6" s="193"/>
      <c r="I6" s="193" t="str">
        <f t="shared" si="0"/>
        <v/>
      </c>
    </row>
    <row r="7" spans="2:9" ht="29" x14ac:dyDescent="0.35">
      <c r="B7" s="128"/>
      <c r="C7" s="128" t="s">
        <v>407</v>
      </c>
      <c r="D7" s="128"/>
      <c r="E7" s="129" t="s">
        <v>408</v>
      </c>
      <c r="F7" s="129"/>
      <c r="G7" s="129"/>
      <c r="H7" s="193"/>
      <c r="I7" s="193" t="str">
        <f t="shared" si="0"/>
        <v/>
      </c>
    </row>
    <row r="8" spans="2:9" x14ac:dyDescent="0.35">
      <c r="B8" s="128"/>
      <c r="C8" s="128"/>
      <c r="D8" s="128"/>
      <c r="E8" s="129"/>
      <c r="F8" s="129"/>
      <c r="G8" s="129"/>
      <c r="H8" s="193"/>
      <c r="I8" s="193" t="str">
        <f t="shared" si="0"/>
        <v/>
      </c>
    </row>
    <row r="9" spans="2:9" x14ac:dyDescent="0.35">
      <c r="B9" s="128"/>
      <c r="C9" s="128"/>
      <c r="D9" s="128" t="s">
        <v>409</v>
      </c>
      <c r="E9" s="129" t="s">
        <v>410</v>
      </c>
      <c r="F9" s="129" t="s">
        <v>377</v>
      </c>
      <c r="G9" s="129">
        <v>4800</v>
      </c>
      <c r="H9" s="194"/>
      <c r="I9" s="193">
        <f t="shared" ref="I9" si="1">H9*G9</f>
        <v>0</v>
      </c>
    </row>
    <row r="10" spans="2:9" x14ac:dyDescent="0.35">
      <c r="B10" s="128"/>
      <c r="C10" s="128"/>
      <c r="D10" s="128"/>
      <c r="E10" s="129"/>
      <c r="F10" s="129"/>
      <c r="G10" s="129"/>
      <c r="H10" s="193"/>
      <c r="I10" s="193" t="str">
        <f t="shared" si="0"/>
        <v/>
      </c>
    </row>
    <row r="11" spans="2:9" ht="29" x14ac:dyDescent="0.35">
      <c r="B11" s="133"/>
      <c r="C11" s="128" t="s">
        <v>411</v>
      </c>
      <c r="D11" s="128"/>
      <c r="E11" s="129" t="s">
        <v>412</v>
      </c>
      <c r="F11" s="129" t="s">
        <v>377</v>
      </c>
      <c r="G11" s="129">
        <v>800</v>
      </c>
      <c r="H11" s="194"/>
      <c r="I11" s="193">
        <f t="shared" ref="I11" si="2">H11*G11</f>
        <v>0</v>
      </c>
    </row>
    <row r="12" spans="2:9" x14ac:dyDescent="0.35">
      <c r="B12" s="128" t="s">
        <v>404</v>
      </c>
      <c r="C12" s="128"/>
      <c r="D12" s="128"/>
      <c r="E12" s="129"/>
      <c r="F12" s="129"/>
      <c r="G12" s="129"/>
      <c r="H12" s="193"/>
      <c r="I12" s="193" t="str">
        <f t="shared" si="0"/>
        <v/>
      </c>
    </row>
    <row r="13" spans="2:9" x14ac:dyDescent="0.35">
      <c r="B13" s="128" t="s">
        <v>413</v>
      </c>
      <c r="C13" s="128"/>
      <c r="D13" s="128"/>
      <c r="E13" s="129" t="s">
        <v>414</v>
      </c>
      <c r="F13" s="129"/>
      <c r="G13" s="129"/>
      <c r="H13" s="193"/>
      <c r="I13" s="193" t="str">
        <f t="shared" si="0"/>
        <v/>
      </c>
    </row>
    <row r="14" spans="2:9" x14ac:dyDescent="0.35">
      <c r="B14" s="128" t="s">
        <v>404</v>
      </c>
      <c r="C14" s="128"/>
      <c r="D14" s="128"/>
      <c r="E14" s="129"/>
      <c r="F14" s="129"/>
      <c r="G14" s="129"/>
      <c r="H14" s="193"/>
      <c r="I14" s="193" t="str">
        <f t="shared" si="0"/>
        <v/>
      </c>
    </row>
    <row r="15" spans="2:9" x14ac:dyDescent="0.35">
      <c r="B15" s="133"/>
      <c r="C15" s="128" t="s">
        <v>415</v>
      </c>
      <c r="D15" s="128"/>
      <c r="E15" s="129" t="s">
        <v>416</v>
      </c>
      <c r="F15" s="129" t="s">
        <v>377</v>
      </c>
      <c r="G15" s="129">
        <v>1000</v>
      </c>
      <c r="H15" s="194"/>
      <c r="I15" s="193">
        <f t="shared" ref="I15" si="3">H15*G15</f>
        <v>0</v>
      </c>
    </row>
    <row r="16" spans="2:9" x14ac:dyDescent="0.35">
      <c r="B16" s="133"/>
      <c r="C16" s="128" t="s">
        <v>404</v>
      </c>
      <c r="D16" s="128"/>
      <c r="E16" s="129"/>
      <c r="F16" s="129"/>
      <c r="G16" s="129"/>
      <c r="H16" s="193"/>
      <c r="I16" s="193" t="str">
        <f t="shared" si="0"/>
        <v/>
      </c>
    </row>
    <row r="17" spans="2:9" ht="29" x14ac:dyDescent="0.35">
      <c r="B17" s="133"/>
      <c r="C17" s="128" t="s">
        <v>417</v>
      </c>
      <c r="D17" s="128"/>
      <c r="E17" s="129" t="s">
        <v>418</v>
      </c>
      <c r="F17" s="129" t="s">
        <v>377</v>
      </c>
      <c r="G17" s="129">
        <v>200</v>
      </c>
      <c r="H17" s="194"/>
      <c r="I17" s="193">
        <f t="shared" ref="I17" si="4">H17*G17</f>
        <v>0</v>
      </c>
    </row>
    <row r="18" spans="2:9" x14ac:dyDescent="0.35">
      <c r="B18" s="128" t="s">
        <v>404</v>
      </c>
      <c r="C18" s="128"/>
      <c r="D18" s="128"/>
      <c r="E18" s="129"/>
      <c r="F18" s="129"/>
      <c r="G18" s="129"/>
      <c r="H18" s="193"/>
      <c r="I18" s="193" t="str">
        <f t="shared" si="0"/>
        <v/>
      </c>
    </row>
    <row r="19" spans="2:9" x14ac:dyDescent="0.35">
      <c r="B19" s="128" t="s">
        <v>419</v>
      </c>
      <c r="C19" s="128"/>
      <c r="D19" s="128"/>
      <c r="E19" s="129" t="s">
        <v>420</v>
      </c>
      <c r="F19" s="129"/>
      <c r="G19" s="129"/>
      <c r="H19" s="193"/>
      <c r="I19" s="193" t="str">
        <f t="shared" si="0"/>
        <v/>
      </c>
    </row>
    <row r="20" spans="2:9" x14ac:dyDescent="0.35">
      <c r="B20" s="128" t="s">
        <v>404</v>
      </c>
      <c r="C20" s="128"/>
      <c r="D20" s="128"/>
      <c r="E20" s="129"/>
      <c r="F20" s="129"/>
      <c r="G20" s="129"/>
      <c r="H20" s="193"/>
      <c r="I20" s="193" t="str">
        <f t="shared" si="0"/>
        <v/>
      </c>
    </row>
    <row r="21" spans="2:9" x14ac:dyDescent="0.35">
      <c r="B21" s="133"/>
      <c r="C21" s="128" t="s">
        <v>421</v>
      </c>
      <c r="D21" s="128"/>
      <c r="E21" s="129" t="s">
        <v>422</v>
      </c>
      <c r="F21" s="129" t="s">
        <v>377</v>
      </c>
      <c r="G21" s="129">
        <v>1300</v>
      </c>
      <c r="H21" s="194"/>
      <c r="I21" s="193">
        <f t="shared" ref="I21" si="5">H21*G21</f>
        <v>0</v>
      </c>
    </row>
    <row r="22" spans="2:9" x14ac:dyDescent="0.35">
      <c r="B22" s="128" t="s">
        <v>404</v>
      </c>
      <c r="C22" s="128"/>
      <c r="D22" s="128"/>
      <c r="E22" s="129"/>
      <c r="F22" s="129"/>
      <c r="G22" s="129"/>
      <c r="H22" s="193"/>
      <c r="I22" s="193" t="str">
        <f t="shared" si="0"/>
        <v/>
      </c>
    </row>
    <row r="23" spans="2:9" ht="29" x14ac:dyDescent="0.35">
      <c r="B23" s="128" t="s">
        <v>423</v>
      </c>
      <c r="C23" s="128"/>
      <c r="D23" s="128"/>
      <c r="E23" s="129" t="s">
        <v>424</v>
      </c>
      <c r="F23" s="129"/>
      <c r="G23" s="129"/>
      <c r="H23" s="193"/>
      <c r="I23" s="193" t="str">
        <f t="shared" si="0"/>
        <v/>
      </c>
    </row>
    <row r="24" spans="2:9" x14ac:dyDescent="0.35">
      <c r="B24" s="128" t="s">
        <v>404</v>
      </c>
      <c r="C24" s="128"/>
      <c r="D24" s="128"/>
      <c r="E24" s="129"/>
      <c r="F24" s="129"/>
      <c r="G24" s="129"/>
      <c r="H24" s="193"/>
      <c r="I24" s="193" t="str">
        <f t="shared" si="0"/>
        <v/>
      </c>
    </row>
    <row r="25" spans="2:9" ht="29" x14ac:dyDescent="0.35">
      <c r="B25" s="133"/>
      <c r="C25" s="128" t="s">
        <v>425</v>
      </c>
      <c r="D25" s="128"/>
      <c r="E25" s="129" t="s">
        <v>426</v>
      </c>
      <c r="F25" s="129" t="s">
        <v>377</v>
      </c>
      <c r="G25" s="129">
        <v>1100</v>
      </c>
      <c r="H25" s="194"/>
      <c r="I25" s="193">
        <f t="shared" ref="I25" si="6">H25*G25</f>
        <v>0</v>
      </c>
    </row>
    <row r="26" spans="2:9" x14ac:dyDescent="0.35">
      <c r="B26" s="128" t="s">
        <v>404</v>
      </c>
      <c r="C26" s="128"/>
      <c r="D26" s="128"/>
      <c r="E26" s="129"/>
      <c r="F26" s="129"/>
      <c r="G26" s="129"/>
      <c r="H26" s="193"/>
      <c r="I26" s="193" t="str">
        <f t="shared" si="0"/>
        <v/>
      </c>
    </row>
    <row r="27" spans="2:9" ht="29" x14ac:dyDescent="0.35">
      <c r="B27" s="128" t="s">
        <v>427</v>
      </c>
      <c r="C27" s="128"/>
      <c r="D27" s="128"/>
      <c r="E27" s="129" t="s">
        <v>428</v>
      </c>
      <c r="F27" s="129"/>
      <c r="G27" s="129"/>
      <c r="H27" s="193"/>
      <c r="I27" s="193" t="str">
        <f t="shared" si="0"/>
        <v/>
      </c>
    </row>
    <row r="28" spans="2:9" x14ac:dyDescent="0.35">
      <c r="B28" s="128" t="s">
        <v>404</v>
      </c>
      <c r="C28" s="128"/>
      <c r="D28" s="128"/>
      <c r="E28" s="129"/>
      <c r="F28" s="129"/>
      <c r="G28" s="129"/>
      <c r="H28" s="193"/>
      <c r="I28" s="193" t="str">
        <f t="shared" si="0"/>
        <v/>
      </c>
    </row>
    <row r="29" spans="2:9" ht="29" x14ac:dyDescent="0.35">
      <c r="B29" s="133"/>
      <c r="C29" s="128" t="s">
        <v>429</v>
      </c>
      <c r="D29" s="128"/>
      <c r="E29" s="129" t="s">
        <v>430</v>
      </c>
      <c r="F29" s="129" t="s">
        <v>377</v>
      </c>
      <c r="G29" s="129">
        <v>1800</v>
      </c>
      <c r="H29" s="194"/>
      <c r="I29" s="193">
        <f t="shared" ref="I29" si="7">H29*G29</f>
        <v>0</v>
      </c>
    </row>
    <row r="30" spans="2:9" x14ac:dyDescent="0.35">
      <c r="B30" s="128" t="s">
        <v>404</v>
      </c>
      <c r="C30" s="128"/>
      <c r="D30" s="128"/>
      <c r="E30" s="129"/>
      <c r="F30" s="129"/>
      <c r="G30" s="129"/>
      <c r="H30" s="193"/>
      <c r="I30" s="193" t="str">
        <f t="shared" si="0"/>
        <v/>
      </c>
    </row>
    <row r="31" spans="2:9" x14ac:dyDescent="0.35">
      <c r="B31" s="128" t="s">
        <v>431</v>
      </c>
      <c r="C31" s="128"/>
      <c r="D31" s="128"/>
      <c r="E31" s="129" t="s">
        <v>432</v>
      </c>
      <c r="F31" s="129"/>
      <c r="G31" s="129"/>
      <c r="H31" s="193"/>
      <c r="I31" s="193" t="str">
        <f t="shared" si="0"/>
        <v/>
      </c>
    </row>
    <row r="32" spans="2:9" x14ac:dyDescent="0.35">
      <c r="B32" s="128" t="s">
        <v>404</v>
      </c>
      <c r="C32" s="128"/>
      <c r="D32" s="128"/>
      <c r="E32" s="129"/>
      <c r="F32" s="129"/>
      <c r="G32" s="129"/>
      <c r="H32" s="193"/>
      <c r="I32" s="193" t="str">
        <f t="shared" si="0"/>
        <v/>
      </c>
    </row>
    <row r="33" spans="2:9" x14ac:dyDescent="0.35">
      <c r="B33" s="133"/>
      <c r="C33" s="128" t="s">
        <v>433</v>
      </c>
      <c r="D33" s="128"/>
      <c r="E33" s="129" t="s">
        <v>434</v>
      </c>
      <c r="F33" s="129"/>
      <c r="G33" s="129"/>
      <c r="H33" s="193"/>
      <c r="I33" s="193" t="str">
        <f t="shared" si="0"/>
        <v/>
      </c>
    </row>
    <row r="34" spans="2:9" x14ac:dyDescent="0.35">
      <c r="B34" s="133"/>
      <c r="C34" s="128" t="s">
        <v>404</v>
      </c>
      <c r="D34" s="128"/>
      <c r="E34" s="129"/>
      <c r="F34" s="129"/>
      <c r="G34" s="129"/>
      <c r="H34" s="193"/>
      <c r="I34" s="193"/>
    </row>
    <row r="35" spans="2:9" x14ac:dyDescent="0.35">
      <c r="B35" s="133"/>
      <c r="C35" s="133"/>
      <c r="D35" s="128" t="s">
        <v>409</v>
      </c>
      <c r="E35" s="129" t="s">
        <v>435</v>
      </c>
      <c r="F35" s="129" t="s">
        <v>436</v>
      </c>
      <c r="G35" s="129">
        <v>4000</v>
      </c>
      <c r="H35" s="194"/>
      <c r="I35" s="193">
        <f t="shared" ref="I35" si="8">H35*G35</f>
        <v>0</v>
      </c>
    </row>
    <row r="36" spans="2:9" x14ac:dyDescent="0.35">
      <c r="B36" s="133"/>
      <c r="C36" s="133"/>
      <c r="D36" s="128" t="s">
        <v>404</v>
      </c>
      <c r="E36" s="129"/>
      <c r="F36" s="129"/>
      <c r="G36" s="129"/>
      <c r="H36" s="193"/>
      <c r="I36" s="193"/>
    </row>
    <row r="37" spans="2:9" x14ac:dyDescent="0.35">
      <c r="B37" s="133"/>
      <c r="C37" s="133"/>
      <c r="D37" s="128" t="s">
        <v>437</v>
      </c>
      <c r="E37" s="129" t="s">
        <v>438</v>
      </c>
      <c r="F37" s="129" t="s">
        <v>436</v>
      </c>
      <c r="G37" s="129">
        <v>200</v>
      </c>
      <c r="H37" s="194"/>
      <c r="I37" s="193">
        <f t="shared" ref="I37" si="9">H37*G37</f>
        <v>0</v>
      </c>
    </row>
    <row r="38" spans="2:9" x14ac:dyDescent="0.35">
      <c r="B38" s="128" t="s">
        <v>404</v>
      </c>
      <c r="C38" s="128"/>
      <c r="D38" s="128"/>
      <c r="E38" s="129"/>
      <c r="F38" s="129"/>
      <c r="G38" s="129"/>
      <c r="H38" s="193"/>
      <c r="I38" s="193" t="str">
        <f t="shared" ref="I38:I40" si="10">IF(G38="","",IF(OR(F38="PC Sum",F38="Prov Sum"),G38,G38*H38))</f>
        <v/>
      </c>
    </row>
    <row r="39" spans="2:9" x14ac:dyDescent="0.35">
      <c r="B39" s="128" t="s">
        <v>439</v>
      </c>
      <c r="C39" s="128"/>
      <c r="D39" s="128"/>
      <c r="E39" s="129" t="s">
        <v>440</v>
      </c>
      <c r="F39" s="129" t="s">
        <v>279</v>
      </c>
      <c r="G39" s="129">
        <v>8500</v>
      </c>
      <c r="H39" s="194"/>
      <c r="I39" s="193">
        <f t="shared" ref="I39" si="11">H39*G39</f>
        <v>0</v>
      </c>
    </row>
    <row r="40" spans="2:9" x14ac:dyDescent="0.35">
      <c r="B40" s="128" t="s">
        <v>404</v>
      </c>
      <c r="C40" s="128"/>
      <c r="D40" s="128"/>
      <c r="E40" s="129"/>
      <c r="F40" s="129"/>
      <c r="G40" s="129"/>
      <c r="H40" s="193"/>
      <c r="I40" s="193" t="str">
        <f t="shared" si="10"/>
        <v/>
      </c>
    </row>
    <row r="41" spans="2:9" x14ac:dyDescent="0.35">
      <c r="B41" s="128" t="s">
        <v>442</v>
      </c>
      <c r="C41" s="128"/>
      <c r="D41" s="128"/>
      <c r="E41" s="129" t="s">
        <v>443</v>
      </c>
      <c r="F41" s="129"/>
      <c r="G41" s="129"/>
      <c r="H41" s="193"/>
      <c r="I41" s="193" t="str">
        <f>IF(G41="","",IF(OR(F41="PC Sum",F41="Prov Sum"),G41,G41*H41))</f>
        <v/>
      </c>
    </row>
    <row r="42" spans="2:9" x14ac:dyDescent="0.35">
      <c r="B42" s="128" t="s">
        <v>404</v>
      </c>
      <c r="C42" s="128"/>
      <c r="D42" s="128"/>
      <c r="E42" s="129"/>
      <c r="F42" s="129"/>
      <c r="G42" s="129"/>
      <c r="H42" s="193"/>
      <c r="I42" s="193" t="str">
        <f>IF(G42="","",IF(OR(F42="PC Sum",F42="Prov Sum"),G42,G42*H42))</f>
        <v/>
      </c>
    </row>
    <row r="43" spans="2:9" x14ac:dyDescent="0.35">
      <c r="B43" s="133"/>
      <c r="C43" s="128" t="s">
        <v>444</v>
      </c>
      <c r="D43" s="128"/>
      <c r="E43" s="129" t="s">
        <v>445</v>
      </c>
      <c r="F43" s="129" t="s">
        <v>275</v>
      </c>
      <c r="G43" s="129">
        <v>10</v>
      </c>
      <c r="H43" s="194"/>
      <c r="I43" s="193">
        <f t="shared" ref="I43" si="12">H43*G43</f>
        <v>0</v>
      </c>
    </row>
    <row r="44" spans="2:9" x14ac:dyDescent="0.35">
      <c r="B44" s="128" t="s">
        <v>404</v>
      </c>
      <c r="C44" s="128"/>
      <c r="D44" s="128"/>
      <c r="E44" s="129"/>
      <c r="F44" s="129"/>
      <c r="G44" s="129"/>
      <c r="H44" s="193"/>
      <c r="I44" s="193"/>
    </row>
    <row r="45" spans="2:9" x14ac:dyDescent="0.35">
      <c r="B45" s="128" t="s">
        <v>446</v>
      </c>
      <c r="C45" s="128"/>
      <c r="D45" s="128"/>
      <c r="E45" s="129" t="s">
        <v>447</v>
      </c>
      <c r="F45" s="129" t="s">
        <v>448</v>
      </c>
      <c r="G45" s="129">
        <v>43500</v>
      </c>
      <c r="H45" s="194"/>
      <c r="I45" s="193">
        <f t="shared" ref="I45" si="13">H45*G45</f>
        <v>0</v>
      </c>
    </row>
    <row r="46" spans="2:9" x14ac:dyDescent="0.35">
      <c r="B46" s="128" t="s">
        <v>404</v>
      </c>
      <c r="C46" s="128"/>
      <c r="D46" s="128"/>
      <c r="E46" s="129"/>
      <c r="F46" s="129"/>
      <c r="G46" s="129"/>
      <c r="H46" s="193"/>
      <c r="I46" s="193" t="str">
        <f t="shared" ref="I46:I58" si="14">IF(G46="","",IF(OR(F46="PC Sum",F46="Prov Sum"),G46,G46*H46))</f>
        <v/>
      </c>
    </row>
    <row r="47" spans="2:9" ht="43.5" x14ac:dyDescent="0.35">
      <c r="B47" s="128" t="s">
        <v>449</v>
      </c>
      <c r="C47" s="128"/>
      <c r="D47" s="128"/>
      <c r="E47" s="129" t="s">
        <v>450</v>
      </c>
      <c r="F47" s="129" t="s">
        <v>377</v>
      </c>
      <c r="G47" s="129">
        <v>1870</v>
      </c>
      <c r="H47" s="194"/>
      <c r="I47" s="193">
        <f t="shared" ref="I47" si="15">H47*G47</f>
        <v>0</v>
      </c>
    </row>
    <row r="48" spans="2:9" x14ac:dyDescent="0.35">
      <c r="B48" s="128" t="s">
        <v>404</v>
      </c>
      <c r="C48" s="128"/>
      <c r="D48" s="128"/>
      <c r="E48" s="129"/>
      <c r="F48" s="129"/>
      <c r="G48" s="129"/>
      <c r="H48" s="193"/>
      <c r="I48" s="193" t="str">
        <f t="shared" si="14"/>
        <v/>
      </c>
    </row>
    <row r="49" spans="2:11" x14ac:dyDescent="0.35">
      <c r="B49" s="128" t="s">
        <v>451</v>
      </c>
      <c r="C49" s="128"/>
      <c r="D49" s="128"/>
      <c r="E49" s="129" t="s">
        <v>452</v>
      </c>
      <c r="F49" s="129" t="s">
        <v>275</v>
      </c>
      <c r="G49" s="129">
        <v>10</v>
      </c>
      <c r="H49" s="194"/>
      <c r="I49" s="193">
        <f t="shared" ref="I49" si="16">H49*G49</f>
        <v>0</v>
      </c>
    </row>
    <row r="50" spans="2:11" x14ac:dyDescent="0.35">
      <c r="B50" s="128" t="s">
        <v>404</v>
      </c>
      <c r="C50" s="128"/>
      <c r="D50" s="128"/>
      <c r="E50" s="129"/>
      <c r="F50" s="129"/>
      <c r="G50" s="129"/>
      <c r="H50" s="193"/>
      <c r="I50" s="193" t="str">
        <f t="shared" si="14"/>
        <v/>
      </c>
    </row>
    <row r="51" spans="2:11" x14ac:dyDescent="0.35">
      <c r="B51" s="128" t="s">
        <v>453</v>
      </c>
      <c r="C51" s="128"/>
      <c r="D51" s="128"/>
      <c r="E51" s="268" t="s">
        <v>822</v>
      </c>
      <c r="F51" s="129" t="s">
        <v>275</v>
      </c>
      <c r="G51" s="129">
        <v>10</v>
      </c>
      <c r="H51" s="194"/>
      <c r="I51" s="193">
        <f t="shared" ref="I51" si="17">H51*G51</f>
        <v>0</v>
      </c>
    </row>
    <row r="52" spans="2:11" x14ac:dyDescent="0.35">
      <c r="B52" s="128" t="s">
        <v>404</v>
      </c>
      <c r="C52" s="128"/>
      <c r="D52" s="128"/>
      <c r="E52" s="129"/>
      <c r="F52" s="129"/>
      <c r="G52" s="129"/>
      <c r="H52" s="193"/>
      <c r="I52" s="193" t="str">
        <f t="shared" si="14"/>
        <v/>
      </c>
    </row>
    <row r="53" spans="2:11" x14ac:dyDescent="0.35">
      <c r="B53" s="128" t="s">
        <v>454</v>
      </c>
      <c r="C53" s="128"/>
      <c r="D53" s="128"/>
      <c r="E53" s="129" t="s">
        <v>455</v>
      </c>
      <c r="F53" s="129"/>
      <c r="G53" s="129"/>
      <c r="H53" s="193"/>
      <c r="I53" s="193" t="str">
        <f t="shared" si="14"/>
        <v/>
      </c>
    </row>
    <row r="54" spans="2:11" x14ac:dyDescent="0.35">
      <c r="B54" s="128" t="s">
        <v>404</v>
      </c>
      <c r="C54" s="128"/>
      <c r="D54" s="128"/>
      <c r="E54" s="129"/>
      <c r="F54" s="129"/>
      <c r="G54" s="129"/>
      <c r="H54" s="193"/>
      <c r="I54" s="193" t="str">
        <f t="shared" si="14"/>
        <v/>
      </c>
    </row>
    <row r="55" spans="2:11" s="270" customFormat="1" x14ac:dyDescent="0.35">
      <c r="B55" s="269"/>
      <c r="C55" s="128" t="s">
        <v>456</v>
      </c>
      <c r="D55" s="128"/>
      <c r="E55" s="129" t="s">
        <v>457</v>
      </c>
      <c r="F55" s="129"/>
      <c r="G55" s="129"/>
      <c r="H55" s="193"/>
      <c r="I55" s="193" t="str">
        <f t="shared" si="14"/>
        <v/>
      </c>
      <c r="K55" s="251"/>
    </row>
    <row r="56" spans="2:11" x14ac:dyDescent="0.35">
      <c r="B56" s="133"/>
      <c r="C56" s="128" t="s">
        <v>404</v>
      </c>
      <c r="D56" s="128"/>
      <c r="E56" s="129"/>
      <c r="F56" s="129"/>
      <c r="G56" s="129"/>
      <c r="H56" s="193"/>
      <c r="I56" s="193" t="str">
        <f t="shared" si="14"/>
        <v/>
      </c>
    </row>
    <row r="57" spans="2:11" s="138" customFormat="1" x14ac:dyDescent="0.35">
      <c r="B57" s="133"/>
      <c r="C57" s="133"/>
      <c r="D57" s="128" t="s">
        <v>409</v>
      </c>
      <c r="E57" s="129" t="s">
        <v>458</v>
      </c>
      <c r="F57" s="129" t="s">
        <v>459</v>
      </c>
      <c r="G57" s="129">
        <v>6300</v>
      </c>
      <c r="H57" s="194"/>
      <c r="I57" s="193">
        <f t="shared" ref="I57" si="18">H57*G57</f>
        <v>0</v>
      </c>
      <c r="K57" s="251"/>
    </row>
    <row r="58" spans="2:11" s="138" customFormat="1" x14ac:dyDescent="0.35">
      <c r="B58" s="133"/>
      <c r="C58" s="133"/>
      <c r="D58" s="128" t="s">
        <v>404</v>
      </c>
      <c r="E58" s="129"/>
      <c r="F58" s="129"/>
      <c r="G58" s="129"/>
      <c r="H58" s="193"/>
      <c r="I58" s="193" t="str">
        <f t="shared" si="14"/>
        <v/>
      </c>
      <c r="K58" s="251"/>
    </row>
    <row r="59" spans="2:11" s="138" customFormat="1" x14ac:dyDescent="0.35">
      <c r="B59" s="133"/>
      <c r="C59" s="133"/>
      <c r="D59" s="128" t="s">
        <v>437</v>
      </c>
      <c r="E59" s="129" t="s">
        <v>460</v>
      </c>
      <c r="F59" s="129" t="s">
        <v>459</v>
      </c>
      <c r="G59" s="129">
        <v>24900</v>
      </c>
      <c r="H59" s="194"/>
      <c r="I59" s="193">
        <f t="shared" ref="I59" si="19">H59*G59</f>
        <v>0</v>
      </c>
      <c r="K59" s="251"/>
    </row>
    <row r="60" spans="2:11" s="138" customFormat="1" x14ac:dyDescent="0.35">
      <c r="B60" s="133"/>
      <c r="C60" s="133"/>
      <c r="D60" s="128" t="s">
        <v>404</v>
      </c>
      <c r="E60" s="129"/>
      <c r="F60" s="129"/>
      <c r="G60" s="129"/>
      <c r="H60" s="193"/>
      <c r="I60" s="193"/>
      <c r="K60" s="251"/>
    </row>
    <row r="61" spans="2:11" s="138" customFormat="1" x14ac:dyDescent="0.35">
      <c r="B61" s="133"/>
      <c r="C61" s="133"/>
      <c r="D61" s="128" t="s">
        <v>461</v>
      </c>
      <c r="E61" s="129" t="s">
        <v>462</v>
      </c>
      <c r="F61" s="129" t="s">
        <v>463</v>
      </c>
      <c r="G61" s="129">
        <v>200</v>
      </c>
      <c r="H61" s="194"/>
      <c r="I61" s="193">
        <f>H61*G61</f>
        <v>0</v>
      </c>
      <c r="K61" s="251"/>
    </row>
    <row r="62" spans="2:11" s="138" customFormat="1" x14ac:dyDescent="0.35">
      <c r="B62" s="128" t="s">
        <v>404</v>
      </c>
      <c r="C62" s="128"/>
      <c r="D62" s="128"/>
      <c r="E62" s="129"/>
      <c r="F62" s="129"/>
      <c r="G62" s="129"/>
      <c r="H62" s="193"/>
      <c r="I62" s="193"/>
    </row>
    <row r="63" spans="2:11" s="138" customFormat="1" x14ac:dyDescent="0.35">
      <c r="B63" s="134" t="s">
        <v>441</v>
      </c>
      <c r="C63" s="135"/>
      <c r="D63" s="135"/>
      <c r="E63" s="135"/>
      <c r="F63" s="135"/>
      <c r="G63" s="135"/>
      <c r="H63" s="136"/>
      <c r="I63" s="137">
        <f>SUM(I4:I62)</f>
        <v>0</v>
      </c>
    </row>
  </sheetData>
  <sheetProtection algorithmName="SHA-512" hashValue="nWEumFwc0uw5/z0VH1pic9xEknEvqRuNOcl2kTguQM+An9arZZSpQo70JUo6gJyjay+oiFajwmvGOgIGnj6a8Q==" saltValue="7JhKF4XJHHd5Ti4865Fh8Q==" spinCount="100000" sheet="1" objects="1" scenarios="1"/>
  <mergeCells count="4">
    <mergeCell ref="B63:H63"/>
    <mergeCell ref="E2:I2"/>
    <mergeCell ref="B3:D3"/>
    <mergeCell ref="B2:D2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C2DE-275A-4B8A-AAD3-5793F63761C8}">
  <sheetPr codeName="Sheet110"/>
  <dimension ref="B1:J3039"/>
  <sheetViews>
    <sheetView view="pageBreakPreview" zoomScale="55" zoomScaleNormal="100" zoomScaleSheetLayoutView="55" workbookViewId="0">
      <selection activeCell="P145" sqref="P145"/>
    </sheetView>
  </sheetViews>
  <sheetFormatPr defaultColWidth="9.1796875" defaultRowHeight="14.5" x14ac:dyDescent="0.35"/>
  <cols>
    <col min="1" max="1" width="2.7265625" style="251" customWidth="1"/>
    <col min="2" max="2" width="18.1796875" style="138" bestFit="1" customWidth="1"/>
    <col min="3" max="3" width="10" style="138" bestFit="1" customWidth="1"/>
    <col min="4" max="4" width="5.7265625" style="138" customWidth="1"/>
    <col min="5" max="5" width="87.90625" style="138" customWidth="1"/>
    <col min="6" max="6" width="9.26953125" style="138" customWidth="1"/>
    <col min="7" max="7" width="8.54296875" style="138" customWidth="1"/>
    <col min="8" max="9" width="31.453125" style="197" customWidth="1"/>
    <col min="10" max="10" width="5.1796875" style="251" customWidth="1"/>
    <col min="11" max="16384" width="9.1796875" style="251"/>
  </cols>
  <sheetData>
    <row r="1" spans="2:9" x14ac:dyDescent="0.35">
      <c r="B1" s="119"/>
      <c r="C1" s="119"/>
      <c r="D1" s="119"/>
      <c r="E1" s="119"/>
      <c r="F1" s="119"/>
      <c r="G1" s="119"/>
      <c r="H1" s="191"/>
      <c r="I1" s="191"/>
    </row>
    <row r="2" spans="2:9" x14ac:dyDescent="0.35">
      <c r="B2" s="120" t="s">
        <v>26</v>
      </c>
      <c r="C2" s="121"/>
      <c r="D2" s="122"/>
      <c r="E2" s="120" t="s">
        <v>27</v>
      </c>
      <c r="F2" s="121"/>
      <c r="G2" s="121"/>
      <c r="H2" s="121"/>
      <c r="I2" s="122"/>
    </row>
    <row r="3" spans="2:9" x14ac:dyDescent="0.35">
      <c r="B3" s="139" t="s">
        <v>206</v>
      </c>
      <c r="C3" s="139"/>
      <c r="D3" s="139"/>
      <c r="E3" s="252" t="s">
        <v>207</v>
      </c>
      <c r="F3" s="159" t="s">
        <v>208</v>
      </c>
      <c r="G3" s="159" t="s">
        <v>209</v>
      </c>
      <c r="H3" s="192" t="s">
        <v>210</v>
      </c>
      <c r="I3" s="192" t="s">
        <v>211</v>
      </c>
    </row>
    <row r="4" spans="2:9" x14ac:dyDescent="0.35">
      <c r="B4" s="128" t="s">
        <v>404</v>
      </c>
      <c r="C4" s="128"/>
      <c r="D4" s="128"/>
      <c r="E4" s="129"/>
      <c r="F4" s="129"/>
      <c r="G4" s="130"/>
      <c r="H4" s="193"/>
      <c r="I4" s="193" t="str">
        <f t="shared" ref="I4:I54" si="0">IF(G4="","",IF(OR(F4="PC Sum",F4="Prov Sum"),G4,G4*H4))</f>
        <v/>
      </c>
    </row>
    <row r="5" spans="2:9" x14ac:dyDescent="0.35">
      <c r="B5" s="128" t="s">
        <v>464</v>
      </c>
      <c r="C5" s="128"/>
      <c r="D5" s="128"/>
      <c r="E5" s="129" t="s">
        <v>465</v>
      </c>
      <c r="F5" s="129"/>
      <c r="G5" s="130"/>
      <c r="H5" s="193"/>
      <c r="I5" s="193" t="str">
        <f t="shared" si="0"/>
        <v/>
      </c>
    </row>
    <row r="6" spans="2:9" x14ac:dyDescent="0.35">
      <c r="B6" s="128" t="s">
        <v>404</v>
      </c>
      <c r="C6" s="128"/>
      <c r="D6" s="128"/>
      <c r="E6" s="129"/>
      <c r="F6" s="129"/>
      <c r="G6" s="130"/>
      <c r="H6" s="193"/>
      <c r="I6" s="193" t="str">
        <f t="shared" si="0"/>
        <v/>
      </c>
    </row>
    <row r="7" spans="2:9" x14ac:dyDescent="0.35">
      <c r="B7" s="133"/>
      <c r="C7" s="128" t="s">
        <v>466</v>
      </c>
      <c r="D7" s="128"/>
      <c r="E7" s="129" t="s">
        <v>467</v>
      </c>
      <c r="F7" s="129"/>
      <c r="G7" s="130"/>
      <c r="H7" s="193"/>
      <c r="I7" s="193" t="str">
        <f t="shared" si="0"/>
        <v/>
      </c>
    </row>
    <row r="8" spans="2:9" x14ac:dyDescent="0.35">
      <c r="B8" s="133"/>
      <c r="C8" s="128" t="s">
        <v>404</v>
      </c>
      <c r="D8" s="128"/>
      <c r="E8" s="129"/>
      <c r="F8" s="129"/>
      <c r="G8" s="130"/>
      <c r="H8" s="193"/>
      <c r="I8" s="193" t="str">
        <f t="shared" si="0"/>
        <v/>
      </c>
    </row>
    <row r="9" spans="2:9" x14ac:dyDescent="0.35">
      <c r="B9" s="133"/>
      <c r="C9" s="133"/>
      <c r="D9" s="128" t="s">
        <v>409</v>
      </c>
      <c r="E9" s="129" t="s">
        <v>410</v>
      </c>
      <c r="F9" s="129" t="s">
        <v>377</v>
      </c>
      <c r="G9" s="130">
        <v>6720</v>
      </c>
      <c r="H9" s="194"/>
      <c r="I9" s="193">
        <f>H9*G9</f>
        <v>0</v>
      </c>
    </row>
    <row r="10" spans="2:9" x14ac:dyDescent="0.35">
      <c r="B10" s="133"/>
      <c r="C10" s="133"/>
      <c r="D10" s="128" t="s">
        <v>404</v>
      </c>
      <c r="E10" s="129"/>
      <c r="F10" s="129"/>
      <c r="G10" s="130"/>
      <c r="H10" s="193"/>
      <c r="I10" s="193" t="str">
        <f t="shared" si="0"/>
        <v/>
      </c>
    </row>
    <row r="11" spans="2:9" x14ac:dyDescent="0.35">
      <c r="B11" s="133"/>
      <c r="C11" s="133"/>
      <c r="D11" s="128" t="s">
        <v>437</v>
      </c>
      <c r="E11" s="129" t="s">
        <v>468</v>
      </c>
      <c r="F11" s="129" t="s">
        <v>377</v>
      </c>
      <c r="G11" s="130">
        <v>710</v>
      </c>
      <c r="H11" s="194"/>
      <c r="I11" s="193">
        <f>H11*G11</f>
        <v>0</v>
      </c>
    </row>
    <row r="12" spans="2:9" x14ac:dyDescent="0.35">
      <c r="B12" s="133"/>
      <c r="C12" s="133"/>
      <c r="D12" s="128" t="s">
        <v>404</v>
      </c>
      <c r="E12" s="129"/>
      <c r="F12" s="129"/>
      <c r="G12" s="130"/>
      <c r="H12" s="193"/>
      <c r="I12" s="193"/>
    </row>
    <row r="13" spans="2:9" x14ac:dyDescent="0.35">
      <c r="B13" s="133"/>
      <c r="C13" s="128" t="s">
        <v>471</v>
      </c>
      <c r="D13" s="128"/>
      <c r="E13" s="129" t="s">
        <v>472</v>
      </c>
      <c r="F13" s="129" t="s">
        <v>377</v>
      </c>
      <c r="G13" s="130">
        <v>400</v>
      </c>
      <c r="H13" s="194"/>
      <c r="I13" s="193">
        <f>H13*G13</f>
        <v>0</v>
      </c>
    </row>
    <row r="14" spans="2:9" x14ac:dyDescent="0.35">
      <c r="B14" s="128" t="s">
        <v>404</v>
      </c>
      <c r="C14" s="128"/>
      <c r="D14" s="128"/>
      <c r="E14" s="129"/>
      <c r="F14" s="129"/>
      <c r="G14" s="130"/>
      <c r="H14" s="193"/>
      <c r="I14" s="193" t="str">
        <f t="shared" si="0"/>
        <v/>
      </c>
    </row>
    <row r="15" spans="2:9" x14ac:dyDescent="0.35">
      <c r="B15" s="128" t="s">
        <v>473</v>
      </c>
      <c r="C15" s="128"/>
      <c r="D15" s="128"/>
      <c r="E15" s="129" t="s">
        <v>474</v>
      </c>
      <c r="F15" s="129"/>
      <c r="G15" s="130"/>
      <c r="H15" s="193"/>
      <c r="I15" s="193" t="str">
        <f t="shared" si="0"/>
        <v/>
      </c>
    </row>
    <row r="16" spans="2:9" x14ac:dyDescent="0.35">
      <c r="B16" s="128" t="s">
        <v>404</v>
      </c>
      <c r="C16" s="128"/>
      <c r="D16" s="128"/>
      <c r="E16" s="129"/>
      <c r="F16" s="129"/>
      <c r="G16" s="130"/>
      <c r="H16" s="193"/>
      <c r="I16" s="193" t="str">
        <f t="shared" si="0"/>
        <v/>
      </c>
    </row>
    <row r="17" spans="2:9" x14ac:dyDescent="0.35">
      <c r="B17" s="133"/>
      <c r="C17" s="128" t="s">
        <v>475</v>
      </c>
      <c r="D17" s="128"/>
      <c r="E17" s="129" t="s">
        <v>476</v>
      </c>
      <c r="F17" s="129" t="s">
        <v>377</v>
      </c>
      <c r="G17" s="130">
        <v>5980</v>
      </c>
      <c r="H17" s="194"/>
      <c r="I17" s="193">
        <f>H17*G17</f>
        <v>0</v>
      </c>
    </row>
    <row r="18" spans="2:9" x14ac:dyDescent="0.35">
      <c r="B18" s="133"/>
      <c r="C18" s="128" t="s">
        <v>404</v>
      </c>
      <c r="D18" s="128"/>
      <c r="E18" s="129"/>
      <c r="F18" s="129"/>
      <c r="G18" s="130"/>
      <c r="H18" s="193"/>
      <c r="I18" s="193" t="str">
        <f t="shared" si="0"/>
        <v/>
      </c>
    </row>
    <row r="19" spans="2:9" x14ac:dyDescent="0.35">
      <c r="B19" s="133"/>
      <c r="C19" s="128" t="s">
        <v>477</v>
      </c>
      <c r="D19" s="128"/>
      <c r="E19" s="129" t="s">
        <v>478</v>
      </c>
      <c r="F19" s="129"/>
      <c r="G19" s="130"/>
      <c r="H19" s="193"/>
      <c r="I19" s="193"/>
    </row>
    <row r="20" spans="2:9" x14ac:dyDescent="0.35">
      <c r="B20" s="133"/>
      <c r="C20" s="128" t="s">
        <v>404</v>
      </c>
      <c r="D20" s="128"/>
      <c r="E20" s="129"/>
      <c r="F20" s="129"/>
      <c r="G20" s="130"/>
      <c r="H20" s="193"/>
      <c r="I20" s="193"/>
    </row>
    <row r="21" spans="2:9" x14ac:dyDescent="0.35">
      <c r="B21" s="133"/>
      <c r="C21" s="133"/>
      <c r="D21" s="128" t="s">
        <v>409</v>
      </c>
      <c r="E21" s="129" t="s">
        <v>479</v>
      </c>
      <c r="F21" s="129" t="s">
        <v>377</v>
      </c>
      <c r="G21" s="130">
        <v>580</v>
      </c>
      <c r="H21" s="194"/>
      <c r="I21" s="193">
        <f>H21*G21</f>
        <v>0</v>
      </c>
    </row>
    <row r="22" spans="2:9" x14ac:dyDescent="0.35">
      <c r="B22" s="133"/>
      <c r="C22" s="133"/>
      <c r="D22" s="128" t="s">
        <v>404</v>
      </c>
      <c r="E22" s="129"/>
      <c r="F22" s="129"/>
      <c r="G22" s="130"/>
      <c r="H22" s="193"/>
      <c r="I22" s="193"/>
    </row>
    <row r="23" spans="2:9" x14ac:dyDescent="0.35">
      <c r="B23" s="133"/>
      <c r="C23" s="133"/>
      <c r="D23" s="128" t="s">
        <v>437</v>
      </c>
      <c r="E23" s="129" t="s">
        <v>480</v>
      </c>
      <c r="F23" s="129" t="s">
        <v>377</v>
      </c>
      <c r="G23" s="130">
        <v>145</v>
      </c>
      <c r="H23" s="194"/>
      <c r="I23" s="193">
        <f>H23*G23</f>
        <v>0</v>
      </c>
    </row>
    <row r="24" spans="2:9" x14ac:dyDescent="0.35">
      <c r="B24" s="133"/>
      <c r="C24" s="128" t="s">
        <v>404</v>
      </c>
      <c r="D24" s="128"/>
      <c r="E24" s="129"/>
      <c r="F24" s="129"/>
      <c r="G24" s="130"/>
      <c r="H24" s="193"/>
      <c r="I24" s="193"/>
    </row>
    <row r="25" spans="2:9" x14ac:dyDescent="0.35">
      <c r="B25" s="133"/>
      <c r="C25" s="128" t="s">
        <v>404</v>
      </c>
      <c r="D25" s="128"/>
      <c r="E25" s="129"/>
      <c r="F25" s="129"/>
      <c r="G25" s="130"/>
      <c r="H25" s="193"/>
      <c r="I25" s="193"/>
    </row>
    <row r="26" spans="2:9" x14ac:dyDescent="0.35">
      <c r="B26" s="133"/>
      <c r="C26" s="128" t="s">
        <v>481</v>
      </c>
      <c r="D26" s="128"/>
      <c r="E26" s="129" t="s">
        <v>482</v>
      </c>
      <c r="F26" s="129"/>
      <c r="G26" s="130"/>
      <c r="H26" s="193"/>
      <c r="I26" s="193" t="str">
        <f t="shared" si="0"/>
        <v/>
      </c>
    </row>
    <row r="27" spans="2:9" x14ac:dyDescent="0.35">
      <c r="B27" s="133"/>
      <c r="C27" s="128" t="s">
        <v>404</v>
      </c>
      <c r="D27" s="128"/>
      <c r="E27" s="129"/>
      <c r="F27" s="129"/>
      <c r="G27" s="130"/>
      <c r="H27" s="193"/>
      <c r="I27" s="193" t="str">
        <f t="shared" si="0"/>
        <v/>
      </c>
    </row>
    <row r="28" spans="2:9" x14ac:dyDescent="0.35">
      <c r="B28" s="133"/>
      <c r="C28" s="133"/>
      <c r="D28" s="128" t="s">
        <v>409</v>
      </c>
      <c r="E28" s="129" t="s">
        <v>483</v>
      </c>
      <c r="F28" s="129" t="s">
        <v>377</v>
      </c>
      <c r="G28" s="130">
        <v>30</v>
      </c>
      <c r="H28" s="194"/>
      <c r="I28" s="193">
        <f>H28*G28</f>
        <v>0</v>
      </c>
    </row>
    <row r="29" spans="2:9" x14ac:dyDescent="0.35">
      <c r="B29" s="128" t="s">
        <v>404</v>
      </c>
      <c r="C29" s="128"/>
      <c r="D29" s="128"/>
      <c r="E29" s="129"/>
      <c r="F29" s="129"/>
      <c r="G29" s="130"/>
      <c r="H29" s="193"/>
      <c r="I29" s="193" t="str">
        <f t="shared" si="0"/>
        <v/>
      </c>
    </row>
    <row r="30" spans="2:9" x14ac:dyDescent="0.35">
      <c r="B30" s="128" t="s">
        <v>484</v>
      </c>
      <c r="C30" s="128"/>
      <c r="D30" s="128"/>
      <c r="E30" s="129" t="s">
        <v>485</v>
      </c>
      <c r="F30" s="129"/>
      <c r="G30" s="130"/>
      <c r="H30" s="193"/>
      <c r="I30" s="193" t="str">
        <f t="shared" si="0"/>
        <v/>
      </c>
    </row>
    <row r="31" spans="2:9" x14ac:dyDescent="0.35">
      <c r="B31" s="128" t="s">
        <v>404</v>
      </c>
      <c r="C31" s="128"/>
      <c r="D31" s="128"/>
      <c r="E31" s="129"/>
      <c r="F31" s="129"/>
      <c r="G31" s="130"/>
      <c r="H31" s="193"/>
      <c r="I31" s="193" t="str">
        <f t="shared" si="0"/>
        <v/>
      </c>
    </row>
    <row r="32" spans="2:9" x14ac:dyDescent="0.35">
      <c r="B32" s="133"/>
      <c r="C32" s="128" t="s">
        <v>486</v>
      </c>
      <c r="D32" s="128"/>
      <c r="E32" s="129" t="s">
        <v>487</v>
      </c>
      <c r="F32" s="129"/>
      <c r="G32" s="130"/>
      <c r="H32" s="193"/>
      <c r="I32" s="193" t="str">
        <f t="shared" si="0"/>
        <v/>
      </c>
    </row>
    <row r="33" spans="2:9" x14ac:dyDescent="0.35">
      <c r="B33" s="133"/>
      <c r="C33" s="128" t="s">
        <v>404</v>
      </c>
      <c r="D33" s="128"/>
      <c r="E33" s="129"/>
      <c r="F33" s="129"/>
      <c r="G33" s="130"/>
      <c r="H33" s="193"/>
      <c r="I33" s="193"/>
    </row>
    <row r="34" spans="2:9" x14ac:dyDescent="0.35">
      <c r="B34" s="133"/>
      <c r="C34" s="133"/>
      <c r="D34" s="128" t="s">
        <v>409</v>
      </c>
      <c r="E34" s="129" t="s">
        <v>488</v>
      </c>
      <c r="F34" s="129" t="s">
        <v>436</v>
      </c>
      <c r="G34" s="130">
        <v>70</v>
      </c>
      <c r="H34" s="194"/>
      <c r="I34" s="193">
        <f>H34*G34</f>
        <v>0</v>
      </c>
    </row>
    <row r="35" spans="2:9" x14ac:dyDescent="0.35">
      <c r="B35" s="133"/>
      <c r="C35" s="133"/>
      <c r="D35" s="128" t="s">
        <v>404</v>
      </c>
      <c r="E35" s="129"/>
      <c r="F35" s="129"/>
      <c r="G35" s="130"/>
      <c r="H35" s="193"/>
      <c r="I35" s="193"/>
    </row>
    <row r="36" spans="2:9" x14ac:dyDescent="0.35">
      <c r="B36" s="133"/>
      <c r="C36" s="133"/>
      <c r="D36" s="128" t="s">
        <v>437</v>
      </c>
      <c r="E36" s="129" t="s">
        <v>489</v>
      </c>
      <c r="F36" s="129" t="s">
        <v>436</v>
      </c>
      <c r="G36" s="130">
        <v>10</v>
      </c>
      <c r="H36" s="194"/>
      <c r="I36" s="193">
        <f>H36*G36</f>
        <v>0</v>
      </c>
    </row>
    <row r="37" spans="2:9" x14ac:dyDescent="0.35">
      <c r="B37" s="133"/>
      <c r="C37" s="133"/>
      <c r="D37" s="128" t="s">
        <v>404</v>
      </c>
      <c r="E37" s="129"/>
      <c r="F37" s="129"/>
      <c r="G37" s="130"/>
      <c r="H37" s="193"/>
      <c r="I37" s="193" t="str">
        <f t="shared" si="0"/>
        <v/>
      </c>
    </row>
    <row r="38" spans="2:9" x14ac:dyDescent="0.35">
      <c r="B38" s="133"/>
      <c r="C38" s="133"/>
      <c r="D38" s="128" t="s">
        <v>461</v>
      </c>
      <c r="E38" s="129" t="s">
        <v>490</v>
      </c>
      <c r="F38" s="129" t="s">
        <v>436</v>
      </c>
      <c r="G38" s="130">
        <v>690</v>
      </c>
      <c r="H38" s="194"/>
      <c r="I38" s="193">
        <f>H38*G38</f>
        <v>0</v>
      </c>
    </row>
    <row r="39" spans="2:9" x14ac:dyDescent="0.35">
      <c r="B39" s="133"/>
      <c r="C39" s="133"/>
      <c r="D39" s="128" t="s">
        <v>404</v>
      </c>
      <c r="E39" s="129"/>
      <c r="F39" s="129"/>
      <c r="G39" s="130"/>
      <c r="H39" s="193"/>
      <c r="I39" s="193"/>
    </row>
    <row r="40" spans="2:9" x14ac:dyDescent="0.35">
      <c r="B40" s="133"/>
      <c r="C40" s="133"/>
      <c r="D40" s="128" t="s">
        <v>469</v>
      </c>
      <c r="E40" s="129" t="s">
        <v>491</v>
      </c>
      <c r="F40" s="129" t="s">
        <v>436</v>
      </c>
      <c r="G40" s="130">
        <v>10</v>
      </c>
      <c r="H40" s="194"/>
      <c r="I40" s="193">
        <f>H40*G40</f>
        <v>0</v>
      </c>
    </row>
    <row r="41" spans="2:9" x14ac:dyDescent="0.35">
      <c r="B41" s="133"/>
      <c r="C41" s="133"/>
      <c r="D41" s="128" t="s">
        <v>404</v>
      </c>
      <c r="E41" s="129"/>
      <c r="F41" s="129"/>
      <c r="G41" s="130"/>
      <c r="H41" s="193"/>
      <c r="I41" s="193"/>
    </row>
    <row r="42" spans="2:9" x14ac:dyDescent="0.35">
      <c r="B42" s="128" t="s">
        <v>494</v>
      </c>
      <c r="C42" s="128"/>
      <c r="D42" s="128"/>
      <c r="E42" s="129" t="s">
        <v>495</v>
      </c>
      <c r="F42" s="129"/>
      <c r="G42" s="130"/>
      <c r="H42" s="193"/>
      <c r="I42" s="193" t="str">
        <f t="shared" ref="I42:I44" si="1">IF(G42="","",IF(OR(F42="PC Sum",F42="Prov Sum"),G42,G42*H42))</f>
        <v/>
      </c>
    </row>
    <row r="43" spans="2:9" x14ac:dyDescent="0.35">
      <c r="B43" s="128" t="s">
        <v>404</v>
      </c>
      <c r="C43" s="128"/>
      <c r="D43" s="128"/>
      <c r="E43" s="129"/>
      <c r="F43" s="129"/>
      <c r="G43" s="130"/>
      <c r="H43" s="193"/>
      <c r="I43" s="193" t="str">
        <f t="shared" si="1"/>
        <v/>
      </c>
    </row>
    <row r="44" spans="2:9" x14ac:dyDescent="0.35">
      <c r="B44" s="133"/>
      <c r="C44" s="128" t="s">
        <v>496</v>
      </c>
      <c r="D44" s="128"/>
      <c r="E44" s="129" t="s">
        <v>497</v>
      </c>
      <c r="F44" s="129"/>
      <c r="G44" s="130"/>
      <c r="H44" s="193"/>
      <c r="I44" s="193" t="str">
        <f t="shared" si="1"/>
        <v/>
      </c>
    </row>
    <row r="45" spans="2:9" x14ac:dyDescent="0.35">
      <c r="B45" s="133"/>
      <c r="C45" s="133"/>
      <c r="D45" s="128" t="s">
        <v>409</v>
      </c>
      <c r="E45" s="129" t="s">
        <v>498</v>
      </c>
      <c r="F45" s="129" t="s">
        <v>436</v>
      </c>
      <c r="G45" s="130">
        <v>330</v>
      </c>
      <c r="H45" s="194"/>
      <c r="I45" s="193">
        <f>H45*G45</f>
        <v>0</v>
      </c>
    </row>
    <row r="46" spans="2:9" x14ac:dyDescent="0.35">
      <c r="B46" s="133"/>
      <c r="C46" s="133"/>
      <c r="D46" s="128" t="s">
        <v>404</v>
      </c>
      <c r="E46" s="129"/>
      <c r="F46" s="129"/>
      <c r="G46" s="130"/>
      <c r="H46" s="193"/>
      <c r="I46" s="193" t="str">
        <f t="shared" si="0"/>
        <v/>
      </c>
    </row>
    <row r="47" spans="2:9" x14ac:dyDescent="0.35">
      <c r="B47" s="133"/>
      <c r="C47" s="133"/>
      <c r="D47" s="128" t="s">
        <v>437</v>
      </c>
      <c r="E47" s="129" t="s">
        <v>499</v>
      </c>
      <c r="F47" s="129" t="s">
        <v>436</v>
      </c>
      <c r="G47" s="130">
        <v>430</v>
      </c>
      <c r="H47" s="194"/>
      <c r="I47" s="193">
        <f>H47*G47</f>
        <v>0</v>
      </c>
    </row>
    <row r="48" spans="2:9" x14ac:dyDescent="0.35">
      <c r="B48" s="133"/>
      <c r="C48" s="133"/>
      <c r="D48" s="128" t="s">
        <v>404</v>
      </c>
      <c r="E48" s="129"/>
      <c r="F48" s="129"/>
      <c r="G48" s="130"/>
      <c r="H48" s="193"/>
      <c r="I48" s="193" t="str">
        <f t="shared" si="0"/>
        <v/>
      </c>
    </row>
    <row r="49" spans="2:10" x14ac:dyDescent="0.35">
      <c r="B49" s="133"/>
      <c r="C49" s="133"/>
      <c r="D49" s="128" t="s">
        <v>461</v>
      </c>
      <c r="E49" s="129" t="s">
        <v>500</v>
      </c>
      <c r="F49" s="129" t="s">
        <v>436</v>
      </c>
      <c r="G49" s="130">
        <v>520</v>
      </c>
      <c r="H49" s="194"/>
      <c r="I49" s="193">
        <f>H49*G49</f>
        <v>0</v>
      </c>
    </row>
    <row r="50" spans="2:10" x14ac:dyDescent="0.35">
      <c r="B50" s="133"/>
      <c r="C50" s="133"/>
      <c r="D50" s="128" t="s">
        <v>404</v>
      </c>
      <c r="E50" s="129"/>
      <c r="F50" s="129"/>
      <c r="G50" s="130"/>
      <c r="H50" s="193"/>
      <c r="I50" s="193" t="str">
        <f t="shared" si="0"/>
        <v/>
      </c>
    </row>
    <row r="51" spans="2:10" x14ac:dyDescent="0.35">
      <c r="B51" s="133"/>
      <c r="C51" s="133"/>
      <c r="D51" s="128" t="s">
        <v>469</v>
      </c>
      <c r="E51" s="129" t="s">
        <v>501</v>
      </c>
      <c r="F51" s="129" t="s">
        <v>436</v>
      </c>
      <c r="G51" s="130">
        <v>600</v>
      </c>
      <c r="H51" s="194"/>
      <c r="I51" s="193">
        <f>H51*G51</f>
        <v>0</v>
      </c>
    </row>
    <row r="52" spans="2:10" x14ac:dyDescent="0.35">
      <c r="B52" s="133"/>
      <c r="C52" s="133"/>
      <c r="D52" s="128" t="s">
        <v>404</v>
      </c>
      <c r="E52" s="129"/>
      <c r="F52" s="129"/>
      <c r="G52" s="130"/>
      <c r="H52" s="193"/>
      <c r="I52" s="193" t="str">
        <f t="shared" si="0"/>
        <v/>
      </c>
    </row>
    <row r="53" spans="2:10" x14ac:dyDescent="0.35">
      <c r="B53" s="133"/>
      <c r="C53" s="133"/>
      <c r="D53" s="128" t="s">
        <v>492</v>
      </c>
      <c r="E53" s="129" t="s">
        <v>502</v>
      </c>
      <c r="F53" s="129" t="s">
        <v>436</v>
      </c>
      <c r="G53" s="130">
        <v>90</v>
      </c>
      <c r="H53" s="194"/>
      <c r="I53" s="193">
        <f>H53*G53</f>
        <v>0</v>
      </c>
    </row>
    <row r="54" spans="2:10" x14ac:dyDescent="0.35">
      <c r="B54" s="133"/>
      <c r="C54" s="133"/>
      <c r="D54" s="128" t="s">
        <v>404</v>
      </c>
      <c r="E54" s="129"/>
      <c r="F54" s="129"/>
      <c r="G54" s="130"/>
      <c r="H54" s="193"/>
      <c r="I54" s="193" t="str">
        <f t="shared" si="0"/>
        <v/>
      </c>
    </row>
    <row r="55" spans="2:10" x14ac:dyDescent="0.35">
      <c r="B55" s="128" t="s">
        <v>504</v>
      </c>
      <c r="C55" s="128"/>
      <c r="D55" s="128"/>
      <c r="E55" s="129" t="s">
        <v>505</v>
      </c>
      <c r="F55" s="129"/>
      <c r="G55" s="130"/>
      <c r="H55" s="193"/>
      <c r="I55" s="193" t="str">
        <f t="shared" ref="I55:I86" si="2">IF(G55="","",IF(OR(F55="PC Sum",F55="Prov Sum"),G55,G55*H55))</f>
        <v/>
      </c>
    </row>
    <row r="56" spans="2:10" x14ac:dyDescent="0.35">
      <c r="B56" s="128" t="s">
        <v>404</v>
      </c>
      <c r="C56" s="128"/>
      <c r="D56" s="128"/>
      <c r="E56" s="129"/>
      <c r="F56" s="129"/>
      <c r="G56" s="130"/>
      <c r="H56" s="193"/>
      <c r="I56" s="193" t="str">
        <f t="shared" si="2"/>
        <v/>
      </c>
    </row>
    <row r="57" spans="2:10" ht="29" x14ac:dyDescent="0.35">
      <c r="B57" s="133"/>
      <c r="C57" s="128" t="s">
        <v>506</v>
      </c>
      <c r="D57" s="128"/>
      <c r="E57" s="129" t="s">
        <v>507</v>
      </c>
      <c r="F57" s="129" t="s">
        <v>377</v>
      </c>
      <c r="G57" s="130">
        <v>1</v>
      </c>
      <c r="H57" s="194"/>
      <c r="I57" s="193">
        <f>H57*G57</f>
        <v>0</v>
      </c>
    </row>
    <row r="58" spans="2:10" x14ac:dyDescent="0.35">
      <c r="B58" s="133"/>
      <c r="C58" s="128" t="s">
        <v>404</v>
      </c>
      <c r="D58" s="128"/>
      <c r="E58" s="129"/>
      <c r="F58" s="129"/>
      <c r="G58" s="130"/>
      <c r="H58" s="193"/>
      <c r="I58" s="193" t="str">
        <f t="shared" si="2"/>
        <v/>
      </c>
    </row>
    <row r="59" spans="2:10" ht="43.5" x14ac:dyDescent="0.35">
      <c r="B59" s="133"/>
      <c r="C59" s="128" t="s">
        <v>508</v>
      </c>
      <c r="D59" s="128"/>
      <c r="E59" s="129" t="s">
        <v>509</v>
      </c>
      <c r="F59" s="129" t="s">
        <v>377</v>
      </c>
      <c r="G59" s="130">
        <v>10</v>
      </c>
      <c r="H59" s="194"/>
      <c r="I59" s="193">
        <f>H59*G59</f>
        <v>0</v>
      </c>
      <c r="J59" s="254"/>
    </row>
    <row r="60" spans="2:10" x14ac:dyDescent="0.35">
      <c r="B60" s="133"/>
      <c r="C60" s="128" t="s">
        <v>404</v>
      </c>
      <c r="D60" s="128"/>
      <c r="E60" s="129"/>
      <c r="F60" s="129"/>
      <c r="G60" s="130"/>
      <c r="H60" s="193"/>
      <c r="I60" s="193" t="str">
        <f t="shared" si="2"/>
        <v/>
      </c>
      <c r="J60" s="254"/>
    </row>
    <row r="61" spans="2:10" x14ac:dyDescent="0.35">
      <c r="B61" s="133"/>
      <c r="C61" s="128" t="s">
        <v>510</v>
      </c>
      <c r="D61" s="128"/>
      <c r="E61" s="129" t="s">
        <v>511</v>
      </c>
      <c r="F61" s="129"/>
      <c r="G61" s="130"/>
      <c r="H61" s="193"/>
      <c r="I61" s="193" t="str">
        <f t="shared" si="2"/>
        <v/>
      </c>
    </row>
    <row r="62" spans="2:10" x14ac:dyDescent="0.35">
      <c r="B62" s="133"/>
      <c r="C62" s="128" t="s">
        <v>404</v>
      </c>
      <c r="D62" s="128"/>
      <c r="E62" s="129"/>
      <c r="F62" s="129"/>
      <c r="G62" s="130"/>
      <c r="H62" s="193"/>
      <c r="I62" s="193" t="str">
        <f t="shared" si="2"/>
        <v/>
      </c>
    </row>
    <row r="63" spans="2:10" x14ac:dyDescent="0.35">
      <c r="B63" s="133"/>
      <c r="C63" s="133"/>
      <c r="D63" s="128" t="s">
        <v>409</v>
      </c>
      <c r="E63" s="129" t="s">
        <v>512</v>
      </c>
      <c r="F63" s="129" t="s">
        <v>279</v>
      </c>
      <c r="G63" s="130">
        <v>3</v>
      </c>
      <c r="H63" s="194"/>
      <c r="I63" s="193">
        <f>H63*G63</f>
        <v>0</v>
      </c>
    </row>
    <row r="64" spans="2:10" x14ac:dyDescent="0.35">
      <c r="B64" s="133"/>
      <c r="C64" s="133"/>
      <c r="D64" s="128" t="s">
        <v>404</v>
      </c>
      <c r="E64" s="129"/>
      <c r="F64" s="129"/>
      <c r="G64" s="130"/>
      <c r="H64" s="193"/>
      <c r="I64" s="193" t="str">
        <f t="shared" si="2"/>
        <v/>
      </c>
    </row>
    <row r="65" spans="2:9" x14ac:dyDescent="0.35">
      <c r="B65" s="133"/>
      <c r="C65" s="133"/>
      <c r="D65" s="128" t="s">
        <v>437</v>
      </c>
      <c r="E65" s="129" t="s">
        <v>513</v>
      </c>
      <c r="F65" s="129" t="s">
        <v>279</v>
      </c>
      <c r="G65" s="130">
        <v>30</v>
      </c>
      <c r="H65" s="194"/>
      <c r="I65" s="193">
        <f>H65*G65</f>
        <v>0</v>
      </c>
    </row>
    <row r="66" spans="2:9" x14ac:dyDescent="0.35">
      <c r="B66" s="128" t="s">
        <v>404</v>
      </c>
      <c r="C66" s="128"/>
      <c r="D66" s="128"/>
      <c r="E66" s="129"/>
      <c r="F66" s="129"/>
      <c r="G66" s="130"/>
      <c r="H66" s="193"/>
      <c r="I66" s="193"/>
    </row>
    <row r="67" spans="2:9" x14ac:dyDescent="0.35">
      <c r="B67" s="128" t="s">
        <v>514</v>
      </c>
      <c r="C67" s="128"/>
      <c r="D67" s="128"/>
      <c r="E67" s="129" t="s">
        <v>515</v>
      </c>
      <c r="F67" s="129"/>
      <c r="G67" s="130"/>
      <c r="H67" s="193"/>
      <c r="I67" s="193" t="str">
        <f t="shared" si="2"/>
        <v/>
      </c>
    </row>
    <row r="68" spans="2:9" x14ac:dyDescent="0.35">
      <c r="B68" s="128" t="s">
        <v>404</v>
      </c>
      <c r="C68" s="128"/>
      <c r="D68" s="128"/>
      <c r="E68" s="129"/>
      <c r="F68" s="129"/>
      <c r="G68" s="130"/>
      <c r="H68" s="193"/>
      <c r="I68" s="193" t="str">
        <f t="shared" si="2"/>
        <v/>
      </c>
    </row>
    <row r="69" spans="2:9" x14ac:dyDescent="0.35">
      <c r="B69" s="133"/>
      <c r="C69" s="128" t="s">
        <v>516</v>
      </c>
      <c r="D69" s="128"/>
      <c r="E69" s="129" t="s">
        <v>517</v>
      </c>
      <c r="F69" s="129" t="s">
        <v>518</v>
      </c>
      <c r="G69" s="130">
        <v>1</v>
      </c>
      <c r="H69" s="194"/>
      <c r="I69" s="193">
        <f>H69*G69</f>
        <v>0</v>
      </c>
    </row>
    <row r="70" spans="2:9" x14ac:dyDescent="0.35">
      <c r="B70" s="133"/>
      <c r="C70" s="128" t="s">
        <v>404</v>
      </c>
      <c r="D70" s="128"/>
      <c r="E70" s="129"/>
      <c r="F70" s="129"/>
      <c r="G70" s="130"/>
      <c r="H70" s="193"/>
      <c r="I70" s="193" t="str">
        <f t="shared" si="2"/>
        <v/>
      </c>
    </row>
    <row r="71" spans="2:9" x14ac:dyDescent="0.35">
      <c r="B71" s="133"/>
      <c r="C71" s="128" t="s">
        <v>519</v>
      </c>
      <c r="D71" s="128"/>
      <c r="E71" s="129" t="s">
        <v>520</v>
      </c>
      <c r="F71" s="129" t="s">
        <v>518</v>
      </c>
      <c r="G71" s="130">
        <v>1</v>
      </c>
      <c r="H71" s="194"/>
      <c r="I71" s="193">
        <f>H71*G71</f>
        <v>0</v>
      </c>
    </row>
    <row r="72" spans="2:9" x14ac:dyDescent="0.35">
      <c r="B72" s="133"/>
      <c r="C72" s="128" t="s">
        <v>404</v>
      </c>
      <c r="D72" s="128"/>
      <c r="E72" s="129"/>
      <c r="F72" s="129"/>
      <c r="G72" s="130"/>
      <c r="H72" s="193"/>
      <c r="I72" s="193" t="str">
        <f t="shared" si="2"/>
        <v/>
      </c>
    </row>
    <row r="73" spans="2:9" x14ac:dyDescent="0.35">
      <c r="B73" s="133"/>
      <c r="C73" s="128" t="s">
        <v>521</v>
      </c>
      <c r="D73" s="128"/>
      <c r="E73" s="129" t="s">
        <v>522</v>
      </c>
      <c r="F73" s="129" t="s">
        <v>459</v>
      </c>
      <c r="G73" s="130">
        <v>300</v>
      </c>
      <c r="H73" s="194"/>
      <c r="I73" s="193">
        <f>H73*G73</f>
        <v>0</v>
      </c>
    </row>
    <row r="74" spans="2:9" x14ac:dyDescent="0.35">
      <c r="B74" s="128" t="s">
        <v>404</v>
      </c>
      <c r="C74" s="128"/>
      <c r="D74" s="128"/>
      <c r="E74" s="129"/>
      <c r="F74" s="129"/>
      <c r="G74" s="130"/>
      <c r="H74" s="193"/>
      <c r="I74" s="193" t="str">
        <f t="shared" si="2"/>
        <v/>
      </c>
    </row>
    <row r="75" spans="2:9" x14ac:dyDescent="0.35">
      <c r="B75" s="128" t="s">
        <v>523</v>
      </c>
      <c r="C75" s="128"/>
      <c r="D75" s="128"/>
      <c r="E75" s="129" t="s">
        <v>524</v>
      </c>
      <c r="F75" s="129"/>
      <c r="G75" s="130"/>
      <c r="H75" s="193"/>
      <c r="I75" s="193" t="str">
        <f t="shared" si="2"/>
        <v/>
      </c>
    </row>
    <row r="76" spans="2:9" x14ac:dyDescent="0.35">
      <c r="B76" s="128" t="s">
        <v>404</v>
      </c>
      <c r="C76" s="128"/>
      <c r="D76" s="128"/>
      <c r="E76" s="129"/>
      <c r="F76" s="129"/>
      <c r="G76" s="130"/>
      <c r="H76" s="193"/>
      <c r="I76" s="193" t="str">
        <f t="shared" si="2"/>
        <v/>
      </c>
    </row>
    <row r="77" spans="2:9" x14ac:dyDescent="0.35">
      <c r="B77" s="133"/>
      <c r="C77" s="128" t="s">
        <v>525</v>
      </c>
      <c r="D77" s="128"/>
      <c r="E77" s="129" t="s">
        <v>526</v>
      </c>
      <c r="F77" s="129"/>
      <c r="G77" s="130"/>
      <c r="H77" s="193"/>
      <c r="I77" s="193" t="str">
        <f t="shared" si="2"/>
        <v/>
      </c>
    </row>
    <row r="78" spans="2:9" x14ac:dyDescent="0.35">
      <c r="B78" s="133"/>
      <c r="C78" s="128" t="s">
        <v>404</v>
      </c>
      <c r="D78" s="128"/>
      <c r="E78" s="129"/>
      <c r="F78" s="129"/>
      <c r="G78" s="130"/>
      <c r="H78" s="193"/>
      <c r="I78" s="193" t="str">
        <f t="shared" si="2"/>
        <v/>
      </c>
    </row>
    <row r="79" spans="2:9" x14ac:dyDescent="0.35">
      <c r="B79" s="133"/>
      <c r="C79" s="133"/>
      <c r="D79" s="128" t="s">
        <v>461</v>
      </c>
      <c r="E79" s="129" t="s">
        <v>527</v>
      </c>
      <c r="F79" s="129" t="s">
        <v>377</v>
      </c>
      <c r="G79" s="130">
        <v>5</v>
      </c>
      <c r="H79" s="194"/>
      <c r="I79" s="193">
        <f>H79*G79</f>
        <v>0</v>
      </c>
    </row>
    <row r="80" spans="2:9" x14ac:dyDescent="0.35">
      <c r="B80" s="133"/>
      <c r="C80" s="133"/>
      <c r="D80" s="128" t="s">
        <v>404</v>
      </c>
      <c r="E80" s="129"/>
      <c r="F80" s="129"/>
      <c r="G80" s="130"/>
      <c r="H80" s="193"/>
      <c r="I80" s="193"/>
    </row>
    <row r="81" spans="2:9" x14ac:dyDescent="0.35">
      <c r="B81" s="133"/>
      <c r="C81" s="133"/>
      <c r="D81" s="128" t="s">
        <v>469</v>
      </c>
      <c r="E81" s="129" t="s">
        <v>528</v>
      </c>
      <c r="F81" s="129" t="s">
        <v>377</v>
      </c>
      <c r="G81" s="130">
        <v>5</v>
      </c>
      <c r="H81" s="194"/>
      <c r="I81" s="193">
        <f>H81*G81</f>
        <v>0</v>
      </c>
    </row>
    <row r="82" spans="2:9" x14ac:dyDescent="0.35">
      <c r="B82" s="128" t="s">
        <v>404</v>
      </c>
      <c r="C82" s="128"/>
      <c r="D82" s="128"/>
      <c r="E82" s="129"/>
      <c r="F82" s="129"/>
      <c r="G82" s="130"/>
      <c r="H82" s="193"/>
      <c r="I82" s="193" t="str">
        <f t="shared" si="2"/>
        <v/>
      </c>
    </row>
    <row r="83" spans="2:9" x14ac:dyDescent="0.35">
      <c r="B83" s="128" t="s">
        <v>529</v>
      </c>
      <c r="C83" s="128"/>
      <c r="D83" s="128"/>
      <c r="E83" s="129" t="s">
        <v>530</v>
      </c>
      <c r="F83" s="129"/>
      <c r="G83" s="130"/>
      <c r="H83" s="193"/>
      <c r="I83" s="193" t="str">
        <f t="shared" si="2"/>
        <v/>
      </c>
    </row>
    <row r="84" spans="2:9" x14ac:dyDescent="0.35">
      <c r="B84" s="128" t="s">
        <v>404</v>
      </c>
      <c r="C84" s="128"/>
      <c r="D84" s="128"/>
      <c r="E84" s="129"/>
      <c r="F84" s="129"/>
      <c r="G84" s="130"/>
      <c r="H84" s="193"/>
      <c r="I84" s="193" t="str">
        <f t="shared" si="2"/>
        <v/>
      </c>
    </row>
    <row r="85" spans="2:9" x14ac:dyDescent="0.35">
      <c r="B85" s="133"/>
      <c r="C85" s="128" t="s">
        <v>531</v>
      </c>
      <c r="D85" s="128"/>
      <c r="E85" s="129" t="s">
        <v>532</v>
      </c>
      <c r="F85" s="129"/>
      <c r="G85" s="130"/>
      <c r="H85" s="193"/>
      <c r="I85" s="193" t="str">
        <f t="shared" si="2"/>
        <v/>
      </c>
    </row>
    <row r="86" spans="2:9" x14ac:dyDescent="0.35">
      <c r="B86" s="133"/>
      <c r="C86" s="128" t="s">
        <v>404</v>
      </c>
      <c r="D86" s="128"/>
      <c r="E86" s="129"/>
      <c r="F86" s="129"/>
      <c r="G86" s="130"/>
      <c r="H86" s="193"/>
      <c r="I86" s="193" t="str">
        <f t="shared" si="2"/>
        <v/>
      </c>
    </row>
    <row r="87" spans="2:9" x14ac:dyDescent="0.35">
      <c r="B87" s="133"/>
      <c r="C87" s="133"/>
      <c r="D87" s="128" t="s">
        <v>409</v>
      </c>
      <c r="E87" s="129" t="s">
        <v>533</v>
      </c>
      <c r="F87" s="129" t="s">
        <v>436</v>
      </c>
      <c r="G87" s="130">
        <v>120</v>
      </c>
      <c r="H87" s="194"/>
      <c r="I87" s="193">
        <f>H87*G87</f>
        <v>0</v>
      </c>
    </row>
    <row r="88" spans="2:9" x14ac:dyDescent="0.35">
      <c r="B88" s="133"/>
      <c r="C88" s="133"/>
      <c r="D88" s="128" t="s">
        <v>404</v>
      </c>
      <c r="E88" s="129"/>
      <c r="F88" s="129"/>
      <c r="G88" s="130"/>
      <c r="H88" s="193"/>
      <c r="I88" s="193"/>
    </row>
    <row r="89" spans="2:9" x14ac:dyDescent="0.35">
      <c r="B89" s="133"/>
      <c r="C89" s="133"/>
      <c r="D89" s="128" t="s">
        <v>461</v>
      </c>
      <c r="E89" s="129" t="s">
        <v>534</v>
      </c>
      <c r="F89" s="129" t="s">
        <v>436</v>
      </c>
      <c r="G89" s="130">
        <v>50</v>
      </c>
      <c r="H89" s="194"/>
      <c r="I89" s="193">
        <f>H89*G89</f>
        <v>0</v>
      </c>
    </row>
    <row r="90" spans="2:9" x14ac:dyDescent="0.35">
      <c r="B90" s="133"/>
      <c r="C90" s="133"/>
      <c r="D90" s="128" t="s">
        <v>404</v>
      </c>
      <c r="E90" s="129"/>
      <c r="F90" s="129"/>
      <c r="G90" s="130"/>
      <c r="H90" s="193"/>
      <c r="I90" s="193"/>
    </row>
    <row r="91" spans="2:9" x14ac:dyDescent="0.35">
      <c r="B91" s="133"/>
      <c r="C91" s="133"/>
      <c r="D91" s="128" t="s">
        <v>469</v>
      </c>
      <c r="E91" s="129" t="s">
        <v>535</v>
      </c>
      <c r="F91" s="129" t="s">
        <v>436</v>
      </c>
      <c r="G91" s="130">
        <v>190</v>
      </c>
      <c r="H91" s="194"/>
      <c r="I91" s="193">
        <f>H91*G91</f>
        <v>0</v>
      </c>
    </row>
    <row r="92" spans="2:9" x14ac:dyDescent="0.35">
      <c r="B92" s="133"/>
      <c r="C92" s="133"/>
      <c r="D92" s="128" t="s">
        <v>404</v>
      </c>
      <c r="E92" s="129"/>
      <c r="F92" s="129"/>
      <c r="G92" s="130"/>
      <c r="H92" s="193"/>
      <c r="I92" s="193"/>
    </row>
    <row r="93" spans="2:9" x14ac:dyDescent="0.35">
      <c r="B93" s="133"/>
      <c r="C93" s="133"/>
      <c r="D93" s="128" t="s">
        <v>470</v>
      </c>
      <c r="E93" s="129" t="s">
        <v>536</v>
      </c>
      <c r="F93" s="129" t="s">
        <v>436</v>
      </c>
      <c r="G93" s="130">
        <v>250</v>
      </c>
      <c r="H93" s="194"/>
      <c r="I93" s="193">
        <f>H93*G93</f>
        <v>0</v>
      </c>
    </row>
    <row r="94" spans="2:9" x14ac:dyDescent="0.35">
      <c r="B94" s="133"/>
      <c r="C94" s="133"/>
      <c r="D94" s="128" t="s">
        <v>404</v>
      </c>
      <c r="E94" s="129"/>
      <c r="F94" s="129"/>
      <c r="G94" s="130"/>
      <c r="H94" s="193"/>
      <c r="I94" s="193"/>
    </row>
    <row r="95" spans="2:9" x14ac:dyDescent="0.35">
      <c r="B95" s="133"/>
      <c r="C95" s="133"/>
      <c r="D95" s="128" t="s">
        <v>492</v>
      </c>
      <c r="E95" s="129" t="s">
        <v>537</v>
      </c>
      <c r="F95" s="129" t="s">
        <v>436</v>
      </c>
      <c r="G95" s="130">
        <v>200</v>
      </c>
      <c r="H95" s="194"/>
      <c r="I95" s="193">
        <f>H95*G95</f>
        <v>0</v>
      </c>
    </row>
    <row r="96" spans="2:9" x14ac:dyDescent="0.35">
      <c r="B96" s="133"/>
      <c r="C96" s="133"/>
      <c r="D96" s="128" t="s">
        <v>404</v>
      </c>
      <c r="E96" s="129"/>
      <c r="F96" s="129"/>
      <c r="G96" s="130"/>
      <c r="H96" s="193"/>
      <c r="I96" s="193"/>
    </row>
    <row r="97" spans="2:9" x14ac:dyDescent="0.35">
      <c r="B97" s="133"/>
      <c r="C97" s="133"/>
      <c r="D97" s="128" t="s">
        <v>493</v>
      </c>
      <c r="E97" s="129" t="s">
        <v>538</v>
      </c>
      <c r="F97" s="129" t="s">
        <v>436</v>
      </c>
      <c r="G97" s="130">
        <v>130</v>
      </c>
      <c r="H97" s="194"/>
      <c r="I97" s="193">
        <f>H97*G97</f>
        <v>0</v>
      </c>
    </row>
    <row r="98" spans="2:9" x14ac:dyDescent="0.35">
      <c r="B98" s="133"/>
      <c r="C98" s="133"/>
      <c r="D98" s="128" t="s">
        <v>404</v>
      </c>
      <c r="E98" s="129"/>
      <c r="F98" s="129"/>
      <c r="G98" s="130"/>
      <c r="H98" s="193"/>
      <c r="I98" s="193"/>
    </row>
    <row r="99" spans="2:9" x14ac:dyDescent="0.35">
      <c r="B99" s="133"/>
      <c r="C99" s="133"/>
      <c r="D99" s="128" t="s">
        <v>503</v>
      </c>
      <c r="E99" s="129" t="s">
        <v>539</v>
      </c>
      <c r="F99" s="129" t="s">
        <v>436</v>
      </c>
      <c r="G99" s="130">
        <v>10</v>
      </c>
      <c r="H99" s="194"/>
      <c r="I99" s="193">
        <f>H99*G99</f>
        <v>0</v>
      </c>
    </row>
    <row r="100" spans="2:9" x14ac:dyDescent="0.35">
      <c r="B100" s="133"/>
      <c r="C100" s="133"/>
      <c r="D100" s="128" t="s">
        <v>404</v>
      </c>
      <c r="E100" s="129"/>
      <c r="F100" s="129"/>
      <c r="G100" s="130"/>
      <c r="H100" s="193"/>
      <c r="I100" s="193" t="str">
        <f t="shared" ref="I100:I102" si="3">IF(G100="","",IF(OR(F100="PC Sum",F100="Prov Sum"),G100,G100*H100))</f>
        <v/>
      </c>
    </row>
    <row r="101" spans="2:9" x14ac:dyDescent="0.35">
      <c r="B101" s="133"/>
      <c r="C101" s="133"/>
      <c r="D101" s="128" t="s">
        <v>540</v>
      </c>
      <c r="E101" s="129" t="s">
        <v>541</v>
      </c>
      <c r="F101" s="129" t="s">
        <v>436</v>
      </c>
      <c r="G101" s="130">
        <v>10</v>
      </c>
      <c r="H101" s="194"/>
      <c r="I101" s="193">
        <f>H101*G101</f>
        <v>0</v>
      </c>
    </row>
    <row r="102" spans="2:9" x14ac:dyDescent="0.35">
      <c r="B102" s="133"/>
      <c r="C102" s="133"/>
      <c r="D102" s="128" t="s">
        <v>404</v>
      </c>
      <c r="E102" s="129"/>
      <c r="F102" s="129"/>
      <c r="G102" s="130"/>
      <c r="H102" s="193"/>
      <c r="I102" s="193" t="str">
        <f t="shared" si="3"/>
        <v/>
      </c>
    </row>
    <row r="103" spans="2:9" x14ac:dyDescent="0.35">
      <c r="B103" s="133"/>
      <c r="C103" s="133"/>
      <c r="D103" s="128" t="s">
        <v>542</v>
      </c>
      <c r="E103" s="129" t="s">
        <v>543</v>
      </c>
      <c r="F103" s="129" t="s">
        <v>436</v>
      </c>
      <c r="G103" s="130">
        <v>10</v>
      </c>
      <c r="H103" s="194"/>
      <c r="I103" s="193">
        <f>H103*G103</f>
        <v>0</v>
      </c>
    </row>
    <row r="104" spans="2:9" x14ac:dyDescent="0.35">
      <c r="B104" s="128" t="s">
        <v>404</v>
      </c>
      <c r="C104" s="128"/>
      <c r="D104" s="128"/>
      <c r="E104" s="129"/>
      <c r="F104" s="129"/>
      <c r="G104" s="130"/>
      <c r="H104" s="193"/>
      <c r="I104" s="193"/>
    </row>
    <row r="105" spans="2:9" x14ac:dyDescent="0.35">
      <c r="B105" s="128" t="s">
        <v>544</v>
      </c>
      <c r="C105" s="128"/>
      <c r="D105" s="128"/>
      <c r="E105" s="129" t="s">
        <v>545</v>
      </c>
      <c r="F105" s="129"/>
      <c r="G105" s="130"/>
      <c r="H105" s="193"/>
      <c r="I105" s="193" t="str">
        <f>IF(G105="","",IF(OR(F105="PC Sum",F105="Prov Sum"),G105,G105*H105))</f>
        <v/>
      </c>
    </row>
    <row r="106" spans="2:9" x14ac:dyDescent="0.35">
      <c r="B106" s="128" t="s">
        <v>404</v>
      </c>
      <c r="C106" s="128"/>
      <c r="D106" s="128"/>
      <c r="E106" s="129"/>
      <c r="F106" s="129"/>
      <c r="G106" s="130"/>
      <c r="H106" s="193"/>
      <c r="I106" s="193"/>
    </row>
    <row r="107" spans="2:9" x14ac:dyDescent="0.35">
      <c r="B107" s="266"/>
      <c r="C107" s="128" t="s">
        <v>546</v>
      </c>
      <c r="D107" s="128"/>
      <c r="E107" s="129" t="s">
        <v>547</v>
      </c>
      <c r="F107" s="129"/>
      <c r="G107" s="130"/>
      <c r="H107" s="193"/>
      <c r="I107" s="193"/>
    </row>
    <row r="108" spans="2:9" x14ac:dyDescent="0.35">
      <c r="B108" s="266"/>
      <c r="C108" s="128" t="s">
        <v>404</v>
      </c>
      <c r="D108" s="128"/>
      <c r="E108" s="129"/>
      <c r="F108" s="129"/>
      <c r="G108" s="130"/>
      <c r="H108" s="193"/>
      <c r="I108" s="193"/>
    </row>
    <row r="109" spans="2:9" x14ac:dyDescent="0.35">
      <c r="B109" s="266"/>
      <c r="C109" s="266"/>
      <c r="D109" s="128" t="s">
        <v>409</v>
      </c>
      <c r="E109" s="129" t="s">
        <v>548</v>
      </c>
      <c r="F109" s="129" t="s">
        <v>293</v>
      </c>
      <c r="G109" s="130">
        <v>22</v>
      </c>
      <c r="H109" s="194"/>
      <c r="I109" s="193">
        <f>H109*G109</f>
        <v>0</v>
      </c>
    </row>
    <row r="110" spans="2:9" x14ac:dyDescent="0.35">
      <c r="B110" s="266"/>
      <c r="C110" s="266"/>
      <c r="D110" s="128" t="s">
        <v>404</v>
      </c>
      <c r="E110" s="129"/>
      <c r="F110" s="129"/>
      <c r="G110" s="130"/>
      <c r="H110" s="193"/>
      <c r="I110" s="193" t="str">
        <f>IF(G110="","",IF(OR(F110="PC Sum",F110="Prov Sum"),G110,G110*H110))</f>
        <v/>
      </c>
    </row>
    <row r="111" spans="2:9" x14ac:dyDescent="0.35">
      <c r="B111" s="266"/>
      <c r="C111" s="266"/>
      <c r="D111" s="128" t="s">
        <v>437</v>
      </c>
      <c r="E111" s="129" t="s">
        <v>549</v>
      </c>
      <c r="F111" s="129" t="s">
        <v>293</v>
      </c>
      <c r="G111" s="130">
        <v>12</v>
      </c>
      <c r="H111" s="194"/>
      <c r="I111" s="193">
        <f>H111*G111</f>
        <v>0</v>
      </c>
    </row>
    <row r="112" spans="2:9" x14ac:dyDescent="0.35">
      <c r="B112" s="266"/>
      <c r="C112" s="266"/>
      <c r="D112" s="128" t="s">
        <v>404</v>
      </c>
      <c r="E112" s="129"/>
      <c r="F112" s="129"/>
      <c r="G112" s="130"/>
      <c r="H112" s="193"/>
      <c r="I112" s="193"/>
    </row>
    <row r="113" spans="2:9" x14ac:dyDescent="0.35">
      <c r="B113" s="266"/>
      <c r="C113" s="266"/>
      <c r="D113" s="128" t="s">
        <v>550</v>
      </c>
      <c r="E113" s="129" t="s">
        <v>551</v>
      </c>
      <c r="F113" s="129" t="s">
        <v>275</v>
      </c>
      <c r="G113" s="130">
        <v>15</v>
      </c>
      <c r="H113" s="194"/>
      <c r="I113" s="193">
        <f>H113*G113</f>
        <v>0</v>
      </c>
    </row>
    <row r="114" spans="2:9" x14ac:dyDescent="0.35">
      <c r="B114" s="128" t="s">
        <v>404</v>
      </c>
      <c r="C114" s="128"/>
      <c r="D114" s="128"/>
      <c r="E114" s="129"/>
      <c r="F114" s="129"/>
      <c r="G114" s="130"/>
      <c r="H114" s="193"/>
      <c r="I114" s="193"/>
    </row>
    <row r="115" spans="2:9" x14ac:dyDescent="0.35">
      <c r="B115" s="128" t="s">
        <v>552</v>
      </c>
      <c r="C115" s="128"/>
      <c r="D115" s="128"/>
      <c r="E115" s="129" t="s">
        <v>553</v>
      </c>
      <c r="F115" s="129"/>
      <c r="G115" s="130"/>
      <c r="H115" s="193"/>
      <c r="I115" s="193" t="str">
        <f>IF(G115="","",IF(OR(F115="PC Sum",F115="Prov Sum"),G115,G115*H115))</f>
        <v/>
      </c>
    </row>
    <row r="116" spans="2:9" x14ac:dyDescent="0.35">
      <c r="B116" s="128" t="s">
        <v>404</v>
      </c>
      <c r="C116" s="128"/>
      <c r="D116" s="128"/>
      <c r="E116" s="129"/>
      <c r="F116" s="129"/>
      <c r="G116" s="130"/>
      <c r="H116" s="193"/>
      <c r="I116" s="193"/>
    </row>
    <row r="117" spans="2:9" x14ac:dyDescent="0.35">
      <c r="B117" s="266"/>
      <c r="C117" s="128" t="s">
        <v>554</v>
      </c>
      <c r="D117" s="128"/>
      <c r="E117" s="129" t="s">
        <v>555</v>
      </c>
      <c r="F117" s="129" t="s">
        <v>279</v>
      </c>
      <c r="G117" s="130">
        <v>300</v>
      </c>
      <c r="H117" s="194"/>
      <c r="I117" s="193">
        <f>H117*G117</f>
        <v>0</v>
      </c>
    </row>
    <row r="118" spans="2:9" x14ac:dyDescent="0.35">
      <c r="B118" s="128" t="s">
        <v>404</v>
      </c>
      <c r="C118" s="128"/>
      <c r="D118" s="128"/>
      <c r="E118" s="129"/>
      <c r="F118" s="129"/>
      <c r="G118" s="130"/>
      <c r="H118" s="193"/>
      <c r="I118" s="193" t="str">
        <f>IF(G118="","",IF(OR(F118="PC Sum",F118="Prov Sum"),G118,G118*H118))</f>
        <v/>
      </c>
    </row>
    <row r="119" spans="2:9" x14ac:dyDescent="0.35">
      <c r="B119" s="266"/>
      <c r="C119" s="128" t="s">
        <v>556</v>
      </c>
      <c r="D119" s="128"/>
      <c r="E119" s="129" t="s">
        <v>557</v>
      </c>
      <c r="F119" s="129" t="s">
        <v>279</v>
      </c>
      <c r="G119" s="130">
        <v>70</v>
      </c>
      <c r="H119" s="194"/>
      <c r="I119" s="193">
        <f>H119*G119</f>
        <v>0</v>
      </c>
    </row>
    <row r="120" spans="2:9" x14ac:dyDescent="0.35">
      <c r="B120" s="128" t="s">
        <v>404</v>
      </c>
      <c r="C120" s="128"/>
      <c r="D120" s="128"/>
      <c r="E120" s="129"/>
      <c r="F120" s="129"/>
      <c r="G120" s="130"/>
      <c r="H120" s="193"/>
      <c r="I120" s="193"/>
    </row>
    <row r="121" spans="2:9" x14ac:dyDescent="0.35">
      <c r="B121" s="128" t="s">
        <v>559</v>
      </c>
      <c r="C121" s="128"/>
      <c r="D121" s="128"/>
      <c r="E121" s="129" t="s">
        <v>558</v>
      </c>
      <c r="F121" s="129" t="s">
        <v>279</v>
      </c>
      <c r="G121" s="130">
        <v>350</v>
      </c>
      <c r="H121" s="194"/>
      <c r="I121" s="193">
        <f>H121*G121</f>
        <v>0</v>
      </c>
    </row>
    <row r="122" spans="2:9" x14ac:dyDescent="0.35">
      <c r="B122" s="128" t="s">
        <v>404</v>
      </c>
      <c r="C122" s="128"/>
      <c r="D122" s="128"/>
      <c r="E122" s="129"/>
      <c r="F122" s="129"/>
      <c r="G122" s="130"/>
      <c r="H122" s="193"/>
      <c r="I122" s="193"/>
    </row>
    <row r="123" spans="2:9" x14ac:dyDescent="0.35">
      <c r="B123" s="128" t="s">
        <v>404</v>
      </c>
      <c r="C123" s="128"/>
      <c r="D123" s="128"/>
      <c r="E123" s="129"/>
      <c r="F123" s="129"/>
      <c r="G123" s="130"/>
      <c r="H123" s="193"/>
      <c r="I123" s="193"/>
    </row>
    <row r="124" spans="2:9" x14ac:dyDescent="0.35">
      <c r="B124" s="128" t="s">
        <v>560</v>
      </c>
      <c r="C124" s="128"/>
      <c r="D124" s="128"/>
      <c r="E124" s="129" t="s">
        <v>561</v>
      </c>
      <c r="F124" s="129"/>
      <c r="G124" s="130"/>
      <c r="H124" s="193"/>
      <c r="I124" s="193" t="str">
        <f>IF(G124="","",IF(OR(F124="PC Sum",F124="Prov Sum"),G124,G124*H124))</f>
        <v/>
      </c>
    </row>
    <row r="125" spans="2:9" x14ac:dyDescent="0.35">
      <c r="B125" s="128" t="s">
        <v>404</v>
      </c>
      <c r="C125" s="128"/>
      <c r="D125" s="128"/>
      <c r="E125" s="129"/>
      <c r="F125" s="129"/>
      <c r="G125" s="130"/>
      <c r="H125" s="193"/>
      <c r="I125" s="193"/>
    </row>
    <row r="126" spans="2:9" x14ac:dyDescent="0.35">
      <c r="B126" s="128" t="s">
        <v>560</v>
      </c>
      <c r="C126" s="128"/>
      <c r="D126" s="128"/>
      <c r="E126" s="129" t="s">
        <v>558</v>
      </c>
      <c r="F126" s="129" t="s">
        <v>377</v>
      </c>
      <c r="G126" s="130">
        <v>10</v>
      </c>
      <c r="H126" s="194"/>
      <c r="I126" s="193">
        <f>H126*G126</f>
        <v>0</v>
      </c>
    </row>
    <row r="127" spans="2:9" x14ac:dyDescent="0.35">
      <c r="B127" s="128" t="s">
        <v>404</v>
      </c>
      <c r="C127" s="128"/>
      <c r="D127" s="128"/>
      <c r="E127" s="129"/>
      <c r="F127" s="129"/>
      <c r="G127" s="130"/>
      <c r="H127" s="193"/>
      <c r="I127" s="193"/>
    </row>
    <row r="128" spans="2:9" x14ac:dyDescent="0.35">
      <c r="B128" s="128" t="s">
        <v>562</v>
      </c>
      <c r="C128" s="128"/>
      <c r="D128" s="128"/>
      <c r="E128" s="129" t="s">
        <v>561</v>
      </c>
      <c r="F128" s="129"/>
      <c r="G128" s="130"/>
      <c r="H128" s="193"/>
      <c r="I128" s="193" t="str">
        <f>IF(G128="","",IF(OR(F128="PC Sum",F128="Prov Sum"),G128,G128*H128))</f>
        <v/>
      </c>
    </row>
    <row r="129" spans="2:9" x14ac:dyDescent="0.35">
      <c r="B129" s="128" t="s">
        <v>404</v>
      </c>
      <c r="C129" s="128"/>
      <c r="D129" s="128"/>
      <c r="E129" s="129"/>
      <c r="F129" s="129"/>
      <c r="G129" s="130"/>
      <c r="H129" s="193"/>
      <c r="I129" s="193"/>
    </row>
    <row r="130" spans="2:9" x14ac:dyDescent="0.35">
      <c r="B130" s="266"/>
      <c r="C130" s="128" t="s">
        <v>563</v>
      </c>
      <c r="D130" s="128"/>
      <c r="E130" s="129" t="s">
        <v>564</v>
      </c>
      <c r="F130" s="129" t="s">
        <v>293</v>
      </c>
      <c r="G130" s="130">
        <v>28</v>
      </c>
      <c r="H130" s="194"/>
      <c r="I130" s="193">
        <f>H130*G130</f>
        <v>0</v>
      </c>
    </row>
    <row r="131" spans="2:9" x14ac:dyDescent="0.35">
      <c r="B131" s="266"/>
      <c r="C131" s="128" t="s">
        <v>404</v>
      </c>
      <c r="D131" s="128"/>
      <c r="E131" s="129"/>
      <c r="F131" s="129"/>
      <c r="G131" s="130"/>
      <c r="H131" s="193"/>
      <c r="I131" s="193"/>
    </row>
    <row r="132" spans="2:9" x14ac:dyDescent="0.35">
      <c r="B132" s="266"/>
      <c r="C132" s="128" t="s">
        <v>565</v>
      </c>
      <c r="D132" s="128"/>
      <c r="E132" s="129" t="s">
        <v>566</v>
      </c>
      <c r="F132" s="129" t="s">
        <v>293</v>
      </c>
      <c r="G132" s="130">
        <v>28</v>
      </c>
      <c r="H132" s="194"/>
      <c r="I132" s="193">
        <f>H132*G132</f>
        <v>0</v>
      </c>
    </row>
    <row r="133" spans="2:9" x14ac:dyDescent="0.35">
      <c r="B133" s="266"/>
      <c r="C133" s="128" t="s">
        <v>404</v>
      </c>
      <c r="D133" s="128"/>
      <c r="E133" s="129"/>
      <c r="F133" s="129"/>
      <c r="G133" s="130"/>
      <c r="H133" s="193"/>
      <c r="I133" s="193"/>
    </row>
    <row r="134" spans="2:9" x14ac:dyDescent="0.35">
      <c r="B134" s="266"/>
      <c r="C134" s="128" t="s">
        <v>567</v>
      </c>
      <c r="D134" s="128"/>
      <c r="E134" s="129" t="s">
        <v>568</v>
      </c>
      <c r="F134" s="129" t="s">
        <v>293</v>
      </c>
      <c r="G134" s="130">
        <v>198</v>
      </c>
      <c r="H134" s="194"/>
      <c r="I134" s="193">
        <f>H134*G134</f>
        <v>0</v>
      </c>
    </row>
    <row r="135" spans="2:9" x14ac:dyDescent="0.35">
      <c r="B135" s="128" t="s">
        <v>404</v>
      </c>
      <c r="C135" s="128"/>
      <c r="D135" s="128"/>
      <c r="E135" s="129"/>
      <c r="F135" s="129"/>
      <c r="G135" s="130"/>
      <c r="H135" s="193"/>
      <c r="I135" s="193"/>
    </row>
    <row r="136" spans="2:9" x14ac:dyDescent="0.35">
      <c r="B136" s="128" t="s">
        <v>569</v>
      </c>
      <c r="C136" s="128"/>
      <c r="D136" s="128"/>
      <c r="E136" s="129" t="s">
        <v>570</v>
      </c>
      <c r="F136" s="129" t="s">
        <v>275</v>
      </c>
      <c r="G136" s="130">
        <v>8</v>
      </c>
      <c r="H136" s="194"/>
      <c r="I136" s="193">
        <f>H136*G136</f>
        <v>0</v>
      </c>
    </row>
    <row r="137" spans="2:9" x14ac:dyDescent="0.35">
      <c r="B137" s="128" t="s">
        <v>404</v>
      </c>
      <c r="C137" s="128"/>
      <c r="D137" s="128"/>
      <c r="E137" s="129"/>
      <c r="F137" s="129"/>
      <c r="G137" s="130"/>
      <c r="H137" s="193"/>
      <c r="I137" s="193" t="str">
        <f t="shared" ref="I137:I153" si="4">IF(G137="","",IF(OR(F137="PC Sum",F137="Prov Sum"),G137,G137*H137))</f>
        <v/>
      </c>
    </row>
    <row r="138" spans="2:9" x14ac:dyDescent="0.35">
      <c r="B138" s="128" t="s">
        <v>571</v>
      </c>
      <c r="C138" s="128"/>
      <c r="D138" s="128"/>
      <c r="E138" s="129" t="s">
        <v>572</v>
      </c>
      <c r="F138" s="129"/>
      <c r="G138" s="130"/>
      <c r="H138" s="193"/>
      <c r="I138" s="193" t="str">
        <f t="shared" si="4"/>
        <v/>
      </c>
    </row>
    <row r="139" spans="2:9" x14ac:dyDescent="0.35">
      <c r="B139" s="128" t="s">
        <v>404</v>
      </c>
      <c r="C139" s="128"/>
      <c r="D139" s="128"/>
      <c r="E139" s="129"/>
      <c r="F139" s="129"/>
      <c r="G139" s="130"/>
      <c r="H139" s="193"/>
      <c r="I139" s="193" t="str">
        <f t="shared" si="4"/>
        <v/>
      </c>
    </row>
    <row r="140" spans="2:9" x14ac:dyDescent="0.35">
      <c r="B140" s="266"/>
      <c r="C140" s="128"/>
      <c r="D140" s="128" t="s">
        <v>409</v>
      </c>
      <c r="E140" s="129" t="s">
        <v>538</v>
      </c>
      <c r="F140" s="129" t="s">
        <v>275</v>
      </c>
      <c r="G140" s="130">
        <v>2</v>
      </c>
      <c r="H140" s="194"/>
      <c r="I140" s="193">
        <f>H140*G140</f>
        <v>0</v>
      </c>
    </row>
    <row r="141" spans="2:9" x14ac:dyDescent="0.35">
      <c r="B141" s="266"/>
      <c r="C141" s="128"/>
      <c r="D141" s="128" t="s">
        <v>404</v>
      </c>
      <c r="E141" s="129"/>
      <c r="F141" s="129"/>
      <c r="G141" s="130"/>
      <c r="H141" s="193"/>
      <c r="I141" s="193"/>
    </row>
    <row r="142" spans="2:9" x14ac:dyDescent="0.35">
      <c r="B142" s="266"/>
      <c r="C142" s="128"/>
      <c r="D142" s="128" t="s">
        <v>550</v>
      </c>
      <c r="E142" s="129" t="s">
        <v>541</v>
      </c>
      <c r="F142" s="129" t="s">
        <v>275</v>
      </c>
      <c r="G142" s="130">
        <v>2</v>
      </c>
      <c r="H142" s="194"/>
      <c r="I142" s="193">
        <f>H142*G142</f>
        <v>0</v>
      </c>
    </row>
    <row r="143" spans="2:9" x14ac:dyDescent="0.35">
      <c r="B143" s="266"/>
      <c r="C143" s="128"/>
      <c r="D143" s="128" t="s">
        <v>404</v>
      </c>
      <c r="E143" s="129"/>
      <c r="F143" s="129"/>
      <c r="G143" s="130"/>
      <c r="H143" s="193"/>
      <c r="I143" s="193"/>
    </row>
    <row r="144" spans="2:9" x14ac:dyDescent="0.35">
      <c r="B144" s="266"/>
      <c r="C144" s="128"/>
      <c r="D144" s="128" t="s">
        <v>550</v>
      </c>
      <c r="E144" s="129" t="s">
        <v>573</v>
      </c>
      <c r="F144" s="129" t="s">
        <v>275</v>
      </c>
      <c r="G144" s="130">
        <v>2</v>
      </c>
      <c r="H144" s="194"/>
      <c r="I144" s="193">
        <f>H144*G144</f>
        <v>0</v>
      </c>
    </row>
    <row r="145" spans="2:9" x14ac:dyDescent="0.35">
      <c r="B145" s="266"/>
      <c r="C145" s="128"/>
      <c r="D145" s="128" t="s">
        <v>404</v>
      </c>
      <c r="E145" s="129"/>
      <c r="F145" s="129"/>
      <c r="G145" s="130"/>
      <c r="H145" s="193"/>
      <c r="I145" s="193"/>
    </row>
    <row r="146" spans="2:9" x14ac:dyDescent="0.35">
      <c r="B146" s="266"/>
      <c r="C146" s="128"/>
      <c r="D146" s="128" t="s">
        <v>469</v>
      </c>
      <c r="E146" s="129" t="s">
        <v>574</v>
      </c>
      <c r="F146" s="129" t="s">
        <v>275</v>
      </c>
      <c r="G146" s="130">
        <v>2</v>
      </c>
      <c r="H146" s="194"/>
      <c r="I146" s="193">
        <f>H146*G146</f>
        <v>0</v>
      </c>
    </row>
    <row r="147" spans="2:9" x14ac:dyDescent="0.35">
      <c r="B147" s="128" t="s">
        <v>404</v>
      </c>
      <c r="C147" s="128"/>
      <c r="D147" s="128"/>
      <c r="E147" s="129"/>
      <c r="F147" s="129"/>
      <c r="G147" s="130"/>
      <c r="H147" s="193"/>
      <c r="I147" s="193"/>
    </row>
    <row r="148" spans="2:9" x14ac:dyDescent="0.35">
      <c r="B148" s="128" t="s">
        <v>575</v>
      </c>
      <c r="C148" s="128"/>
      <c r="D148" s="128"/>
      <c r="E148" s="129" t="s">
        <v>576</v>
      </c>
      <c r="F148" s="129"/>
      <c r="G148" s="130"/>
      <c r="H148" s="193"/>
      <c r="I148" s="193" t="str">
        <f t="shared" si="4"/>
        <v/>
      </c>
    </row>
    <row r="149" spans="2:9" x14ac:dyDescent="0.35">
      <c r="B149" s="128" t="s">
        <v>404</v>
      </c>
      <c r="C149" s="128"/>
      <c r="D149" s="128"/>
      <c r="E149" s="129"/>
      <c r="F149" s="129"/>
      <c r="G149" s="130"/>
      <c r="H149" s="193"/>
      <c r="I149" s="193" t="str">
        <f t="shared" si="4"/>
        <v/>
      </c>
    </row>
    <row r="150" spans="2:9" x14ac:dyDescent="0.35">
      <c r="B150" s="266"/>
      <c r="C150" s="128" t="s">
        <v>577</v>
      </c>
      <c r="D150" s="128"/>
      <c r="E150" s="129" t="s">
        <v>578</v>
      </c>
      <c r="F150" s="129" t="s">
        <v>377</v>
      </c>
      <c r="G150" s="130">
        <v>170</v>
      </c>
      <c r="H150" s="194"/>
      <c r="I150" s="193">
        <f>H150*G150</f>
        <v>0</v>
      </c>
    </row>
    <row r="151" spans="2:9" x14ac:dyDescent="0.35">
      <c r="B151" s="266"/>
      <c r="C151" s="128" t="s">
        <v>404</v>
      </c>
      <c r="D151" s="128"/>
      <c r="E151" s="129"/>
      <c r="F151" s="129"/>
      <c r="G151" s="130"/>
      <c r="H151" s="193"/>
      <c r="I151" s="193"/>
    </row>
    <row r="152" spans="2:9" x14ac:dyDescent="0.35">
      <c r="B152" s="266"/>
      <c r="C152" s="128" t="s">
        <v>579</v>
      </c>
      <c r="D152" s="128"/>
      <c r="E152" s="129" t="s">
        <v>580</v>
      </c>
      <c r="F152" s="129" t="s">
        <v>377</v>
      </c>
      <c r="G152" s="130">
        <v>70</v>
      </c>
      <c r="H152" s="194"/>
      <c r="I152" s="193">
        <f>H152*G152</f>
        <v>0</v>
      </c>
    </row>
    <row r="153" spans="2:9" x14ac:dyDescent="0.35">
      <c r="B153" s="128" t="s">
        <v>404</v>
      </c>
      <c r="C153" s="128"/>
      <c r="D153" s="128"/>
      <c r="E153" s="129"/>
      <c r="F153" s="129"/>
      <c r="G153" s="130"/>
      <c r="H153" s="193"/>
      <c r="I153" s="193" t="str">
        <f t="shared" si="4"/>
        <v/>
      </c>
    </row>
    <row r="154" spans="2:9" ht="29" x14ac:dyDescent="0.35">
      <c r="B154" s="128" t="s">
        <v>581</v>
      </c>
      <c r="C154" s="128"/>
      <c r="D154" s="128"/>
      <c r="E154" s="129" t="s">
        <v>582</v>
      </c>
      <c r="F154" s="129" t="s">
        <v>436</v>
      </c>
      <c r="G154" s="130">
        <v>2750</v>
      </c>
      <c r="H154" s="194"/>
      <c r="I154" s="193">
        <f>H154*G154</f>
        <v>0</v>
      </c>
    </row>
    <row r="155" spans="2:9" s="138" customFormat="1" x14ac:dyDescent="0.35">
      <c r="B155" s="128" t="s">
        <v>404</v>
      </c>
      <c r="C155" s="128"/>
      <c r="D155" s="128"/>
      <c r="E155" s="129"/>
      <c r="F155" s="129"/>
      <c r="G155" s="130"/>
      <c r="H155" s="193"/>
      <c r="I155" s="193"/>
    </row>
    <row r="156" spans="2:9" s="138" customFormat="1" x14ac:dyDescent="0.35">
      <c r="B156" s="267" t="s">
        <v>258</v>
      </c>
      <c r="C156" s="267"/>
      <c r="D156" s="267"/>
      <c r="E156" s="267"/>
      <c r="F156" s="267"/>
      <c r="G156" s="267"/>
      <c r="H156" s="267"/>
      <c r="I156" s="137">
        <f>SUM(I4:I155)</f>
        <v>0</v>
      </c>
    </row>
    <row r="157" spans="2:9" s="138" customFormat="1" x14ac:dyDescent="0.35">
      <c r="H157" s="197"/>
      <c r="I157" s="197"/>
    </row>
    <row r="158" spans="2:9" s="138" customFormat="1" x14ac:dyDescent="0.35">
      <c r="H158" s="197"/>
      <c r="I158" s="197"/>
    </row>
    <row r="159" spans="2:9" s="138" customFormat="1" x14ac:dyDescent="0.35">
      <c r="H159" s="197"/>
      <c r="I159" s="197"/>
    </row>
    <row r="160" spans="2:9" s="138" customFormat="1" x14ac:dyDescent="0.35">
      <c r="H160" s="197"/>
      <c r="I160" s="197"/>
    </row>
    <row r="161" spans="8:9" s="138" customFormat="1" x14ac:dyDescent="0.35">
      <c r="H161" s="197"/>
      <c r="I161" s="197"/>
    </row>
    <row r="162" spans="8:9" s="138" customFormat="1" x14ac:dyDescent="0.35">
      <c r="H162" s="197"/>
      <c r="I162" s="197"/>
    </row>
    <row r="163" spans="8:9" s="138" customFormat="1" x14ac:dyDescent="0.35">
      <c r="H163" s="197"/>
      <c r="I163" s="197"/>
    </row>
    <row r="164" spans="8:9" s="138" customFormat="1" x14ac:dyDescent="0.35">
      <c r="H164" s="197"/>
      <c r="I164" s="197"/>
    </row>
    <row r="165" spans="8:9" s="138" customFormat="1" x14ac:dyDescent="0.35">
      <c r="H165" s="197"/>
      <c r="I165" s="197"/>
    </row>
    <row r="166" spans="8:9" s="138" customFormat="1" x14ac:dyDescent="0.35">
      <c r="H166" s="197"/>
      <c r="I166" s="197"/>
    </row>
    <row r="167" spans="8:9" s="138" customFormat="1" x14ac:dyDescent="0.35">
      <c r="H167" s="197"/>
      <c r="I167" s="197"/>
    </row>
    <row r="168" spans="8:9" s="138" customFormat="1" x14ac:dyDescent="0.35">
      <c r="H168" s="197"/>
      <c r="I168" s="197"/>
    </row>
    <row r="169" spans="8:9" s="138" customFormat="1" x14ac:dyDescent="0.35">
      <c r="H169" s="197"/>
      <c r="I169" s="197"/>
    </row>
    <row r="170" spans="8:9" s="138" customFormat="1" x14ac:dyDescent="0.35">
      <c r="H170" s="197"/>
      <c r="I170" s="197"/>
    </row>
    <row r="171" spans="8:9" s="138" customFormat="1" x14ac:dyDescent="0.35">
      <c r="H171" s="197"/>
      <c r="I171" s="197"/>
    </row>
    <row r="172" spans="8:9" s="138" customFormat="1" x14ac:dyDescent="0.35">
      <c r="H172" s="197"/>
      <c r="I172" s="197"/>
    </row>
    <row r="173" spans="8:9" s="138" customFormat="1" x14ac:dyDescent="0.35">
      <c r="H173" s="197"/>
      <c r="I173" s="197"/>
    </row>
    <row r="174" spans="8:9" s="138" customFormat="1" x14ac:dyDescent="0.35">
      <c r="H174" s="197"/>
      <c r="I174" s="197"/>
    </row>
    <row r="175" spans="8:9" s="138" customFormat="1" x14ac:dyDescent="0.35">
      <c r="H175" s="197"/>
      <c r="I175" s="197"/>
    </row>
    <row r="176" spans="8:9" s="138" customFormat="1" x14ac:dyDescent="0.35">
      <c r="H176" s="197"/>
      <c r="I176" s="197"/>
    </row>
    <row r="177" spans="8:9" s="138" customFormat="1" x14ac:dyDescent="0.35">
      <c r="H177" s="197"/>
      <c r="I177" s="197"/>
    </row>
    <row r="178" spans="8:9" s="138" customFormat="1" x14ac:dyDescent="0.35">
      <c r="H178" s="197"/>
      <c r="I178" s="197"/>
    </row>
    <row r="179" spans="8:9" s="138" customFormat="1" x14ac:dyDescent="0.35">
      <c r="H179" s="197"/>
      <c r="I179" s="197"/>
    </row>
    <row r="180" spans="8:9" s="138" customFormat="1" x14ac:dyDescent="0.35">
      <c r="H180" s="197"/>
      <c r="I180" s="197"/>
    </row>
    <row r="181" spans="8:9" s="138" customFormat="1" x14ac:dyDescent="0.35">
      <c r="H181" s="197"/>
      <c r="I181" s="197"/>
    </row>
    <row r="182" spans="8:9" s="138" customFormat="1" x14ac:dyDescent="0.35">
      <c r="H182" s="197"/>
      <c r="I182" s="197"/>
    </row>
    <row r="183" spans="8:9" s="138" customFormat="1" x14ac:dyDescent="0.35">
      <c r="H183" s="197"/>
      <c r="I183" s="197"/>
    </row>
    <row r="184" spans="8:9" s="138" customFormat="1" x14ac:dyDescent="0.35">
      <c r="H184" s="197"/>
      <c r="I184" s="197"/>
    </row>
    <row r="185" spans="8:9" s="138" customFormat="1" x14ac:dyDescent="0.35">
      <c r="H185" s="197"/>
      <c r="I185" s="197"/>
    </row>
    <row r="186" spans="8:9" s="138" customFormat="1" x14ac:dyDescent="0.35">
      <c r="H186" s="197"/>
      <c r="I186" s="197"/>
    </row>
    <row r="187" spans="8:9" s="138" customFormat="1" x14ac:dyDescent="0.35">
      <c r="H187" s="197"/>
      <c r="I187" s="197"/>
    </row>
    <row r="188" spans="8:9" s="138" customFormat="1" x14ac:dyDescent="0.35">
      <c r="H188" s="197"/>
      <c r="I188" s="197"/>
    </row>
    <row r="189" spans="8:9" s="138" customFormat="1" x14ac:dyDescent="0.35">
      <c r="H189" s="197"/>
      <c r="I189" s="197"/>
    </row>
    <row r="190" spans="8:9" s="138" customFormat="1" x14ac:dyDescent="0.35">
      <c r="H190" s="197"/>
      <c r="I190" s="197"/>
    </row>
    <row r="191" spans="8:9" s="138" customFormat="1" x14ac:dyDescent="0.35">
      <c r="H191" s="197"/>
      <c r="I191" s="197"/>
    </row>
    <row r="192" spans="8:9" s="138" customFormat="1" x14ac:dyDescent="0.35">
      <c r="H192" s="197"/>
      <c r="I192" s="197"/>
    </row>
    <row r="193" spans="8:9" s="138" customFormat="1" x14ac:dyDescent="0.35">
      <c r="H193" s="197"/>
      <c r="I193" s="197"/>
    </row>
    <row r="194" spans="8:9" s="138" customFormat="1" x14ac:dyDescent="0.35">
      <c r="H194" s="197"/>
      <c r="I194" s="197"/>
    </row>
    <row r="195" spans="8:9" s="138" customFormat="1" x14ac:dyDescent="0.35">
      <c r="H195" s="197"/>
      <c r="I195" s="197"/>
    </row>
    <row r="196" spans="8:9" s="138" customFormat="1" x14ac:dyDescent="0.35">
      <c r="H196" s="197"/>
      <c r="I196" s="197"/>
    </row>
    <row r="197" spans="8:9" s="138" customFormat="1" x14ac:dyDescent="0.35">
      <c r="H197" s="197"/>
      <c r="I197" s="197"/>
    </row>
    <row r="198" spans="8:9" s="138" customFormat="1" x14ac:dyDescent="0.35">
      <c r="H198" s="197"/>
      <c r="I198" s="197"/>
    </row>
    <row r="199" spans="8:9" s="138" customFormat="1" x14ac:dyDescent="0.35">
      <c r="H199" s="197"/>
      <c r="I199" s="197"/>
    </row>
    <row r="200" spans="8:9" s="138" customFormat="1" x14ac:dyDescent="0.35">
      <c r="H200" s="197"/>
      <c r="I200" s="197"/>
    </row>
    <row r="201" spans="8:9" s="138" customFormat="1" x14ac:dyDescent="0.35">
      <c r="H201" s="197"/>
      <c r="I201" s="197"/>
    </row>
    <row r="202" spans="8:9" s="138" customFormat="1" x14ac:dyDescent="0.35">
      <c r="H202" s="197"/>
      <c r="I202" s="197"/>
    </row>
    <row r="203" spans="8:9" s="138" customFormat="1" x14ac:dyDescent="0.35">
      <c r="H203" s="197"/>
      <c r="I203" s="197"/>
    </row>
    <row r="204" spans="8:9" s="138" customFormat="1" x14ac:dyDescent="0.35">
      <c r="H204" s="197"/>
      <c r="I204" s="197"/>
    </row>
    <row r="205" spans="8:9" s="138" customFormat="1" x14ac:dyDescent="0.35">
      <c r="H205" s="197"/>
      <c r="I205" s="197"/>
    </row>
    <row r="206" spans="8:9" s="138" customFormat="1" x14ac:dyDescent="0.35">
      <c r="H206" s="197"/>
      <c r="I206" s="197"/>
    </row>
    <row r="207" spans="8:9" s="138" customFormat="1" x14ac:dyDescent="0.35">
      <c r="H207" s="197"/>
      <c r="I207" s="197"/>
    </row>
    <row r="208" spans="8:9" s="138" customFormat="1" x14ac:dyDescent="0.35">
      <c r="H208" s="197"/>
      <c r="I208" s="197"/>
    </row>
    <row r="209" spans="8:9" s="138" customFormat="1" x14ac:dyDescent="0.35">
      <c r="H209" s="197"/>
      <c r="I209" s="197"/>
    </row>
    <row r="210" spans="8:9" s="138" customFormat="1" x14ac:dyDescent="0.35">
      <c r="H210" s="197"/>
      <c r="I210" s="197"/>
    </row>
    <row r="211" spans="8:9" s="138" customFormat="1" x14ac:dyDescent="0.35">
      <c r="H211" s="197"/>
      <c r="I211" s="197"/>
    </row>
    <row r="212" spans="8:9" s="138" customFormat="1" x14ac:dyDescent="0.35">
      <c r="H212" s="197"/>
      <c r="I212" s="197"/>
    </row>
    <row r="213" spans="8:9" s="138" customFormat="1" x14ac:dyDescent="0.35">
      <c r="H213" s="197"/>
      <c r="I213" s="197"/>
    </row>
    <row r="214" spans="8:9" s="138" customFormat="1" x14ac:dyDescent="0.35">
      <c r="H214" s="197"/>
      <c r="I214" s="197"/>
    </row>
    <row r="215" spans="8:9" s="138" customFormat="1" x14ac:dyDescent="0.35">
      <c r="H215" s="197"/>
      <c r="I215" s="197"/>
    </row>
    <row r="216" spans="8:9" s="138" customFormat="1" x14ac:dyDescent="0.35">
      <c r="H216" s="197"/>
      <c r="I216" s="197"/>
    </row>
    <row r="217" spans="8:9" s="138" customFormat="1" x14ac:dyDescent="0.35">
      <c r="H217" s="197"/>
      <c r="I217" s="197"/>
    </row>
    <row r="218" spans="8:9" s="138" customFormat="1" x14ac:dyDescent="0.35">
      <c r="H218" s="197"/>
      <c r="I218" s="197"/>
    </row>
    <row r="219" spans="8:9" s="138" customFormat="1" x14ac:dyDescent="0.35">
      <c r="H219" s="197"/>
      <c r="I219" s="197"/>
    </row>
    <row r="220" spans="8:9" s="138" customFormat="1" x14ac:dyDescent="0.35">
      <c r="H220" s="197"/>
      <c r="I220" s="197"/>
    </row>
    <row r="221" spans="8:9" s="138" customFormat="1" x14ac:dyDescent="0.35">
      <c r="H221" s="197"/>
      <c r="I221" s="197"/>
    </row>
    <row r="222" spans="8:9" s="138" customFormat="1" x14ac:dyDescent="0.35">
      <c r="H222" s="197"/>
      <c r="I222" s="197"/>
    </row>
    <row r="223" spans="8:9" s="138" customFormat="1" x14ac:dyDescent="0.35">
      <c r="H223" s="197"/>
      <c r="I223" s="197"/>
    </row>
    <row r="224" spans="8:9" s="138" customFormat="1" x14ac:dyDescent="0.35">
      <c r="H224" s="197"/>
      <c r="I224" s="197"/>
    </row>
    <row r="225" spans="8:9" s="138" customFormat="1" x14ac:dyDescent="0.35">
      <c r="H225" s="197"/>
      <c r="I225" s="197"/>
    </row>
    <row r="226" spans="8:9" s="138" customFormat="1" x14ac:dyDescent="0.35">
      <c r="H226" s="197"/>
      <c r="I226" s="197"/>
    </row>
    <row r="227" spans="8:9" s="138" customFormat="1" x14ac:dyDescent="0.35">
      <c r="H227" s="197"/>
      <c r="I227" s="197"/>
    </row>
    <row r="228" spans="8:9" s="138" customFormat="1" x14ac:dyDescent="0.35">
      <c r="H228" s="197"/>
      <c r="I228" s="197"/>
    </row>
    <row r="229" spans="8:9" s="138" customFormat="1" x14ac:dyDescent="0.35">
      <c r="H229" s="197"/>
      <c r="I229" s="197"/>
    </row>
    <row r="230" spans="8:9" s="138" customFormat="1" x14ac:dyDescent="0.35">
      <c r="H230" s="197"/>
      <c r="I230" s="197"/>
    </row>
    <row r="231" spans="8:9" s="138" customFormat="1" x14ac:dyDescent="0.35">
      <c r="H231" s="197"/>
      <c r="I231" s="197"/>
    </row>
    <row r="232" spans="8:9" s="138" customFormat="1" x14ac:dyDescent="0.35">
      <c r="H232" s="197"/>
      <c r="I232" s="197"/>
    </row>
    <row r="233" spans="8:9" s="138" customFormat="1" x14ac:dyDescent="0.35">
      <c r="H233" s="197"/>
      <c r="I233" s="197"/>
    </row>
    <row r="234" spans="8:9" s="138" customFormat="1" x14ac:dyDescent="0.35">
      <c r="H234" s="197"/>
      <c r="I234" s="197"/>
    </row>
    <row r="235" spans="8:9" s="138" customFormat="1" x14ac:dyDescent="0.35">
      <c r="H235" s="197"/>
      <c r="I235" s="197"/>
    </row>
    <row r="236" spans="8:9" s="138" customFormat="1" x14ac:dyDescent="0.35">
      <c r="H236" s="197"/>
      <c r="I236" s="197"/>
    </row>
    <row r="237" spans="8:9" s="138" customFormat="1" x14ac:dyDescent="0.35">
      <c r="H237" s="197"/>
      <c r="I237" s="197"/>
    </row>
    <row r="238" spans="8:9" s="138" customFormat="1" x14ac:dyDescent="0.35">
      <c r="H238" s="197"/>
      <c r="I238" s="197"/>
    </row>
    <row r="239" spans="8:9" s="138" customFormat="1" x14ac:dyDescent="0.35">
      <c r="H239" s="197"/>
      <c r="I239" s="197"/>
    </row>
    <row r="240" spans="8:9" s="138" customFormat="1" x14ac:dyDescent="0.35">
      <c r="H240" s="197"/>
      <c r="I240" s="197"/>
    </row>
    <row r="241" spans="8:9" s="138" customFormat="1" x14ac:dyDescent="0.35">
      <c r="H241" s="197"/>
      <c r="I241" s="197"/>
    </row>
    <row r="242" spans="8:9" s="138" customFormat="1" x14ac:dyDescent="0.35">
      <c r="H242" s="197"/>
      <c r="I242" s="197"/>
    </row>
    <row r="243" spans="8:9" s="138" customFormat="1" x14ac:dyDescent="0.35">
      <c r="H243" s="197"/>
      <c r="I243" s="197"/>
    </row>
    <row r="244" spans="8:9" s="138" customFormat="1" x14ac:dyDescent="0.35">
      <c r="H244" s="197"/>
      <c r="I244" s="197"/>
    </row>
    <row r="245" spans="8:9" s="138" customFormat="1" x14ac:dyDescent="0.35">
      <c r="H245" s="197"/>
      <c r="I245" s="197"/>
    </row>
    <row r="246" spans="8:9" s="138" customFormat="1" x14ac:dyDescent="0.35">
      <c r="H246" s="197"/>
      <c r="I246" s="197"/>
    </row>
    <row r="247" spans="8:9" s="138" customFormat="1" x14ac:dyDescent="0.35">
      <c r="H247" s="197"/>
      <c r="I247" s="197"/>
    </row>
    <row r="248" spans="8:9" s="138" customFormat="1" x14ac:dyDescent="0.35">
      <c r="H248" s="197"/>
      <c r="I248" s="197"/>
    </row>
    <row r="249" spans="8:9" s="138" customFormat="1" x14ac:dyDescent="0.35">
      <c r="H249" s="197"/>
      <c r="I249" s="197"/>
    </row>
    <row r="250" spans="8:9" s="138" customFormat="1" x14ac:dyDescent="0.35">
      <c r="H250" s="197"/>
      <c r="I250" s="197"/>
    </row>
    <row r="251" spans="8:9" s="138" customFormat="1" x14ac:dyDescent="0.35">
      <c r="H251" s="197"/>
      <c r="I251" s="197"/>
    </row>
    <row r="252" spans="8:9" s="138" customFormat="1" x14ac:dyDescent="0.35">
      <c r="H252" s="197"/>
      <c r="I252" s="197"/>
    </row>
    <row r="253" spans="8:9" s="138" customFormat="1" x14ac:dyDescent="0.35">
      <c r="H253" s="197"/>
      <c r="I253" s="197"/>
    </row>
    <row r="254" spans="8:9" s="138" customFormat="1" x14ac:dyDescent="0.35">
      <c r="H254" s="197"/>
      <c r="I254" s="197"/>
    </row>
    <row r="255" spans="8:9" s="138" customFormat="1" x14ac:dyDescent="0.35">
      <c r="H255" s="197"/>
      <c r="I255" s="197"/>
    </row>
    <row r="256" spans="8:9" s="138" customFormat="1" x14ac:dyDescent="0.35">
      <c r="H256" s="197"/>
      <c r="I256" s="197"/>
    </row>
    <row r="257" spans="8:9" s="138" customFormat="1" x14ac:dyDescent="0.35">
      <c r="H257" s="197"/>
      <c r="I257" s="197"/>
    </row>
    <row r="258" spans="8:9" s="138" customFormat="1" x14ac:dyDescent="0.35">
      <c r="H258" s="197"/>
      <c r="I258" s="197"/>
    </row>
    <row r="259" spans="8:9" s="138" customFormat="1" x14ac:dyDescent="0.35">
      <c r="H259" s="197"/>
      <c r="I259" s="197"/>
    </row>
    <row r="260" spans="8:9" s="138" customFormat="1" x14ac:dyDescent="0.35">
      <c r="H260" s="197"/>
      <c r="I260" s="197"/>
    </row>
    <row r="261" spans="8:9" s="138" customFormat="1" x14ac:dyDescent="0.35">
      <c r="H261" s="197"/>
      <c r="I261" s="197"/>
    </row>
    <row r="262" spans="8:9" s="138" customFormat="1" x14ac:dyDescent="0.35">
      <c r="H262" s="197"/>
      <c r="I262" s="197"/>
    </row>
    <row r="263" spans="8:9" s="138" customFormat="1" x14ac:dyDescent="0.35">
      <c r="H263" s="197"/>
      <c r="I263" s="197"/>
    </row>
    <row r="264" spans="8:9" s="138" customFormat="1" x14ac:dyDescent="0.35">
      <c r="H264" s="197"/>
      <c r="I264" s="197"/>
    </row>
    <row r="265" spans="8:9" s="138" customFormat="1" x14ac:dyDescent="0.35">
      <c r="H265" s="197"/>
      <c r="I265" s="197"/>
    </row>
    <row r="266" spans="8:9" s="138" customFormat="1" x14ac:dyDescent="0.35">
      <c r="H266" s="197"/>
      <c r="I266" s="197"/>
    </row>
    <row r="267" spans="8:9" s="138" customFormat="1" x14ac:dyDescent="0.35">
      <c r="H267" s="197"/>
      <c r="I267" s="197"/>
    </row>
    <row r="268" spans="8:9" s="138" customFormat="1" x14ac:dyDescent="0.35">
      <c r="H268" s="197"/>
      <c r="I268" s="197"/>
    </row>
    <row r="269" spans="8:9" s="138" customFormat="1" x14ac:dyDescent="0.35">
      <c r="H269" s="197"/>
      <c r="I269" s="197"/>
    </row>
    <row r="270" spans="8:9" s="138" customFormat="1" x14ac:dyDescent="0.35">
      <c r="H270" s="197"/>
      <c r="I270" s="197"/>
    </row>
    <row r="271" spans="8:9" s="138" customFormat="1" x14ac:dyDescent="0.35">
      <c r="H271" s="197"/>
      <c r="I271" s="197"/>
    </row>
    <row r="272" spans="8:9" s="138" customFormat="1" x14ac:dyDescent="0.35">
      <c r="H272" s="197"/>
      <c r="I272" s="197"/>
    </row>
    <row r="273" spans="8:9" s="138" customFormat="1" x14ac:dyDescent="0.35">
      <c r="H273" s="197"/>
      <c r="I273" s="197"/>
    </row>
    <row r="274" spans="8:9" s="138" customFormat="1" x14ac:dyDescent="0.35">
      <c r="H274" s="197"/>
      <c r="I274" s="197"/>
    </row>
    <row r="275" spans="8:9" s="138" customFormat="1" x14ac:dyDescent="0.35">
      <c r="H275" s="197"/>
      <c r="I275" s="197"/>
    </row>
    <row r="276" spans="8:9" s="138" customFormat="1" x14ac:dyDescent="0.35">
      <c r="H276" s="197"/>
      <c r="I276" s="197"/>
    </row>
    <row r="277" spans="8:9" s="138" customFormat="1" x14ac:dyDescent="0.35">
      <c r="H277" s="197"/>
      <c r="I277" s="197"/>
    </row>
    <row r="278" spans="8:9" s="138" customFormat="1" x14ac:dyDescent="0.35">
      <c r="H278" s="197"/>
      <c r="I278" s="197"/>
    </row>
    <row r="279" spans="8:9" s="138" customFormat="1" x14ac:dyDescent="0.35">
      <c r="H279" s="197"/>
      <c r="I279" s="197"/>
    </row>
    <row r="280" spans="8:9" s="138" customFormat="1" x14ac:dyDescent="0.35">
      <c r="H280" s="197"/>
      <c r="I280" s="197"/>
    </row>
    <row r="281" spans="8:9" s="138" customFormat="1" x14ac:dyDescent="0.35">
      <c r="H281" s="197"/>
      <c r="I281" s="197"/>
    </row>
    <row r="282" spans="8:9" s="138" customFormat="1" x14ac:dyDescent="0.35">
      <c r="H282" s="197"/>
      <c r="I282" s="197"/>
    </row>
    <row r="283" spans="8:9" s="138" customFormat="1" x14ac:dyDescent="0.35">
      <c r="H283" s="197"/>
      <c r="I283" s="197"/>
    </row>
    <row r="284" spans="8:9" s="138" customFormat="1" x14ac:dyDescent="0.35">
      <c r="H284" s="197"/>
      <c r="I284" s="197"/>
    </row>
    <row r="285" spans="8:9" s="138" customFormat="1" x14ac:dyDescent="0.35">
      <c r="H285" s="197"/>
      <c r="I285" s="197"/>
    </row>
    <row r="286" spans="8:9" s="138" customFormat="1" x14ac:dyDescent="0.35">
      <c r="H286" s="197"/>
      <c r="I286" s="197"/>
    </row>
    <row r="287" spans="8:9" s="138" customFormat="1" x14ac:dyDescent="0.35">
      <c r="H287" s="197"/>
      <c r="I287" s="197"/>
    </row>
    <row r="288" spans="8:9" s="138" customFormat="1" x14ac:dyDescent="0.35">
      <c r="H288" s="197"/>
      <c r="I288" s="197"/>
    </row>
    <row r="289" spans="8:9" s="138" customFormat="1" x14ac:dyDescent="0.35">
      <c r="H289" s="197"/>
      <c r="I289" s="197"/>
    </row>
    <row r="290" spans="8:9" s="138" customFormat="1" x14ac:dyDescent="0.35">
      <c r="H290" s="197"/>
      <c r="I290" s="197"/>
    </row>
    <row r="291" spans="8:9" s="138" customFormat="1" x14ac:dyDescent="0.35">
      <c r="H291" s="197"/>
      <c r="I291" s="197"/>
    </row>
    <row r="292" spans="8:9" s="138" customFormat="1" x14ac:dyDescent="0.35">
      <c r="H292" s="197"/>
      <c r="I292" s="197"/>
    </row>
    <row r="293" spans="8:9" s="138" customFormat="1" x14ac:dyDescent="0.35">
      <c r="H293" s="197"/>
      <c r="I293" s="197"/>
    </row>
    <row r="294" spans="8:9" s="138" customFormat="1" x14ac:dyDescent="0.35">
      <c r="H294" s="197"/>
      <c r="I294" s="197"/>
    </row>
    <row r="295" spans="8:9" s="138" customFormat="1" x14ac:dyDescent="0.35">
      <c r="H295" s="197"/>
      <c r="I295" s="197"/>
    </row>
    <row r="296" spans="8:9" s="138" customFormat="1" x14ac:dyDescent="0.35">
      <c r="H296" s="197"/>
      <c r="I296" s="197"/>
    </row>
    <row r="297" spans="8:9" s="138" customFormat="1" x14ac:dyDescent="0.35">
      <c r="H297" s="197"/>
      <c r="I297" s="197"/>
    </row>
    <row r="298" spans="8:9" s="138" customFormat="1" x14ac:dyDescent="0.35">
      <c r="H298" s="197"/>
      <c r="I298" s="197"/>
    </row>
    <row r="299" spans="8:9" s="138" customFormat="1" x14ac:dyDescent="0.35">
      <c r="H299" s="197"/>
      <c r="I299" s="197"/>
    </row>
    <row r="300" spans="8:9" s="138" customFormat="1" x14ac:dyDescent="0.35">
      <c r="H300" s="197"/>
      <c r="I300" s="197"/>
    </row>
    <row r="301" spans="8:9" s="138" customFormat="1" x14ac:dyDescent="0.35">
      <c r="H301" s="197"/>
      <c r="I301" s="197"/>
    </row>
    <row r="302" spans="8:9" s="138" customFormat="1" x14ac:dyDescent="0.35">
      <c r="H302" s="197"/>
      <c r="I302" s="197"/>
    </row>
    <row r="303" spans="8:9" s="138" customFormat="1" x14ac:dyDescent="0.35">
      <c r="H303" s="197"/>
      <c r="I303" s="197"/>
    </row>
    <row r="304" spans="8:9" s="138" customFormat="1" x14ac:dyDescent="0.35">
      <c r="H304" s="197"/>
      <c r="I304" s="197"/>
    </row>
    <row r="305" spans="8:9" s="138" customFormat="1" x14ac:dyDescent="0.35">
      <c r="H305" s="197"/>
      <c r="I305" s="197"/>
    </row>
    <row r="306" spans="8:9" s="138" customFormat="1" x14ac:dyDescent="0.35">
      <c r="H306" s="197"/>
      <c r="I306" s="197"/>
    </row>
    <row r="307" spans="8:9" s="138" customFormat="1" x14ac:dyDescent="0.35">
      <c r="H307" s="197"/>
      <c r="I307" s="197"/>
    </row>
    <row r="308" spans="8:9" s="138" customFormat="1" x14ac:dyDescent="0.35">
      <c r="H308" s="197"/>
      <c r="I308" s="197"/>
    </row>
    <row r="309" spans="8:9" s="138" customFormat="1" x14ac:dyDescent="0.35">
      <c r="H309" s="197"/>
      <c r="I309" s="197"/>
    </row>
    <row r="310" spans="8:9" s="138" customFormat="1" x14ac:dyDescent="0.35">
      <c r="H310" s="197"/>
      <c r="I310" s="197"/>
    </row>
    <row r="311" spans="8:9" s="138" customFormat="1" x14ac:dyDescent="0.35">
      <c r="H311" s="197"/>
      <c r="I311" s="197"/>
    </row>
    <row r="312" spans="8:9" s="138" customFormat="1" x14ac:dyDescent="0.35">
      <c r="H312" s="197"/>
      <c r="I312" s="197"/>
    </row>
    <row r="313" spans="8:9" s="138" customFormat="1" x14ac:dyDescent="0.35">
      <c r="H313" s="197"/>
      <c r="I313" s="197"/>
    </row>
    <row r="314" spans="8:9" s="138" customFormat="1" x14ac:dyDescent="0.35">
      <c r="H314" s="197"/>
      <c r="I314" s="197"/>
    </row>
    <row r="315" spans="8:9" s="138" customFormat="1" x14ac:dyDescent="0.35">
      <c r="H315" s="197"/>
      <c r="I315" s="197"/>
    </row>
    <row r="316" spans="8:9" s="138" customFormat="1" x14ac:dyDescent="0.35">
      <c r="H316" s="197"/>
      <c r="I316" s="197"/>
    </row>
    <row r="317" spans="8:9" s="138" customFormat="1" x14ac:dyDescent="0.35">
      <c r="H317" s="197"/>
      <c r="I317" s="197"/>
    </row>
    <row r="318" spans="8:9" s="138" customFormat="1" x14ac:dyDescent="0.35">
      <c r="H318" s="197"/>
      <c r="I318" s="197"/>
    </row>
    <row r="319" spans="8:9" s="138" customFormat="1" x14ac:dyDescent="0.35">
      <c r="H319" s="197"/>
      <c r="I319" s="197"/>
    </row>
    <row r="320" spans="8:9" s="138" customFormat="1" x14ac:dyDescent="0.35">
      <c r="H320" s="197"/>
      <c r="I320" s="197"/>
    </row>
    <row r="321" spans="8:9" s="138" customFormat="1" x14ac:dyDescent="0.35">
      <c r="H321" s="197"/>
      <c r="I321" s="197"/>
    </row>
    <row r="322" spans="8:9" s="138" customFormat="1" x14ac:dyDescent="0.35">
      <c r="H322" s="197"/>
      <c r="I322" s="197"/>
    </row>
    <row r="323" spans="8:9" s="138" customFormat="1" x14ac:dyDescent="0.35">
      <c r="H323" s="197"/>
      <c r="I323" s="197"/>
    </row>
    <row r="324" spans="8:9" s="138" customFormat="1" x14ac:dyDescent="0.35">
      <c r="H324" s="197"/>
      <c r="I324" s="197"/>
    </row>
    <row r="325" spans="8:9" s="138" customFormat="1" x14ac:dyDescent="0.35">
      <c r="H325" s="197"/>
      <c r="I325" s="197"/>
    </row>
    <row r="326" spans="8:9" s="138" customFormat="1" x14ac:dyDescent="0.35">
      <c r="H326" s="197"/>
      <c r="I326" s="197"/>
    </row>
    <row r="327" spans="8:9" s="138" customFormat="1" x14ac:dyDescent="0.35">
      <c r="H327" s="197"/>
      <c r="I327" s="197"/>
    </row>
    <row r="328" spans="8:9" s="138" customFormat="1" x14ac:dyDescent="0.35">
      <c r="H328" s="197"/>
      <c r="I328" s="197"/>
    </row>
    <row r="329" spans="8:9" s="138" customFormat="1" x14ac:dyDescent="0.35">
      <c r="H329" s="197"/>
      <c r="I329" s="197"/>
    </row>
    <row r="330" spans="8:9" s="138" customFormat="1" x14ac:dyDescent="0.35">
      <c r="H330" s="197"/>
      <c r="I330" s="197"/>
    </row>
    <row r="331" spans="8:9" s="138" customFormat="1" x14ac:dyDescent="0.35">
      <c r="H331" s="197"/>
      <c r="I331" s="197"/>
    </row>
    <row r="332" spans="8:9" s="138" customFormat="1" x14ac:dyDescent="0.35">
      <c r="H332" s="197"/>
      <c r="I332" s="197"/>
    </row>
    <row r="333" spans="8:9" s="138" customFormat="1" x14ac:dyDescent="0.35">
      <c r="H333" s="197"/>
      <c r="I333" s="197"/>
    </row>
    <row r="334" spans="8:9" s="138" customFormat="1" x14ac:dyDescent="0.35">
      <c r="H334" s="197"/>
      <c r="I334" s="197"/>
    </row>
    <row r="335" spans="8:9" s="138" customFormat="1" x14ac:dyDescent="0.35">
      <c r="H335" s="197"/>
      <c r="I335" s="197"/>
    </row>
    <row r="336" spans="8:9" s="138" customFormat="1" x14ac:dyDescent="0.35">
      <c r="H336" s="197"/>
      <c r="I336" s="197"/>
    </row>
    <row r="337" spans="8:9" s="138" customFormat="1" x14ac:dyDescent="0.35">
      <c r="H337" s="197"/>
      <c r="I337" s="197"/>
    </row>
    <row r="338" spans="8:9" s="138" customFormat="1" x14ac:dyDescent="0.35">
      <c r="H338" s="197"/>
      <c r="I338" s="197"/>
    </row>
    <row r="339" spans="8:9" s="138" customFormat="1" x14ac:dyDescent="0.35">
      <c r="H339" s="197"/>
      <c r="I339" s="197"/>
    </row>
    <row r="340" spans="8:9" s="138" customFormat="1" x14ac:dyDescent="0.35">
      <c r="H340" s="197"/>
      <c r="I340" s="197"/>
    </row>
    <row r="341" spans="8:9" s="138" customFormat="1" x14ac:dyDescent="0.35">
      <c r="H341" s="197"/>
      <c r="I341" s="197"/>
    </row>
    <row r="342" spans="8:9" s="138" customFormat="1" x14ac:dyDescent="0.35">
      <c r="H342" s="197"/>
      <c r="I342" s="197"/>
    </row>
    <row r="343" spans="8:9" s="138" customFormat="1" x14ac:dyDescent="0.35">
      <c r="H343" s="197"/>
      <c r="I343" s="197"/>
    </row>
    <row r="344" spans="8:9" s="138" customFormat="1" x14ac:dyDescent="0.35">
      <c r="H344" s="197"/>
      <c r="I344" s="197"/>
    </row>
    <row r="345" spans="8:9" s="138" customFormat="1" x14ac:dyDescent="0.35">
      <c r="H345" s="197"/>
      <c r="I345" s="197"/>
    </row>
    <row r="346" spans="8:9" s="138" customFormat="1" x14ac:dyDescent="0.35">
      <c r="H346" s="197"/>
      <c r="I346" s="197"/>
    </row>
    <row r="347" spans="8:9" s="138" customFormat="1" x14ac:dyDescent="0.35">
      <c r="H347" s="197"/>
      <c r="I347" s="197"/>
    </row>
    <row r="348" spans="8:9" s="138" customFormat="1" x14ac:dyDescent="0.35">
      <c r="H348" s="197"/>
      <c r="I348" s="197"/>
    </row>
    <row r="349" spans="8:9" s="138" customFormat="1" x14ac:dyDescent="0.35">
      <c r="H349" s="197"/>
      <c r="I349" s="197"/>
    </row>
    <row r="350" spans="8:9" s="138" customFormat="1" x14ac:dyDescent="0.35">
      <c r="H350" s="197"/>
      <c r="I350" s="197"/>
    </row>
    <row r="351" spans="8:9" s="138" customFormat="1" x14ac:dyDescent="0.35">
      <c r="H351" s="197"/>
      <c r="I351" s="197"/>
    </row>
    <row r="352" spans="8:9" s="138" customFormat="1" x14ac:dyDescent="0.35">
      <c r="H352" s="197"/>
      <c r="I352" s="197"/>
    </row>
    <row r="353" spans="8:9" s="138" customFormat="1" x14ac:dyDescent="0.35">
      <c r="H353" s="197"/>
      <c r="I353" s="197"/>
    </row>
    <row r="354" spans="8:9" s="138" customFormat="1" x14ac:dyDescent="0.35">
      <c r="H354" s="197"/>
      <c r="I354" s="197"/>
    </row>
    <row r="355" spans="8:9" s="138" customFormat="1" x14ac:dyDescent="0.35">
      <c r="H355" s="197"/>
      <c r="I355" s="197"/>
    </row>
    <row r="356" spans="8:9" s="138" customFormat="1" x14ac:dyDescent="0.35">
      <c r="H356" s="197"/>
      <c r="I356" s="197"/>
    </row>
    <row r="357" spans="8:9" s="138" customFormat="1" x14ac:dyDescent="0.35">
      <c r="H357" s="197"/>
      <c r="I357" s="197"/>
    </row>
    <row r="358" spans="8:9" s="138" customFormat="1" x14ac:dyDescent="0.35">
      <c r="H358" s="197"/>
      <c r="I358" s="197"/>
    </row>
    <row r="359" spans="8:9" s="138" customFormat="1" x14ac:dyDescent="0.35">
      <c r="H359" s="197"/>
      <c r="I359" s="197"/>
    </row>
    <row r="360" spans="8:9" s="138" customFormat="1" x14ac:dyDescent="0.35">
      <c r="H360" s="197"/>
      <c r="I360" s="197"/>
    </row>
    <row r="361" spans="8:9" s="138" customFormat="1" x14ac:dyDescent="0.35">
      <c r="H361" s="197"/>
      <c r="I361" s="197"/>
    </row>
    <row r="362" spans="8:9" s="138" customFormat="1" x14ac:dyDescent="0.35">
      <c r="H362" s="197"/>
      <c r="I362" s="197"/>
    </row>
    <row r="363" spans="8:9" s="138" customFormat="1" x14ac:dyDescent="0.35">
      <c r="H363" s="197"/>
      <c r="I363" s="197"/>
    </row>
    <row r="364" spans="8:9" s="138" customFormat="1" x14ac:dyDescent="0.35">
      <c r="H364" s="197"/>
      <c r="I364" s="197"/>
    </row>
    <row r="365" spans="8:9" s="138" customFormat="1" x14ac:dyDescent="0.35">
      <c r="H365" s="197"/>
      <c r="I365" s="197"/>
    </row>
    <row r="366" spans="8:9" s="138" customFormat="1" x14ac:dyDescent="0.35">
      <c r="H366" s="197"/>
      <c r="I366" s="197"/>
    </row>
    <row r="367" spans="8:9" s="138" customFormat="1" x14ac:dyDescent="0.35">
      <c r="H367" s="197"/>
      <c r="I367" s="197"/>
    </row>
    <row r="368" spans="8:9" s="138" customFormat="1" x14ac:dyDescent="0.35">
      <c r="H368" s="197"/>
      <c r="I368" s="197"/>
    </row>
    <row r="369" spans="8:9" s="138" customFormat="1" x14ac:dyDescent="0.35">
      <c r="H369" s="197"/>
      <c r="I369" s="197"/>
    </row>
    <row r="370" spans="8:9" s="138" customFormat="1" x14ac:dyDescent="0.35">
      <c r="H370" s="197"/>
      <c r="I370" s="197"/>
    </row>
    <row r="371" spans="8:9" s="138" customFormat="1" x14ac:dyDescent="0.35">
      <c r="H371" s="197"/>
      <c r="I371" s="197"/>
    </row>
    <row r="372" spans="8:9" s="138" customFormat="1" x14ac:dyDescent="0.35">
      <c r="H372" s="197"/>
      <c r="I372" s="197"/>
    </row>
    <row r="373" spans="8:9" s="138" customFormat="1" x14ac:dyDescent="0.35">
      <c r="H373" s="197"/>
      <c r="I373" s="197"/>
    </row>
    <row r="374" spans="8:9" s="138" customFormat="1" x14ac:dyDescent="0.35">
      <c r="H374" s="197"/>
      <c r="I374" s="197"/>
    </row>
    <row r="375" spans="8:9" s="138" customFormat="1" x14ac:dyDescent="0.35">
      <c r="H375" s="197"/>
      <c r="I375" s="197"/>
    </row>
    <row r="376" spans="8:9" s="138" customFormat="1" x14ac:dyDescent="0.35">
      <c r="H376" s="197"/>
      <c r="I376" s="197"/>
    </row>
    <row r="377" spans="8:9" s="138" customFormat="1" x14ac:dyDescent="0.35">
      <c r="H377" s="197"/>
      <c r="I377" s="197"/>
    </row>
    <row r="378" spans="8:9" s="138" customFormat="1" x14ac:dyDescent="0.35">
      <c r="H378" s="197"/>
      <c r="I378" s="197"/>
    </row>
    <row r="379" spans="8:9" s="138" customFormat="1" x14ac:dyDescent="0.35">
      <c r="H379" s="197"/>
      <c r="I379" s="197"/>
    </row>
    <row r="380" spans="8:9" s="138" customFormat="1" x14ac:dyDescent="0.35">
      <c r="H380" s="197"/>
      <c r="I380" s="197"/>
    </row>
    <row r="381" spans="8:9" s="138" customFormat="1" x14ac:dyDescent="0.35">
      <c r="H381" s="197"/>
      <c r="I381" s="197"/>
    </row>
    <row r="382" spans="8:9" s="138" customFormat="1" x14ac:dyDescent="0.35">
      <c r="H382" s="197"/>
      <c r="I382" s="197"/>
    </row>
    <row r="383" spans="8:9" s="138" customFormat="1" x14ac:dyDescent="0.35">
      <c r="H383" s="197"/>
      <c r="I383" s="197"/>
    </row>
    <row r="384" spans="8:9" s="138" customFormat="1" x14ac:dyDescent="0.35">
      <c r="H384" s="197"/>
      <c r="I384" s="197"/>
    </row>
    <row r="385" spans="8:9" s="138" customFormat="1" x14ac:dyDescent="0.35">
      <c r="H385" s="197"/>
      <c r="I385" s="197"/>
    </row>
    <row r="386" spans="8:9" s="138" customFormat="1" x14ac:dyDescent="0.35">
      <c r="H386" s="197"/>
      <c r="I386" s="197"/>
    </row>
    <row r="387" spans="8:9" s="138" customFormat="1" x14ac:dyDescent="0.35">
      <c r="H387" s="197"/>
      <c r="I387" s="197"/>
    </row>
    <row r="388" spans="8:9" s="138" customFormat="1" x14ac:dyDescent="0.35">
      <c r="H388" s="197"/>
      <c r="I388" s="197"/>
    </row>
    <row r="389" spans="8:9" s="138" customFormat="1" x14ac:dyDescent="0.35">
      <c r="H389" s="197"/>
      <c r="I389" s="197"/>
    </row>
    <row r="390" spans="8:9" s="138" customFormat="1" x14ac:dyDescent="0.35">
      <c r="H390" s="197"/>
      <c r="I390" s="197"/>
    </row>
    <row r="391" spans="8:9" s="138" customFormat="1" x14ac:dyDescent="0.35">
      <c r="H391" s="197"/>
      <c r="I391" s="197"/>
    </row>
    <row r="392" spans="8:9" s="138" customFormat="1" x14ac:dyDescent="0.35">
      <c r="H392" s="197"/>
      <c r="I392" s="197"/>
    </row>
    <row r="393" spans="8:9" s="138" customFormat="1" x14ac:dyDescent="0.35">
      <c r="H393" s="197"/>
      <c r="I393" s="197"/>
    </row>
    <row r="394" spans="8:9" s="138" customFormat="1" x14ac:dyDescent="0.35">
      <c r="H394" s="197"/>
      <c r="I394" s="197"/>
    </row>
    <row r="395" spans="8:9" s="138" customFormat="1" x14ac:dyDescent="0.35">
      <c r="H395" s="197"/>
      <c r="I395" s="197"/>
    </row>
    <row r="396" spans="8:9" s="138" customFormat="1" x14ac:dyDescent="0.35">
      <c r="H396" s="197"/>
      <c r="I396" s="197"/>
    </row>
    <row r="397" spans="8:9" s="138" customFormat="1" x14ac:dyDescent="0.35">
      <c r="H397" s="197"/>
      <c r="I397" s="197"/>
    </row>
    <row r="398" spans="8:9" s="138" customFormat="1" x14ac:dyDescent="0.35">
      <c r="H398" s="197"/>
      <c r="I398" s="197"/>
    </row>
    <row r="399" spans="8:9" s="138" customFormat="1" x14ac:dyDescent="0.35">
      <c r="H399" s="197"/>
      <c r="I399" s="197"/>
    </row>
    <row r="400" spans="8:9" s="138" customFormat="1" x14ac:dyDescent="0.35">
      <c r="H400" s="197"/>
      <c r="I400" s="197"/>
    </row>
    <row r="401" spans="8:9" s="138" customFormat="1" x14ac:dyDescent="0.35">
      <c r="H401" s="197"/>
      <c r="I401" s="197"/>
    </row>
    <row r="402" spans="8:9" s="138" customFormat="1" x14ac:dyDescent="0.35">
      <c r="H402" s="197"/>
      <c r="I402" s="197"/>
    </row>
    <row r="403" spans="8:9" s="138" customFormat="1" x14ac:dyDescent="0.35">
      <c r="H403" s="197"/>
      <c r="I403" s="197"/>
    </row>
    <row r="404" spans="8:9" s="138" customFormat="1" x14ac:dyDescent="0.35">
      <c r="H404" s="197"/>
      <c r="I404" s="197"/>
    </row>
    <row r="405" spans="8:9" s="138" customFormat="1" x14ac:dyDescent="0.35">
      <c r="H405" s="197"/>
      <c r="I405" s="197"/>
    </row>
    <row r="406" spans="8:9" s="138" customFormat="1" x14ac:dyDescent="0.35">
      <c r="H406" s="197"/>
      <c r="I406" s="197"/>
    </row>
    <row r="407" spans="8:9" s="138" customFormat="1" x14ac:dyDescent="0.35">
      <c r="H407" s="197"/>
      <c r="I407" s="197"/>
    </row>
    <row r="408" spans="8:9" s="138" customFormat="1" x14ac:dyDescent="0.35">
      <c r="H408" s="197"/>
      <c r="I408" s="197"/>
    </row>
    <row r="409" spans="8:9" s="138" customFormat="1" x14ac:dyDescent="0.35">
      <c r="H409" s="197"/>
      <c r="I409" s="197"/>
    </row>
    <row r="410" spans="8:9" s="138" customFormat="1" x14ac:dyDescent="0.35">
      <c r="H410" s="197"/>
      <c r="I410" s="197"/>
    </row>
    <row r="411" spans="8:9" s="138" customFormat="1" x14ac:dyDescent="0.35">
      <c r="H411" s="197"/>
      <c r="I411" s="197"/>
    </row>
    <row r="412" spans="8:9" s="138" customFormat="1" x14ac:dyDescent="0.35">
      <c r="H412" s="197"/>
      <c r="I412" s="197"/>
    </row>
    <row r="413" spans="8:9" s="138" customFormat="1" x14ac:dyDescent="0.35">
      <c r="H413" s="197"/>
      <c r="I413" s="197"/>
    </row>
    <row r="414" spans="8:9" s="138" customFormat="1" x14ac:dyDescent="0.35">
      <c r="H414" s="197"/>
      <c r="I414" s="197"/>
    </row>
    <row r="415" spans="8:9" s="138" customFormat="1" x14ac:dyDescent="0.35">
      <c r="H415" s="197"/>
      <c r="I415" s="197"/>
    </row>
    <row r="416" spans="8:9" s="138" customFormat="1" x14ac:dyDescent="0.35">
      <c r="H416" s="197"/>
      <c r="I416" s="197"/>
    </row>
    <row r="417" spans="8:9" s="138" customFormat="1" x14ac:dyDescent="0.35">
      <c r="H417" s="197"/>
      <c r="I417" s="197"/>
    </row>
    <row r="418" spans="8:9" s="138" customFormat="1" x14ac:dyDescent="0.35">
      <c r="H418" s="197"/>
      <c r="I418" s="197"/>
    </row>
    <row r="419" spans="8:9" s="138" customFormat="1" x14ac:dyDescent="0.35">
      <c r="H419" s="197"/>
      <c r="I419" s="197"/>
    </row>
    <row r="420" spans="8:9" s="138" customFormat="1" x14ac:dyDescent="0.35">
      <c r="H420" s="197"/>
      <c r="I420" s="197"/>
    </row>
    <row r="421" spans="8:9" s="138" customFormat="1" x14ac:dyDescent="0.35">
      <c r="H421" s="197"/>
      <c r="I421" s="197"/>
    </row>
    <row r="422" spans="8:9" s="138" customFormat="1" x14ac:dyDescent="0.35">
      <c r="H422" s="197"/>
      <c r="I422" s="197"/>
    </row>
    <row r="423" spans="8:9" s="138" customFormat="1" x14ac:dyDescent="0.35">
      <c r="H423" s="197"/>
      <c r="I423" s="197"/>
    </row>
    <row r="424" spans="8:9" s="138" customFormat="1" x14ac:dyDescent="0.35">
      <c r="H424" s="197"/>
      <c r="I424" s="197"/>
    </row>
    <row r="425" spans="8:9" s="138" customFormat="1" x14ac:dyDescent="0.35">
      <c r="H425" s="197"/>
      <c r="I425" s="197"/>
    </row>
    <row r="426" spans="8:9" s="138" customFormat="1" x14ac:dyDescent="0.35">
      <c r="H426" s="197"/>
      <c r="I426" s="197"/>
    </row>
    <row r="427" spans="8:9" s="138" customFormat="1" x14ac:dyDescent="0.35">
      <c r="H427" s="197"/>
      <c r="I427" s="197"/>
    </row>
    <row r="428" spans="8:9" s="138" customFormat="1" x14ac:dyDescent="0.35">
      <c r="H428" s="197"/>
      <c r="I428" s="197"/>
    </row>
    <row r="429" spans="8:9" s="138" customFormat="1" x14ac:dyDescent="0.35">
      <c r="H429" s="197"/>
      <c r="I429" s="197"/>
    </row>
    <row r="430" spans="8:9" s="138" customFormat="1" x14ac:dyDescent="0.35">
      <c r="H430" s="197"/>
      <c r="I430" s="197"/>
    </row>
    <row r="431" spans="8:9" s="138" customFormat="1" x14ac:dyDescent="0.35">
      <c r="H431" s="197"/>
      <c r="I431" s="197"/>
    </row>
    <row r="432" spans="8:9" s="138" customFormat="1" x14ac:dyDescent="0.35">
      <c r="H432" s="197"/>
      <c r="I432" s="197"/>
    </row>
    <row r="433" spans="8:9" s="138" customFormat="1" x14ac:dyDescent="0.35">
      <c r="H433" s="197"/>
      <c r="I433" s="197"/>
    </row>
    <row r="434" spans="8:9" s="138" customFormat="1" x14ac:dyDescent="0.35">
      <c r="H434" s="197"/>
      <c r="I434" s="197"/>
    </row>
    <row r="435" spans="8:9" s="138" customFormat="1" x14ac:dyDescent="0.35">
      <c r="H435" s="197"/>
      <c r="I435" s="197"/>
    </row>
    <row r="436" spans="8:9" s="138" customFormat="1" x14ac:dyDescent="0.35">
      <c r="H436" s="197"/>
      <c r="I436" s="197"/>
    </row>
    <row r="437" spans="8:9" s="138" customFormat="1" x14ac:dyDescent="0.35">
      <c r="H437" s="197"/>
      <c r="I437" s="197"/>
    </row>
    <row r="438" spans="8:9" s="138" customFormat="1" x14ac:dyDescent="0.35">
      <c r="H438" s="197"/>
      <c r="I438" s="197"/>
    </row>
    <row r="439" spans="8:9" s="138" customFormat="1" x14ac:dyDescent="0.35">
      <c r="H439" s="197"/>
      <c r="I439" s="197"/>
    </row>
    <row r="440" spans="8:9" s="138" customFormat="1" x14ac:dyDescent="0.35">
      <c r="H440" s="197"/>
      <c r="I440" s="197"/>
    </row>
    <row r="441" spans="8:9" s="138" customFormat="1" x14ac:dyDescent="0.35">
      <c r="H441" s="197"/>
      <c r="I441" s="197"/>
    </row>
    <row r="442" spans="8:9" s="138" customFormat="1" x14ac:dyDescent="0.35">
      <c r="H442" s="197"/>
      <c r="I442" s="197"/>
    </row>
    <row r="443" spans="8:9" s="138" customFormat="1" x14ac:dyDescent="0.35">
      <c r="H443" s="197"/>
      <c r="I443" s="197"/>
    </row>
    <row r="444" spans="8:9" s="138" customFormat="1" x14ac:dyDescent="0.35">
      <c r="H444" s="197"/>
      <c r="I444" s="197"/>
    </row>
    <row r="445" spans="8:9" s="138" customFormat="1" x14ac:dyDescent="0.35">
      <c r="H445" s="197"/>
      <c r="I445" s="197"/>
    </row>
    <row r="446" spans="8:9" s="138" customFormat="1" x14ac:dyDescent="0.35">
      <c r="H446" s="197"/>
      <c r="I446" s="197"/>
    </row>
    <row r="447" spans="8:9" s="138" customFormat="1" x14ac:dyDescent="0.35">
      <c r="H447" s="197"/>
      <c r="I447" s="197"/>
    </row>
    <row r="448" spans="8:9" s="138" customFormat="1" x14ac:dyDescent="0.35">
      <c r="H448" s="197"/>
      <c r="I448" s="197"/>
    </row>
    <row r="449" spans="8:9" s="138" customFormat="1" x14ac:dyDescent="0.35">
      <c r="H449" s="197"/>
      <c r="I449" s="197"/>
    </row>
    <row r="450" spans="8:9" s="138" customFormat="1" x14ac:dyDescent="0.35">
      <c r="H450" s="197"/>
      <c r="I450" s="197"/>
    </row>
    <row r="451" spans="8:9" s="138" customFormat="1" x14ac:dyDescent="0.35">
      <c r="H451" s="197"/>
      <c r="I451" s="197"/>
    </row>
    <row r="452" spans="8:9" s="138" customFormat="1" x14ac:dyDescent="0.35">
      <c r="H452" s="197"/>
      <c r="I452" s="197"/>
    </row>
    <row r="453" spans="8:9" s="138" customFormat="1" x14ac:dyDescent="0.35">
      <c r="H453" s="197"/>
      <c r="I453" s="197"/>
    </row>
    <row r="454" spans="8:9" s="138" customFormat="1" x14ac:dyDescent="0.35">
      <c r="H454" s="197"/>
      <c r="I454" s="197"/>
    </row>
    <row r="455" spans="8:9" s="138" customFormat="1" x14ac:dyDescent="0.35">
      <c r="H455" s="197"/>
      <c r="I455" s="197"/>
    </row>
    <row r="456" spans="8:9" s="138" customFormat="1" x14ac:dyDescent="0.35">
      <c r="H456" s="197"/>
      <c r="I456" s="197"/>
    </row>
    <row r="457" spans="8:9" s="138" customFormat="1" x14ac:dyDescent="0.35">
      <c r="H457" s="197"/>
      <c r="I457" s="197"/>
    </row>
    <row r="458" spans="8:9" s="138" customFormat="1" x14ac:dyDescent="0.35">
      <c r="H458" s="197"/>
      <c r="I458" s="197"/>
    </row>
    <row r="459" spans="8:9" s="138" customFormat="1" x14ac:dyDescent="0.35">
      <c r="H459" s="197"/>
      <c r="I459" s="197"/>
    </row>
    <row r="460" spans="8:9" s="138" customFormat="1" x14ac:dyDescent="0.35">
      <c r="H460" s="197"/>
      <c r="I460" s="197"/>
    </row>
    <row r="461" spans="8:9" s="138" customFormat="1" x14ac:dyDescent="0.35">
      <c r="H461" s="197"/>
      <c r="I461" s="197"/>
    </row>
    <row r="462" spans="8:9" s="138" customFormat="1" x14ac:dyDescent="0.35">
      <c r="H462" s="197"/>
      <c r="I462" s="197"/>
    </row>
    <row r="463" spans="8:9" s="138" customFormat="1" x14ac:dyDescent="0.35">
      <c r="H463" s="197"/>
      <c r="I463" s="197"/>
    </row>
    <row r="464" spans="8:9" s="138" customFormat="1" x14ac:dyDescent="0.35">
      <c r="H464" s="197"/>
      <c r="I464" s="197"/>
    </row>
    <row r="465" spans="8:9" s="138" customFormat="1" x14ac:dyDescent="0.35">
      <c r="H465" s="197"/>
      <c r="I465" s="197"/>
    </row>
    <row r="466" spans="8:9" s="138" customFormat="1" x14ac:dyDescent="0.35">
      <c r="H466" s="197"/>
      <c r="I466" s="197"/>
    </row>
    <row r="467" spans="8:9" s="138" customFormat="1" x14ac:dyDescent="0.35">
      <c r="H467" s="197"/>
      <c r="I467" s="197"/>
    </row>
    <row r="468" spans="8:9" s="138" customFormat="1" x14ac:dyDescent="0.35">
      <c r="H468" s="197"/>
      <c r="I468" s="197"/>
    </row>
    <row r="469" spans="8:9" s="138" customFormat="1" x14ac:dyDescent="0.35">
      <c r="H469" s="197"/>
      <c r="I469" s="197"/>
    </row>
    <row r="470" spans="8:9" s="138" customFormat="1" x14ac:dyDescent="0.35">
      <c r="H470" s="197"/>
      <c r="I470" s="197"/>
    </row>
    <row r="471" spans="8:9" s="138" customFormat="1" x14ac:dyDescent="0.35">
      <c r="H471" s="197"/>
      <c r="I471" s="197"/>
    </row>
    <row r="472" spans="8:9" s="138" customFormat="1" x14ac:dyDescent="0.35">
      <c r="H472" s="197"/>
      <c r="I472" s="197"/>
    </row>
    <row r="473" spans="8:9" s="138" customFormat="1" x14ac:dyDescent="0.35">
      <c r="H473" s="197"/>
      <c r="I473" s="197"/>
    </row>
    <row r="474" spans="8:9" s="138" customFormat="1" x14ac:dyDescent="0.35">
      <c r="H474" s="197"/>
      <c r="I474" s="197"/>
    </row>
    <row r="475" spans="8:9" s="138" customFormat="1" x14ac:dyDescent="0.35">
      <c r="H475" s="197"/>
      <c r="I475" s="197"/>
    </row>
    <row r="476" spans="8:9" s="138" customFormat="1" x14ac:dyDescent="0.35">
      <c r="H476" s="197"/>
      <c r="I476" s="197"/>
    </row>
    <row r="477" spans="8:9" s="138" customFormat="1" x14ac:dyDescent="0.35">
      <c r="H477" s="197"/>
      <c r="I477" s="197"/>
    </row>
    <row r="478" spans="8:9" s="138" customFormat="1" x14ac:dyDescent="0.35">
      <c r="H478" s="197"/>
      <c r="I478" s="197"/>
    </row>
    <row r="479" spans="8:9" s="138" customFormat="1" x14ac:dyDescent="0.35">
      <c r="H479" s="197"/>
      <c r="I479" s="197"/>
    </row>
    <row r="480" spans="8:9" s="138" customFormat="1" x14ac:dyDescent="0.35">
      <c r="H480" s="197"/>
      <c r="I480" s="197"/>
    </row>
    <row r="481" spans="8:9" s="138" customFormat="1" x14ac:dyDescent="0.35">
      <c r="H481" s="197"/>
      <c r="I481" s="197"/>
    </row>
    <row r="482" spans="8:9" s="138" customFormat="1" x14ac:dyDescent="0.35">
      <c r="H482" s="197"/>
      <c r="I482" s="197"/>
    </row>
    <row r="483" spans="8:9" s="138" customFormat="1" x14ac:dyDescent="0.35">
      <c r="H483" s="197"/>
      <c r="I483" s="197"/>
    </row>
    <row r="484" spans="8:9" s="138" customFormat="1" x14ac:dyDescent="0.35">
      <c r="H484" s="197"/>
      <c r="I484" s="197"/>
    </row>
    <row r="485" spans="8:9" s="138" customFormat="1" x14ac:dyDescent="0.35">
      <c r="H485" s="197"/>
      <c r="I485" s="197"/>
    </row>
    <row r="486" spans="8:9" s="138" customFormat="1" x14ac:dyDescent="0.35">
      <c r="H486" s="197"/>
      <c r="I486" s="197"/>
    </row>
    <row r="487" spans="8:9" s="138" customFormat="1" x14ac:dyDescent="0.35">
      <c r="H487" s="197"/>
      <c r="I487" s="197"/>
    </row>
    <row r="488" spans="8:9" s="138" customFormat="1" x14ac:dyDescent="0.35">
      <c r="H488" s="197"/>
      <c r="I488" s="197"/>
    </row>
    <row r="489" spans="8:9" s="138" customFormat="1" x14ac:dyDescent="0.35">
      <c r="H489" s="197"/>
      <c r="I489" s="197"/>
    </row>
    <row r="490" spans="8:9" s="138" customFormat="1" x14ac:dyDescent="0.35">
      <c r="H490" s="197"/>
      <c r="I490" s="197"/>
    </row>
    <row r="491" spans="8:9" s="138" customFormat="1" x14ac:dyDescent="0.35">
      <c r="H491" s="197"/>
      <c r="I491" s="197"/>
    </row>
    <row r="492" spans="8:9" s="138" customFormat="1" x14ac:dyDescent="0.35">
      <c r="H492" s="197"/>
      <c r="I492" s="197"/>
    </row>
    <row r="493" spans="8:9" s="138" customFormat="1" x14ac:dyDescent="0.35">
      <c r="H493" s="197"/>
      <c r="I493" s="197"/>
    </row>
    <row r="494" spans="8:9" s="138" customFormat="1" x14ac:dyDescent="0.35">
      <c r="H494" s="197"/>
      <c r="I494" s="197"/>
    </row>
    <row r="495" spans="8:9" s="138" customFormat="1" x14ac:dyDescent="0.35">
      <c r="H495" s="197"/>
      <c r="I495" s="197"/>
    </row>
    <row r="496" spans="8:9" s="138" customFormat="1" x14ac:dyDescent="0.35">
      <c r="H496" s="197"/>
      <c r="I496" s="197"/>
    </row>
    <row r="497" spans="8:9" s="138" customFormat="1" x14ac:dyDescent="0.35">
      <c r="H497" s="197"/>
      <c r="I497" s="197"/>
    </row>
    <row r="498" spans="8:9" s="138" customFormat="1" x14ac:dyDescent="0.35">
      <c r="H498" s="197"/>
      <c r="I498" s="197"/>
    </row>
    <row r="499" spans="8:9" s="138" customFormat="1" x14ac:dyDescent="0.35">
      <c r="H499" s="197"/>
      <c r="I499" s="197"/>
    </row>
    <row r="500" spans="8:9" s="138" customFormat="1" x14ac:dyDescent="0.35">
      <c r="H500" s="197"/>
      <c r="I500" s="197"/>
    </row>
    <row r="501" spans="8:9" s="138" customFormat="1" x14ac:dyDescent="0.35">
      <c r="H501" s="197"/>
      <c r="I501" s="197"/>
    </row>
    <row r="502" spans="8:9" s="138" customFormat="1" x14ac:dyDescent="0.35">
      <c r="H502" s="197"/>
      <c r="I502" s="197"/>
    </row>
    <row r="503" spans="8:9" s="138" customFormat="1" x14ac:dyDescent="0.35">
      <c r="H503" s="197"/>
      <c r="I503" s="197"/>
    </row>
    <row r="504" spans="8:9" s="138" customFormat="1" x14ac:dyDescent="0.35">
      <c r="H504" s="197"/>
      <c r="I504" s="197"/>
    </row>
    <row r="505" spans="8:9" s="138" customFormat="1" x14ac:dyDescent="0.35">
      <c r="H505" s="197"/>
      <c r="I505" s="197"/>
    </row>
    <row r="506" spans="8:9" s="138" customFormat="1" x14ac:dyDescent="0.35">
      <c r="H506" s="197"/>
      <c r="I506" s="197"/>
    </row>
    <row r="507" spans="8:9" s="138" customFormat="1" x14ac:dyDescent="0.35">
      <c r="H507" s="197"/>
      <c r="I507" s="197"/>
    </row>
    <row r="508" spans="8:9" s="138" customFormat="1" x14ac:dyDescent="0.35">
      <c r="H508" s="197"/>
      <c r="I508" s="197"/>
    </row>
    <row r="509" spans="8:9" s="138" customFormat="1" x14ac:dyDescent="0.35">
      <c r="H509" s="197"/>
      <c r="I509" s="197"/>
    </row>
    <row r="510" spans="8:9" s="138" customFormat="1" x14ac:dyDescent="0.35">
      <c r="H510" s="197"/>
      <c r="I510" s="197"/>
    </row>
    <row r="511" spans="8:9" s="138" customFormat="1" x14ac:dyDescent="0.35">
      <c r="H511" s="197"/>
      <c r="I511" s="197"/>
    </row>
    <row r="512" spans="8:9" s="138" customFormat="1" x14ac:dyDescent="0.35">
      <c r="H512" s="197"/>
      <c r="I512" s="197"/>
    </row>
    <row r="513" spans="8:9" s="138" customFormat="1" x14ac:dyDescent="0.35">
      <c r="H513" s="197"/>
      <c r="I513" s="197"/>
    </row>
    <row r="514" spans="8:9" s="138" customFormat="1" x14ac:dyDescent="0.35">
      <c r="H514" s="197"/>
      <c r="I514" s="197"/>
    </row>
    <row r="515" spans="8:9" s="138" customFormat="1" x14ac:dyDescent="0.35">
      <c r="H515" s="197"/>
      <c r="I515" s="197"/>
    </row>
    <row r="516" spans="8:9" s="138" customFormat="1" x14ac:dyDescent="0.35">
      <c r="H516" s="197"/>
      <c r="I516" s="197"/>
    </row>
    <row r="517" spans="8:9" s="138" customFormat="1" x14ac:dyDescent="0.35">
      <c r="H517" s="197"/>
      <c r="I517" s="197"/>
    </row>
    <row r="518" spans="8:9" s="138" customFormat="1" x14ac:dyDescent="0.35">
      <c r="H518" s="197"/>
      <c r="I518" s="197"/>
    </row>
    <row r="519" spans="8:9" s="138" customFormat="1" x14ac:dyDescent="0.35">
      <c r="H519" s="197"/>
      <c r="I519" s="197"/>
    </row>
    <row r="520" spans="8:9" s="138" customFormat="1" x14ac:dyDescent="0.35">
      <c r="H520" s="197"/>
      <c r="I520" s="197"/>
    </row>
    <row r="521" spans="8:9" s="138" customFormat="1" x14ac:dyDescent="0.35">
      <c r="H521" s="197"/>
      <c r="I521" s="197"/>
    </row>
    <row r="522" spans="8:9" s="138" customFormat="1" x14ac:dyDescent="0.35">
      <c r="H522" s="197"/>
      <c r="I522" s="197"/>
    </row>
    <row r="523" spans="8:9" s="138" customFormat="1" x14ac:dyDescent="0.35">
      <c r="H523" s="197"/>
      <c r="I523" s="197"/>
    </row>
    <row r="524" spans="8:9" s="138" customFormat="1" x14ac:dyDescent="0.35">
      <c r="H524" s="197"/>
      <c r="I524" s="197"/>
    </row>
    <row r="525" spans="8:9" s="138" customFormat="1" x14ac:dyDescent="0.35">
      <c r="H525" s="197"/>
      <c r="I525" s="197"/>
    </row>
    <row r="526" spans="8:9" s="138" customFormat="1" x14ac:dyDescent="0.35">
      <c r="H526" s="197"/>
      <c r="I526" s="197"/>
    </row>
    <row r="527" spans="8:9" s="138" customFormat="1" x14ac:dyDescent="0.35">
      <c r="H527" s="197"/>
      <c r="I527" s="197"/>
    </row>
    <row r="528" spans="8:9" s="138" customFormat="1" x14ac:dyDescent="0.35">
      <c r="H528" s="197"/>
      <c r="I528" s="197"/>
    </row>
    <row r="529" spans="8:9" s="138" customFormat="1" x14ac:dyDescent="0.35">
      <c r="H529" s="197"/>
      <c r="I529" s="197"/>
    </row>
    <row r="530" spans="8:9" s="138" customFormat="1" x14ac:dyDescent="0.35">
      <c r="H530" s="197"/>
      <c r="I530" s="197"/>
    </row>
    <row r="531" spans="8:9" s="138" customFormat="1" x14ac:dyDescent="0.35">
      <c r="H531" s="197"/>
      <c r="I531" s="197"/>
    </row>
    <row r="532" spans="8:9" s="138" customFormat="1" x14ac:dyDescent="0.35">
      <c r="H532" s="197"/>
      <c r="I532" s="197"/>
    </row>
    <row r="533" spans="8:9" s="138" customFormat="1" x14ac:dyDescent="0.35">
      <c r="H533" s="197"/>
      <c r="I533" s="197"/>
    </row>
    <row r="534" spans="8:9" s="138" customFormat="1" x14ac:dyDescent="0.35">
      <c r="H534" s="197"/>
      <c r="I534" s="197"/>
    </row>
    <row r="535" spans="8:9" s="138" customFormat="1" x14ac:dyDescent="0.35">
      <c r="H535" s="197"/>
      <c r="I535" s="197"/>
    </row>
    <row r="536" spans="8:9" s="138" customFormat="1" x14ac:dyDescent="0.35">
      <c r="H536" s="197"/>
      <c r="I536" s="197"/>
    </row>
    <row r="537" spans="8:9" s="138" customFormat="1" x14ac:dyDescent="0.35">
      <c r="H537" s="197"/>
      <c r="I537" s="197"/>
    </row>
    <row r="538" spans="8:9" s="138" customFormat="1" x14ac:dyDescent="0.35">
      <c r="H538" s="197"/>
      <c r="I538" s="197"/>
    </row>
    <row r="539" spans="8:9" s="138" customFormat="1" x14ac:dyDescent="0.35">
      <c r="H539" s="197"/>
      <c r="I539" s="197"/>
    </row>
    <row r="540" spans="8:9" s="138" customFormat="1" x14ac:dyDescent="0.35">
      <c r="H540" s="197"/>
      <c r="I540" s="197"/>
    </row>
    <row r="541" spans="8:9" s="138" customFormat="1" x14ac:dyDescent="0.35">
      <c r="H541" s="197"/>
      <c r="I541" s="197"/>
    </row>
    <row r="542" spans="8:9" s="138" customFormat="1" x14ac:dyDescent="0.35">
      <c r="H542" s="197"/>
      <c r="I542" s="197"/>
    </row>
    <row r="543" spans="8:9" s="138" customFormat="1" x14ac:dyDescent="0.35">
      <c r="H543" s="197"/>
      <c r="I543" s="197"/>
    </row>
    <row r="544" spans="8:9" s="138" customFormat="1" x14ac:dyDescent="0.35">
      <c r="H544" s="197"/>
      <c r="I544" s="197"/>
    </row>
    <row r="545" spans="8:9" s="138" customFormat="1" x14ac:dyDescent="0.35">
      <c r="H545" s="197"/>
      <c r="I545" s="197"/>
    </row>
    <row r="546" spans="8:9" s="138" customFormat="1" x14ac:dyDescent="0.35">
      <c r="H546" s="197"/>
      <c r="I546" s="197"/>
    </row>
    <row r="547" spans="8:9" s="138" customFormat="1" x14ac:dyDescent="0.35">
      <c r="H547" s="197"/>
      <c r="I547" s="197"/>
    </row>
    <row r="548" spans="8:9" s="138" customFormat="1" x14ac:dyDescent="0.35">
      <c r="H548" s="197"/>
      <c r="I548" s="197"/>
    </row>
    <row r="549" spans="8:9" s="138" customFormat="1" x14ac:dyDescent="0.35">
      <c r="H549" s="197"/>
      <c r="I549" s="197"/>
    </row>
    <row r="550" spans="8:9" s="138" customFormat="1" x14ac:dyDescent="0.35">
      <c r="H550" s="197"/>
      <c r="I550" s="197"/>
    </row>
    <row r="551" spans="8:9" s="138" customFormat="1" x14ac:dyDescent="0.35">
      <c r="H551" s="197"/>
      <c r="I551" s="197"/>
    </row>
    <row r="552" spans="8:9" s="138" customFormat="1" x14ac:dyDescent="0.35">
      <c r="H552" s="197"/>
      <c r="I552" s="197"/>
    </row>
    <row r="553" spans="8:9" s="138" customFormat="1" x14ac:dyDescent="0.35">
      <c r="H553" s="197"/>
      <c r="I553" s="197"/>
    </row>
    <row r="554" spans="8:9" s="138" customFormat="1" x14ac:dyDescent="0.35">
      <c r="H554" s="197"/>
      <c r="I554" s="197"/>
    </row>
    <row r="555" spans="8:9" s="138" customFormat="1" x14ac:dyDescent="0.35">
      <c r="H555" s="197"/>
      <c r="I555" s="197"/>
    </row>
    <row r="556" spans="8:9" s="138" customFormat="1" x14ac:dyDescent="0.35">
      <c r="H556" s="197"/>
      <c r="I556" s="197"/>
    </row>
    <row r="557" spans="8:9" s="138" customFormat="1" x14ac:dyDescent="0.35">
      <c r="H557" s="197"/>
      <c r="I557" s="197"/>
    </row>
    <row r="558" spans="8:9" s="138" customFormat="1" x14ac:dyDescent="0.35">
      <c r="H558" s="197"/>
      <c r="I558" s="197"/>
    </row>
    <row r="559" spans="8:9" s="138" customFormat="1" x14ac:dyDescent="0.35">
      <c r="H559" s="197"/>
      <c r="I559" s="197"/>
    </row>
    <row r="560" spans="8:9" s="138" customFormat="1" x14ac:dyDescent="0.35">
      <c r="H560" s="197"/>
      <c r="I560" s="197"/>
    </row>
    <row r="561" spans="8:9" s="138" customFormat="1" x14ac:dyDescent="0.35">
      <c r="H561" s="197"/>
      <c r="I561" s="197"/>
    </row>
    <row r="562" spans="8:9" s="138" customFormat="1" x14ac:dyDescent="0.35">
      <c r="H562" s="197"/>
      <c r="I562" s="197"/>
    </row>
    <row r="563" spans="8:9" s="138" customFormat="1" x14ac:dyDescent="0.35">
      <c r="H563" s="197"/>
      <c r="I563" s="197"/>
    </row>
    <row r="564" spans="8:9" s="138" customFormat="1" x14ac:dyDescent="0.35">
      <c r="H564" s="197"/>
      <c r="I564" s="197"/>
    </row>
    <row r="565" spans="8:9" s="138" customFormat="1" x14ac:dyDescent="0.35">
      <c r="H565" s="197"/>
      <c r="I565" s="197"/>
    </row>
    <row r="566" spans="8:9" s="138" customFormat="1" x14ac:dyDescent="0.35">
      <c r="H566" s="197"/>
      <c r="I566" s="197"/>
    </row>
    <row r="567" spans="8:9" s="138" customFormat="1" x14ac:dyDescent="0.35">
      <c r="H567" s="197"/>
      <c r="I567" s="197"/>
    </row>
    <row r="568" spans="8:9" s="138" customFormat="1" x14ac:dyDescent="0.35">
      <c r="H568" s="197"/>
      <c r="I568" s="197"/>
    </row>
    <row r="569" spans="8:9" s="138" customFormat="1" x14ac:dyDescent="0.35">
      <c r="H569" s="197"/>
      <c r="I569" s="197"/>
    </row>
    <row r="570" spans="8:9" s="138" customFormat="1" x14ac:dyDescent="0.35">
      <c r="H570" s="197"/>
      <c r="I570" s="197"/>
    </row>
    <row r="571" spans="8:9" s="138" customFormat="1" x14ac:dyDescent="0.35">
      <c r="H571" s="197"/>
      <c r="I571" s="197"/>
    </row>
    <row r="572" spans="8:9" s="138" customFormat="1" x14ac:dyDescent="0.35">
      <c r="H572" s="197"/>
      <c r="I572" s="197"/>
    </row>
    <row r="573" spans="8:9" s="138" customFormat="1" x14ac:dyDescent="0.35">
      <c r="H573" s="197"/>
      <c r="I573" s="197"/>
    </row>
    <row r="574" spans="8:9" s="138" customFormat="1" x14ac:dyDescent="0.35">
      <c r="H574" s="197"/>
      <c r="I574" s="197"/>
    </row>
    <row r="575" spans="8:9" s="138" customFormat="1" x14ac:dyDescent="0.35">
      <c r="H575" s="197"/>
      <c r="I575" s="197"/>
    </row>
    <row r="576" spans="8:9" s="138" customFormat="1" x14ac:dyDescent="0.35">
      <c r="H576" s="197"/>
      <c r="I576" s="197"/>
    </row>
    <row r="577" spans="8:9" s="138" customFormat="1" x14ac:dyDescent="0.35">
      <c r="H577" s="197"/>
      <c r="I577" s="197"/>
    </row>
    <row r="578" spans="8:9" s="138" customFormat="1" x14ac:dyDescent="0.35">
      <c r="H578" s="197"/>
      <c r="I578" s="197"/>
    </row>
    <row r="579" spans="8:9" s="138" customFormat="1" x14ac:dyDescent="0.35">
      <c r="H579" s="197"/>
      <c r="I579" s="197"/>
    </row>
    <row r="580" spans="8:9" s="138" customFormat="1" x14ac:dyDescent="0.35">
      <c r="H580" s="197"/>
      <c r="I580" s="197"/>
    </row>
    <row r="581" spans="8:9" s="138" customFormat="1" x14ac:dyDescent="0.35">
      <c r="H581" s="197"/>
      <c r="I581" s="197"/>
    </row>
    <row r="582" spans="8:9" s="138" customFormat="1" x14ac:dyDescent="0.35">
      <c r="H582" s="197"/>
      <c r="I582" s="197"/>
    </row>
    <row r="583" spans="8:9" s="138" customFormat="1" x14ac:dyDescent="0.35">
      <c r="H583" s="197"/>
      <c r="I583" s="197"/>
    </row>
    <row r="584" spans="8:9" s="138" customFormat="1" x14ac:dyDescent="0.35">
      <c r="H584" s="197"/>
      <c r="I584" s="197"/>
    </row>
    <row r="585" spans="8:9" s="138" customFormat="1" x14ac:dyDescent="0.35">
      <c r="H585" s="197"/>
      <c r="I585" s="197"/>
    </row>
    <row r="586" spans="8:9" s="138" customFormat="1" x14ac:dyDescent="0.35">
      <c r="H586" s="197"/>
      <c r="I586" s="197"/>
    </row>
    <row r="587" spans="8:9" s="138" customFormat="1" x14ac:dyDescent="0.35">
      <c r="H587" s="197"/>
      <c r="I587" s="197"/>
    </row>
    <row r="588" spans="8:9" s="138" customFormat="1" x14ac:dyDescent="0.35">
      <c r="H588" s="197"/>
      <c r="I588" s="197"/>
    </row>
    <row r="589" spans="8:9" s="138" customFormat="1" x14ac:dyDescent="0.35">
      <c r="H589" s="197"/>
      <c r="I589" s="197"/>
    </row>
    <row r="590" spans="8:9" s="138" customFormat="1" x14ac:dyDescent="0.35">
      <c r="H590" s="197"/>
      <c r="I590" s="197"/>
    </row>
    <row r="591" spans="8:9" s="138" customFormat="1" x14ac:dyDescent="0.35">
      <c r="H591" s="197"/>
      <c r="I591" s="197"/>
    </row>
    <row r="592" spans="8:9" s="138" customFormat="1" x14ac:dyDescent="0.35">
      <c r="H592" s="197"/>
      <c r="I592" s="197"/>
    </row>
    <row r="593" spans="8:9" s="138" customFormat="1" x14ac:dyDescent="0.35">
      <c r="H593" s="197"/>
      <c r="I593" s="197"/>
    </row>
    <row r="594" spans="8:9" s="138" customFormat="1" x14ac:dyDescent="0.35">
      <c r="H594" s="197"/>
      <c r="I594" s="197"/>
    </row>
    <row r="595" spans="8:9" s="138" customFormat="1" x14ac:dyDescent="0.35">
      <c r="H595" s="197"/>
      <c r="I595" s="197"/>
    </row>
    <row r="596" spans="8:9" s="138" customFormat="1" x14ac:dyDescent="0.35">
      <c r="H596" s="197"/>
      <c r="I596" s="197"/>
    </row>
    <row r="597" spans="8:9" s="138" customFormat="1" x14ac:dyDescent="0.35">
      <c r="H597" s="197"/>
      <c r="I597" s="197"/>
    </row>
    <row r="598" spans="8:9" s="138" customFormat="1" x14ac:dyDescent="0.35">
      <c r="H598" s="197"/>
      <c r="I598" s="197"/>
    </row>
    <row r="599" spans="8:9" s="138" customFormat="1" x14ac:dyDescent="0.35">
      <c r="H599" s="197"/>
      <c r="I599" s="197"/>
    </row>
    <row r="600" spans="8:9" s="138" customFormat="1" x14ac:dyDescent="0.35">
      <c r="H600" s="197"/>
      <c r="I600" s="197"/>
    </row>
    <row r="601" spans="8:9" s="138" customFormat="1" x14ac:dyDescent="0.35">
      <c r="H601" s="197"/>
      <c r="I601" s="197"/>
    </row>
    <row r="602" spans="8:9" s="138" customFormat="1" x14ac:dyDescent="0.35">
      <c r="H602" s="197"/>
      <c r="I602" s="197"/>
    </row>
    <row r="603" spans="8:9" s="138" customFormat="1" x14ac:dyDescent="0.35">
      <c r="H603" s="197"/>
      <c r="I603" s="197"/>
    </row>
    <row r="604" spans="8:9" s="138" customFormat="1" x14ac:dyDescent="0.35">
      <c r="H604" s="197"/>
      <c r="I604" s="197"/>
    </row>
    <row r="605" spans="8:9" s="138" customFormat="1" x14ac:dyDescent="0.35">
      <c r="H605" s="197"/>
      <c r="I605" s="197"/>
    </row>
    <row r="606" spans="8:9" s="138" customFormat="1" x14ac:dyDescent="0.35">
      <c r="H606" s="197"/>
      <c r="I606" s="197"/>
    </row>
    <row r="607" spans="8:9" s="138" customFormat="1" x14ac:dyDescent="0.35">
      <c r="H607" s="197"/>
      <c r="I607" s="197"/>
    </row>
    <row r="608" spans="8:9" s="138" customFormat="1" x14ac:dyDescent="0.35">
      <c r="H608" s="197"/>
      <c r="I608" s="197"/>
    </row>
    <row r="609" spans="8:9" s="138" customFormat="1" x14ac:dyDescent="0.35">
      <c r="H609" s="197"/>
      <c r="I609" s="197"/>
    </row>
    <row r="610" spans="8:9" s="138" customFormat="1" x14ac:dyDescent="0.35">
      <c r="H610" s="197"/>
      <c r="I610" s="197"/>
    </row>
    <row r="611" spans="8:9" s="138" customFormat="1" x14ac:dyDescent="0.35">
      <c r="H611" s="197"/>
      <c r="I611" s="197"/>
    </row>
    <row r="612" spans="8:9" s="138" customFormat="1" x14ac:dyDescent="0.35">
      <c r="H612" s="197"/>
      <c r="I612" s="197"/>
    </row>
    <row r="613" spans="8:9" s="138" customFormat="1" x14ac:dyDescent="0.35">
      <c r="H613" s="197"/>
      <c r="I613" s="197"/>
    </row>
    <row r="614" spans="8:9" s="138" customFormat="1" x14ac:dyDescent="0.35">
      <c r="H614" s="197"/>
      <c r="I614" s="197"/>
    </row>
    <row r="615" spans="8:9" s="138" customFormat="1" x14ac:dyDescent="0.35">
      <c r="H615" s="197"/>
      <c r="I615" s="197"/>
    </row>
    <row r="616" spans="8:9" s="138" customFormat="1" x14ac:dyDescent="0.35">
      <c r="H616" s="197"/>
      <c r="I616" s="197"/>
    </row>
    <row r="617" spans="8:9" s="138" customFormat="1" x14ac:dyDescent="0.35">
      <c r="H617" s="197"/>
      <c r="I617" s="197"/>
    </row>
    <row r="618" spans="8:9" s="138" customFormat="1" x14ac:dyDescent="0.35">
      <c r="H618" s="197"/>
      <c r="I618" s="197"/>
    </row>
    <row r="619" spans="8:9" s="138" customFormat="1" x14ac:dyDescent="0.35">
      <c r="H619" s="197"/>
      <c r="I619" s="197"/>
    </row>
    <row r="620" spans="8:9" s="138" customFormat="1" x14ac:dyDescent="0.35">
      <c r="H620" s="197"/>
      <c r="I620" s="197"/>
    </row>
    <row r="621" spans="8:9" s="138" customFormat="1" x14ac:dyDescent="0.35">
      <c r="H621" s="197"/>
      <c r="I621" s="197"/>
    </row>
    <row r="622" spans="8:9" s="138" customFormat="1" x14ac:dyDescent="0.35">
      <c r="H622" s="197"/>
      <c r="I622" s="197"/>
    </row>
    <row r="623" spans="8:9" s="138" customFormat="1" x14ac:dyDescent="0.35">
      <c r="H623" s="197"/>
      <c r="I623" s="197"/>
    </row>
    <row r="624" spans="8:9" s="138" customFormat="1" x14ac:dyDescent="0.35">
      <c r="H624" s="197"/>
      <c r="I624" s="197"/>
    </row>
    <row r="625" spans="8:9" s="138" customFormat="1" x14ac:dyDescent="0.35">
      <c r="H625" s="197"/>
      <c r="I625" s="197"/>
    </row>
    <row r="626" spans="8:9" s="138" customFormat="1" x14ac:dyDescent="0.35">
      <c r="H626" s="197"/>
      <c r="I626" s="197"/>
    </row>
    <row r="627" spans="8:9" s="138" customFormat="1" x14ac:dyDescent="0.35">
      <c r="H627" s="197"/>
      <c r="I627" s="197"/>
    </row>
    <row r="628" spans="8:9" s="138" customFormat="1" x14ac:dyDescent="0.35">
      <c r="H628" s="197"/>
      <c r="I628" s="197"/>
    </row>
    <row r="629" spans="8:9" s="138" customFormat="1" x14ac:dyDescent="0.35">
      <c r="H629" s="197"/>
      <c r="I629" s="197"/>
    </row>
    <row r="630" spans="8:9" s="138" customFormat="1" x14ac:dyDescent="0.35">
      <c r="H630" s="197"/>
      <c r="I630" s="197"/>
    </row>
    <row r="631" spans="8:9" s="138" customFormat="1" x14ac:dyDescent="0.35">
      <c r="H631" s="197"/>
      <c r="I631" s="197"/>
    </row>
    <row r="632" spans="8:9" s="138" customFormat="1" x14ac:dyDescent="0.35">
      <c r="H632" s="197"/>
      <c r="I632" s="197"/>
    </row>
    <row r="633" spans="8:9" s="138" customFormat="1" x14ac:dyDescent="0.35">
      <c r="H633" s="197"/>
      <c r="I633" s="197"/>
    </row>
    <row r="634" spans="8:9" s="138" customFormat="1" x14ac:dyDescent="0.35">
      <c r="H634" s="197"/>
      <c r="I634" s="197"/>
    </row>
    <row r="635" spans="8:9" s="138" customFormat="1" x14ac:dyDescent="0.35">
      <c r="H635" s="197"/>
      <c r="I635" s="197"/>
    </row>
    <row r="636" spans="8:9" s="138" customFormat="1" x14ac:dyDescent="0.35">
      <c r="H636" s="197"/>
      <c r="I636" s="197"/>
    </row>
    <row r="637" spans="8:9" s="138" customFormat="1" x14ac:dyDescent="0.35">
      <c r="H637" s="197"/>
      <c r="I637" s="197"/>
    </row>
    <row r="638" spans="8:9" s="138" customFormat="1" x14ac:dyDescent="0.35">
      <c r="H638" s="197"/>
      <c r="I638" s="197"/>
    </row>
    <row r="639" spans="8:9" s="138" customFormat="1" x14ac:dyDescent="0.35">
      <c r="H639" s="197"/>
      <c r="I639" s="197"/>
    </row>
    <row r="640" spans="8:9" s="138" customFormat="1" x14ac:dyDescent="0.35">
      <c r="H640" s="197"/>
      <c r="I640" s="197"/>
    </row>
    <row r="641" spans="8:9" s="138" customFormat="1" x14ac:dyDescent="0.35">
      <c r="H641" s="197"/>
      <c r="I641" s="197"/>
    </row>
    <row r="642" spans="8:9" s="138" customFormat="1" x14ac:dyDescent="0.35">
      <c r="H642" s="197"/>
      <c r="I642" s="197"/>
    </row>
    <row r="643" spans="8:9" s="138" customFormat="1" x14ac:dyDescent="0.35">
      <c r="H643" s="197"/>
      <c r="I643" s="197"/>
    </row>
    <row r="644" spans="8:9" s="138" customFormat="1" x14ac:dyDescent="0.35">
      <c r="H644" s="197"/>
      <c r="I644" s="197"/>
    </row>
    <row r="645" spans="8:9" s="138" customFormat="1" x14ac:dyDescent="0.35">
      <c r="H645" s="197"/>
      <c r="I645" s="197"/>
    </row>
    <row r="646" spans="8:9" s="138" customFormat="1" x14ac:dyDescent="0.35">
      <c r="H646" s="197"/>
      <c r="I646" s="197"/>
    </row>
    <row r="647" spans="8:9" s="138" customFormat="1" x14ac:dyDescent="0.35">
      <c r="H647" s="197"/>
      <c r="I647" s="197"/>
    </row>
    <row r="648" spans="8:9" s="138" customFormat="1" x14ac:dyDescent="0.35">
      <c r="H648" s="197"/>
      <c r="I648" s="197"/>
    </row>
    <row r="649" spans="8:9" s="138" customFormat="1" x14ac:dyDescent="0.35">
      <c r="H649" s="197"/>
      <c r="I649" s="197"/>
    </row>
    <row r="650" spans="8:9" s="138" customFormat="1" x14ac:dyDescent="0.35">
      <c r="H650" s="197"/>
      <c r="I650" s="197"/>
    </row>
    <row r="651" spans="8:9" s="138" customFormat="1" x14ac:dyDescent="0.35">
      <c r="H651" s="197"/>
      <c r="I651" s="197"/>
    </row>
    <row r="652" spans="8:9" s="138" customFormat="1" x14ac:dyDescent="0.35">
      <c r="H652" s="197"/>
      <c r="I652" s="197"/>
    </row>
    <row r="653" spans="8:9" s="138" customFormat="1" x14ac:dyDescent="0.35">
      <c r="H653" s="197"/>
      <c r="I653" s="197"/>
    </row>
    <row r="654" spans="8:9" s="138" customFormat="1" x14ac:dyDescent="0.35">
      <c r="H654" s="197"/>
      <c r="I654" s="197"/>
    </row>
    <row r="655" spans="8:9" s="138" customFormat="1" x14ac:dyDescent="0.35">
      <c r="H655" s="197"/>
      <c r="I655" s="197"/>
    </row>
    <row r="656" spans="8:9" s="138" customFormat="1" x14ac:dyDescent="0.35">
      <c r="H656" s="197"/>
      <c r="I656" s="197"/>
    </row>
    <row r="657" spans="8:9" s="138" customFormat="1" x14ac:dyDescent="0.35">
      <c r="H657" s="197"/>
      <c r="I657" s="197"/>
    </row>
    <row r="658" spans="8:9" s="138" customFormat="1" x14ac:dyDescent="0.35">
      <c r="H658" s="197"/>
      <c r="I658" s="197"/>
    </row>
    <row r="659" spans="8:9" s="138" customFormat="1" x14ac:dyDescent="0.35">
      <c r="H659" s="197"/>
      <c r="I659" s="197"/>
    </row>
    <row r="660" spans="8:9" s="138" customFormat="1" x14ac:dyDescent="0.35">
      <c r="H660" s="197"/>
      <c r="I660" s="197"/>
    </row>
    <row r="661" spans="8:9" s="138" customFormat="1" x14ac:dyDescent="0.35">
      <c r="H661" s="197"/>
      <c r="I661" s="197"/>
    </row>
    <row r="662" spans="8:9" s="138" customFormat="1" x14ac:dyDescent="0.35">
      <c r="H662" s="197"/>
      <c r="I662" s="197"/>
    </row>
    <row r="663" spans="8:9" s="138" customFormat="1" x14ac:dyDescent="0.35">
      <c r="H663" s="197"/>
      <c r="I663" s="197"/>
    </row>
    <row r="664" spans="8:9" s="138" customFormat="1" x14ac:dyDescent="0.35">
      <c r="H664" s="197"/>
      <c r="I664" s="197"/>
    </row>
    <row r="665" spans="8:9" s="138" customFormat="1" x14ac:dyDescent="0.35">
      <c r="H665" s="197"/>
      <c r="I665" s="197"/>
    </row>
    <row r="666" spans="8:9" s="138" customFormat="1" x14ac:dyDescent="0.35">
      <c r="H666" s="197"/>
      <c r="I666" s="197"/>
    </row>
    <row r="667" spans="8:9" s="138" customFormat="1" x14ac:dyDescent="0.35">
      <c r="H667" s="197"/>
      <c r="I667" s="197"/>
    </row>
    <row r="668" spans="8:9" s="138" customFormat="1" x14ac:dyDescent="0.35">
      <c r="H668" s="197"/>
      <c r="I668" s="197"/>
    </row>
    <row r="669" spans="8:9" s="138" customFormat="1" x14ac:dyDescent="0.35">
      <c r="H669" s="197"/>
      <c r="I669" s="197"/>
    </row>
    <row r="670" spans="8:9" s="138" customFormat="1" x14ac:dyDescent="0.35">
      <c r="H670" s="197"/>
      <c r="I670" s="197"/>
    </row>
    <row r="671" spans="8:9" s="138" customFormat="1" x14ac:dyDescent="0.35">
      <c r="H671" s="197"/>
      <c r="I671" s="197"/>
    </row>
    <row r="672" spans="8:9" s="138" customFormat="1" x14ac:dyDescent="0.35">
      <c r="H672" s="197"/>
      <c r="I672" s="197"/>
    </row>
    <row r="673" spans="8:9" s="138" customFormat="1" x14ac:dyDescent="0.35">
      <c r="H673" s="197"/>
      <c r="I673" s="197"/>
    </row>
    <row r="674" spans="8:9" s="138" customFormat="1" x14ac:dyDescent="0.35">
      <c r="H674" s="197"/>
      <c r="I674" s="197"/>
    </row>
    <row r="675" spans="8:9" s="138" customFormat="1" x14ac:dyDescent="0.35">
      <c r="H675" s="197"/>
      <c r="I675" s="197"/>
    </row>
    <row r="676" spans="8:9" s="138" customFormat="1" x14ac:dyDescent="0.35">
      <c r="H676" s="197"/>
      <c r="I676" s="197"/>
    </row>
    <row r="677" spans="8:9" s="138" customFormat="1" x14ac:dyDescent="0.35">
      <c r="H677" s="197"/>
      <c r="I677" s="197"/>
    </row>
    <row r="678" spans="8:9" s="138" customFormat="1" x14ac:dyDescent="0.35">
      <c r="H678" s="197"/>
      <c r="I678" s="197"/>
    </row>
    <row r="679" spans="8:9" s="138" customFormat="1" x14ac:dyDescent="0.35">
      <c r="H679" s="197"/>
      <c r="I679" s="197"/>
    </row>
    <row r="680" spans="8:9" s="138" customFormat="1" x14ac:dyDescent="0.35">
      <c r="H680" s="197"/>
      <c r="I680" s="197"/>
    </row>
    <row r="681" spans="8:9" s="138" customFormat="1" x14ac:dyDescent="0.35">
      <c r="H681" s="197"/>
      <c r="I681" s="197"/>
    </row>
    <row r="682" spans="8:9" s="138" customFormat="1" x14ac:dyDescent="0.35">
      <c r="H682" s="197"/>
      <c r="I682" s="197"/>
    </row>
    <row r="683" spans="8:9" s="138" customFormat="1" x14ac:dyDescent="0.35">
      <c r="H683" s="197"/>
      <c r="I683" s="197"/>
    </row>
    <row r="684" spans="8:9" s="138" customFormat="1" x14ac:dyDescent="0.35">
      <c r="H684" s="197"/>
      <c r="I684" s="197"/>
    </row>
    <row r="685" spans="8:9" s="138" customFormat="1" x14ac:dyDescent="0.35">
      <c r="H685" s="197"/>
      <c r="I685" s="197"/>
    </row>
    <row r="686" spans="8:9" s="138" customFormat="1" x14ac:dyDescent="0.35">
      <c r="H686" s="197"/>
      <c r="I686" s="197"/>
    </row>
    <row r="687" spans="8:9" s="138" customFormat="1" x14ac:dyDescent="0.35">
      <c r="H687" s="197"/>
      <c r="I687" s="197"/>
    </row>
    <row r="688" spans="8:9" s="138" customFormat="1" x14ac:dyDescent="0.35">
      <c r="H688" s="197"/>
      <c r="I688" s="197"/>
    </row>
    <row r="689" spans="8:9" s="138" customFormat="1" x14ac:dyDescent="0.35">
      <c r="H689" s="197"/>
      <c r="I689" s="197"/>
    </row>
    <row r="690" spans="8:9" s="138" customFormat="1" x14ac:dyDescent="0.35">
      <c r="H690" s="197"/>
      <c r="I690" s="197"/>
    </row>
    <row r="691" spans="8:9" s="138" customFormat="1" x14ac:dyDescent="0.35">
      <c r="H691" s="197"/>
      <c r="I691" s="197"/>
    </row>
    <row r="692" spans="8:9" s="138" customFormat="1" x14ac:dyDescent="0.35">
      <c r="H692" s="197"/>
      <c r="I692" s="197"/>
    </row>
    <row r="693" spans="8:9" s="138" customFormat="1" x14ac:dyDescent="0.35">
      <c r="H693" s="197"/>
      <c r="I693" s="197"/>
    </row>
    <row r="694" spans="8:9" s="138" customFormat="1" x14ac:dyDescent="0.35">
      <c r="H694" s="197"/>
      <c r="I694" s="197"/>
    </row>
    <row r="695" spans="8:9" s="138" customFormat="1" x14ac:dyDescent="0.35">
      <c r="H695" s="197"/>
      <c r="I695" s="197"/>
    </row>
    <row r="696" spans="8:9" s="138" customFormat="1" x14ac:dyDescent="0.35">
      <c r="H696" s="197"/>
      <c r="I696" s="197"/>
    </row>
    <row r="697" spans="8:9" s="138" customFormat="1" x14ac:dyDescent="0.35">
      <c r="H697" s="197"/>
      <c r="I697" s="197"/>
    </row>
    <row r="698" spans="8:9" s="138" customFormat="1" x14ac:dyDescent="0.35">
      <c r="H698" s="197"/>
      <c r="I698" s="197"/>
    </row>
    <row r="699" spans="8:9" s="138" customFormat="1" x14ac:dyDescent="0.35">
      <c r="H699" s="197"/>
      <c r="I699" s="197"/>
    </row>
    <row r="700" spans="8:9" s="138" customFormat="1" x14ac:dyDescent="0.35">
      <c r="H700" s="197"/>
      <c r="I700" s="197"/>
    </row>
    <row r="701" spans="8:9" s="138" customFormat="1" x14ac:dyDescent="0.35">
      <c r="H701" s="197"/>
      <c r="I701" s="197"/>
    </row>
    <row r="702" spans="8:9" s="138" customFormat="1" x14ac:dyDescent="0.35">
      <c r="H702" s="197"/>
      <c r="I702" s="197"/>
    </row>
    <row r="703" spans="8:9" s="138" customFormat="1" x14ac:dyDescent="0.35">
      <c r="H703" s="197"/>
      <c r="I703" s="197"/>
    </row>
    <row r="704" spans="8:9" s="138" customFormat="1" x14ac:dyDescent="0.35">
      <c r="H704" s="197"/>
      <c r="I704" s="197"/>
    </row>
    <row r="705" spans="8:9" s="138" customFormat="1" x14ac:dyDescent="0.35">
      <c r="H705" s="197"/>
      <c r="I705" s="197"/>
    </row>
    <row r="706" spans="8:9" s="138" customFormat="1" x14ac:dyDescent="0.35">
      <c r="H706" s="197"/>
      <c r="I706" s="197"/>
    </row>
    <row r="707" spans="8:9" s="138" customFormat="1" x14ac:dyDescent="0.35">
      <c r="H707" s="197"/>
      <c r="I707" s="197"/>
    </row>
    <row r="708" spans="8:9" s="138" customFormat="1" x14ac:dyDescent="0.35">
      <c r="H708" s="197"/>
      <c r="I708" s="197"/>
    </row>
    <row r="709" spans="8:9" s="138" customFormat="1" x14ac:dyDescent="0.35">
      <c r="H709" s="197"/>
      <c r="I709" s="197"/>
    </row>
    <row r="710" spans="8:9" s="138" customFormat="1" x14ac:dyDescent="0.35">
      <c r="H710" s="197"/>
      <c r="I710" s="197"/>
    </row>
    <row r="711" spans="8:9" s="138" customFormat="1" x14ac:dyDescent="0.35">
      <c r="H711" s="197"/>
      <c r="I711" s="197"/>
    </row>
    <row r="712" spans="8:9" s="138" customFormat="1" x14ac:dyDescent="0.35">
      <c r="H712" s="197"/>
      <c r="I712" s="197"/>
    </row>
    <row r="713" spans="8:9" s="138" customFormat="1" x14ac:dyDescent="0.35">
      <c r="H713" s="197"/>
      <c r="I713" s="197"/>
    </row>
    <row r="714" spans="8:9" s="138" customFormat="1" x14ac:dyDescent="0.35">
      <c r="H714" s="197"/>
      <c r="I714" s="197"/>
    </row>
    <row r="715" spans="8:9" s="138" customFormat="1" x14ac:dyDescent="0.35">
      <c r="H715" s="197"/>
      <c r="I715" s="197"/>
    </row>
    <row r="716" spans="8:9" s="138" customFormat="1" x14ac:dyDescent="0.35">
      <c r="H716" s="197"/>
      <c r="I716" s="197"/>
    </row>
    <row r="717" spans="8:9" s="138" customFormat="1" x14ac:dyDescent="0.35">
      <c r="H717" s="197"/>
      <c r="I717" s="197"/>
    </row>
    <row r="718" spans="8:9" s="138" customFormat="1" x14ac:dyDescent="0.35">
      <c r="H718" s="197"/>
      <c r="I718" s="197"/>
    </row>
    <row r="719" spans="8:9" s="138" customFormat="1" x14ac:dyDescent="0.35">
      <c r="H719" s="197"/>
      <c r="I719" s="197"/>
    </row>
    <row r="720" spans="8:9" s="138" customFormat="1" x14ac:dyDescent="0.35">
      <c r="H720" s="197"/>
      <c r="I720" s="197"/>
    </row>
    <row r="721" spans="8:9" s="138" customFormat="1" x14ac:dyDescent="0.35">
      <c r="H721" s="197"/>
      <c r="I721" s="197"/>
    </row>
    <row r="722" spans="8:9" s="138" customFormat="1" x14ac:dyDescent="0.35">
      <c r="H722" s="197"/>
      <c r="I722" s="197"/>
    </row>
    <row r="723" spans="8:9" s="138" customFormat="1" x14ac:dyDescent="0.35">
      <c r="H723" s="197"/>
      <c r="I723" s="197"/>
    </row>
    <row r="724" spans="8:9" s="138" customFormat="1" x14ac:dyDescent="0.35">
      <c r="H724" s="197"/>
      <c r="I724" s="197"/>
    </row>
    <row r="725" spans="8:9" s="138" customFormat="1" x14ac:dyDescent="0.35">
      <c r="H725" s="197"/>
      <c r="I725" s="197"/>
    </row>
    <row r="726" spans="8:9" s="138" customFormat="1" x14ac:dyDescent="0.35">
      <c r="H726" s="197"/>
      <c r="I726" s="197"/>
    </row>
    <row r="727" spans="8:9" s="138" customFormat="1" x14ac:dyDescent="0.35">
      <c r="H727" s="197"/>
      <c r="I727" s="197"/>
    </row>
    <row r="728" spans="8:9" s="138" customFormat="1" x14ac:dyDescent="0.35">
      <c r="H728" s="197"/>
      <c r="I728" s="197"/>
    </row>
    <row r="729" spans="8:9" s="138" customFormat="1" x14ac:dyDescent="0.35">
      <c r="H729" s="197"/>
      <c r="I729" s="197"/>
    </row>
    <row r="730" spans="8:9" s="138" customFormat="1" x14ac:dyDescent="0.35">
      <c r="H730" s="197"/>
      <c r="I730" s="197"/>
    </row>
    <row r="731" spans="8:9" s="138" customFormat="1" x14ac:dyDescent="0.35">
      <c r="H731" s="197"/>
      <c r="I731" s="197"/>
    </row>
    <row r="732" spans="8:9" s="138" customFormat="1" x14ac:dyDescent="0.35">
      <c r="H732" s="197"/>
      <c r="I732" s="197"/>
    </row>
    <row r="733" spans="8:9" s="138" customFormat="1" x14ac:dyDescent="0.35">
      <c r="H733" s="197"/>
      <c r="I733" s="197"/>
    </row>
    <row r="734" spans="8:9" s="138" customFormat="1" x14ac:dyDescent="0.35">
      <c r="H734" s="197"/>
      <c r="I734" s="197"/>
    </row>
    <row r="735" spans="8:9" s="138" customFormat="1" x14ac:dyDescent="0.35">
      <c r="H735" s="197"/>
      <c r="I735" s="197"/>
    </row>
    <row r="736" spans="8:9" s="138" customFormat="1" x14ac:dyDescent="0.35">
      <c r="H736" s="197"/>
      <c r="I736" s="197"/>
    </row>
    <row r="737" spans="8:9" s="138" customFormat="1" x14ac:dyDescent="0.35">
      <c r="H737" s="197"/>
      <c r="I737" s="197"/>
    </row>
    <row r="738" spans="8:9" s="138" customFormat="1" x14ac:dyDescent="0.35">
      <c r="H738" s="197"/>
      <c r="I738" s="197"/>
    </row>
    <row r="739" spans="8:9" s="138" customFormat="1" x14ac:dyDescent="0.35">
      <c r="H739" s="197"/>
      <c r="I739" s="197"/>
    </row>
    <row r="740" spans="8:9" s="138" customFormat="1" x14ac:dyDescent="0.35">
      <c r="H740" s="197"/>
      <c r="I740" s="197"/>
    </row>
    <row r="741" spans="8:9" s="138" customFormat="1" x14ac:dyDescent="0.35">
      <c r="H741" s="197"/>
      <c r="I741" s="197"/>
    </row>
    <row r="742" spans="8:9" s="138" customFormat="1" x14ac:dyDescent="0.35">
      <c r="H742" s="197"/>
      <c r="I742" s="197"/>
    </row>
    <row r="743" spans="8:9" s="138" customFormat="1" x14ac:dyDescent="0.35">
      <c r="H743" s="197"/>
      <c r="I743" s="197"/>
    </row>
    <row r="744" spans="8:9" s="138" customFormat="1" x14ac:dyDescent="0.35">
      <c r="H744" s="197"/>
      <c r="I744" s="197"/>
    </row>
    <row r="745" spans="8:9" s="138" customFormat="1" x14ac:dyDescent="0.35">
      <c r="H745" s="197"/>
      <c r="I745" s="197"/>
    </row>
    <row r="746" spans="8:9" s="138" customFormat="1" x14ac:dyDescent="0.35">
      <c r="H746" s="197"/>
      <c r="I746" s="197"/>
    </row>
    <row r="747" spans="8:9" s="138" customFormat="1" x14ac:dyDescent="0.35">
      <c r="H747" s="197"/>
      <c r="I747" s="197"/>
    </row>
    <row r="748" spans="8:9" s="138" customFormat="1" x14ac:dyDescent="0.35">
      <c r="H748" s="197"/>
      <c r="I748" s="197"/>
    </row>
    <row r="749" spans="8:9" s="138" customFormat="1" x14ac:dyDescent="0.35">
      <c r="H749" s="197"/>
      <c r="I749" s="197"/>
    </row>
    <row r="750" spans="8:9" s="138" customFormat="1" x14ac:dyDescent="0.35">
      <c r="H750" s="197"/>
      <c r="I750" s="197"/>
    </row>
    <row r="751" spans="8:9" s="138" customFormat="1" x14ac:dyDescent="0.35">
      <c r="H751" s="197"/>
      <c r="I751" s="197"/>
    </row>
    <row r="752" spans="8:9" s="138" customFormat="1" x14ac:dyDescent="0.35">
      <c r="H752" s="197"/>
      <c r="I752" s="197"/>
    </row>
    <row r="753" spans="8:9" s="138" customFormat="1" x14ac:dyDescent="0.35">
      <c r="H753" s="197"/>
      <c r="I753" s="197"/>
    </row>
    <row r="754" spans="8:9" s="138" customFormat="1" x14ac:dyDescent="0.35">
      <c r="H754" s="197"/>
      <c r="I754" s="197"/>
    </row>
    <row r="755" spans="8:9" s="138" customFormat="1" x14ac:dyDescent="0.35">
      <c r="H755" s="197"/>
      <c r="I755" s="197"/>
    </row>
    <row r="756" spans="8:9" s="138" customFormat="1" x14ac:dyDescent="0.35">
      <c r="H756" s="197"/>
      <c r="I756" s="197"/>
    </row>
    <row r="757" spans="8:9" s="138" customFormat="1" x14ac:dyDescent="0.35">
      <c r="H757" s="197"/>
      <c r="I757" s="197"/>
    </row>
    <row r="758" spans="8:9" s="138" customFormat="1" x14ac:dyDescent="0.35">
      <c r="H758" s="197"/>
      <c r="I758" s="197"/>
    </row>
    <row r="759" spans="8:9" s="138" customFormat="1" x14ac:dyDescent="0.35">
      <c r="H759" s="197"/>
      <c r="I759" s="197"/>
    </row>
    <row r="760" spans="8:9" s="138" customFormat="1" x14ac:dyDescent="0.35">
      <c r="H760" s="197"/>
      <c r="I760" s="197"/>
    </row>
    <row r="761" spans="8:9" s="138" customFormat="1" x14ac:dyDescent="0.35">
      <c r="H761" s="197"/>
      <c r="I761" s="197"/>
    </row>
    <row r="762" spans="8:9" s="138" customFormat="1" x14ac:dyDescent="0.35">
      <c r="H762" s="197"/>
      <c r="I762" s="197"/>
    </row>
    <row r="763" spans="8:9" s="138" customFormat="1" x14ac:dyDescent="0.35">
      <c r="H763" s="197"/>
      <c r="I763" s="197"/>
    </row>
    <row r="764" spans="8:9" s="138" customFormat="1" x14ac:dyDescent="0.35">
      <c r="H764" s="197"/>
      <c r="I764" s="197"/>
    </row>
    <row r="765" spans="8:9" s="138" customFormat="1" x14ac:dyDescent="0.35">
      <c r="H765" s="197"/>
      <c r="I765" s="197"/>
    </row>
    <row r="766" spans="8:9" s="138" customFormat="1" x14ac:dyDescent="0.35">
      <c r="H766" s="197"/>
      <c r="I766" s="197"/>
    </row>
    <row r="767" spans="8:9" s="138" customFormat="1" x14ac:dyDescent="0.35">
      <c r="H767" s="197"/>
      <c r="I767" s="197"/>
    </row>
    <row r="768" spans="8:9" s="138" customFormat="1" x14ac:dyDescent="0.35">
      <c r="H768" s="197"/>
      <c r="I768" s="197"/>
    </row>
    <row r="769" spans="8:9" s="138" customFormat="1" x14ac:dyDescent="0.35">
      <c r="H769" s="197"/>
      <c r="I769" s="197"/>
    </row>
    <row r="770" spans="8:9" s="138" customFormat="1" x14ac:dyDescent="0.35">
      <c r="H770" s="197"/>
      <c r="I770" s="197"/>
    </row>
    <row r="771" spans="8:9" s="138" customFormat="1" x14ac:dyDescent="0.35">
      <c r="H771" s="197"/>
      <c r="I771" s="197"/>
    </row>
    <row r="772" spans="8:9" s="138" customFormat="1" x14ac:dyDescent="0.35">
      <c r="H772" s="197"/>
      <c r="I772" s="197"/>
    </row>
    <row r="773" spans="8:9" s="138" customFormat="1" x14ac:dyDescent="0.35">
      <c r="H773" s="197"/>
      <c r="I773" s="197"/>
    </row>
    <row r="774" spans="8:9" s="138" customFormat="1" x14ac:dyDescent="0.35">
      <c r="H774" s="197"/>
      <c r="I774" s="197"/>
    </row>
    <row r="775" spans="8:9" s="138" customFormat="1" x14ac:dyDescent="0.35">
      <c r="H775" s="197"/>
      <c r="I775" s="197"/>
    </row>
    <row r="776" spans="8:9" s="138" customFormat="1" x14ac:dyDescent="0.35">
      <c r="H776" s="197"/>
      <c r="I776" s="197"/>
    </row>
    <row r="777" spans="8:9" s="138" customFormat="1" x14ac:dyDescent="0.35">
      <c r="H777" s="197"/>
      <c r="I777" s="197"/>
    </row>
    <row r="778" spans="8:9" s="138" customFormat="1" x14ac:dyDescent="0.35">
      <c r="H778" s="197"/>
      <c r="I778" s="197"/>
    </row>
    <row r="779" spans="8:9" s="138" customFormat="1" x14ac:dyDescent="0.35">
      <c r="H779" s="197"/>
      <c r="I779" s="197"/>
    </row>
    <row r="780" spans="8:9" s="138" customFormat="1" x14ac:dyDescent="0.35">
      <c r="H780" s="197"/>
      <c r="I780" s="197"/>
    </row>
    <row r="781" spans="8:9" s="138" customFormat="1" x14ac:dyDescent="0.35">
      <c r="H781" s="197"/>
      <c r="I781" s="197"/>
    </row>
    <row r="782" spans="8:9" s="138" customFormat="1" x14ac:dyDescent="0.35">
      <c r="H782" s="197"/>
      <c r="I782" s="197"/>
    </row>
    <row r="783" spans="8:9" s="138" customFormat="1" x14ac:dyDescent="0.35">
      <c r="H783" s="197"/>
      <c r="I783" s="197"/>
    </row>
    <row r="784" spans="8:9" s="138" customFormat="1" x14ac:dyDescent="0.35">
      <c r="H784" s="197"/>
      <c r="I784" s="197"/>
    </row>
    <row r="785" spans="8:9" s="138" customFormat="1" x14ac:dyDescent="0.35">
      <c r="H785" s="197"/>
      <c r="I785" s="197"/>
    </row>
    <row r="786" spans="8:9" s="138" customFormat="1" x14ac:dyDescent="0.35">
      <c r="H786" s="197"/>
      <c r="I786" s="197"/>
    </row>
    <row r="787" spans="8:9" s="138" customFormat="1" x14ac:dyDescent="0.35">
      <c r="H787" s="197"/>
      <c r="I787" s="197"/>
    </row>
    <row r="788" spans="8:9" s="138" customFormat="1" x14ac:dyDescent="0.35">
      <c r="H788" s="197"/>
      <c r="I788" s="197"/>
    </row>
    <row r="789" spans="8:9" s="138" customFormat="1" x14ac:dyDescent="0.35">
      <c r="H789" s="197"/>
      <c r="I789" s="197"/>
    </row>
    <row r="790" spans="8:9" s="138" customFormat="1" x14ac:dyDescent="0.35">
      <c r="H790" s="197"/>
      <c r="I790" s="197"/>
    </row>
    <row r="791" spans="8:9" s="138" customFormat="1" x14ac:dyDescent="0.35">
      <c r="H791" s="197"/>
      <c r="I791" s="197"/>
    </row>
    <row r="792" spans="8:9" s="138" customFormat="1" x14ac:dyDescent="0.35">
      <c r="H792" s="197"/>
      <c r="I792" s="197"/>
    </row>
    <row r="793" spans="8:9" s="138" customFormat="1" x14ac:dyDescent="0.35">
      <c r="H793" s="197"/>
      <c r="I793" s="197"/>
    </row>
    <row r="794" spans="8:9" s="138" customFormat="1" x14ac:dyDescent="0.35">
      <c r="H794" s="197"/>
      <c r="I794" s="197"/>
    </row>
    <row r="795" spans="8:9" s="138" customFormat="1" x14ac:dyDescent="0.35">
      <c r="H795" s="197"/>
      <c r="I795" s="197"/>
    </row>
    <row r="796" spans="8:9" s="138" customFormat="1" x14ac:dyDescent="0.35">
      <c r="H796" s="197"/>
      <c r="I796" s="197"/>
    </row>
    <row r="797" spans="8:9" s="138" customFormat="1" x14ac:dyDescent="0.35">
      <c r="H797" s="197"/>
      <c r="I797" s="197"/>
    </row>
    <row r="798" spans="8:9" s="138" customFormat="1" x14ac:dyDescent="0.35">
      <c r="H798" s="197"/>
      <c r="I798" s="197"/>
    </row>
    <row r="799" spans="8:9" s="138" customFormat="1" x14ac:dyDescent="0.35">
      <c r="H799" s="197"/>
      <c r="I799" s="197"/>
    </row>
    <row r="800" spans="8:9" s="138" customFormat="1" x14ac:dyDescent="0.35">
      <c r="H800" s="197"/>
      <c r="I800" s="197"/>
    </row>
    <row r="801" spans="8:9" s="138" customFormat="1" x14ac:dyDescent="0.35">
      <c r="H801" s="197"/>
      <c r="I801" s="197"/>
    </row>
    <row r="802" spans="8:9" s="138" customFormat="1" x14ac:dyDescent="0.35">
      <c r="H802" s="197"/>
      <c r="I802" s="197"/>
    </row>
    <row r="803" spans="8:9" s="138" customFormat="1" x14ac:dyDescent="0.35">
      <c r="H803" s="197"/>
      <c r="I803" s="197"/>
    </row>
    <row r="804" spans="8:9" s="138" customFormat="1" x14ac:dyDescent="0.35">
      <c r="H804" s="197"/>
      <c r="I804" s="197"/>
    </row>
    <row r="805" spans="8:9" s="138" customFormat="1" x14ac:dyDescent="0.35">
      <c r="H805" s="197"/>
      <c r="I805" s="197"/>
    </row>
    <row r="806" spans="8:9" s="138" customFormat="1" x14ac:dyDescent="0.35">
      <c r="H806" s="197"/>
      <c r="I806" s="197"/>
    </row>
    <row r="807" spans="8:9" s="138" customFormat="1" x14ac:dyDescent="0.35">
      <c r="H807" s="197"/>
      <c r="I807" s="197"/>
    </row>
    <row r="808" spans="8:9" s="138" customFormat="1" x14ac:dyDescent="0.35">
      <c r="H808" s="197"/>
      <c r="I808" s="197"/>
    </row>
    <row r="809" spans="8:9" s="138" customFormat="1" x14ac:dyDescent="0.35">
      <c r="H809" s="197"/>
      <c r="I809" s="197"/>
    </row>
    <row r="810" spans="8:9" s="138" customFormat="1" x14ac:dyDescent="0.35">
      <c r="H810" s="197"/>
      <c r="I810" s="197"/>
    </row>
    <row r="811" spans="8:9" s="138" customFormat="1" x14ac:dyDescent="0.35">
      <c r="H811" s="197"/>
      <c r="I811" s="197"/>
    </row>
    <row r="812" spans="8:9" s="138" customFormat="1" x14ac:dyDescent="0.35">
      <c r="H812" s="197"/>
      <c r="I812" s="197"/>
    </row>
    <row r="813" spans="8:9" s="138" customFormat="1" x14ac:dyDescent="0.35">
      <c r="H813" s="197"/>
      <c r="I813" s="197"/>
    </row>
    <row r="814" spans="8:9" s="138" customFormat="1" x14ac:dyDescent="0.35">
      <c r="H814" s="197"/>
      <c r="I814" s="197"/>
    </row>
    <row r="815" spans="8:9" s="138" customFormat="1" x14ac:dyDescent="0.35">
      <c r="H815" s="197"/>
      <c r="I815" s="197"/>
    </row>
    <row r="816" spans="8:9" s="138" customFormat="1" x14ac:dyDescent="0.35">
      <c r="H816" s="197"/>
      <c r="I816" s="197"/>
    </row>
    <row r="817" spans="8:9" s="138" customFormat="1" x14ac:dyDescent="0.35">
      <c r="H817" s="197"/>
      <c r="I817" s="197"/>
    </row>
    <row r="818" spans="8:9" s="138" customFormat="1" x14ac:dyDescent="0.35">
      <c r="H818" s="197"/>
      <c r="I818" s="197"/>
    </row>
    <row r="819" spans="8:9" s="138" customFormat="1" x14ac:dyDescent="0.35">
      <c r="H819" s="197"/>
      <c r="I819" s="197"/>
    </row>
    <row r="820" spans="8:9" s="138" customFormat="1" x14ac:dyDescent="0.35">
      <c r="H820" s="197"/>
      <c r="I820" s="197"/>
    </row>
    <row r="821" spans="8:9" s="138" customFormat="1" x14ac:dyDescent="0.35">
      <c r="H821" s="197"/>
      <c r="I821" s="197"/>
    </row>
    <row r="822" spans="8:9" s="138" customFormat="1" x14ac:dyDescent="0.35">
      <c r="H822" s="197"/>
      <c r="I822" s="197"/>
    </row>
    <row r="823" spans="8:9" s="138" customFormat="1" x14ac:dyDescent="0.35">
      <c r="H823" s="197"/>
      <c r="I823" s="197"/>
    </row>
    <row r="824" spans="8:9" s="138" customFormat="1" x14ac:dyDescent="0.35">
      <c r="H824" s="197"/>
      <c r="I824" s="197"/>
    </row>
    <row r="825" spans="8:9" s="138" customFormat="1" x14ac:dyDescent="0.35">
      <c r="H825" s="197"/>
      <c r="I825" s="197"/>
    </row>
    <row r="826" spans="8:9" s="138" customFormat="1" x14ac:dyDescent="0.35">
      <c r="H826" s="197"/>
      <c r="I826" s="197"/>
    </row>
    <row r="827" spans="8:9" s="138" customFormat="1" x14ac:dyDescent="0.35">
      <c r="H827" s="197"/>
      <c r="I827" s="197"/>
    </row>
    <row r="828" spans="8:9" s="138" customFormat="1" x14ac:dyDescent="0.35">
      <c r="H828" s="197"/>
      <c r="I828" s="197"/>
    </row>
    <row r="829" spans="8:9" s="138" customFormat="1" x14ac:dyDescent="0.35">
      <c r="H829" s="197"/>
      <c r="I829" s="197"/>
    </row>
    <row r="830" spans="8:9" s="138" customFormat="1" x14ac:dyDescent="0.35">
      <c r="H830" s="197"/>
      <c r="I830" s="197"/>
    </row>
    <row r="831" spans="8:9" s="138" customFormat="1" x14ac:dyDescent="0.35">
      <c r="H831" s="197"/>
      <c r="I831" s="197"/>
    </row>
    <row r="832" spans="8:9" s="138" customFormat="1" x14ac:dyDescent="0.35">
      <c r="H832" s="197"/>
      <c r="I832" s="197"/>
    </row>
    <row r="833" spans="8:9" s="138" customFormat="1" x14ac:dyDescent="0.35">
      <c r="H833" s="197"/>
      <c r="I833" s="197"/>
    </row>
    <row r="834" spans="8:9" s="138" customFormat="1" x14ac:dyDescent="0.35">
      <c r="H834" s="197"/>
      <c r="I834" s="197"/>
    </row>
    <row r="835" spans="8:9" s="138" customFormat="1" x14ac:dyDescent="0.35">
      <c r="H835" s="197"/>
      <c r="I835" s="197"/>
    </row>
    <row r="836" spans="8:9" s="138" customFormat="1" x14ac:dyDescent="0.35">
      <c r="H836" s="197"/>
      <c r="I836" s="197"/>
    </row>
    <row r="837" spans="8:9" s="138" customFormat="1" x14ac:dyDescent="0.35">
      <c r="H837" s="197"/>
      <c r="I837" s="197"/>
    </row>
    <row r="838" spans="8:9" s="138" customFormat="1" x14ac:dyDescent="0.35">
      <c r="H838" s="197"/>
      <c r="I838" s="197"/>
    </row>
    <row r="839" spans="8:9" s="138" customFormat="1" x14ac:dyDescent="0.35">
      <c r="H839" s="197"/>
      <c r="I839" s="197"/>
    </row>
    <row r="840" spans="8:9" s="138" customFormat="1" x14ac:dyDescent="0.35">
      <c r="H840" s="197"/>
      <c r="I840" s="197"/>
    </row>
    <row r="841" spans="8:9" s="138" customFormat="1" x14ac:dyDescent="0.35">
      <c r="H841" s="197"/>
      <c r="I841" s="197"/>
    </row>
    <row r="842" spans="8:9" s="138" customFormat="1" x14ac:dyDescent="0.35">
      <c r="H842" s="197"/>
      <c r="I842" s="197"/>
    </row>
    <row r="843" spans="8:9" s="138" customFormat="1" x14ac:dyDescent="0.35">
      <c r="H843" s="197"/>
      <c r="I843" s="197"/>
    </row>
    <row r="844" spans="8:9" s="138" customFormat="1" x14ac:dyDescent="0.35">
      <c r="H844" s="197"/>
      <c r="I844" s="197"/>
    </row>
    <row r="845" spans="8:9" s="138" customFormat="1" x14ac:dyDescent="0.35">
      <c r="H845" s="197"/>
      <c r="I845" s="197"/>
    </row>
    <row r="846" spans="8:9" s="138" customFormat="1" x14ac:dyDescent="0.35">
      <c r="H846" s="197"/>
      <c r="I846" s="197"/>
    </row>
    <row r="847" spans="8:9" s="138" customFormat="1" x14ac:dyDescent="0.35">
      <c r="H847" s="197"/>
      <c r="I847" s="197"/>
    </row>
    <row r="848" spans="8:9" s="138" customFormat="1" x14ac:dyDescent="0.35">
      <c r="H848" s="197"/>
      <c r="I848" s="197"/>
    </row>
    <row r="849" spans="8:9" s="138" customFormat="1" x14ac:dyDescent="0.35">
      <c r="H849" s="197"/>
      <c r="I849" s="197"/>
    </row>
    <row r="850" spans="8:9" s="138" customFormat="1" x14ac:dyDescent="0.35">
      <c r="H850" s="197"/>
      <c r="I850" s="197"/>
    </row>
    <row r="851" spans="8:9" s="138" customFormat="1" x14ac:dyDescent="0.35">
      <c r="H851" s="197"/>
      <c r="I851" s="197"/>
    </row>
    <row r="852" spans="8:9" s="138" customFormat="1" x14ac:dyDescent="0.35">
      <c r="H852" s="197"/>
      <c r="I852" s="197"/>
    </row>
    <row r="853" spans="8:9" s="138" customFormat="1" x14ac:dyDescent="0.35">
      <c r="H853" s="197"/>
      <c r="I853" s="197"/>
    </row>
    <row r="854" spans="8:9" s="138" customFormat="1" x14ac:dyDescent="0.35">
      <c r="H854" s="197"/>
      <c r="I854" s="197"/>
    </row>
    <row r="855" spans="8:9" s="138" customFormat="1" x14ac:dyDescent="0.35">
      <c r="H855" s="197"/>
      <c r="I855" s="197"/>
    </row>
    <row r="856" spans="8:9" s="138" customFormat="1" x14ac:dyDescent="0.35">
      <c r="H856" s="197"/>
      <c r="I856" s="197"/>
    </row>
    <row r="857" spans="8:9" s="138" customFormat="1" x14ac:dyDescent="0.35">
      <c r="H857" s="197"/>
      <c r="I857" s="197"/>
    </row>
    <row r="858" spans="8:9" s="138" customFormat="1" x14ac:dyDescent="0.35">
      <c r="H858" s="197"/>
      <c r="I858" s="197"/>
    </row>
    <row r="859" spans="8:9" s="138" customFormat="1" x14ac:dyDescent="0.35">
      <c r="H859" s="197"/>
      <c r="I859" s="197"/>
    </row>
    <row r="860" spans="8:9" s="138" customFormat="1" x14ac:dyDescent="0.35">
      <c r="H860" s="197"/>
      <c r="I860" s="197"/>
    </row>
    <row r="861" spans="8:9" s="138" customFormat="1" x14ac:dyDescent="0.35">
      <c r="H861" s="197"/>
      <c r="I861" s="197"/>
    </row>
    <row r="862" spans="8:9" s="138" customFormat="1" x14ac:dyDescent="0.35">
      <c r="H862" s="197"/>
      <c r="I862" s="197"/>
    </row>
    <row r="863" spans="8:9" s="138" customFormat="1" x14ac:dyDescent="0.35">
      <c r="H863" s="197"/>
      <c r="I863" s="197"/>
    </row>
    <row r="864" spans="8:9" s="138" customFormat="1" x14ac:dyDescent="0.35">
      <c r="H864" s="197"/>
      <c r="I864" s="197"/>
    </row>
    <row r="865" spans="8:9" s="138" customFormat="1" x14ac:dyDescent="0.35">
      <c r="H865" s="197"/>
      <c r="I865" s="197"/>
    </row>
    <row r="866" spans="8:9" s="138" customFormat="1" x14ac:dyDescent="0.35">
      <c r="H866" s="197"/>
      <c r="I866" s="197"/>
    </row>
    <row r="867" spans="8:9" s="138" customFormat="1" x14ac:dyDescent="0.35">
      <c r="H867" s="197"/>
      <c r="I867" s="197"/>
    </row>
    <row r="868" spans="8:9" s="138" customFormat="1" x14ac:dyDescent="0.35">
      <c r="H868" s="197"/>
      <c r="I868" s="197"/>
    </row>
    <row r="869" spans="8:9" s="138" customFormat="1" x14ac:dyDescent="0.35">
      <c r="H869" s="197"/>
      <c r="I869" s="197"/>
    </row>
    <row r="870" spans="8:9" s="138" customFormat="1" x14ac:dyDescent="0.35">
      <c r="H870" s="197"/>
      <c r="I870" s="197"/>
    </row>
    <row r="871" spans="8:9" s="138" customFormat="1" x14ac:dyDescent="0.35">
      <c r="H871" s="197"/>
      <c r="I871" s="197"/>
    </row>
    <row r="872" spans="8:9" s="138" customFormat="1" x14ac:dyDescent="0.35">
      <c r="H872" s="197"/>
      <c r="I872" s="197"/>
    </row>
    <row r="873" spans="8:9" s="138" customFormat="1" x14ac:dyDescent="0.35">
      <c r="H873" s="197"/>
      <c r="I873" s="197"/>
    </row>
    <row r="874" spans="8:9" s="138" customFormat="1" x14ac:dyDescent="0.35">
      <c r="H874" s="197"/>
      <c r="I874" s="197"/>
    </row>
    <row r="875" spans="8:9" s="138" customFormat="1" x14ac:dyDescent="0.35">
      <c r="H875" s="197"/>
      <c r="I875" s="197"/>
    </row>
    <row r="876" spans="8:9" s="138" customFormat="1" x14ac:dyDescent="0.35">
      <c r="H876" s="197"/>
      <c r="I876" s="197"/>
    </row>
    <row r="877" spans="8:9" s="138" customFormat="1" x14ac:dyDescent="0.35">
      <c r="H877" s="197"/>
      <c r="I877" s="197"/>
    </row>
    <row r="878" spans="8:9" s="138" customFormat="1" x14ac:dyDescent="0.35">
      <c r="H878" s="197"/>
      <c r="I878" s="197"/>
    </row>
    <row r="879" spans="8:9" s="138" customFormat="1" x14ac:dyDescent="0.35">
      <c r="H879" s="197"/>
      <c r="I879" s="197"/>
    </row>
    <row r="880" spans="8:9" s="138" customFormat="1" x14ac:dyDescent="0.35">
      <c r="H880" s="197"/>
      <c r="I880" s="197"/>
    </row>
    <row r="881" spans="8:9" s="138" customFormat="1" x14ac:dyDescent="0.35">
      <c r="H881" s="197"/>
      <c r="I881" s="197"/>
    </row>
    <row r="882" spans="8:9" s="138" customFormat="1" x14ac:dyDescent="0.35">
      <c r="H882" s="197"/>
      <c r="I882" s="197"/>
    </row>
    <row r="883" spans="8:9" s="138" customFormat="1" x14ac:dyDescent="0.35">
      <c r="H883" s="197"/>
      <c r="I883" s="197"/>
    </row>
    <row r="884" spans="8:9" s="138" customFormat="1" x14ac:dyDescent="0.35">
      <c r="H884" s="197"/>
      <c r="I884" s="197"/>
    </row>
    <row r="885" spans="8:9" s="138" customFormat="1" x14ac:dyDescent="0.35">
      <c r="H885" s="197"/>
      <c r="I885" s="197"/>
    </row>
    <row r="886" spans="8:9" s="138" customFormat="1" x14ac:dyDescent="0.35">
      <c r="H886" s="197"/>
      <c r="I886" s="197"/>
    </row>
    <row r="887" spans="8:9" s="138" customFormat="1" x14ac:dyDescent="0.35">
      <c r="H887" s="197"/>
      <c r="I887" s="197"/>
    </row>
    <row r="888" spans="8:9" s="138" customFormat="1" x14ac:dyDescent="0.35">
      <c r="H888" s="197"/>
      <c r="I888" s="197"/>
    </row>
    <row r="889" spans="8:9" s="138" customFormat="1" x14ac:dyDescent="0.35">
      <c r="H889" s="197"/>
      <c r="I889" s="197"/>
    </row>
    <row r="890" spans="8:9" s="138" customFormat="1" x14ac:dyDescent="0.35">
      <c r="H890" s="197"/>
      <c r="I890" s="197"/>
    </row>
    <row r="891" spans="8:9" s="138" customFormat="1" x14ac:dyDescent="0.35">
      <c r="H891" s="197"/>
      <c r="I891" s="197"/>
    </row>
    <row r="892" spans="8:9" s="138" customFormat="1" x14ac:dyDescent="0.35">
      <c r="H892" s="197"/>
      <c r="I892" s="197"/>
    </row>
    <row r="893" spans="8:9" s="138" customFormat="1" x14ac:dyDescent="0.35">
      <c r="H893" s="197"/>
      <c r="I893" s="197"/>
    </row>
    <row r="894" spans="8:9" s="138" customFormat="1" x14ac:dyDescent="0.35">
      <c r="H894" s="197"/>
      <c r="I894" s="197"/>
    </row>
    <row r="895" spans="8:9" s="138" customFormat="1" x14ac:dyDescent="0.35">
      <c r="H895" s="197"/>
      <c r="I895" s="197"/>
    </row>
    <row r="896" spans="8:9" s="138" customFormat="1" x14ac:dyDescent="0.35">
      <c r="H896" s="197"/>
      <c r="I896" s="197"/>
    </row>
    <row r="897" spans="8:9" s="138" customFormat="1" x14ac:dyDescent="0.35">
      <c r="H897" s="197"/>
      <c r="I897" s="197"/>
    </row>
    <row r="898" spans="8:9" s="138" customFormat="1" x14ac:dyDescent="0.35">
      <c r="H898" s="197"/>
      <c r="I898" s="197"/>
    </row>
    <row r="899" spans="8:9" s="138" customFormat="1" x14ac:dyDescent="0.35">
      <c r="H899" s="197"/>
      <c r="I899" s="197"/>
    </row>
    <row r="900" spans="8:9" s="138" customFormat="1" x14ac:dyDescent="0.35">
      <c r="H900" s="197"/>
      <c r="I900" s="197"/>
    </row>
    <row r="901" spans="8:9" s="138" customFormat="1" x14ac:dyDescent="0.35">
      <c r="H901" s="197"/>
      <c r="I901" s="197"/>
    </row>
    <row r="902" spans="8:9" s="138" customFormat="1" x14ac:dyDescent="0.35">
      <c r="H902" s="197"/>
      <c r="I902" s="197"/>
    </row>
    <row r="903" spans="8:9" s="138" customFormat="1" x14ac:dyDescent="0.35">
      <c r="H903" s="197"/>
      <c r="I903" s="197"/>
    </row>
    <row r="904" spans="8:9" s="138" customFormat="1" x14ac:dyDescent="0.35">
      <c r="H904" s="197"/>
      <c r="I904" s="197"/>
    </row>
    <row r="905" spans="8:9" s="138" customFormat="1" x14ac:dyDescent="0.35">
      <c r="H905" s="197"/>
      <c r="I905" s="197"/>
    </row>
    <row r="906" spans="8:9" s="138" customFormat="1" x14ac:dyDescent="0.35">
      <c r="H906" s="197"/>
      <c r="I906" s="197"/>
    </row>
    <row r="907" spans="8:9" s="138" customFormat="1" x14ac:dyDescent="0.35">
      <c r="H907" s="197"/>
      <c r="I907" s="197"/>
    </row>
    <row r="908" spans="8:9" s="138" customFormat="1" x14ac:dyDescent="0.35">
      <c r="H908" s="197"/>
      <c r="I908" s="197"/>
    </row>
    <row r="909" spans="8:9" s="138" customFormat="1" x14ac:dyDescent="0.35">
      <c r="H909" s="197"/>
      <c r="I909" s="197"/>
    </row>
    <row r="910" spans="8:9" s="138" customFormat="1" x14ac:dyDescent="0.35">
      <c r="H910" s="197"/>
      <c r="I910" s="197"/>
    </row>
    <row r="911" spans="8:9" s="138" customFormat="1" x14ac:dyDescent="0.35">
      <c r="H911" s="197"/>
      <c r="I911" s="197"/>
    </row>
    <row r="912" spans="8:9" s="138" customFormat="1" x14ac:dyDescent="0.35">
      <c r="H912" s="197"/>
      <c r="I912" s="197"/>
    </row>
    <row r="913" spans="8:9" s="138" customFormat="1" x14ac:dyDescent="0.35">
      <c r="H913" s="197"/>
      <c r="I913" s="197"/>
    </row>
    <row r="914" spans="8:9" s="138" customFormat="1" x14ac:dyDescent="0.35">
      <c r="H914" s="197"/>
      <c r="I914" s="197"/>
    </row>
    <row r="915" spans="8:9" s="138" customFormat="1" x14ac:dyDescent="0.35">
      <c r="H915" s="197"/>
      <c r="I915" s="197"/>
    </row>
    <row r="916" spans="8:9" s="138" customFormat="1" x14ac:dyDescent="0.35">
      <c r="H916" s="197"/>
      <c r="I916" s="197"/>
    </row>
    <row r="917" spans="8:9" s="138" customFormat="1" x14ac:dyDescent="0.35">
      <c r="H917" s="197"/>
      <c r="I917" s="197"/>
    </row>
    <row r="918" spans="8:9" s="138" customFormat="1" x14ac:dyDescent="0.35">
      <c r="H918" s="197"/>
      <c r="I918" s="197"/>
    </row>
    <row r="919" spans="8:9" s="138" customFormat="1" x14ac:dyDescent="0.35">
      <c r="H919" s="197"/>
      <c r="I919" s="197"/>
    </row>
    <row r="920" spans="8:9" s="138" customFormat="1" x14ac:dyDescent="0.35">
      <c r="H920" s="197"/>
      <c r="I920" s="197"/>
    </row>
    <row r="921" spans="8:9" s="138" customFormat="1" x14ac:dyDescent="0.35">
      <c r="H921" s="197"/>
      <c r="I921" s="197"/>
    </row>
    <row r="922" spans="8:9" s="138" customFormat="1" x14ac:dyDescent="0.35">
      <c r="H922" s="197"/>
      <c r="I922" s="197"/>
    </row>
    <row r="923" spans="8:9" s="138" customFormat="1" x14ac:dyDescent="0.35">
      <c r="H923" s="197"/>
      <c r="I923" s="197"/>
    </row>
    <row r="924" spans="8:9" s="138" customFormat="1" x14ac:dyDescent="0.35">
      <c r="H924" s="197"/>
      <c r="I924" s="197"/>
    </row>
    <row r="925" spans="8:9" s="138" customFormat="1" x14ac:dyDescent="0.35">
      <c r="H925" s="197"/>
      <c r="I925" s="197"/>
    </row>
    <row r="926" spans="8:9" s="138" customFormat="1" x14ac:dyDescent="0.35">
      <c r="H926" s="197"/>
      <c r="I926" s="197"/>
    </row>
    <row r="927" spans="8:9" s="138" customFormat="1" x14ac:dyDescent="0.35">
      <c r="H927" s="197"/>
      <c r="I927" s="197"/>
    </row>
    <row r="928" spans="8:9" s="138" customFormat="1" x14ac:dyDescent="0.35">
      <c r="H928" s="197"/>
      <c r="I928" s="197"/>
    </row>
    <row r="929" spans="8:9" s="138" customFormat="1" x14ac:dyDescent="0.35">
      <c r="H929" s="197"/>
      <c r="I929" s="197"/>
    </row>
    <row r="930" spans="8:9" s="138" customFormat="1" x14ac:dyDescent="0.35">
      <c r="H930" s="197"/>
      <c r="I930" s="197"/>
    </row>
    <row r="931" spans="8:9" s="138" customFormat="1" x14ac:dyDescent="0.35">
      <c r="H931" s="197"/>
      <c r="I931" s="197"/>
    </row>
    <row r="932" spans="8:9" s="138" customFormat="1" x14ac:dyDescent="0.35">
      <c r="H932" s="197"/>
      <c r="I932" s="197"/>
    </row>
    <row r="933" spans="8:9" s="138" customFormat="1" x14ac:dyDescent="0.35">
      <c r="H933" s="197"/>
      <c r="I933" s="197"/>
    </row>
    <row r="934" spans="8:9" s="138" customFormat="1" x14ac:dyDescent="0.35">
      <c r="H934" s="197"/>
      <c r="I934" s="197"/>
    </row>
    <row r="935" spans="8:9" s="138" customFormat="1" x14ac:dyDescent="0.35">
      <c r="H935" s="197"/>
      <c r="I935" s="197"/>
    </row>
    <row r="936" spans="8:9" s="138" customFormat="1" x14ac:dyDescent="0.35">
      <c r="H936" s="197"/>
      <c r="I936" s="197"/>
    </row>
    <row r="937" spans="8:9" s="138" customFormat="1" x14ac:dyDescent="0.35">
      <c r="H937" s="197"/>
      <c r="I937" s="197"/>
    </row>
    <row r="938" spans="8:9" s="138" customFormat="1" x14ac:dyDescent="0.35">
      <c r="H938" s="197"/>
      <c r="I938" s="197"/>
    </row>
    <row r="939" spans="8:9" s="138" customFormat="1" x14ac:dyDescent="0.35">
      <c r="H939" s="197"/>
      <c r="I939" s="197"/>
    </row>
    <row r="940" spans="8:9" s="138" customFormat="1" x14ac:dyDescent="0.35">
      <c r="H940" s="197"/>
      <c r="I940" s="197"/>
    </row>
    <row r="941" spans="8:9" s="138" customFormat="1" x14ac:dyDescent="0.35">
      <c r="H941" s="197"/>
      <c r="I941" s="197"/>
    </row>
    <row r="942" spans="8:9" s="138" customFormat="1" x14ac:dyDescent="0.35">
      <c r="H942" s="197"/>
      <c r="I942" s="197"/>
    </row>
    <row r="943" spans="8:9" s="138" customFormat="1" x14ac:dyDescent="0.35">
      <c r="H943" s="197"/>
      <c r="I943" s="197"/>
    </row>
    <row r="944" spans="8:9" s="138" customFormat="1" x14ac:dyDescent="0.35">
      <c r="H944" s="197"/>
      <c r="I944" s="197"/>
    </row>
    <row r="945" spans="8:9" s="138" customFormat="1" x14ac:dyDescent="0.35">
      <c r="H945" s="197"/>
      <c r="I945" s="197"/>
    </row>
    <row r="946" spans="8:9" s="138" customFormat="1" x14ac:dyDescent="0.35">
      <c r="H946" s="197"/>
      <c r="I946" s="197"/>
    </row>
    <row r="947" spans="8:9" s="138" customFormat="1" x14ac:dyDescent="0.35">
      <c r="H947" s="197"/>
      <c r="I947" s="197"/>
    </row>
    <row r="948" spans="8:9" s="138" customFormat="1" x14ac:dyDescent="0.35">
      <c r="H948" s="197"/>
      <c r="I948" s="197"/>
    </row>
    <row r="949" spans="8:9" s="138" customFormat="1" x14ac:dyDescent="0.35">
      <c r="H949" s="197"/>
      <c r="I949" s="197"/>
    </row>
    <row r="950" spans="8:9" s="138" customFormat="1" x14ac:dyDescent="0.35">
      <c r="H950" s="197"/>
      <c r="I950" s="197"/>
    </row>
    <row r="951" spans="8:9" s="138" customFormat="1" x14ac:dyDescent="0.35">
      <c r="H951" s="197"/>
      <c r="I951" s="197"/>
    </row>
    <row r="952" spans="8:9" s="138" customFormat="1" x14ac:dyDescent="0.35">
      <c r="H952" s="197"/>
      <c r="I952" s="197"/>
    </row>
    <row r="953" spans="8:9" s="138" customFormat="1" x14ac:dyDescent="0.35">
      <c r="H953" s="197"/>
      <c r="I953" s="197"/>
    </row>
    <row r="954" spans="8:9" s="138" customFormat="1" x14ac:dyDescent="0.35">
      <c r="H954" s="197"/>
      <c r="I954" s="197"/>
    </row>
    <row r="955" spans="8:9" s="138" customFormat="1" x14ac:dyDescent="0.35">
      <c r="H955" s="197"/>
      <c r="I955" s="197"/>
    </row>
    <row r="956" spans="8:9" s="138" customFormat="1" x14ac:dyDescent="0.35">
      <c r="H956" s="197"/>
      <c r="I956" s="197"/>
    </row>
    <row r="957" spans="8:9" s="138" customFormat="1" x14ac:dyDescent="0.35">
      <c r="H957" s="197"/>
      <c r="I957" s="197"/>
    </row>
    <row r="958" spans="8:9" s="138" customFormat="1" x14ac:dyDescent="0.35">
      <c r="H958" s="197"/>
      <c r="I958" s="197"/>
    </row>
    <row r="959" spans="8:9" s="138" customFormat="1" x14ac:dyDescent="0.35">
      <c r="H959" s="197"/>
      <c r="I959" s="197"/>
    </row>
    <row r="960" spans="8:9" s="138" customFormat="1" x14ac:dyDescent="0.35">
      <c r="H960" s="197"/>
      <c r="I960" s="197"/>
    </row>
    <row r="961" spans="8:9" s="138" customFormat="1" x14ac:dyDescent="0.35">
      <c r="H961" s="197"/>
      <c r="I961" s="197"/>
    </row>
    <row r="962" spans="8:9" s="138" customFormat="1" x14ac:dyDescent="0.35">
      <c r="H962" s="197"/>
      <c r="I962" s="197"/>
    </row>
    <row r="963" spans="8:9" s="138" customFormat="1" x14ac:dyDescent="0.35">
      <c r="H963" s="197"/>
      <c r="I963" s="197"/>
    </row>
    <row r="964" spans="8:9" s="138" customFormat="1" x14ac:dyDescent="0.35">
      <c r="H964" s="197"/>
      <c r="I964" s="197"/>
    </row>
    <row r="965" spans="8:9" s="138" customFormat="1" x14ac:dyDescent="0.35">
      <c r="H965" s="197"/>
      <c r="I965" s="197"/>
    </row>
    <row r="966" spans="8:9" s="138" customFormat="1" x14ac:dyDescent="0.35">
      <c r="H966" s="197"/>
      <c r="I966" s="197"/>
    </row>
    <row r="967" spans="8:9" s="138" customFormat="1" x14ac:dyDescent="0.35">
      <c r="H967" s="197"/>
      <c r="I967" s="197"/>
    </row>
    <row r="968" spans="8:9" s="138" customFormat="1" x14ac:dyDescent="0.35">
      <c r="H968" s="197"/>
      <c r="I968" s="197"/>
    </row>
    <row r="969" spans="8:9" s="138" customFormat="1" x14ac:dyDescent="0.35">
      <c r="H969" s="197"/>
      <c r="I969" s="197"/>
    </row>
    <row r="970" spans="8:9" s="138" customFormat="1" x14ac:dyDescent="0.35">
      <c r="H970" s="197"/>
      <c r="I970" s="197"/>
    </row>
    <row r="971" spans="8:9" s="138" customFormat="1" x14ac:dyDescent="0.35">
      <c r="H971" s="197"/>
      <c r="I971" s="197"/>
    </row>
    <row r="972" spans="8:9" s="138" customFormat="1" x14ac:dyDescent="0.35">
      <c r="H972" s="197"/>
      <c r="I972" s="197"/>
    </row>
    <row r="973" spans="8:9" s="138" customFormat="1" x14ac:dyDescent="0.35">
      <c r="H973" s="197"/>
      <c r="I973" s="197"/>
    </row>
    <row r="974" spans="8:9" s="138" customFormat="1" x14ac:dyDescent="0.35">
      <c r="H974" s="197"/>
      <c r="I974" s="197"/>
    </row>
    <row r="975" spans="8:9" s="138" customFormat="1" x14ac:dyDescent="0.35">
      <c r="H975" s="197"/>
      <c r="I975" s="197"/>
    </row>
    <row r="976" spans="8:9" s="138" customFormat="1" x14ac:dyDescent="0.35">
      <c r="H976" s="197"/>
      <c r="I976" s="197"/>
    </row>
    <row r="977" spans="8:9" s="138" customFormat="1" x14ac:dyDescent="0.35">
      <c r="H977" s="197"/>
      <c r="I977" s="197"/>
    </row>
    <row r="978" spans="8:9" s="138" customFormat="1" x14ac:dyDescent="0.35">
      <c r="H978" s="197"/>
      <c r="I978" s="197"/>
    </row>
    <row r="979" spans="8:9" s="138" customFormat="1" x14ac:dyDescent="0.35">
      <c r="H979" s="197"/>
      <c r="I979" s="197"/>
    </row>
    <row r="980" spans="8:9" s="138" customFormat="1" x14ac:dyDescent="0.35">
      <c r="H980" s="197"/>
      <c r="I980" s="197"/>
    </row>
    <row r="981" spans="8:9" s="138" customFormat="1" x14ac:dyDescent="0.35">
      <c r="H981" s="197"/>
      <c r="I981" s="197"/>
    </row>
    <row r="982" spans="8:9" s="138" customFormat="1" x14ac:dyDescent="0.35">
      <c r="H982" s="197"/>
      <c r="I982" s="197"/>
    </row>
    <row r="983" spans="8:9" s="138" customFormat="1" x14ac:dyDescent="0.35">
      <c r="H983" s="197"/>
      <c r="I983" s="197"/>
    </row>
    <row r="984" spans="8:9" s="138" customFormat="1" x14ac:dyDescent="0.35">
      <c r="H984" s="197"/>
      <c r="I984" s="197"/>
    </row>
    <row r="985" spans="8:9" s="138" customFormat="1" x14ac:dyDescent="0.35">
      <c r="H985" s="197"/>
      <c r="I985" s="197"/>
    </row>
    <row r="986" spans="8:9" s="138" customFormat="1" x14ac:dyDescent="0.35">
      <c r="H986" s="197"/>
      <c r="I986" s="197"/>
    </row>
    <row r="987" spans="8:9" s="138" customFormat="1" x14ac:dyDescent="0.35">
      <c r="H987" s="197"/>
      <c r="I987" s="197"/>
    </row>
    <row r="988" spans="8:9" s="138" customFormat="1" x14ac:dyDescent="0.35">
      <c r="H988" s="197"/>
      <c r="I988" s="197"/>
    </row>
    <row r="989" spans="8:9" s="138" customFormat="1" x14ac:dyDescent="0.35">
      <c r="H989" s="197"/>
      <c r="I989" s="197"/>
    </row>
    <row r="990" spans="8:9" s="138" customFormat="1" x14ac:dyDescent="0.35">
      <c r="H990" s="197"/>
      <c r="I990" s="197"/>
    </row>
    <row r="991" spans="8:9" s="138" customFormat="1" x14ac:dyDescent="0.35">
      <c r="H991" s="197"/>
      <c r="I991" s="197"/>
    </row>
    <row r="992" spans="8:9" s="138" customFormat="1" x14ac:dyDescent="0.35">
      <c r="H992" s="197"/>
      <c r="I992" s="197"/>
    </row>
    <row r="993" spans="8:9" s="138" customFormat="1" x14ac:dyDescent="0.35">
      <c r="H993" s="197"/>
      <c r="I993" s="197"/>
    </row>
    <row r="994" spans="8:9" s="138" customFormat="1" x14ac:dyDescent="0.35">
      <c r="H994" s="197"/>
      <c r="I994" s="197"/>
    </row>
    <row r="995" spans="8:9" s="138" customFormat="1" x14ac:dyDescent="0.35">
      <c r="H995" s="197"/>
      <c r="I995" s="197"/>
    </row>
    <row r="996" spans="8:9" s="138" customFormat="1" x14ac:dyDescent="0.35">
      <c r="H996" s="197"/>
      <c r="I996" s="197"/>
    </row>
    <row r="997" spans="8:9" s="138" customFormat="1" x14ac:dyDescent="0.35">
      <c r="H997" s="197"/>
      <c r="I997" s="197"/>
    </row>
    <row r="998" spans="8:9" s="138" customFormat="1" x14ac:dyDescent="0.35">
      <c r="H998" s="197"/>
      <c r="I998" s="197"/>
    </row>
    <row r="999" spans="8:9" s="138" customFormat="1" x14ac:dyDescent="0.35">
      <c r="H999" s="197"/>
      <c r="I999" s="197"/>
    </row>
    <row r="1000" spans="8:9" s="138" customFormat="1" x14ac:dyDescent="0.35">
      <c r="H1000" s="197"/>
      <c r="I1000" s="197"/>
    </row>
    <row r="1001" spans="8:9" s="138" customFormat="1" x14ac:dyDescent="0.35">
      <c r="H1001" s="197"/>
      <c r="I1001" s="197"/>
    </row>
    <row r="1002" spans="8:9" s="138" customFormat="1" x14ac:dyDescent="0.35">
      <c r="H1002" s="197"/>
      <c r="I1002" s="197"/>
    </row>
    <row r="1003" spans="8:9" s="138" customFormat="1" x14ac:dyDescent="0.35">
      <c r="H1003" s="197"/>
      <c r="I1003" s="197"/>
    </row>
    <row r="1004" spans="8:9" s="138" customFormat="1" x14ac:dyDescent="0.35">
      <c r="H1004" s="197"/>
      <c r="I1004" s="197"/>
    </row>
    <row r="1005" spans="8:9" s="138" customFormat="1" x14ac:dyDescent="0.35">
      <c r="H1005" s="197"/>
      <c r="I1005" s="197"/>
    </row>
    <row r="1006" spans="8:9" s="138" customFormat="1" x14ac:dyDescent="0.35">
      <c r="H1006" s="197"/>
      <c r="I1006" s="197"/>
    </row>
    <row r="1007" spans="8:9" s="138" customFormat="1" x14ac:dyDescent="0.35">
      <c r="H1007" s="197"/>
      <c r="I1007" s="197"/>
    </row>
    <row r="1008" spans="8:9" s="138" customFormat="1" x14ac:dyDescent="0.35">
      <c r="H1008" s="197"/>
      <c r="I1008" s="197"/>
    </row>
    <row r="1009" spans="8:9" s="138" customFormat="1" x14ac:dyDescent="0.35">
      <c r="H1009" s="197"/>
      <c r="I1009" s="197"/>
    </row>
    <row r="1010" spans="8:9" s="138" customFormat="1" x14ac:dyDescent="0.35">
      <c r="H1010" s="197"/>
      <c r="I1010" s="197"/>
    </row>
    <row r="1011" spans="8:9" s="138" customFormat="1" x14ac:dyDescent="0.35">
      <c r="H1011" s="197"/>
      <c r="I1011" s="197"/>
    </row>
    <row r="1012" spans="8:9" s="138" customFormat="1" x14ac:dyDescent="0.35">
      <c r="H1012" s="197"/>
      <c r="I1012" s="197"/>
    </row>
    <row r="1013" spans="8:9" s="138" customFormat="1" x14ac:dyDescent="0.35">
      <c r="H1013" s="197"/>
      <c r="I1013" s="197"/>
    </row>
    <row r="1014" spans="8:9" s="138" customFormat="1" x14ac:dyDescent="0.35">
      <c r="H1014" s="197"/>
      <c r="I1014" s="197"/>
    </row>
    <row r="1015" spans="8:9" s="138" customFormat="1" x14ac:dyDescent="0.35">
      <c r="H1015" s="197"/>
      <c r="I1015" s="197"/>
    </row>
    <row r="1016" spans="8:9" s="138" customFormat="1" x14ac:dyDescent="0.35">
      <c r="H1016" s="197"/>
      <c r="I1016" s="197"/>
    </row>
    <row r="1017" spans="8:9" s="138" customFormat="1" x14ac:dyDescent="0.35">
      <c r="H1017" s="197"/>
      <c r="I1017" s="197"/>
    </row>
    <row r="1018" spans="8:9" s="138" customFormat="1" x14ac:dyDescent="0.35">
      <c r="H1018" s="197"/>
      <c r="I1018" s="197"/>
    </row>
    <row r="1019" spans="8:9" s="138" customFormat="1" x14ac:dyDescent="0.35">
      <c r="H1019" s="197"/>
      <c r="I1019" s="197"/>
    </row>
    <row r="1020" spans="8:9" s="138" customFormat="1" x14ac:dyDescent="0.35">
      <c r="H1020" s="197"/>
      <c r="I1020" s="197"/>
    </row>
    <row r="1021" spans="8:9" s="138" customFormat="1" x14ac:dyDescent="0.35">
      <c r="H1021" s="197"/>
      <c r="I1021" s="197"/>
    </row>
    <row r="1022" spans="8:9" s="138" customFormat="1" x14ac:dyDescent="0.35">
      <c r="H1022" s="197"/>
      <c r="I1022" s="197"/>
    </row>
    <row r="1023" spans="8:9" s="138" customFormat="1" x14ac:dyDescent="0.35">
      <c r="H1023" s="197"/>
      <c r="I1023" s="197"/>
    </row>
    <row r="1024" spans="8:9" s="138" customFormat="1" x14ac:dyDescent="0.35">
      <c r="H1024" s="197"/>
      <c r="I1024" s="197"/>
    </row>
    <row r="1025" spans="8:9" s="138" customFormat="1" x14ac:dyDescent="0.35">
      <c r="H1025" s="197"/>
      <c r="I1025" s="197"/>
    </row>
    <row r="1026" spans="8:9" s="138" customFormat="1" x14ac:dyDescent="0.35">
      <c r="H1026" s="197"/>
      <c r="I1026" s="197"/>
    </row>
    <row r="1027" spans="8:9" s="138" customFormat="1" x14ac:dyDescent="0.35">
      <c r="H1027" s="197"/>
      <c r="I1027" s="197"/>
    </row>
    <row r="1028" spans="8:9" s="138" customFormat="1" x14ac:dyDescent="0.35">
      <c r="H1028" s="197"/>
      <c r="I1028" s="197"/>
    </row>
    <row r="1029" spans="8:9" s="138" customFormat="1" x14ac:dyDescent="0.35">
      <c r="H1029" s="197"/>
      <c r="I1029" s="197"/>
    </row>
    <row r="1030" spans="8:9" s="138" customFormat="1" x14ac:dyDescent="0.35">
      <c r="H1030" s="197"/>
      <c r="I1030" s="197"/>
    </row>
    <row r="1031" spans="8:9" s="138" customFormat="1" x14ac:dyDescent="0.35">
      <c r="H1031" s="197"/>
      <c r="I1031" s="197"/>
    </row>
    <row r="1032" spans="8:9" s="138" customFormat="1" x14ac:dyDescent="0.35">
      <c r="H1032" s="197"/>
      <c r="I1032" s="197"/>
    </row>
    <row r="1033" spans="8:9" s="138" customFormat="1" x14ac:dyDescent="0.35">
      <c r="H1033" s="197"/>
      <c r="I1033" s="197"/>
    </row>
    <row r="1034" spans="8:9" s="138" customFormat="1" x14ac:dyDescent="0.35">
      <c r="H1034" s="197"/>
      <c r="I1034" s="197"/>
    </row>
    <row r="1035" spans="8:9" s="138" customFormat="1" x14ac:dyDescent="0.35">
      <c r="H1035" s="197"/>
      <c r="I1035" s="197"/>
    </row>
    <row r="1036" spans="8:9" s="138" customFormat="1" x14ac:dyDescent="0.35">
      <c r="H1036" s="197"/>
      <c r="I1036" s="197"/>
    </row>
    <row r="1037" spans="8:9" s="138" customFormat="1" x14ac:dyDescent="0.35">
      <c r="H1037" s="197"/>
      <c r="I1037" s="197"/>
    </row>
    <row r="1038" spans="8:9" s="138" customFormat="1" x14ac:dyDescent="0.35">
      <c r="H1038" s="197"/>
      <c r="I1038" s="197"/>
    </row>
    <row r="1039" spans="8:9" s="138" customFormat="1" x14ac:dyDescent="0.35">
      <c r="H1039" s="197"/>
      <c r="I1039" s="197"/>
    </row>
    <row r="1040" spans="8:9" s="138" customFormat="1" x14ac:dyDescent="0.35">
      <c r="H1040" s="197"/>
      <c r="I1040" s="197"/>
    </row>
    <row r="1041" spans="8:9" s="138" customFormat="1" x14ac:dyDescent="0.35">
      <c r="H1041" s="197"/>
      <c r="I1041" s="197"/>
    </row>
    <row r="1042" spans="8:9" s="138" customFormat="1" x14ac:dyDescent="0.35">
      <c r="H1042" s="197"/>
      <c r="I1042" s="197"/>
    </row>
    <row r="1043" spans="8:9" s="138" customFormat="1" x14ac:dyDescent="0.35">
      <c r="H1043" s="197"/>
      <c r="I1043" s="197"/>
    </row>
    <row r="1044" spans="8:9" s="138" customFormat="1" x14ac:dyDescent="0.35">
      <c r="H1044" s="197"/>
      <c r="I1044" s="197"/>
    </row>
    <row r="1045" spans="8:9" s="138" customFormat="1" x14ac:dyDescent="0.35">
      <c r="H1045" s="197"/>
      <c r="I1045" s="197"/>
    </row>
    <row r="1046" spans="8:9" s="138" customFormat="1" x14ac:dyDescent="0.35">
      <c r="H1046" s="197"/>
      <c r="I1046" s="197"/>
    </row>
    <row r="1047" spans="8:9" s="138" customFormat="1" x14ac:dyDescent="0.35">
      <c r="H1047" s="197"/>
      <c r="I1047" s="197"/>
    </row>
    <row r="1048" spans="8:9" s="138" customFormat="1" x14ac:dyDescent="0.35">
      <c r="H1048" s="197"/>
      <c r="I1048" s="197"/>
    </row>
    <row r="1049" spans="8:9" s="138" customFormat="1" x14ac:dyDescent="0.35">
      <c r="H1049" s="197"/>
      <c r="I1049" s="197"/>
    </row>
    <row r="1050" spans="8:9" s="138" customFormat="1" x14ac:dyDescent="0.35">
      <c r="H1050" s="197"/>
      <c r="I1050" s="197"/>
    </row>
    <row r="1051" spans="8:9" s="138" customFormat="1" x14ac:dyDescent="0.35">
      <c r="H1051" s="197"/>
      <c r="I1051" s="197"/>
    </row>
    <row r="1052" spans="8:9" s="138" customFormat="1" x14ac:dyDescent="0.35">
      <c r="H1052" s="197"/>
      <c r="I1052" s="197"/>
    </row>
    <row r="1053" spans="8:9" s="138" customFormat="1" x14ac:dyDescent="0.35">
      <c r="H1053" s="197"/>
      <c r="I1053" s="197"/>
    </row>
    <row r="1054" spans="8:9" s="138" customFormat="1" x14ac:dyDescent="0.35">
      <c r="H1054" s="197"/>
      <c r="I1054" s="197"/>
    </row>
    <row r="1055" spans="8:9" s="138" customFormat="1" x14ac:dyDescent="0.35">
      <c r="H1055" s="197"/>
      <c r="I1055" s="197"/>
    </row>
    <row r="1056" spans="8:9" s="138" customFormat="1" x14ac:dyDescent="0.35">
      <c r="H1056" s="197"/>
      <c r="I1056" s="197"/>
    </row>
    <row r="1057" spans="8:9" s="138" customFormat="1" x14ac:dyDescent="0.35">
      <c r="H1057" s="197"/>
      <c r="I1057" s="197"/>
    </row>
    <row r="1058" spans="8:9" s="138" customFormat="1" x14ac:dyDescent="0.35">
      <c r="H1058" s="197"/>
      <c r="I1058" s="197"/>
    </row>
    <row r="1059" spans="8:9" s="138" customFormat="1" x14ac:dyDescent="0.35">
      <c r="H1059" s="197"/>
      <c r="I1059" s="197"/>
    </row>
    <row r="1060" spans="8:9" s="138" customFormat="1" x14ac:dyDescent="0.35">
      <c r="H1060" s="197"/>
      <c r="I1060" s="197"/>
    </row>
    <row r="1061" spans="8:9" s="138" customFormat="1" x14ac:dyDescent="0.35">
      <c r="H1061" s="197"/>
      <c r="I1061" s="197"/>
    </row>
    <row r="1062" spans="8:9" s="138" customFormat="1" x14ac:dyDescent="0.35">
      <c r="H1062" s="197"/>
      <c r="I1062" s="197"/>
    </row>
    <row r="1063" spans="8:9" s="138" customFormat="1" x14ac:dyDescent="0.35">
      <c r="H1063" s="197"/>
      <c r="I1063" s="197"/>
    </row>
    <row r="1064" spans="8:9" s="138" customFormat="1" x14ac:dyDescent="0.35">
      <c r="H1064" s="197"/>
      <c r="I1064" s="197"/>
    </row>
    <row r="1065" spans="8:9" s="138" customFormat="1" x14ac:dyDescent="0.35">
      <c r="H1065" s="197"/>
      <c r="I1065" s="197"/>
    </row>
    <row r="1066" spans="8:9" s="138" customFormat="1" x14ac:dyDescent="0.35">
      <c r="H1066" s="197"/>
      <c r="I1066" s="197"/>
    </row>
    <row r="1067" spans="8:9" s="138" customFormat="1" x14ac:dyDescent="0.35">
      <c r="H1067" s="197"/>
      <c r="I1067" s="197"/>
    </row>
    <row r="1068" spans="8:9" s="138" customFormat="1" x14ac:dyDescent="0.35">
      <c r="H1068" s="197"/>
      <c r="I1068" s="197"/>
    </row>
    <row r="1069" spans="8:9" s="138" customFormat="1" x14ac:dyDescent="0.35">
      <c r="H1069" s="197"/>
      <c r="I1069" s="197"/>
    </row>
    <row r="1070" spans="8:9" s="138" customFormat="1" x14ac:dyDescent="0.35">
      <c r="H1070" s="197"/>
      <c r="I1070" s="197"/>
    </row>
    <row r="1071" spans="8:9" s="138" customFormat="1" x14ac:dyDescent="0.35">
      <c r="H1071" s="197"/>
      <c r="I1071" s="197"/>
    </row>
    <row r="1072" spans="8:9" s="138" customFormat="1" x14ac:dyDescent="0.35">
      <c r="H1072" s="197"/>
      <c r="I1072" s="197"/>
    </row>
    <row r="1073" spans="8:9" s="138" customFormat="1" x14ac:dyDescent="0.35">
      <c r="H1073" s="197"/>
      <c r="I1073" s="197"/>
    </row>
    <row r="1074" spans="8:9" s="138" customFormat="1" x14ac:dyDescent="0.35">
      <c r="H1074" s="197"/>
      <c r="I1074" s="197"/>
    </row>
    <row r="1075" spans="8:9" s="138" customFormat="1" x14ac:dyDescent="0.35">
      <c r="H1075" s="197"/>
      <c r="I1075" s="197"/>
    </row>
    <row r="1076" spans="8:9" s="138" customFormat="1" x14ac:dyDescent="0.35">
      <c r="H1076" s="197"/>
      <c r="I1076" s="197"/>
    </row>
    <row r="1077" spans="8:9" s="138" customFormat="1" x14ac:dyDescent="0.35">
      <c r="H1077" s="197"/>
      <c r="I1077" s="197"/>
    </row>
    <row r="1078" spans="8:9" s="138" customFormat="1" x14ac:dyDescent="0.35">
      <c r="H1078" s="197"/>
      <c r="I1078" s="197"/>
    </row>
    <row r="1079" spans="8:9" s="138" customFormat="1" x14ac:dyDescent="0.35">
      <c r="H1079" s="197"/>
      <c r="I1079" s="197"/>
    </row>
    <row r="1080" spans="8:9" s="138" customFormat="1" x14ac:dyDescent="0.35">
      <c r="H1080" s="197"/>
      <c r="I1080" s="197"/>
    </row>
    <row r="1081" spans="8:9" s="138" customFormat="1" x14ac:dyDescent="0.35">
      <c r="H1081" s="197"/>
      <c r="I1081" s="197"/>
    </row>
    <row r="1082" spans="8:9" s="138" customFormat="1" x14ac:dyDescent="0.35">
      <c r="H1082" s="197"/>
      <c r="I1082" s="197"/>
    </row>
    <row r="1083" spans="8:9" s="138" customFormat="1" x14ac:dyDescent="0.35">
      <c r="H1083" s="197"/>
      <c r="I1083" s="197"/>
    </row>
    <row r="1084" spans="8:9" s="138" customFormat="1" x14ac:dyDescent="0.35">
      <c r="H1084" s="197"/>
      <c r="I1084" s="197"/>
    </row>
    <row r="1085" spans="8:9" s="138" customFormat="1" x14ac:dyDescent="0.35">
      <c r="H1085" s="197"/>
      <c r="I1085" s="197"/>
    </row>
    <row r="1086" spans="8:9" s="138" customFormat="1" x14ac:dyDescent="0.35">
      <c r="H1086" s="197"/>
      <c r="I1086" s="197"/>
    </row>
    <row r="1087" spans="8:9" s="138" customFormat="1" x14ac:dyDescent="0.35">
      <c r="H1087" s="197"/>
      <c r="I1087" s="197"/>
    </row>
    <row r="1088" spans="8:9" s="138" customFormat="1" x14ac:dyDescent="0.35">
      <c r="H1088" s="197"/>
      <c r="I1088" s="197"/>
    </row>
    <row r="1089" spans="8:9" s="138" customFormat="1" x14ac:dyDescent="0.35">
      <c r="H1089" s="197"/>
      <c r="I1089" s="197"/>
    </row>
    <row r="1090" spans="8:9" s="138" customFormat="1" x14ac:dyDescent="0.35">
      <c r="H1090" s="197"/>
      <c r="I1090" s="197"/>
    </row>
    <row r="1091" spans="8:9" s="138" customFormat="1" x14ac:dyDescent="0.35">
      <c r="H1091" s="197"/>
      <c r="I1091" s="197"/>
    </row>
    <row r="1092" spans="8:9" s="138" customFormat="1" x14ac:dyDescent="0.35">
      <c r="H1092" s="197"/>
      <c r="I1092" s="197"/>
    </row>
    <row r="1093" spans="8:9" s="138" customFormat="1" x14ac:dyDescent="0.35">
      <c r="H1093" s="197"/>
      <c r="I1093" s="197"/>
    </row>
    <row r="1094" spans="8:9" s="138" customFormat="1" x14ac:dyDescent="0.35">
      <c r="H1094" s="197"/>
      <c r="I1094" s="197"/>
    </row>
    <row r="1095" spans="8:9" s="138" customFormat="1" x14ac:dyDescent="0.35">
      <c r="H1095" s="197"/>
      <c r="I1095" s="197"/>
    </row>
    <row r="1096" spans="8:9" s="138" customFormat="1" x14ac:dyDescent="0.35">
      <c r="H1096" s="197"/>
      <c r="I1096" s="197"/>
    </row>
    <row r="1097" spans="8:9" s="138" customFormat="1" x14ac:dyDescent="0.35">
      <c r="H1097" s="197"/>
      <c r="I1097" s="197"/>
    </row>
    <row r="1098" spans="8:9" s="138" customFormat="1" x14ac:dyDescent="0.35">
      <c r="H1098" s="197"/>
      <c r="I1098" s="197"/>
    </row>
    <row r="1099" spans="8:9" s="138" customFormat="1" x14ac:dyDescent="0.35">
      <c r="H1099" s="197"/>
      <c r="I1099" s="197"/>
    </row>
    <row r="1100" spans="8:9" s="138" customFormat="1" x14ac:dyDescent="0.35">
      <c r="H1100" s="197"/>
      <c r="I1100" s="197"/>
    </row>
    <row r="1101" spans="8:9" s="138" customFormat="1" x14ac:dyDescent="0.35">
      <c r="H1101" s="197"/>
      <c r="I1101" s="197"/>
    </row>
    <row r="1102" spans="8:9" s="138" customFormat="1" x14ac:dyDescent="0.35">
      <c r="H1102" s="197"/>
      <c r="I1102" s="197"/>
    </row>
    <row r="1103" spans="8:9" s="138" customFormat="1" x14ac:dyDescent="0.35">
      <c r="H1103" s="197"/>
      <c r="I1103" s="197"/>
    </row>
    <row r="1104" spans="8:9" s="138" customFormat="1" x14ac:dyDescent="0.35">
      <c r="H1104" s="197"/>
      <c r="I1104" s="197"/>
    </row>
    <row r="1105" spans="8:9" s="138" customFormat="1" x14ac:dyDescent="0.35">
      <c r="H1105" s="197"/>
      <c r="I1105" s="197"/>
    </row>
    <row r="1106" spans="8:9" s="138" customFormat="1" x14ac:dyDescent="0.35">
      <c r="H1106" s="197"/>
      <c r="I1106" s="197"/>
    </row>
    <row r="1107" spans="8:9" s="138" customFormat="1" x14ac:dyDescent="0.35">
      <c r="H1107" s="197"/>
      <c r="I1107" s="197"/>
    </row>
    <row r="1108" spans="8:9" s="138" customFormat="1" x14ac:dyDescent="0.35">
      <c r="H1108" s="197"/>
      <c r="I1108" s="197"/>
    </row>
    <row r="1109" spans="8:9" s="138" customFormat="1" x14ac:dyDescent="0.35">
      <c r="H1109" s="197"/>
      <c r="I1109" s="197"/>
    </row>
    <row r="1110" spans="8:9" s="138" customFormat="1" x14ac:dyDescent="0.35">
      <c r="H1110" s="197"/>
      <c r="I1110" s="197"/>
    </row>
    <row r="1111" spans="8:9" s="138" customFormat="1" x14ac:dyDescent="0.35">
      <c r="H1111" s="197"/>
      <c r="I1111" s="197"/>
    </row>
    <row r="1112" spans="8:9" s="138" customFormat="1" x14ac:dyDescent="0.35">
      <c r="H1112" s="197"/>
      <c r="I1112" s="197"/>
    </row>
    <row r="1113" spans="8:9" s="138" customFormat="1" x14ac:dyDescent="0.35">
      <c r="H1113" s="197"/>
      <c r="I1113" s="197"/>
    </row>
    <row r="1114" spans="8:9" s="138" customFormat="1" x14ac:dyDescent="0.35">
      <c r="H1114" s="197"/>
      <c r="I1114" s="197"/>
    </row>
    <row r="1115" spans="8:9" s="138" customFormat="1" x14ac:dyDescent="0.35">
      <c r="H1115" s="197"/>
      <c r="I1115" s="197"/>
    </row>
    <row r="1116" spans="8:9" s="138" customFormat="1" x14ac:dyDescent="0.35">
      <c r="H1116" s="197"/>
      <c r="I1116" s="197"/>
    </row>
    <row r="1117" spans="8:9" s="138" customFormat="1" x14ac:dyDescent="0.35">
      <c r="H1117" s="197"/>
      <c r="I1117" s="197"/>
    </row>
    <row r="1118" spans="8:9" s="138" customFormat="1" x14ac:dyDescent="0.35">
      <c r="H1118" s="197"/>
      <c r="I1118" s="197"/>
    </row>
    <row r="1119" spans="8:9" s="138" customFormat="1" x14ac:dyDescent="0.35">
      <c r="H1119" s="197"/>
      <c r="I1119" s="197"/>
    </row>
    <row r="1120" spans="8:9" s="138" customFormat="1" x14ac:dyDescent="0.35">
      <c r="H1120" s="197"/>
      <c r="I1120" s="197"/>
    </row>
    <row r="1121" spans="8:9" s="138" customFormat="1" x14ac:dyDescent="0.35">
      <c r="H1121" s="197"/>
      <c r="I1121" s="197"/>
    </row>
    <row r="1122" spans="8:9" s="138" customFormat="1" x14ac:dyDescent="0.35">
      <c r="H1122" s="197"/>
      <c r="I1122" s="197"/>
    </row>
    <row r="1123" spans="8:9" s="138" customFormat="1" x14ac:dyDescent="0.35">
      <c r="H1123" s="197"/>
      <c r="I1123" s="197"/>
    </row>
    <row r="1124" spans="8:9" s="138" customFormat="1" x14ac:dyDescent="0.35">
      <c r="H1124" s="197"/>
      <c r="I1124" s="197"/>
    </row>
    <row r="1125" spans="8:9" s="138" customFormat="1" x14ac:dyDescent="0.35">
      <c r="H1125" s="197"/>
      <c r="I1125" s="197"/>
    </row>
    <row r="1126" spans="8:9" s="138" customFormat="1" x14ac:dyDescent="0.35">
      <c r="H1126" s="197"/>
      <c r="I1126" s="197"/>
    </row>
    <row r="1127" spans="8:9" s="138" customFormat="1" x14ac:dyDescent="0.35">
      <c r="H1127" s="197"/>
      <c r="I1127" s="197"/>
    </row>
    <row r="1128" spans="8:9" s="138" customFormat="1" x14ac:dyDescent="0.35">
      <c r="H1128" s="197"/>
      <c r="I1128" s="197"/>
    </row>
    <row r="1129" spans="8:9" s="138" customFormat="1" x14ac:dyDescent="0.35">
      <c r="H1129" s="197"/>
      <c r="I1129" s="197"/>
    </row>
    <row r="1130" spans="8:9" s="138" customFormat="1" x14ac:dyDescent="0.35">
      <c r="H1130" s="197"/>
      <c r="I1130" s="197"/>
    </row>
    <row r="1131" spans="8:9" s="138" customFormat="1" x14ac:dyDescent="0.35">
      <c r="H1131" s="197"/>
      <c r="I1131" s="197"/>
    </row>
    <row r="1132" spans="8:9" s="138" customFormat="1" x14ac:dyDescent="0.35">
      <c r="H1132" s="197"/>
      <c r="I1132" s="197"/>
    </row>
    <row r="1133" spans="8:9" s="138" customFormat="1" x14ac:dyDescent="0.35">
      <c r="H1133" s="197"/>
      <c r="I1133" s="197"/>
    </row>
    <row r="1134" spans="8:9" s="138" customFormat="1" x14ac:dyDescent="0.35">
      <c r="H1134" s="197"/>
      <c r="I1134" s="197"/>
    </row>
    <row r="1135" spans="8:9" s="138" customFormat="1" x14ac:dyDescent="0.35">
      <c r="H1135" s="197"/>
      <c r="I1135" s="197"/>
    </row>
    <row r="1136" spans="8:9" s="138" customFormat="1" x14ac:dyDescent="0.35">
      <c r="H1136" s="197"/>
      <c r="I1136" s="197"/>
    </row>
    <row r="1137" spans="8:9" s="138" customFormat="1" x14ac:dyDescent="0.35">
      <c r="H1137" s="197"/>
      <c r="I1137" s="197"/>
    </row>
    <row r="1138" spans="8:9" s="138" customFormat="1" x14ac:dyDescent="0.35">
      <c r="H1138" s="197"/>
      <c r="I1138" s="197"/>
    </row>
    <row r="1139" spans="8:9" s="138" customFormat="1" x14ac:dyDescent="0.35">
      <c r="H1139" s="197"/>
      <c r="I1139" s="197"/>
    </row>
    <row r="1140" spans="8:9" s="138" customFormat="1" x14ac:dyDescent="0.35">
      <c r="H1140" s="197"/>
      <c r="I1140" s="197"/>
    </row>
    <row r="1141" spans="8:9" s="138" customFormat="1" x14ac:dyDescent="0.35">
      <c r="H1141" s="197"/>
      <c r="I1141" s="197"/>
    </row>
    <row r="1142" spans="8:9" s="138" customFormat="1" x14ac:dyDescent="0.35">
      <c r="H1142" s="197"/>
      <c r="I1142" s="197"/>
    </row>
    <row r="1143" spans="8:9" s="138" customFormat="1" x14ac:dyDescent="0.35">
      <c r="H1143" s="197"/>
      <c r="I1143" s="197"/>
    </row>
    <row r="1144" spans="8:9" s="138" customFormat="1" x14ac:dyDescent="0.35">
      <c r="H1144" s="197"/>
      <c r="I1144" s="197"/>
    </row>
    <row r="1145" spans="8:9" s="138" customFormat="1" x14ac:dyDescent="0.35">
      <c r="H1145" s="197"/>
      <c r="I1145" s="197"/>
    </row>
    <row r="1146" spans="8:9" s="138" customFormat="1" x14ac:dyDescent="0.35">
      <c r="H1146" s="197"/>
      <c r="I1146" s="197"/>
    </row>
    <row r="1147" spans="8:9" s="138" customFormat="1" x14ac:dyDescent="0.35">
      <c r="H1147" s="197"/>
      <c r="I1147" s="197"/>
    </row>
    <row r="1148" spans="8:9" s="138" customFormat="1" x14ac:dyDescent="0.35">
      <c r="H1148" s="197"/>
      <c r="I1148" s="197"/>
    </row>
    <row r="1149" spans="8:9" s="138" customFormat="1" x14ac:dyDescent="0.35">
      <c r="H1149" s="197"/>
      <c r="I1149" s="197"/>
    </row>
    <row r="1150" spans="8:9" s="138" customFormat="1" x14ac:dyDescent="0.35">
      <c r="H1150" s="197"/>
      <c r="I1150" s="197"/>
    </row>
    <row r="1151" spans="8:9" s="138" customFormat="1" x14ac:dyDescent="0.35">
      <c r="H1151" s="197"/>
      <c r="I1151" s="197"/>
    </row>
    <row r="1152" spans="8:9" s="138" customFormat="1" x14ac:dyDescent="0.35">
      <c r="H1152" s="197"/>
      <c r="I1152" s="197"/>
    </row>
    <row r="1153" spans="8:9" s="138" customFormat="1" x14ac:dyDescent="0.35">
      <c r="H1153" s="197"/>
      <c r="I1153" s="197"/>
    </row>
    <row r="1154" spans="8:9" s="138" customFormat="1" x14ac:dyDescent="0.35">
      <c r="H1154" s="197"/>
      <c r="I1154" s="197"/>
    </row>
    <row r="1155" spans="8:9" s="138" customFormat="1" x14ac:dyDescent="0.35">
      <c r="H1155" s="197"/>
      <c r="I1155" s="197"/>
    </row>
    <row r="1156" spans="8:9" s="138" customFormat="1" x14ac:dyDescent="0.35">
      <c r="H1156" s="197"/>
      <c r="I1156" s="197"/>
    </row>
    <row r="1157" spans="8:9" s="138" customFormat="1" x14ac:dyDescent="0.35">
      <c r="H1157" s="197"/>
      <c r="I1157" s="197"/>
    </row>
    <row r="1158" spans="8:9" s="138" customFormat="1" x14ac:dyDescent="0.35">
      <c r="H1158" s="197"/>
      <c r="I1158" s="197"/>
    </row>
    <row r="1159" spans="8:9" s="138" customFormat="1" x14ac:dyDescent="0.35">
      <c r="H1159" s="197"/>
      <c r="I1159" s="197"/>
    </row>
    <row r="1160" spans="8:9" s="138" customFormat="1" x14ac:dyDescent="0.35">
      <c r="H1160" s="197"/>
      <c r="I1160" s="197"/>
    </row>
    <row r="1161" spans="8:9" s="138" customFormat="1" x14ac:dyDescent="0.35">
      <c r="H1161" s="197"/>
      <c r="I1161" s="197"/>
    </row>
    <row r="1162" spans="8:9" s="138" customFormat="1" x14ac:dyDescent="0.35">
      <c r="H1162" s="197"/>
      <c r="I1162" s="197"/>
    </row>
    <row r="1163" spans="8:9" s="138" customFormat="1" x14ac:dyDescent="0.35">
      <c r="H1163" s="197"/>
      <c r="I1163" s="197"/>
    </row>
    <row r="1164" spans="8:9" s="138" customFormat="1" x14ac:dyDescent="0.35">
      <c r="H1164" s="197"/>
      <c r="I1164" s="197"/>
    </row>
    <row r="1165" spans="8:9" s="138" customFormat="1" x14ac:dyDescent="0.35">
      <c r="H1165" s="197"/>
      <c r="I1165" s="197"/>
    </row>
    <row r="1166" spans="8:9" s="138" customFormat="1" x14ac:dyDescent="0.35">
      <c r="H1166" s="197"/>
      <c r="I1166" s="197"/>
    </row>
    <row r="1167" spans="8:9" s="138" customFormat="1" x14ac:dyDescent="0.35">
      <c r="H1167" s="197"/>
      <c r="I1167" s="197"/>
    </row>
    <row r="1168" spans="8:9" s="138" customFormat="1" x14ac:dyDescent="0.35">
      <c r="H1168" s="197"/>
      <c r="I1168" s="197"/>
    </row>
    <row r="1169" spans="8:9" s="138" customFormat="1" x14ac:dyDescent="0.35">
      <c r="H1169" s="197"/>
      <c r="I1169" s="197"/>
    </row>
    <row r="1170" spans="8:9" s="138" customFormat="1" x14ac:dyDescent="0.35">
      <c r="H1170" s="197"/>
      <c r="I1170" s="197"/>
    </row>
    <row r="1171" spans="8:9" s="138" customFormat="1" x14ac:dyDescent="0.35">
      <c r="H1171" s="197"/>
      <c r="I1171" s="197"/>
    </row>
    <row r="1172" spans="8:9" s="138" customFormat="1" x14ac:dyDescent="0.35">
      <c r="H1172" s="197"/>
      <c r="I1172" s="197"/>
    </row>
    <row r="1173" spans="8:9" s="138" customFormat="1" x14ac:dyDescent="0.35">
      <c r="H1173" s="197"/>
      <c r="I1173" s="197"/>
    </row>
    <row r="1174" spans="8:9" s="138" customFormat="1" x14ac:dyDescent="0.35">
      <c r="H1174" s="197"/>
      <c r="I1174" s="197"/>
    </row>
    <row r="1175" spans="8:9" s="138" customFormat="1" x14ac:dyDescent="0.35">
      <c r="H1175" s="197"/>
      <c r="I1175" s="197"/>
    </row>
    <row r="1176" spans="8:9" s="138" customFormat="1" x14ac:dyDescent="0.35">
      <c r="H1176" s="197"/>
      <c r="I1176" s="197"/>
    </row>
    <row r="1177" spans="8:9" s="138" customFormat="1" x14ac:dyDescent="0.35">
      <c r="H1177" s="197"/>
      <c r="I1177" s="197"/>
    </row>
    <row r="1178" spans="8:9" s="138" customFormat="1" x14ac:dyDescent="0.35">
      <c r="H1178" s="197"/>
      <c r="I1178" s="197"/>
    </row>
    <row r="1179" spans="8:9" s="138" customFormat="1" x14ac:dyDescent="0.35">
      <c r="H1179" s="197"/>
      <c r="I1179" s="197"/>
    </row>
    <row r="1180" spans="8:9" s="138" customFormat="1" x14ac:dyDescent="0.35">
      <c r="H1180" s="197"/>
      <c r="I1180" s="197"/>
    </row>
    <row r="1181" spans="8:9" s="138" customFormat="1" x14ac:dyDescent="0.35">
      <c r="H1181" s="197"/>
      <c r="I1181" s="197"/>
    </row>
    <row r="1182" spans="8:9" s="138" customFormat="1" x14ac:dyDescent="0.35">
      <c r="H1182" s="197"/>
      <c r="I1182" s="197"/>
    </row>
    <row r="1183" spans="8:9" s="138" customFormat="1" x14ac:dyDescent="0.35">
      <c r="H1183" s="197"/>
      <c r="I1183" s="197"/>
    </row>
    <row r="1184" spans="8:9" s="138" customFormat="1" x14ac:dyDescent="0.35">
      <c r="H1184" s="197"/>
      <c r="I1184" s="197"/>
    </row>
    <row r="1185" spans="8:9" s="138" customFormat="1" x14ac:dyDescent="0.35">
      <c r="H1185" s="197"/>
      <c r="I1185" s="197"/>
    </row>
    <row r="1186" spans="8:9" s="138" customFormat="1" x14ac:dyDescent="0.35">
      <c r="H1186" s="197"/>
      <c r="I1186" s="197"/>
    </row>
    <row r="1187" spans="8:9" s="138" customFormat="1" x14ac:dyDescent="0.35">
      <c r="H1187" s="197"/>
      <c r="I1187" s="197"/>
    </row>
    <row r="1188" spans="8:9" s="138" customFormat="1" x14ac:dyDescent="0.35">
      <c r="H1188" s="197"/>
      <c r="I1188" s="197"/>
    </row>
    <row r="1189" spans="8:9" s="138" customFormat="1" x14ac:dyDescent="0.35">
      <c r="H1189" s="197"/>
      <c r="I1189" s="197"/>
    </row>
    <row r="1190" spans="8:9" s="138" customFormat="1" x14ac:dyDescent="0.35">
      <c r="H1190" s="197"/>
      <c r="I1190" s="197"/>
    </row>
    <row r="1191" spans="8:9" s="138" customFormat="1" x14ac:dyDescent="0.35">
      <c r="H1191" s="197"/>
      <c r="I1191" s="197"/>
    </row>
    <row r="1192" spans="8:9" s="138" customFormat="1" x14ac:dyDescent="0.35">
      <c r="H1192" s="197"/>
      <c r="I1192" s="197"/>
    </row>
    <row r="1193" spans="8:9" s="138" customFormat="1" x14ac:dyDescent="0.35">
      <c r="H1193" s="197"/>
      <c r="I1193" s="197"/>
    </row>
    <row r="1194" spans="8:9" s="138" customFormat="1" x14ac:dyDescent="0.35">
      <c r="H1194" s="197"/>
      <c r="I1194" s="197"/>
    </row>
    <row r="1195" spans="8:9" s="138" customFormat="1" x14ac:dyDescent="0.35">
      <c r="H1195" s="197"/>
      <c r="I1195" s="197"/>
    </row>
    <row r="1196" spans="8:9" s="138" customFormat="1" x14ac:dyDescent="0.35">
      <c r="H1196" s="197"/>
      <c r="I1196" s="197"/>
    </row>
    <row r="1197" spans="8:9" s="138" customFormat="1" x14ac:dyDescent="0.35">
      <c r="H1197" s="197"/>
      <c r="I1197" s="197"/>
    </row>
    <row r="1198" spans="8:9" s="138" customFormat="1" x14ac:dyDescent="0.35">
      <c r="H1198" s="197"/>
      <c r="I1198" s="197"/>
    </row>
    <row r="1199" spans="8:9" s="138" customFormat="1" x14ac:dyDescent="0.35">
      <c r="H1199" s="197"/>
      <c r="I1199" s="197"/>
    </row>
    <row r="1200" spans="8:9" s="138" customFormat="1" x14ac:dyDescent="0.35">
      <c r="H1200" s="197"/>
      <c r="I1200" s="197"/>
    </row>
    <row r="1201" spans="8:9" s="138" customFormat="1" x14ac:dyDescent="0.35">
      <c r="H1201" s="197"/>
      <c r="I1201" s="197"/>
    </row>
    <row r="1202" spans="8:9" s="138" customFormat="1" x14ac:dyDescent="0.35">
      <c r="H1202" s="197"/>
      <c r="I1202" s="197"/>
    </row>
    <row r="1203" spans="8:9" s="138" customFormat="1" x14ac:dyDescent="0.35">
      <c r="H1203" s="197"/>
      <c r="I1203" s="197"/>
    </row>
    <row r="1204" spans="8:9" s="138" customFormat="1" x14ac:dyDescent="0.35">
      <c r="H1204" s="197"/>
      <c r="I1204" s="197"/>
    </row>
    <row r="1205" spans="8:9" s="138" customFormat="1" x14ac:dyDescent="0.35">
      <c r="H1205" s="197"/>
      <c r="I1205" s="197"/>
    </row>
    <row r="1206" spans="8:9" s="138" customFormat="1" x14ac:dyDescent="0.35">
      <c r="H1206" s="197"/>
      <c r="I1206" s="197"/>
    </row>
    <row r="1207" spans="8:9" s="138" customFormat="1" x14ac:dyDescent="0.35">
      <c r="H1207" s="197"/>
      <c r="I1207" s="197"/>
    </row>
    <row r="1208" spans="8:9" s="138" customFormat="1" x14ac:dyDescent="0.35">
      <c r="H1208" s="197"/>
      <c r="I1208" s="197"/>
    </row>
    <row r="1209" spans="8:9" s="138" customFormat="1" x14ac:dyDescent="0.35">
      <c r="H1209" s="197"/>
      <c r="I1209" s="197"/>
    </row>
    <row r="1210" spans="8:9" s="138" customFormat="1" x14ac:dyDescent="0.35">
      <c r="H1210" s="197"/>
      <c r="I1210" s="197"/>
    </row>
    <row r="1211" spans="8:9" s="138" customFormat="1" x14ac:dyDescent="0.35">
      <c r="H1211" s="197"/>
      <c r="I1211" s="197"/>
    </row>
    <row r="1212" spans="8:9" s="138" customFormat="1" x14ac:dyDescent="0.35">
      <c r="H1212" s="197"/>
      <c r="I1212" s="197"/>
    </row>
    <row r="1213" spans="8:9" s="138" customFormat="1" x14ac:dyDescent="0.35">
      <c r="H1213" s="197"/>
      <c r="I1213" s="197"/>
    </row>
    <row r="1214" spans="8:9" s="138" customFormat="1" x14ac:dyDescent="0.35">
      <c r="H1214" s="197"/>
      <c r="I1214" s="197"/>
    </row>
    <row r="1215" spans="8:9" s="138" customFormat="1" x14ac:dyDescent="0.35">
      <c r="H1215" s="197"/>
      <c r="I1215" s="197"/>
    </row>
    <row r="1216" spans="8:9" s="138" customFormat="1" x14ac:dyDescent="0.35">
      <c r="H1216" s="197"/>
      <c r="I1216" s="197"/>
    </row>
    <row r="1217" spans="8:9" s="138" customFormat="1" x14ac:dyDescent="0.35">
      <c r="H1217" s="197"/>
      <c r="I1217" s="197"/>
    </row>
    <row r="1218" spans="8:9" s="138" customFormat="1" x14ac:dyDescent="0.35">
      <c r="H1218" s="197"/>
      <c r="I1218" s="197"/>
    </row>
    <row r="1219" spans="8:9" s="138" customFormat="1" x14ac:dyDescent="0.35">
      <c r="H1219" s="197"/>
      <c r="I1219" s="197"/>
    </row>
    <row r="1220" spans="8:9" s="138" customFormat="1" x14ac:dyDescent="0.35">
      <c r="H1220" s="197"/>
      <c r="I1220" s="197"/>
    </row>
    <row r="1221" spans="8:9" s="138" customFormat="1" x14ac:dyDescent="0.35">
      <c r="H1221" s="197"/>
      <c r="I1221" s="197"/>
    </row>
    <row r="1222" spans="8:9" s="138" customFormat="1" x14ac:dyDescent="0.35">
      <c r="H1222" s="197"/>
      <c r="I1222" s="197"/>
    </row>
    <row r="1223" spans="8:9" s="138" customFormat="1" x14ac:dyDescent="0.35">
      <c r="H1223" s="197"/>
      <c r="I1223" s="197"/>
    </row>
    <row r="1224" spans="8:9" s="138" customFormat="1" x14ac:dyDescent="0.35">
      <c r="H1224" s="197"/>
      <c r="I1224" s="197"/>
    </row>
    <row r="1225" spans="8:9" s="138" customFormat="1" x14ac:dyDescent="0.35">
      <c r="H1225" s="197"/>
      <c r="I1225" s="197"/>
    </row>
    <row r="1226" spans="8:9" s="138" customFormat="1" x14ac:dyDescent="0.35">
      <c r="H1226" s="197"/>
      <c r="I1226" s="197"/>
    </row>
    <row r="1227" spans="8:9" s="138" customFormat="1" x14ac:dyDescent="0.35">
      <c r="H1227" s="197"/>
      <c r="I1227" s="197"/>
    </row>
    <row r="1228" spans="8:9" s="138" customFormat="1" x14ac:dyDescent="0.35">
      <c r="H1228" s="197"/>
      <c r="I1228" s="197"/>
    </row>
    <row r="1229" spans="8:9" s="138" customFormat="1" x14ac:dyDescent="0.35">
      <c r="H1229" s="197"/>
      <c r="I1229" s="197"/>
    </row>
    <row r="1230" spans="8:9" s="138" customFormat="1" x14ac:dyDescent="0.35">
      <c r="H1230" s="197"/>
      <c r="I1230" s="197"/>
    </row>
    <row r="1231" spans="8:9" s="138" customFormat="1" x14ac:dyDescent="0.35">
      <c r="H1231" s="197"/>
      <c r="I1231" s="197"/>
    </row>
    <row r="1232" spans="8:9" s="138" customFormat="1" x14ac:dyDescent="0.35">
      <c r="H1232" s="197"/>
      <c r="I1232" s="197"/>
    </row>
    <row r="1233" spans="8:9" s="138" customFormat="1" x14ac:dyDescent="0.35">
      <c r="H1233" s="197"/>
      <c r="I1233" s="197"/>
    </row>
    <row r="1234" spans="8:9" s="138" customFormat="1" x14ac:dyDescent="0.35">
      <c r="H1234" s="197"/>
      <c r="I1234" s="197"/>
    </row>
    <row r="1235" spans="8:9" s="138" customFormat="1" x14ac:dyDescent="0.35">
      <c r="H1235" s="197"/>
      <c r="I1235" s="197"/>
    </row>
    <row r="1236" spans="8:9" s="138" customFormat="1" x14ac:dyDescent="0.35">
      <c r="H1236" s="197"/>
      <c r="I1236" s="197"/>
    </row>
    <row r="1237" spans="8:9" s="138" customFormat="1" x14ac:dyDescent="0.35">
      <c r="H1237" s="197"/>
      <c r="I1237" s="197"/>
    </row>
    <row r="1238" spans="8:9" s="138" customFormat="1" x14ac:dyDescent="0.35">
      <c r="H1238" s="197"/>
      <c r="I1238" s="197"/>
    </row>
    <row r="1239" spans="8:9" s="138" customFormat="1" x14ac:dyDescent="0.35">
      <c r="H1239" s="197"/>
      <c r="I1239" s="197"/>
    </row>
    <row r="1240" spans="8:9" s="138" customFormat="1" x14ac:dyDescent="0.35">
      <c r="H1240" s="197"/>
      <c r="I1240" s="197"/>
    </row>
    <row r="1241" spans="8:9" s="138" customFormat="1" x14ac:dyDescent="0.35">
      <c r="H1241" s="197"/>
      <c r="I1241" s="197"/>
    </row>
    <row r="1242" spans="8:9" s="138" customFormat="1" x14ac:dyDescent="0.35">
      <c r="H1242" s="197"/>
      <c r="I1242" s="197"/>
    </row>
    <row r="1243" spans="8:9" s="138" customFormat="1" x14ac:dyDescent="0.35">
      <c r="H1243" s="197"/>
      <c r="I1243" s="197"/>
    </row>
    <row r="1244" spans="8:9" s="138" customFormat="1" x14ac:dyDescent="0.35">
      <c r="H1244" s="197"/>
      <c r="I1244" s="197"/>
    </row>
    <row r="1245" spans="8:9" s="138" customFormat="1" x14ac:dyDescent="0.35">
      <c r="H1245" s="197"/>
      <c r="I1245" s="197"/>
    </row>
    <row r="1246" spans="8:9" s="138" customFormat="1" x14ac:dyDescent="0.35">
      <c r="H1246" s="197"/>
      <c r="I1246" s="197"/>
    </row>
    <row r="1247" spans="8:9" s="138" customFormat="1" x14ac:dyDescent="0.35">
      <c r="H1247" s="197"/>
      <c r="I1247" s="197"/>
    </row>
    <row r="1248" spans="8:9" s="138" customFormat="1" x14ac:dyDescent="0.35">
      <c r="H1248" s="197"/>
      <c r="I1248" s="197"/>
    </row>
    <row r="1249" spans="8:9" s="138" customFormat="1" x14ac:dyDescent="0.35">
      <c r="H1249" s="197"/>
      <c r="I1249" s="197"/>
    </row>
    <row r="1250" spans="8:9" s="138" customFormat="1" x14ac:dyDescent="0.35">
      <c r="H1250" s="197"/>
      <c r="I1250" s="197"/>
    </row>
    <row r="1251" spans="8:9" s="138" customFormat="1" x14ac:dyDescent="0.35">
      <c r="H1251" s="197"/>
      <c r="I1251" s="197"/>
    </row>
    <row r="1252" spans="8:9" s="138" customFormat="1" x14ac:dyDescent="0.35">
      <c r="H1252" s="197"/>
      <c r="I1252" s="197"/>
    </row>
    <row r="1253" spans="8:9" s="138" customFormat="1" x14ac:dyDescent="0.35">
      <c r="H1253" s="197"/>
      <c r="I1253" s="197"/>
    </row>
    <row r="1254" spans="8:9" s="138" customFormat="1" x14ac:dyDescent="0.35">
      <c r="H1254" s="197"/>
      <c r="I1254" s="197"/>
    </row>
    <row r="1255" spans="8:9" s="138" customFormat="1" x14ac:dyDescent="0.35">
      <c r="H1255" s="197"/>
      <c r="I1255" s="197"/>
    </row>
    <row r="1256" spans="8:9" s="138" customFormat="1" x14ac:dyDescent="0.35">
      <c r="H1256" s="197"/>
      <c r="I1256" s="197"/>
    </row>
    <row r="1257" spans="8:9" s="138" customFormat="1" x14ac:dyDescent="0.35">
      <c r="H1257" s="197"/>
      <c r="I1257" s="197"/>
    </row>
    <row r="1258" spans="8:9" s="138" customFormat="1" x14ac:dyDescent="0.35">
      <c r="H1258" s="197"/>
      <c r="I1258" s="197"/>
    </row>
    <row r="1259" spans="8:9" s="138" customFormat="1" x14ac:dyDescent="0.35">
      <c r="H1259" s="197"/>
      <c r="I1259" s="197"/>
    </row>
    <row r="1260" spans="8:9" s="138" customFormat="1" x14ac:dyDescent="0.35">
      <c r="H1260" s="197"/>
      <c r="I1260" s="197"/>
    </row>
    <row r="1261" spans="8:9" s="138" customFormat="1" x14ac:dyDescent="0.35">
      <c r="H1261" s="197"/>
      <c r="I1261" s="197"/>
    </row>
    <row r="1262" spans="8:9" s="138" customFormat="1" x14ac:dyDescent="0.35">
      <c r="H1262" s="197"/>
      <c r="I1262" s="197"/>
    </row>
    <row r="1263" spans="8:9" s="138" customFormat="1" x14ac:dyDescent="0.35">
      <c r="H1263" s="197"/>
      <c r="I1263" s="197"/>
    </row>
    <row r="1264" spans="8:9" s="138" customFormat="1" x14ac:dyDescent="0.35">
      <c r="H1264" s="197"/>
      <c r="I1264" s="197"/>
    </row>
    <row r="1265" spans="8:9" s="138" customFormat="1" x14ac:dyDescent="0.35">
      <c r="H1265" s="197"/>
      <c r="I1265" s="197"/>
    </row>
    <row r="1266" spans="8:9" s="138" customFormat="1" x14ac:dyDescent="0.35">
      <c r="H1266" s="197"/>
      <c r="I1266" s="197"/>
    </row>
    <row r="1267" spans="8:9" s="138" customFormat="1" x14ac:dyDescent="0.35">
      <c r="H1267" s="197"/>
      <c r="I1267" s="197"/>
    </row>
    <row r="1268" spans="8:9" s="138" customFormat="1" x14ac:dyDescent="0.35">
      <c r="H1268" s="197"/>
      <c r="I1268" s="197"/>
    </row>
    <row r="1269" spans="8:9" s="138" customFormat="1" x14ac:dyDescent="0.35">
      <c r="H1269" s="197"/>
      <c r="I1269" s="197"/>
    </row>
    <row r="1270" spans="8:9" s="138" customFormat="1" x14ac:dyDescent="0.35">
      <c r="H1270" s="197"/>
      <c r="I1270" s="197"/>
    </row>
    <row r="1271" spans="8:9" s="138" customFormat="1" x14ac:dyDescent="0.35">
      <c r="H1271" s="197"/>
      <c r="I1271" s="197"/>
    </row>
    <row r="1272" spans="8:9" s="138" customFormat="1" x14ac:dyDescent="0.35">
      <c r="H1272" s="197"/>
      <c r="I1272" s="197"/>
    </row>
    <row r="1273" spans="8:9" s="138" customFormat="1" x14ac:dyDescent="0.35">
      <c r="H1273" s="197"/>
      <c r="I1273" s="197"/>
    </row>
    <row r="1274" spans="8:9" s="138" customFormat="1" x14ac:dyDescent="0.35">
      <c r="H1274" s="197"/>
      <c r="I1274" s="197"/>
    </row>
    <row r="1275" spans="8:9" s="138" customFormat="1" x14ac:dyDescent="0.35">
      <c r="H1275" s="197"/>
      <c r="I1275" s="197"/>
    </row>
    <row r="1276" spans="8:9" s="138" customFormat="1" x14ac:dyDescent="0.35">
      <c r="H1276" s="197"/>
      <c r="I1276" s="197"/>
    </row>
    <row r="1277" spans="8:9" s="138" customFormat="1" x14ac:dyDescent="0.35">
      <c r="H1277" s="197"/>
      <c r="I1277" s="197"/>
    </row>
    <row r="1278" spans="8:9" s="138" customFormat="1" x14ac:dyDescent="0.35">
      <c r="H1278" s="197"/>
      <c r="I1278" s="197"/>
    </row>
    <row r="1279" spans="8:9" s="138" customFormat="1" x14ac:dyDescent="0.35">
      <c r="H1279" s="197"/>
      <c r="I1279" s="197"/>
    </row>
    <row r="1280" spans="8:9" s="138" customFormat="1" x14ac:dyDescent="0.35">
      <c r="H1280" s="197"/>
      <c r="I1280" s="197"/>
    </row>
    <row r="1281" spans="8:9" s="138" customFormat="1" x14ac:dyDescent="0.35">
      <c r="H1281" s="197"/>
      <c r="I1281" s="197"/>
    </row>
    <row r="1282" spans="8:9" s="138" customFormat="1" x14ac:dyDescent="0.35">
      <c r="H1282" s="197"/>
      <c r="I1282" s="197"/>
    </row>
    <row r="1283" spans="8:9" s="138" customFormat="1" x14ac:dyDescent="0.35">
      <c r="H1283" s="197"/>
      <c r="I1283" s="197"/>
    </row>
    <row r="1284" spans="8:9" s="138" customFormat="1" x14ac:dyDescent="0.35">
      <c r="H1284" s="197"/>
      <c r="I1284" s="197"/>
    </row>
    <row r="1285" spans="8:9" s="138" customFormat="1" x14ac:dyDescent="0.35">
      <c r="H1285" s="197"/>
      <c r="I1285" s="197"/>
    </row>
    <row r="1286" spans="8:9" s="138" customFormat="1" x14ac:dyDescent="0.35">
      <c r="H1286" s="197"/>
      <c r="I1286" s="197"/>
    </row>
    <row r="1287" spans="8:9" s="138" customFormat="1" x14ac:dyDescent="0.35">
      <c r="H1287" s="197"/>
      <c r="I1287" s="197"/>
    </row>
    <row r="1288" spans="8:9" s="138" customFormat="1" x14ac:dyDescent="0.35">
      <c r="H1288" s="197"/>
      <c r="I1288" s="197"/>
    </row>
    <row r="1289" spans="8:9" s="138" customFormat="1" x14ac:dyDescent="0.35">
      <c r="H1289" s="197"/>
      <c r="I1289" s="197"/>
    </row>
    <row r="1290" spans="8:9" s="138" customFormat="1" x14ac:dyDescent="0.35">
      <c r="H1290" s="197"/>
      <c r="I1290" s="197"/>
    </row>
    <row r="1291" spans="8:9" s="138" customFormat="1" x14ac:dyDescent="0.35">
      <c r="H1291" s="197"/>
      <c r="I1291" s="197"/>
    </row>
    <row r="1292" spans="8:9" s="138" customFormat="1" x14ac:dyDescent="0.35">
      <c r="H1292" s="197"/>
      <c r="I1292" s="197"/>
    </row>
    <row r="1293" spans="8:9" s="138" customFormat="1" x14ac:dyDescent="0.35">
      <c r="H1293" s="197"/>
      <c r="I1293" s="197"/>
    </row>
    <row r="1294" spans="8:9" s="138" customFormat="1" x14ac:dyDescent="0.35">
      <c r="H1294" s="197"/>
      <c r="I1294" s="197"/>
    </row>
    <row r="1295" spans="8:9" s="138" customFormat="1" x14ac:dyDescent="0.35">
      <c r="H1295" s="197"/>
      <c r="I1295" s="197"/>
    </row>
    <row r="1296" spans="8:9" s="138" customFormat="1" x14ac:dyDescent="0.35">
      <c r="H1296" s="197"/>
      <c r="I1296" s="197"/>
    </row>
    <row r="1297" spans="8:9" s="138" customFormat="1" x14ac:dyDescent="0.35">
      <c r="H1297" s="197"/>
      <c r="I1297" s="197"/>
    </row>
    <row r="1298" spans="8:9" s="138" customFormat="1" x14ac:dyDescent="0.35">
      <c r="H1298" s="197"/>
      <c r="I1298" s="197"/>
    </row>
    <row r="1299" spans="8:9" s="138" customFormat="1" x14ac:dyDescent="0.35">
      <c r="H1299" s="197"/>
      <c r="I1299" s="197"/>
    </row>
    <row r="1300" spans="8:9" s="138" customFormat="1" x14ac:dyDescent="0.35">
      <c r="H1300" s="197"/>
      <c r="I1300" s="197"/>
    </row>
    <row r="1301" spans="8:9" s="138" customFormat="1" x14ac:dyDescent="0.35">
      <c r="H1301" s="197"/>
      <c r="I1301" s="197"/>
    </row>
    <row r="1302" spans="8:9" s="138" customFormat="1" x14ac:dyDescent="0.35">
      <c r="H1302" s="197"/>
      <c r="I1302" s="197"/>
    </row>
    <row r="1303" spans="8:9" s="138" customFormat="1" x14ac:dyDescent="0.35">
      <c r="H1303" s="197"/>
      <c r="I1303" s="197"/>
    </row>
    <row r="1304" spans="8:9" s="138" customFormat="1" x14ac:dyDescent="0.35">
      <c r="H1304" s="197"/>
      <c r="I1304" s="197"/>
    </row>
    <row r="1305" spans="8:9" s="138" customFormat="1" x14ac:dyDescent="0.35">
      <c r="H1305" s="197"/>
      <c r="I1305" s="197"/>
    </row>
    <row r="1306" spans="8:9" s="138" customFormat="1" x14ac:dyDescent="0.35">
      <c r="H1306" s="197"/>
      <c r="I1306" s="197"/>
    </row>
    <row r="1307" spans="8:9" s="138" customFormat="1" x14ac:dyDescent="0.35">
      <c r="H1307" s="197"/>
      <c r="I1307" s="197"/>
    </row>
    <row r="1308" spans="8:9" s="138" customFormat="1" x14ac:dyDescent="0.35">
      <c r="H1308" s="197"/>
      <c r="I1308" s="197"/>
    </row>
    <row r="1309" spans="8:9" s="138" customFormat="1" x14ac:dyDescent="0.35">
      <c r="H1309" s="197"/>
      <c r="I1309" s="197"/>
    </row>
    <row r="1310" spans="8:9" s="138" customFormat="1" x14ac:dyDescent="0.35">
      <c r="H1310" s="197"/>
      <c r="I1310" s="197"/>
    </row>
    <row r="1311" spans="8:9" s="138" customFormat="1" x14ac:dyDescent="0.35">
      <c r="H1311" s="197"/>
      <c r="I1311" s="197"/>
    </row>
    <row r="1312" spans="8:9" s="138" customFormat="1" x14ac:dyDescent="0.35">
      <c r="H1312" s="197"/>
      <c r="I1312" s="197"/>
    </row>
    <row r="1313" spans="8:9" s="138" customFormat="1" x14ac:dyDescent="0.35">
      <c r="H1313" s="197"/>
      <c r="I1313" s="197"/>
    </row>
    <row r="1314" spans="8:9" s="138" customFormat="1" x14ac:dyDescent="0.35">
      <c r="H1314" s="197"/>
      <c r="I1314" s="197"/>
    </row>
    <row r="1315" spans="8:9" s="138" customFormat="1" x14ac:dyDescent="0.35">
      <c r="H1315" s="197"/>
      <c r="I1315" s="197"/>
    </row>
    <row r="1316" spans="8:9" s="138" customFormat="1" x14ac:dyDescent="0.35">
      <c r="H1316" s="197"/>
      <c r="I1316" s="197"/>
    </row>
    <row r="1317" spans="8:9" s="138" customFormat="1" x14ac:dyDescent="0.35">
      <c r="H1317" s="197"/>
      <c r="I1317" s="197"/>
    </row>
    <row r="1318" spans="8:9" s="138" customFormat="1" x14ac:dyDescent="0.35">
      <c r="H1318" s="197"/>
      <c r="I1318" s="197"/>
    </row>
    <row r="1319" spans="8:9" s="138" customFormat="1" x14ac:dyDescent="0.35">
      <c r="H1319" s="197"/>
      <c r="I1319" s="197"/>
    </row>
    <row r="1320" spans="8:9" s="138" customFormat="1" x14ac:dyDescent="0.35">
      <c r="H1320" s="197"/>
      <c r="I1320" s="197"/>
    </row>
    <row r="1321" spans="8:9" s="138" customFormat="1" x14ac:dyDescent="0.35">
      <c r="H1321" s="197"/>
      <c r="I1321" s="197"/>
    </row>
    <row r="1322" spans="8:9" s="138" customFormat="1" x14ac:dyDescent="0.35">
      <c r="H1322" s="197"/>
      <c r="I1322" s="197"/>
    </row>
    <row r="1323" spans="8:9" s="138" customFormat="1" x14ac:dyDescent="0.35">
      <c r="H1323" s="197"/>
      <c r="I1323" s="197"/>
    </row>
    <row r="1324" spans="8:9" s="138" customFormat="1" x14ac:dyDescent="0.35">
      <c r="H1324" s="197"/>
      <c r="I1324" s="197"/>
    </row>
    <row r="1325" spans="8:9" s="138" customFormat="1" x14ac:dyDescent="0.35">
      <c r="H1325" s="197"/>
      <c r="I1325" s="197"/>
    </row>
    <row r="1326" spans="8:9" s="138" customFormat="1" x14ac:dyDescent="0.35">
      <c r="H1326" s="197"/>
      <c r="I1326" s="197"/>
    </row>
    <row r="1327" spans="8:9" s="138" customFormat="1" x14ac:dyDescent="0.35">
      <c r="H1327" s="197"/>
      <c r="I1327" s="197"/>
    </row>
    <row r="1328" spans="8:9" s="138" customFormat="1" x14ac:dyDescent="0.35">
      <c r="H1328" s="197"/>
      <c r="I1328" s="197"/>
    </row>
    <row r="1329" spans="8:9" s="138" customFormat="1" x14ac:dyDescent="0.35">
      <c r="H1329" s="197"/>
      <c r="I1329" s="197"/>
    </row>
    <row r="1330" spans="8:9" s="138" customFormat="1" x14ac:dyDescent="0.35">
      <c r="H1330" s="197"/>
      <c r="I1330" s="197"/>
    </row>
    <row r="1331" spans="8:9" s="138" customFormat="1" x14ac:dyDescent="0.35">
      <c r="H1331" s="197"/>
      <c r="I1331" s="197"/>
    </row>
    <row r="1332" spans="8:9" s="138" customFormat="1" x14ac:dyDescent="0.35">
      <c r="H1332" s="197"/>
      <c r="I1332" s="197"/>
    </row>
    <row r="1333" spans="8:9" s="138" customFormat="1" x14ac:dyDescent="0.35">
      <c r="H1333" s="197"/>
      <c r="I1333" s="197"/>
    </row>
    <row r="1334" spans="8:9" s="138" customFormat="1" x14ac:dyDescent="0.35">
      <c r="H1334" s="197"/>
      <c r="I1334" s="197"/>
    </row>
    <row r="1335" spans="8:9" s="138" customFormat="1" x14ac:dyDescent="0.35">
      <c r="H1335" s="197"/>
      <c r="I1335" s="197"/>
    </row>
    <row r="1336" spans="8:9" s="138" customFormat="1" x14ac:dyDescent="0.35">
      <c r="H1336" s="197"/>
      <c r="I1336" s="197"/>
    </row>
    <row r="1337" spans="8:9" s="138" customFormat="1" x14ac:dyDescent="0.35">
      <c r="H1337" s="197"/>
      <c r="I1337" s="197"/>
    </row>
    <row r="1338" spans="8:9" s="138" customFormat="1" x14ac:dyDescent="0.35">
      <c r="H1338" s="197"/>
      <c r="I1338" s="197"/>
    </row>
    <row r="1339" spans="8:9" s="138" customFormat="1" x14ac:dyDescent="0.35">
      <c r="H1339" s="197"/>
      <c r="I1339" s="197"/>
    </row>
    <row r="1340" spans="8:9" s="138" customFormat="1" x14ac:dyDescent="0.35">
      <c r="H1340" s="197"/>
      <c r="I1340" s="197"/>
    </row>
    <row r="1341" spans="8:9" s="138" customFormat="1" x14ac:dyDescent="0.35">
      <c r="H1341" s="197"/>
      <c r="I1341" s="197"/>
    </row>
    <row r="1342" spans="8:9" s="138" customFormat="1" x14ac:dyDescent="0.35">
      <c r="H1342" s="197"/>
      <c r="I1342" s="197"/>
    </row>
    <row r="1343" spans="8:9" s="138" customFormat="1" x14ac:dyDescent="0.35">
      <c r="H1343" s="197"/>
      <c r="I1343" s="197"/>
    </row>
    <row r="1344" spans="8:9" s="138" customFormat="1" x14ac:dyDescent="0.35">
      <c r="H1344" s="197"/>
      <c r="I1344" s="197"/>
    </row>
    <row r="1345" spans="8:9" s="138" customFormat="1" x14ac:dyDescent="0.35">
      <c r="H1345" s="197"/>
      <c r="I1345" s="197"/>
    </row>
    <row r="1346" spans="8:9" s="138" customFormat="1" x14ac:dyDescent="0.35">
      <c r="H1346" s="197"/>
      <c r="I1346" s="197"/>
    </row>
    <row r="1347" spans="8:9" s="138" customFormat="1" x14ac:dyDescent="0.35">
      <c r="H1347" s="197"/>
      <c r="I1347" s="197"/>
    </row>
    <row r="1348" spans="8:9" s="138" customFormat="1" x14ac:dyDescent="0.35">
      <c r="H1348" s="197"/>
      <c r="I1348" s="197"/>
    </row>
    <row r="1349" spans="8:9" s="138" customFormat="1" x14ac:dyDescent="0.35">
      <c r="H1349" s="197"/>
      <c r="I1349" s="197"/>
    </row>
    <row r="1350" spans="8:9" s="138" customFormat="1" x14ac:dyDescent="0.35">
      <c r="H1350" s="197"/>
      <c r="I1350" s="197"/>
    </row>
    <row r="1351" spans="8:9" s="138" customFormat="1" x14ac:dyDescent="0.35">
      <c r="H1351" s="197"/>
      <c r="I1351" s="197"/>
    </row>
    <row r="1352" spans="8:9" s="138" customFormat="1" x14ac:dyDescent="0.35">
      <c r="H1352" s="197"/>
      <c r="I1352" s="197"/>
    </row>
    <row r="1353" spans="8:9" s="138" customFormat="1" x14ac:dyDescent="0.35">
      <c r="H1353" s="197"/>
      <c r="I1353" s="197"/>
    </row>
    <row r="1354" spans="8:9" s="138" customFormat="1" x14ac:dyDescent="0.35">
      <c r="H1354" s="197"/>
      <c r="I1354" s="197"/>
    </row>
    <row r="1355" spans="8:9" s="138" customFormat="1" x14ac:dyDescent="0.35">
      <c r="H1355" s="197"/>
      <c r="I1355" s="197"/>
    </row>
    <row r="1356" spans="8:9" s="138" customFormat="1" x14ac:dyDescent="0.35">
      <c r="H1356" s="197"/>
      <c r="I1356" s="197"/>
    </row>
    <row r="1357" spans="8:9" s="138" customFormat="1" x14ac:dyDescent="0.35">
      <c r="H1357" s="197"/>
      <c r="I1357" s="197"/>
    </row>
    <row r="1358" spans="8:9" s="138" customFormat="1" x14ac:dyDescent="0.35">
      <c r="H1358" s="197"/>
      <c r="I1358" s="197"/>
    </row>
    <row r="1359" spans="8:9" s="138" customFormat="1" x14ac:dyDescent="0.35">
      <c r="H1359" s="197"/>
      <c r="I1359" s="197"/>
    </row>
    <row r="1360" spans="8:9" s="138" customFormat="1" x14ac:dyDescent="0.35">
      <c r="H1360" s="197"/>
      <c r="I1360" s="197"/>
    </row>
    <row r="1361" spans="8:9" s="138" customFormat="1" x14ac:dyDescent="0.35">
      <c r="H1361" s="197"/>
      <c r="I1361" s="197"/>
    </row>
    <row r="1362" spans="8:9" s="138" customFormat="1" x14ac:dyDescent="0.35">
      <c r="H1362" s="197"/>
      <c r="I1362" s="197"/>
    </row>
    <row r="1363" spans="8:9" s="138" customFormat="1" x14ac:dyDescent="0.35">
      <c r="H1363" s="197"/>
      <c r="I1363" s="197"/>
    </row>
    <row r="1364" spans="8:9" s="138" customFormat="1" x14ac:dyDescent="0.35">
      <c r="H1364" s="197"/>
      <c r="I1364" s="197"/>
    </row>
    <row r="1365" spans="8:9" s="138" customFormat="1" x14ac:dyDescent="0.35">
      <c r="H1365" s="197"/>
      <c r="I1365" s="197"/>
    </row>
    <row r="1366" spans="8:9" s="138" customFormat="1" x14ac:dyDescent="0.35">
      <c r="H1366" s="197"/>
      <c r="I1366" s="197"/>
    </row>
    <row r="1367" spans="8:9" s="138" customFormat="1" x14ac:dyDescent="0.35">
      <c r="H1367" s="197"/>
      <c r="I1367" s="197"/>
    </row>
    <row r="1368" spans="8:9" s="138" customFormat="1" x14ac:dyDescent="0.35">
      <c r="H1368" s="197"/>
      <c r="I1368" s="197"/>
    </row>
    <row r="1369" spans="8:9" s="138" customFormat="1" x14ac:dyDescent="0.35">
      <c r="H1369" s="197"/>
      <c r="I1369" s="197"/>
    </row>
    <row r="1370" spans="8:9" s="138" customFormat="1" x14ac:dyDescent="0.35">
      <c r="H1370" s="197"/>
      <c r="I1370" s="197"/>
    </row>
    <row r="1371" spans="8:9" s="138" customFormat="1" x14ac:dyDescent="0.35">
      <c r="H1371" s="197"/>
      <c r="I1371" s="197"/>
    </row>
    <row r="1372" spans="8:9" s="138" customFormat="1" x14ac:dyDescent="0.35">
      <c r="H1372" s="197"/>
      <c r="I1372" s="197"/>
    </row>
    <row r="1373" spans="8:9" s="138" customFormat="1" x14ac:dyDescent="0.35">
      <c r="H1373" s="197"/>
      <c r="I1373" s="197"/>
    </row>
    <row r="1374" spans="8:9" s="138" customFormat="1" x14ac:dyDescent="0.35">
      <c r="H1374" s="197"/>
      <c r="I1374" s="197"/>
    </row>
    <row r="1375" spans="8:9" s="138" customFormat="1" x14ac:dyDescent="0.35">
      <c r="H1375" s="197"/>
      <c r="I1375" s="197"/>
    </row>
    <row r="1376" spans="8:9" s="138" customFormat="1" x14ac:dyDescent="0.35">
      <c r="H1376" s="197"/>
      <c r="I1376" s="197"/>
    </row>
    <row r="1377" spans="8:9" s="138" customFormat="1" x14ac:dyDescent="0.35">
      <c r="H1377" s="197"/>
      <c r="I1377" s="197"/>
    </row>
    <row r="1378" spans="8:9" s="138" customFormat="1" x14ac:dyDescent="0.35">
      <c r="H1378" s="197"/>
      <c r="I1378" s="197"/>
    </row>
    <row r="1379" spans="8:9" s="138" customFormat="1" x14ac:dyDescent="0.35">
      <c r="H1379" s="197"/>
      <c r="I1379" s="197"/>
    </row>
    <row r="1380" spans="8:9" s="138" customFormat="1" x14ac:dyDescent="0.35">
      <c r="H1380" s="197"/>
      <c r="I1380" s="197"/>
    </row>
    <row r="1381" spans="8:9" s="138" customFormat="1" x14ac:dyDescent="0.35">
      <c r="H1381" s="197"/>
      <c r="I1381" s="197"/>
    </row>
    <row r="1382" spans="8:9" s="138" customFormat="1" x14ac:dyDescent="0.35">
      <c r="H1382" s="197"/>
      <c r="I1382" s="197"/>
    </row>
    <row r="1383" spans="8:9" s="138" customFormat="1" x14ac:dyDescent="0.35">
      <c r="H1383" s="197"/>
      <c r="I1383" s="197"/>
    </row>
    <row r="1384" spans="8:9" s="138" customFormat="1" x14ac:dyDescent="0.35">
      <c r="H1384" s="197"/>
      <c r="I1384" s="197"/>
    </row>
    <row r="1385" spans="8:9" s="138" customFormat="1" x14ac:dyDescent="0.35">
      <c r="H1385" s="197"/>
      <c r="I1385" s="197"/>
    </row>
    <row r="1386" spans="8:9" s="138" customFormat="1" x14ac:dyDescent="0.35">
      <c r="H1386" s="197"/>
      <c r="I1386" s="197"/>
    </row>
    <row r="1387" spans="8:9" s="138" customFormat="1" x14ac:dyDescent="0.35">
      <c r="H1387" s="197"/>
      <c r="I1387" s="197"/>
    </row>
    <row r="1388" spans="8:9" s="138" customFormat="1" x14ac:dyDescent="0.35">
      <c r="H1388" s="197"/>
      <c r="I1388" s="197"/>
    </row>
    <row r="1389" spans="8:9" s="138" customFormat="1" x14ac:dyDescent="0.35">
      <c r="H1389" s="197"/>
      <c r="I1389" s="197"/>
    </row>
    <row r="1390" spans="8:9" s="138" customFormat="1" x14ac:dyDescent="0.35">
      <c r="H1390" s="197"/>
      <c r="I1390" s="197"/>
    </row>
    <row r="1391" spans="8:9" s="138" customFormat="1" x14ac:dyDescent="0.35">
      <c r="H1391" s="197"/>
      <c r="I1391" s="197"/>
    </row>
    <row r="1392" spans="8:9" s="138" customFormat="1" x14ac:dyDescent="0.35">
      <c r="H1392" s="197"/>
      <c r="I1392" s="197"/>
    </row>
    <row r="1393" spans="8:9" s="138" customFormat="1" x14ac:dyDescent="0.35">
      <c r="H1393" s="197"/>
      <c r="I1393" s="197"/>
    </row>
    <row r="1394" spans="8:9" s="138" customFormat="1" x14ac:dyDescent="0.35">
      <c r="H1394" s="197"/>
      <c r="I1394" s="197"/>
    </row>
    <row r="1395" spans="8:9" s="138" customFormat="1" x14ac:dyDescent="0.35">
      <c r="H1395" s="197"/>
      <c r="I1395" s="197"/>
    </row>
    <row r="1396" spans="8:9" s="138" customFormat="1" x14ac:dyDescent="0.35">
      <c r="H1396" s="197"/>
      <c r="I1396" s="197"/>
    </row>
    <row r="1397" spans="8:9" s="138" customFormat="1" x14ac:dyDescent="0.35">
      <c r="H1397" s="197"/>
      <c r="I1397" s="197"/>
    </row>
    <row r="1398" spans="8:9" s="138" customFormat="1" x14ac:dyDescent="0.35">
      <c r="H1398" s="197"/>
      <c r="I1398" s="197"/>
    </row>
    <row r="1399" spans="8:9" s="138" customFormat="1" x14ac:dyDescent="0.35">
      <c r="H1399" s="197"/>
      <c r="I1399" s="197"/>
    </row>
    <row r="1400" spans="8:9" s="138" customFormat="1" x14ac:dyDescent="0.35">
      <c r="H1400" s="197"/>
      <c r="I1400" s="197"/>
    </row>
    <row r="1401" spans="8:9" s="138" customFormat="1" x14ac:dyDescent="0.35">
      <c r="H1401" s="197"/>
      <c r="I1401" s="197"/>
    </row>
    <row r="1402" spans="8:9" s="138" customFormat="1" x14ac:dyDescent="0.35">
      <c r="H1402" s="197"/>
      <c r="I1402" s="197"/>
    </row>
    <row r="1403" spans="8:9" s="138" customFormat="1" x14ac:dyDescent="0.35">
      <c r="H1403" s="197"/>
      <c r="I1403" s="197"/>
    </row>
    <row r="1404" spans="8:9" s="138" customFormat="1" x14ac:dyDescent="0.35">
      <c r="H1404" s="197"/>
      <c r="I1404" s="197"/>
    </row>
    <row r="1405" spans="8:9" s="138" customFormat="1" x14ac:dyDescent="0.35">
      <c r="H1405" s="197"/>
      <c r="I1405" s="197"/>
    </row>
    <row r="1406" spans="8:9" s="138" customFormat="1" x14ac:dyDescent="0.35">
      <c r="H1406" s="197"/>
      <c r="I1406" s="197"/>
    </row>
    <row r="1407" spans="8:9" s="138" customFormat="1" x14ac:dyDescent="0.35">
      <c r="H1407" s="197"/>
      <c r="I1407" s="197"/>
    </row>
    <row r="1408" spans="8:9" s="138" customFormat="1" x14ac:dyDescent="0.35">
      <c r="H1408" s="197"/>
      <c r="I1408" s="197"/>
    </row>
    <row r="1409" spans="8:9" s="138" customFormat="1" x14ac:dyDescent="0.35">
      <c r="H1409" s="197"/>
      <c r="I1409" s="197"/>
    </row>
    <row r="1410" spans="8:9" s="138" customFormat="1" x14ac:dyDescent="0.35">
      <c r="H1410" s="197"/>
      <c r="I1410" s="197"/>
    </row>
    <row r="1411" spans="8:9" s="138" customFormat="1" x14ac:dyDescent="0.35">
      <c r="H1411" s="197"/>
      <c r="I1411" s="197"/>
    </row>
    <row r="1412" spans="8:9" s="138" customFormat="1" x14ac:dyDescent="0.35">
      <c r="H1412" s="197"/>
      <c r="I1412" s="197"/>
    </row>
    <row r="1413" spans="8:9" s="138" customFormat="1" x14ac:dyDescent="0.35">
      <c r="H1413" s="197"/>
      <c r="I1413" s="197"/>
    </row>
    <row r="1414" spans="8:9" s="138" customFormat="1" x14ac:dyDescent="0.35">
      <c r="H1414" s="197"/>
      <c r="I1414" s="197"/>
    </row>
    <row r="1415" spans="8:9" s="138" customFormat="1" x14ac:dyDescent="0.35">
      <c r="H1415" s="197"/>
      <c r="I1415" s="197"/>
    </row>
    <row r="1416" spans="8:9" s="138" customFormat="1" x14ac:dyDescent="0.35">
      <c r="H1416" s="197"/>
      <c r="I1416" s="197"/>
    </row>
    <row r="1417" spans="8:9" s="138" customFormat="1" x14ac:dyDescent="0.35">
      <c r="H1417" s="197"/>
      <c r="I1417" s="197"/>
    </row>
    <row r="1418" spans="8:9" s="138" customFormat="1" x14ac:dyDescent="0.35">
      <c r="H1418" s="197"/>
      <c r="I1418" s="197"/>
    </row>
    <row r="1419" spans="8:9" s="138" customFormat="1" x14ac:dyDescent="0.35">
      <c r="H1419" s="197"/>
      <c r="I1419" s="197"/>
    </row>
    <row r="1420" spans="8:9" s="138" customFormat="1" x14ac:dyDescent="0.35">
      <c r="H1420" s="197"/>
      <c r="I1420" s="197"/>
    </row>
    <row r="1421" spans="8:9" s="138" customFormat="1" x14ac:dyDescent="0.35">
      <c r="H1421" s="197"/>
      <c r="I1421" s="197"/>
    </row>
    <row r="1422" spans="8:9" s="138" customFormat="1" x14ac:dyDescent="0.35">
      <c r="H1422" s="197"/>
      <c r="I1422" s="197"/>
    </row>
    <row r="1423" spans="8:9" s="138" customFormat="1" x14ac:dyDescent="0.35">
      <c r="H1423" s="197"/>
      <c r="I1423" s="197"/>
    </row>
    <row r="1424" spans="8:9" s="138" customFormat="1" x14ac:dyDescent="0.35">
      <c r="H1424" s="197"/>
      <c r="I1424" s="197"/>
    </row>
    <row r="1425" spans="8:9" s="138" customFormat="1" x14ac:dyDescent="0.35">
      <c r="H1425" s="197"/>
      <c r="I1425" s="197"/>
    </row>
    <row r="1426" spans="8:9" s="138" customFormat="1" x14ac:dyDescent="0.35">
      <c r="H1426" s="197"/>
      <c r="I1426" s="197"/>
    </row>
    <row r="1427" spans="8:9" s="138" customFormat="1" x14ac:dyDescent="0.35">
      <c r="H1427" s="197"/>
      <c r="I1427" s="197"/>
    </row>
    <row r="1428" spans="8:9" s="138" customFormat="1" x14ac:dyDescent="0.35">
      <c r="H1428" s="197"/>
      <c r="I1428" s="197"/>
    </row>
    <row r="1429" spans="8:9" s="138" customFormat="1" x14ac:dyDescent="0.35">
      <c r="H1429" s="197"/>
      <c r="I1429" s="197"/>
    </row>
    <row r="1430" spans="8:9" s="138" customFormat="1" x14ac:dyDescent="0.35">
      <c r="H1430" s="197"/>
      <c r="I1430" s="197"/>
    </row>
    <row r="1431" spans="8:9" s="138" customFormat="1" x14ac:dyDescent="0.35">
      <c r="H1431" s="197"/>
      <c r="I1431" s="197"/>
    </row>
    <row r="1432" spans="8:9" s="138" customFormat="1" x14ac:dyDescent="0.35">
      <c r="H1432" s="197"/>
      <c r="I1432" s="197"/>
    </row>
    <row r="1433" spans="8:9" s="138" customFormat="1" x14ac:dyDescent="0.35">
      <c r="H1433" s="197"/>
      <c r="I1433" s="197"/>
    </row>
    <row r="1434" spans="8:9" s="138" customFormat="1" x14ac:dyDescent="0.35">
      <c r="H1434" s="197"/>
      <c r="I1434" s="197"/>
    </row>
    <row r="1435" spans="8:9" s="138" customFormat="1" x14ac:dyDescent="0.35">
      <c r="H1435" s="197"/>
      <c r="I1435" s="197"/>
    </row>
    <row r="1436" spans="8:9" s="138" customFormat="1" x14ac:dyDescent="0.35">
      <c r="H1436" s="197"/>
      <c r="I1436" s="197"/>
    </row>
    <row r="1437" spans="8:9" s="138" customFormat="1" x14ac:dyDescent="0.35">
      <c r="H1437" s="197"/>
      <c r="I1437" s="197"/>
    </row>
    <row r="1438" spans="8:9" s="138" customFormat="1" x14ac:dyDescent="0.35">
      <c r="H1438" s="197"/>
      <c r="I1438" s="197"/>
    </row>
    <row r="1439" spans="8:9" s="138" customFormat="1" x14ac:dyDescent="0.35">
      <c r="H1439" s="197"/>
      <c r="I1439" s="197"/>
    </row>
    <row r="1440" spans="8:9" s="138" customFormat="1" x14ac:dyDescent="0.35">
      <c r="H1440" s="197"/>
      <c r="I1440" s="197"/>
    </row>
    <row r="1441" spans="8:9" s="138" customFormat="1" x14ac:dyDescent="0.35">
      <c r="H1441" s="197"/>
      <c r="I1441" s="197"/>
    </row>
    <row r="1442" spans="8:9" s="138" customFormat="1" x14ac:dyDescent="0.35">
      <c r="H1442" s="197"/>
      <c r="I1442" s="197"/>
    </row>
    <row r="1443" spans="8:9" s="138" customFormat="1" x14ac:dyDescent="0.35">
      <c r="H1443" s="197"/>
      <c r="I1443" s="197"/>
    </row>
    <row r="1444" spans="8:9" s="138" customFormat="1" x14ac:dyDescent="0.35">
      <c r="H1444" s="197"/>
      <c r="I1444" s="197"/>
    </row>
    <row r="1445" spans="8:9" s="138" customFormat="1" x14ac:dyDescent="0.35">
      <c r="H1445" s="197"/>
      <c r="I1445" s="197"/>
    </row>
    <row r="1446" spans="8:9" s="138" customFormat="1" x14ac:dyDescent="0.35">
      <c r="H1446" s="197"/>
      <c r="I1446" s="197"/>
    </row>
    <row r="1447" spans="8:9" s="138" customFormat="1" x14ac:dyDescent="0.35">
      <c r="H1447" s="197"/>
      <c r="I1447" s="197"/>
    </row>
    <row r="1448" spans="8:9" s="138" customFormat="1" x14ac:dyDescent="0.35">
      <c r="H1448" s="197"/>
      <c r="I1448" s="197"/>
    </row>
    <row r="1449" spans="8:9" s="138" customFormat="1" x14ac:dyDescent="0.35">
      <c r="H1449" s="197"/>
      <c r="I1449" s="197"/>
    </row>
    <row r="1450" spans="8:9" s="138" customFormat="1" x14ac:dyDescent="0.35">
      <c r="H1450" s="197"/>
      <c r="I1450" s="197"/>
    </row>
    <row r="1451" spans="8:9" s="138" customFormat="1" x14ac:dyDescent="0.35">
      <c r="H1451" s="197"/>
      <c r="I1451" s="197"/>
    </row>
    <row r="1452" spans="8:9" s="138" customFormat="1" x14ac:dyDescent="0.35">
      <c r="H1452" s="197"/>
      <c r="I1452" s="197"/>
    </row>
    <row r="1453" spans="8:9" s="138" customFormat="1" x14ac:dyDescent="0.35">
      <c r="H1453" s="197"/>
      <c r="I1453" s="197"/>
    </row>
    <row r="1454" spans="8:9" s="138" customFormat="1" x14ac:dyDescent="0.35">
      <c r="H1454" s="197"/>
      <c r="I1454" s="197"/>
    </row>
    <row r="1455" spans="8:9" s="138" customFormat="1" x14ac:dyDescent="0.35">
      <c r="H1455" s="197"/>
      <c r="I1455" s="197"/>
    </row>
    <row r="1456" spans="8:9" s="138" customFormat="1" x14ac:dyDescent="0.35">
      <c r="H1456" s="197"/>
      <c r="I1456" s="197"/>
    </row>
    <row r="1457" spans="8:9" s="138" customFormat="1" x14ac:dyDescent="0.35">
      <c r="H1457" s="197"/>
      <c r="I1457" s="197"/>
    </row>
    <row r="1458" spans="8:9" s="138" customFormat="1" x14ac:dyDescent="0.35">
      <c r="H1458" s="197"/>
      <c r="I1458" s="197"/>
    </row>
    <row r="1459" spans="8:9" s="138" customFormat="1" x14ac:dyDescent="0.35">
      <c r="H1459" s="197"/>
      <c r="I1459" s="197"/>
    </row>
    <row r="1460" spans="8:9" s="138" customFormat="1" x14ac:dyDescent="0.35">
      <c r="H1460" s="197"/>
      <c r="I1460" s="197"/>
    </row>
    <row r="1461" spans="8:9" s="138" customFormat="1" x14ac:dyDescent="0.35">
      <c r="H1461" s="197"/>
      <c r="I1461" s="197"/>
    </row>
    <row r="1462" spans="8:9" s="138" customFormat="1" x14ac:dyDescent="0.35">
      <c r="H1462" s="197"/>
      <c r="I1462" s="197"/>
    </row>
    <row r="1463" spans="8:9" s="138" customFormat="1" x14ac:dyDescent="0.35">
      <c r="H1463" s="197"/>
      <c r="I1463" s="197"/>
    </row>
    <row r="1464" spans="8:9" s="138" customFormat="1" x14ac:dyDescent="0.35">
      <c r="H1464" s="197"/>
      <c r="I1464" s="197"/>
    </row>
    <row r="1465" spans="8:9" s="138" customFormat="1" x14ac:dyDescent="0.35">
      <c r="H1465" s="197"/>
      <c r="I1465" s="197"/>
    </row>
    <row r="1466" spans="8:9" s="138" customFormat="1" x14ac:dyDescent="0.35">
      <c r="H1466" s="197"/>
      <c r="I1466" s="197"/>
    </row>
    <row r="1467" spans="8:9" s="138" customFormat="1" x14ac:dyDescent="0.35">
      <c r="H1467" s="197"/>
      <c r="I1467" s="197"/>
    </row>
    <row r="1468" spans="8:9" s="138" customFormat="1" x14ac:dyDescent="0.35">
      <c r="H1468" s="197"/>
      <c r="I1468" s="197"/>
    </row>
    <row r="1469" spans="8:9" s="138" customFormat="1" x14ac:dyDescent="0.35">
      <c r="H1469" s="197"/>
      <c r="I1469" s="197"/>
    </row>
    <row r="1470" spans="8:9" s="138" customFormat="1" x14ac:dyDescent="0.35">
      <c r="H1470" s="197"/>
      <c r="I1470" s="197"/>
    </row>
    <row r="1471" spans="8:9" s="138" customFormat="1" x14ac:dyDescent="0.35">
      <c r="H1471" s="197"/>
      <c r="I1471" s="197"/>
    </row>
    <row r="1472" spans="8:9" s="138" customFormat="1" x14ac:dyDescent="0.35">
      <c r="H1472" s="197"/>
      <c r="I1472" s="197"/>
    </row>
    <row r="1473" spans="8:9" s="138" customFormat="1" x14ac:dyDescent="0.35">
      <c r="H1473" s="197"/>
      <c r="I1473" s="197"/>
    </row>
    <row r="1474" spans="8:9" s="138" customFormat="1" x14ac:dyDescent="0.35">
      <c r="H1474" s="197"/>
      <c r="I1474" s="197"/>
    </row>
    <row r="1475" spans="8:9" s="138" customFormat="1" x14ac:dyDescent="0.35">
      <c r="H1475" s="197"/>
      <c r="I1475" s="197"/>
    </row>
    <row r="1476" spans="8:9" s="138" customFormat="1" x14ac:dyDescent="0.35">
      <c r="H1476" s="197"/>
      <c r="I1476" s="197"/>
    </row>
    <row r="1477" spans="8:9" s="138" customFormat="1" x14ac:dyDescent="0.35">
      <c r="H1477" s="197"/>
      <c r="I1477" s="197"/>
    </row>
    <row r="1478" spans="8:9" s="138" customFormat="1" x14ac:dyDescent="0.35">
      <c r="H1478" s="197"/>
      <c r="I1478" s="197"/>
    </row>
    <row r="1479" spans="8:9" s="138" customFormat="1" x14ac:dyDescent="0.35">
      <c r="H1479" s="197"/>
      <c r="I1479" s="197"/>
    </row>
    <row r="1480" spans="8:9" s="138" customFormat="1" x14ac:dyDescent="0.35">
      <c r="H1480" s="197"/>
      <c r="I1480" s="197"/>
    </row>
    <row r="1481" spans="8:9" s="138" customFormat="1" x14ac:dyDescent="0.35">
      <c r="H1481" s="197"/>
      <c r="I1481" s="197"/>
    </row>
    <row r="1482" spans="8:9" s="138" customFormat="1" x14ac:dyDescent="0.35">
      <c r="H1482" s="197"/>
      <c r="I1482" s="197"/>
    </row>
    <row r="1483" spans="8:9" s="138" customFormat="1" x14ac:dyDescent="0.35">
      <c r="H1483" s="197"/>
      <c r="I1483" s="197"/>
    </row>
    <row r="1484" spans="8:9" s="138" customFormat="1" x14ac:dyDescent="0.35">
      <c r="H1484" s="197"/>
      <c r="I1484" s="197"/>
    </row>
    <row r="1485" spans="8:9" s="138" customFormat="1" x14ac:dyDescent="0.35">
      <c r="H1485" s="197"/>
      <c r="I1485" s="197"/>
    </row>
    <row r="1486" spans="8:9" s="138" customFormat="1" x14ac:dyDescent="0.35">
      <c r="H1486" s="197"/>
      <c r="I1486" s="197"/>
    </row>
    <row r="1487" spans="8:9" s="138" customFormat="1" x14ac:dyDescent="0.35">
      <c r="H1487" s="197"/>
      <c r="I1487" s="197"/>
    </row>
    <row r="1488" spans="8:9" s="138" customFormat="1" x14ac:dyDescent="0.35">
      <c r="H1488" s="197"/>
      <c r="I1488" s="197"/>
    </row>
    <row r="1489" spans="8:9" s="138" customFormat="1" x14ac:dyDescent="0.35">
      <c r="H1489" s="197"/>
      <c r="I1489" s="197"/>
    </row>
    <row r="1490" spans="8:9" s="138" customFormat="1" x14ac:dyDescent="0.35">
      <c r="H1490" s="197"/>
      <c r="I1490" s="197"/>
    </row>
    <row r="1491" spans="8:9" s="138" customFormat="1" x14ac:dyDescent="0.35">
      <c r="H1491" s="197"/>
      <c r="I1491" s="197"/>
    </row>
    <row r="1492" spans="8:9" s="138" customFormat="1" x14ac:dyDescent="0.35">
      <c r="H1492" s="197"/>
      <c r="I1492" s="197"/>
    </row>
    <row r="1493" spans="8:9" s="138" customFormat="1" x14ac:dyDescent="0.35">
      <c r="H1493" s="197"/>
      <c r="I1493" s="197"/>
    </row>
    <row r="1494" spans="8:9" s="138" customFormat="1" x14ac:dyDescent="0.35">
      <c r="H1494" s="197"/>
      <c r="I1494" s="197"/>
    </row>
    <row r="1495" spans="8:9" s="138" customFormat="1" x14ac:dyDescent="0.35">
      <c r="H1495" s="197"/>
      <c r="I1495" s="197"/>
    </row>
    <row r="1496" spans="8:9" s="138" customFormat="1" x14ac:dyDescent="0.35">
      <c r="H1496" s="197"/>
      <c r="I1496" s="197"/>
    </row>
    <row r="1497" spans="8:9" s="138" customFormat="1" x14ac:dyDescent="0.35">
      <c r="H1497" s="197"/>
      <c r="I1497" s="197"/>
    </row>
    <row r="1498" spans="8:9" s="138" customFormat="1" x14ac:dyDescent="0.35">
      <c r="H1498" s="197"/>
      <c r="I1498" s="197"/>
    </row>
    <row r="1499" spans="8:9" s="138" customFormat="1" x14ac:dyDescent="0.35">
      <c r="H1499" s="197"/>
      <c r="I1499" s="197"/>
    </row>
    <row r="1500" spans="8:9" s="138" customFormat="1" x14ac:dyDescent="0.35">
      <c r="H1500" s="197"/>
      <c r="I1500" s="197"/>
    </row>
    <row r="1501" spans="8:9" s="138" customFormat="1" x14ac:dyDescent="0.35">
      <c r="H1501" s="197"/>
      <c r="I1501" s="197"/>
    </row>
    <row r="1502" spans="8:9" s="138" customFormat="1" x14ac:dyDescent="0.35">
      <c r="H1502" s="197"/>
      <c r="I1502" s="197"/>
    </row>
    <row r="1503" spans="8:9" s="138" customFormat="1" x14ac:dyDescent="0.35">
      <c r="H1503" s="197"/>
      <c r="I1503" s="197"/>
    </row>
    <row r="1504" spans="8:9" s="138" customFormat="1" x14ac:dyDescent="0.35">
      <c r="H1504" s="197"/>
      <c r="I1504" s="197"/>
    </row>
    <row r="1505" spans="8:9" s="138" customFormat="1" x14ac:dyDescent="0.35">
      <c r="H1505" s="197"/>
      <c r="I1505" s="197"/>
    </row>
    <row r="1506" spans="8:9" s="138" customFormat="1" x14ac:dyDescent="0.35">
      <c r="H1506" s="197"/>
      <c r="I1506" s="197"/>
    </row>
    <row r="1507" spans="8:9" s="138" customFormat="1" x14ac:dyDescent="0.35">
      <c r="H1507" s="197"/>
      <c r="I1507" s="197"/>
    </row>
    <row r="1508" spans="8:9" s="138" customFormat="1" x14ac:dyDescent="0.35">
      <c r="H1508" s="197"/>
      <c r="I1508" s="197"/>
    </row>
    <row r="1509" spans="8:9" s="138" customFormat="1" x14ac:dyDescent="0.35">
      <c r="H1509" s="197"/>
      <c r="I1509" s="197"/>
    </row>
    <row r="1510" spans="8:9" s="138" customFormat="1" x14ac:dyDescent="0.35">
      <c r="H1510" s="197"/>
      <c r="I1510" s="197"/>
    </row>
    <row r="1511" spans="8:9" s="138" customFormat="1" x14ac:dyDescent="0.35">
      <c r="H1511" s="197"/>
      <c r="I1511" s="197"/>
    </row>
    <row r="1512" spans="8:9" s="138" customFormat="1" x14ac:dyDescent="0.35">
      <c r="H1512" s="197"/>
      <c r="I1512" s="197"/>
    </row>
    <row r="1513" spans="8:9" s="138" customFormat="1" x14ac:dyDescent="0.35">
      <c r="H1513" s="197"/>
      <c r="I1513" s="197"/>
    </row>
    <row r="1514" spans="8:9" s="138" customFormat="1" x14ac:dyDescent="0.35">
      <c r="H1514" s="197"/>
      <c r="I1514" s="197"/>
    </row>
    <row r="1515" spans="8:9" s="138" customFormat="1" x14ac:dyDescent="0.35">
      <c r="H1515" s="197"/>
      <c r="I1515" s="197"/>
    </row>
    <row r="1516" spans="8:9" s="138" customFormat="1" x14ac:dyDescent="0.35">
      <c r="H1516" s="197"/>
      <c r="I1516" s="197"/>
    </row>
    <row r="1517" spans="8:9" s="138" customFormat="1" x14ac:dyDescent="0.35">
      <c r="H1517" s="197"/>
      <c r="I1517" s="197"/>
    </row>
    <row r="1518" spans="8:9" s="138" customFormat="1" x14ac:dyDescent="0.35">
      <c r="H1518" s="197"/>
      <c r="I1518" s="197"/>
    </row>
    <row r="1519" spans="8:9" s="138" customFormat="1" x14ac:dyDescent="0.35">
      <c r="H1519" s="197"/>
      <c r="I1519" s="197"/>
    </row>
    <row r="1520" spans="8:9" s="138" customFormat="1" x14ac:dyDescent="0.35">
      <c r="H1520" s="197"/>
      <c r="I1520" s="197"/>
    </row>
    <row r="1521" spans="8:9" s="138" customFormat="1" x14ac:dyDescent="0.35">
      <c r="H1521" s="197"/>
      <c r="I1521" s="197"/>
    </row>
    <row r="1522" spans="8:9" s="138" customFormat="1" x14ac:dyDescent="0.35">
      <c r="H1522" s="197"/>
      <c r="I1522" s="197"/>
    </row>
    <row r="1523" spans="8:9" s="138" customFormat="1" x14ac:dyDescent="0.35">
      <c r="H1523" s="197"/>
      <c r="I1523" s="197"/>
    </row>
    <row r="1524" spans="8:9" s="138" customFormat="1" x14ac:dyDescent="0.35">
      <c r="H1524" s="197"/>
      <c r="I1524" s="197"/>
    </row>
    <row r="1525" spans="8:9" s="138" customFormat="1" x14ac:dyDescent="0.35">
      <c r="H1525" s="197"/>
      <c r="I1525" s="197"/>
    </row>
    <row r="1526" spans="8:9" s="138" customFormat="1" x14ac:dyDescent="0.35">
      <c r="H1526" s="197"/>
      <c r="I1526" s="197"/>
    </row>
    <row r="1527" spans="8:9" s="138" customFormat="1" x14ac:dyDescent="0.35">
      <c r="H1527" s="197"/>
      <c r="I1527" s="197"/>
    </row>
    <row r="1528" spans="8:9" s="138" customFormat="1" x14ac:dyDescent="0.35">
      <c r="H1528" s="197"/>
      <c r="I1528" s="197"/>
    </row>
    <row r="1529" spans="8:9" s="138" customFormat="1" x14ac:dyDescent="0.35">
      <c r="H1529" s="197"/>
      <c r="I1529" s="197"/>
    </row>
    <row r="1530" spans="8:9" s="138" customFormat="1" x14ac:dyDescent="0.35">
      <c r="H1530" s="197"/>
      <c r="I1530" s="197"/>
    </row>
    <row r="1531" spans="8:9" s="138" customFormat="1" x14ac:dyDescent="0.35">
      <c r="H1531" s="197"/>
      <c r="I1531" s="197"/>
    </row>
    <row r="1532" spans="8:9" s="138" customFormat="1" x14ac:dyDescent="0.35">
      <c r="H1532" s="197"/>
      <c r="I1532" s="197"/>
    </row>
    <row r="1533" spans="8:9" s="138" customFormat="1" x14ac:dyDescent="0.35">
      <c r="H1533" s="197"/>
      <c r="I1533" s="197"/>
    </row>
    <row r="1534" spans="8:9" s="138" customFormat="1" x14ac:dyDescent="0.35">
      <c r="H1534" s="197"/>
      <c r="I1534" s="197"/>
    </row>
    <row r="1535" spans="8:9" s="138" customFormat="1" x14ac:dyDescent="0.35">
      <c r="H1535" s="197"/>
      <c r="I1535" s="197"/>
    </row>
    <row r="1536" spans="8:9" s="138" customFormat="1" x14ac:dyDescent="0.35">
      <c r="H1536" s="197"/>
      <c r="I1536" s="197"/>
    </row>
    <row r="1537" spans="8:9" s="138" customFormat="1" x14ac:dyDescent="0.35">
      <c r="H1537" s="197"/>
      <c r="I1537" s="197"/>
    </row>
    <row r="1538" spans="8:9" s="138" customFormat="1" x14ac:dyDescent="0.35">
      <c r="H1538" s="197"/>
      <c r="I1538" s="197"/>
    </row>
    <row r="1539" spans="8:9" s="138" customFormat="1" x14ac:dyDescent="0.35">
      <c r="H1539" s="197"/>
      <c r="I1539" s="197"/>
    </row>
    <row r="1540" spans="8:9" s="138" customFormat="1" x14ac:dyDescent="0.35">
      <c r="H1540" s="197"/>
      <c r="I1540" s="197"/>
    </row>
    <row r="1541" spans="8:9" s="138" customFormat="1" x14ac:dyDescent="0.35">
      <c r="H1541" s="197"/>
      <c r="I1541" s="197"/>
    </row>
    <row r="1542" spans="8:9" s="138" customFormat="1" x14ac:dyDescent="0.35">
      <c r="H1542" s="197"/>
      <c r="I1542" s="197"/>
    </row>
    <row r="1543" spans="8:9" s="138" customFormat="1" x14ac:dyDescent="0.35">
      <c r="H1543" s="197"/>
      <c r="I1543" s="197"/>
    </row>
    <row r="1544" spans="8:9" s="138" customFormat="1" x14ac:dyDescent="0.35">
      <c r="H1544" s="197"/>
      <c r="I1544" s="197"/>
    </row>
    <row r="1545" spans="8:9" s="138" customFormat="1" x14ac:dyDescent="0.35">
      <c r="H1545" s="197"/>
      <c r="I1545" s="197"/>
    </row>
    <row r="1546" spans="8:9" s="138" customFormat="1" x14ac:dyDescent="0.35">
      <c r="H1546" s="197"/>
      <c r="I1546" s="197"/>
    </row>
    <row r="1547" spans="8:9" s="138" customFormat="1" x14ac:dyDescent="0.35">
      <c r="H1547" s="197"/>
      <c r="I1547" s="197"/>
    </row>
    <row r="1548" spans="8:9" s="138" customFormat="1" x14ac:dyDescent="0.35">
      <c r="H1548" s="197"/>
      <c r="I1548" s="197"/>
    </row>
    <row r="1549" spans="8:9" s="138" customFormat="1" x14ac:dyDescent="0.35">
      <c r="H1549" s="197"/>
      <c r="I1549" s="197"/>
    </row>
    <row r="1550" spans="8:9" s="138" customFormat="1" x14ac:dyDescent="0.35">
      <c r="H1550" s="197"/>
      <c r="I1550" s="197"/>
    </row>
    <row r="1551" spans="8:9" s="138" customFormat="1" x14ac:dyDescent="0.35">
      <c r="H1551" s="197"/>
      <c r="I1551" s="197"/>
    </row>
    <row r="1552" spans="8:9" s="138" customFormat="1" x14ac:dyDescent="0.35">
      <c r="H1552" s="197"/>
      <c r="I1552" s="197"/>
    </row>
    <row r="1553" spans="8:9" s="138" customFormat="1" x14ac:dyDescent="0.35">
      <c r="H1553" s="197"/>
      <c r="I1553" s="197"/>
    </row>
    <row r="1554" spans="8:9" s="138" customFormat="1" x14ac:dyDescent="0.35">
      <c r="H1554" s="197"/>
      <c r="I1554" s="197"/>
    </row>
    <row r="1555" spans="8:9" s="138" customFormat="1" x14ac:dyDescent="0.35">
      <c r="H1555" s="197"/>
      <c r="I1555" s="197"/>
    </row>
    <row r="1556" spans="8:9" s="138" customFormat="1" x14ac:dyDescent="0.35">
      <c r="H1556" s="197"/>
      <c r="I1556" s="197"/>
    </row>
    <row r="1557" spans="8:9" s="138" customFormat="1" x14ac:dyDescent="0.35">
      <c r="H1557" s="197"/>
      <c r="I1557" s="197"/>
    </row>
    <row r="1558" spans="8:9" s="138" customFormat="1" x14ac:dyDescent="0.35">
      <c r="H1558" s="197"/>
      <c r="I1558" s="197"/>
    </row>
    <row r="1559" spans="8:9" s="138" customFormat="1" x14ac:dyDescent="0.35">
      <c r="H1559" s="197"/>
      <c r="I1559" s="197"/>
    </row>
    <row r="1560" spans="8:9" s="138" customFormat="1" x14ac:dyDescent="0.35">
      <c r="H1560" s="197"/>
      <c r="I1560" s="197"/>
    </row>
    <row r="1561" spans="8:9" s="138" customFormat="1" x14ac:dyDescent="0.35">
      <c r="H1561" s="197"/>
      <c r="I1561" s="197"/>
    </row>
    <row r="1562" spans="8:9" s="138" customFormat="1" x14ac:dyDescent="0.35">
      <c r="H1562" s="197"/>
      <c r="I1562" s="197"/>
    </row>
    <row r="1563" spans="8:9" s="138" customFormat="1" x14ac:dyDescent="0.35">
      <c r="H1563" s="197"/>
      <c r="I1563" s="197"/>
    </row>
    <row r="1564" spans="8:9" s="138" customFormat="1" x14ac:dyDescent="0.35">
      <c r="H1564" s="197"/>
      <c r="I1564" s="197"/>
    </row>
    <row r="1565" spans="8:9" s="138" customFormat="1" x14ac:dyDescent="0.35">
      <c r="H1565" s="197"/>
      <c r="I1565" s="197"/>
    </row>
    <row r="1566" spans="8:9" s="138" customFormat="1" x14ac:dyDescent="0.35">
      <c r="H1566" s="197"/>
      <c r="I1566" s="197"/>
    </row>
    <row r="1567" spans="8:9" s="138" customFormat="1" x14ac:dyDescent="0.35">
      <c r="H1567" s="197"/>
      <c r="I1567" s="197"/>
    </row>
    <row r="1568" spans="8:9" s="138" customFormat="1" x14ac:dyDescent="0.35">
      <c r="H1568" s="197"/>
      <c r="I1568" s="197"/>
    </row>
    <row r="1569" spans="8:9" s="138" customFormat="1" x14ac:dyDescent="0.35">
      <c r="H1569" s="197"/>
      <c r="I1569" s="197"/>
    </row>
    <row r="1570" spans="8:9" s="138" customFormat="1" x14ac:dyDescent="0.35">
      <c r="H1570" s="197"/>
      <c r="I1570" s="197"/>
    </row>
    <row r="1571" spans="8:9" s="138" customFormat="1" x14ac:dyDescent="0.35">
      <c r="H1571" s="197"/>
      <c r="I1571" s="197"/>
    </row>
    <row r="1572" spans="8:9" s="138" customFormat="1" x14ac:dyDescent="0.35">
      <c r="H1572" s="197"/>
      <c r="I1572" s="197"/>
    </row>
    <row r="1573" spans="8:9" s="138" customFormat="1" x14ac:dyDescent="0.35">
      <c r="H1573" s="197"/>
      <c r="I1573" s="197"/>
    </row>
    <row r="1574" spans="8:9" s="138" customFormat="1" x14ac:dyDescent="0.35">
      <c r="H1574" s="197"/>
      <c r="I1574" s="197"/>
    </row>
    <row r="1575" spans="8:9" s="138" customFormat="1" x14ac:dyDescent="0.35">
      <c r="H1575" s="197"/>
      <c r="I1575" s="197"/>
    </row>
    <row r="1576" spans="8:9" s="138" customFormat="1" x14ac:dyDescent="0.35">
      <c r="H1576" s="197"/>
      <c r="I1576" s="197"/>
    </row>
    <row r="1577" spans="8:9" s="138" customFormat="1" x14ac:dyDescent="0.35">
      <c r="H1577" s="197"/>
      <c r="I1577" s="197"/>
    </row>
    <row r="1578" spans="8:9" s="138" customFormat="1" x14ac:dyDescent="0.35">
      <c r="H1578" s="197"/>
      <c r="I1578" s="197"/>
    </row>
    <row r="1579" spans="8:9" s="138" customFormat="1" x14ac:dyDescent="0.35">
      <c r="H1579" s="197"/>
      <c r="I1579" s="197"/>
    </row>
    <row r="1580" spans="8:9" s="138" customFormat="1" x14ac:dyDescent="0.35">
      <c r="H1580" s="197"/>
      <c r="I1580" s="197"/>
    </row>
    <row r="1581" spans="8:9" s="138" customFormat="1" x14ac:dyDescent="0.35">
      <c r="H1581" s="197"/>
      <c r="I1581" s="197"/>
    </row>
    <row r="1582" spans="8:9" s="138" customFormat="1" x14ac:dyDescent="0.35">
      <c r="H1582" s="197"/>
      <c r="I1582" s="197"/>
    </row>
    <row r="1583" spans="8:9" s="138" customFormat="1" x14ac:dyDescent="0.35">
      <c r="H1583" s="197"/>
      <c r="I1583" s="197"/>
    </row>
    <row r="1584" spans="8:9" s="138" customFormat="1" x14ac:dyDescent="0.35">
      <c r="H1584" s="197"/>
      <c r="I1584" s="197"/>
    </row>
    <row r="1585" spans="8:9" s="138" customFormat="1" x14ac:dyDescent="0.35">
      <c r="H1585" s="197"/>
      <c r="I1585" s="197"/>
    </row>
    <row r="1586" spans="8:9" s="138" customFormat="1" x14ac:dyDescent="0.35">
      <c r="H1586" s="197"/>
      <c r="I1586" s="197"/>
    </row>
    <row r="1587" spans="8:9" s="138" customFormat="1" x14ac:dyDescent="0.35">
      <c r="H1587" s="197"/>
      <c r="I1587" s="197"/>
    </row>
    <row r="1588" spans="8:9" s="138" customFormat="1" x14ac:dyDescent="0.35">
      <c r="H1588" s="197"/>
      <c r="I1588" s="197"/>
    </row>
    <row r="1589" spans="8:9" s="138" customFormat="1" x14ac:dyDescent="0.35">
      <c r="H1589" s="197"/>
      <c r="I1589" s="197"/>
    </row>
    <row r="1590" spans="8:9" s="138" customFormat="1" x14ac:dyDescent="0.35">
      <c r="H1590" s="197"/>
      <c r="I1590" s="197"/>
    </row>
    <row r="1591" spans="8:9" s="138" customFormat="1" x14ac:dyDescent="0.35">
      <c r="H1591" s="197"/>
      <c r="I1591" s="197"/>
    </row>
    <row r="1592" spans="8:9" s="138" customFormat="1" x14ac:dyDescent="0.35">
      <c r="H1592" s="197"/>
      <c r="I1592" s="197"/>
    </row>
    <row r="1593" spans="8:9" s="138" customFormat="1" x14ac:dyDescent="0.35">
      <c r="H1593" s="197"/>
      <c r="I1593" s="197"/>
    </row>
    <row r="1594" spans="8:9" s="138" customFormat="1" x14ac:dyDescent="0.35">
      <c r="H1594" s="197"/>
      <c r="I1594" s="197"/>
    </row>
    <row r="1595" spans="8:9" s="138" customFormat="1" x14ac:dyDescent="0.35">
      <c r="H1595" s="197"/>
      <c r="I1595" s="197"/>
    </row>
    <row r="1596" spans="8:9" s="138" customFormat="1" x14ac:dyDescent="0.35">
      <c r="H1596" s="197"/>
      <c r="I1596" s="197"/>
    </row>
    <row r="1597" spans="8:9" s="138" customFormat="1" x14ac:dyDescent="0.35">
      <c r="H1597" s="197"/>
      <c r="I1597" s="197"/>
    </row>
    <row r="1598" spans="8:9" s="138" customFormat="1" x14ac:dyDescent="0.35">
      <c r="H1598" s="197"/>
      <c r="I1598" s="197"/>
    </row>
    <row r="1599" spans="8:9" s="138" customFormat="1" x14ac:dyDescent="0.35">
      <c r="H1599" s="197"/>
      <c r="I1599" s="197"/>
    </row>
    <row r="1600" spans="8:9" s="138" customFormat="1" x14ac:dyDescent="0.35">
      <c r="H1600" s="197"/>
      <c r="I1600" s="197"/>
    </row>
    <row r="1601" spans="8:9" s="138" customFormat="1" x14ac:dyDescent="0.35">
      <c r="H1601" s="197"/>
      <c r="I1601" s="197"/>
    </row>
    <row r="1602" spans="8:9" s="138" customFormat="1" x14ac:dyDescent="0.35">
      <c r="H1602" s="197"/>
      <c r="I1602" s="197"/>
    </row>
    <row r="1603" spans="8:9" s="138" customFormat="1" x14ac:dyDescent="0.35">
      <c r="H1603" s="197"/>
      <c r="I1603" s="197"/>
    </row>
    <row r="1604" spans="8:9" s="138" customFormat="1" x14ac:dyDescent="0.35">
      <c r="H1604" s="197"/>
      <c r="I1604" s="197"/>
    </row>
    <row r="1605" spans="8:9" s="138" customFormat="1" x14ac:dyDescent="0.35">
      <c r="H1605" s="197"/>
      <c r="I1605" s="197"/>
    </row>
    <row r="1606" spans="8:9" s="138" customFormat="1" x14ac:dyDescent="0.35">
      <c r="H1606" s="197"/>
      <c r="I1606" s="197"/>
    </row>
    <row r="1607" spans="8:9" s="138" customFormat="1" x14ac:dyDescent="0.35">
      <c r="H1607" s="197"/>
      <c r="I1607" s="197"/>
    </row>
    <row r="1608" spans="8:9" s="138" customFormat="1" x14ac:dyDescent="0.35">
      <c r="H1608" s="197"/>
      <c r="I1608" s="197"/>
    </row>
    <row r="1609" spans="8:9" s="138" customFormat="1" x14ac:dyDescent="0.35">
      <c r="H1609" s="197"/>
      <c r="I1609" s="197"/>
    </row>
    <row r="1610" spans="8:9" s="138" customFormat="1" x14ac:dyDescent="0.35">
      <c r="H1610" s="197"/>
      <c r="I1610" s="197"/>
    </row>
    <row r="1611" spans="8:9" s="138" customFormat="1" x14ac:dyDescent="0.35">
      <c r="H1611" s="197"/>
      <c r="I1611" s="197"/>
    </row>
    <row r="1612" spans="8:9" s="138" customFormat="1" x14ac:dyDescent="0.35">
      <c r="H1612" s="197"/>
      <c r="I1612" s="197"/>
    </row>
    <row r="1613" spans="8:9" s="138" customFormat="1" x14ac:dyDescent="0.35">
      <c r="H1613" s="197"/>
      <c r="I1613" s="197"/>
    </row>
    <row r="1614" spans="8:9" s="138" customFormat="1" x14ac:dyDescent="0.35">
      <c r="H1614" s="197"/>
      <c r="I1614" s="197"/>
    </row>
    <row r="1615" spans="8:9" s="138" customFormat="1" x14ac:dyDescent="0.35">
      <c r="H1615" s="197"/>
      <c r="I1615" s="197"/>
    </row>
    <row r="1616" spans="8:9" s="138" customFormat="1" x14ac:dyDescent="0.35">
      <c r="H1616" s="197"/>
      <c r="I1616" s="197"/>
    </row>
    <row r="1617" spans="8:9" s="138" customFormat="1" x14ac:dyDescent="0.35">
      <c r="H1617" s="197"/>
      <c r="I1617" s="197"/>
    </row>
    <row r="1618" spans="8:9" s="138" customFormat="1" x14ac:dyDescent="0.35">
      <c r="H1618" s="197"/>
      <c r="I1618" s="197"/>
    </row>
    <row r="1619" spans="8:9" s="138" customFormat="1" x14ac:dyDescent="0.35">
      <c r="H1619" s="197"/>
      <c r="I1619" s="197"/>
    </row>
    <row r="1620" spans="8:9" s="138" customFormat="1" x14ac:dyDescent="0.35">
      <c r="H1620" s="197"/>
      <c r="I1620" s="197"/>
    </row>
    <row r="1621" spans="8:9" s="138" customFormat="1" x14ac:dyDescent="0.35">
      <c r="H1621" s="197"/>
      <c r="I1621" s="197"/>
    </row>
    <row r="1622" spans="8:9" s="138" customFormat="1" x14ac:dyDescent="0.35">
      <c r="H1622" s="197"/>
      <c r="I1622" s="197"/>
    </row>
    <row r="1623" spans="8:9" s="138" customFormat="1" x14ac:dyDescent="0.35">
      <c r="H1623" s="197"/>
      <c r="I1623" s="197"/>
    </row>
    <row r="1624" spans="8:9" s="138" customFormat="1" x14ac:dyDescent="0.35">
      <c r="H1624" s="197"/>
      <c r="I1624" s="197"/>
    </row>
    <row r="1625" spans="8:9" s="138" customFormat="1" x14ac:dyDescent="0.35">
      <c r="H1625" s="197"/>
      <c r="I1625" s="197"/>
    </row>
    <row r="1626" spans="8:9" s="138" customFormat="1" x14ac:dyDescent="0.35">
      <c r="H1626" s="197"/>
      <c r="I1626" s="197"/>
    </row>
    <row r="1627" spans="8:9" s="138" customFormat="1" x14ac:dyDescent="0.35">
      <c r="H1627" s="197"/>
      <c r="I1627" s="197"/>
    </row>
    <row r="1628" spans="8:9" s="138" customFormat="1" x14ac:dyDescent="0.35">
      <c r="H1628" s="197"/>
      <c r="I1628" s="197"/>
    </row>
    <row r="1629" spans="8:9" s="138" customFormat="1" x14ac:dyDescent="0.35">
      <c r="H1629" s="197"/>
      <c r="I1629" s="197"/>
    </row>
    <row r="1630" spans="8:9" s="138" customFormat="1" x14ac:dyDescent="0.35">
      <c r="H1630" s="197"/>
      <c r="I1630" s="197"/>
    </row>
    <row r="1631" spans="8:9" s="138" customFormat="1" x14ac:dyDescent="0.35">
      <c r="H1631" s="197"/>
      <c r="I1631" s="197"/>
    </row>
    <row r="1632" spans="8:9" s="138" customFormat="1" x14ac:dyDescent="0.35">
      <c r="H1632" s="197"/>
      <c r="I1632" s="197"/>
    </row>
    <row r="1633" spans="8:9" s="138" customFormat="1" x14ac:dyDescent="0.35">
      <c r="H1633" s="197"/>
      <c r="I1633" s="197"/>
    </row>
    <row r="1634" spans="8:9" s="138" customFormat="1" x14ac:dyDescent="0.35">
      <c r="H1634" s="197"/>
      <c r="I1634" s="197"/>
    </row>
    <row r="1635" spans="8:9" s="138" customFormat="1" x14ac:dyDescent="0.35">
      <c r="H1635" s="197"/>
      <c r="I1635" s="197"/>
    </row>
    <row r="1636" spans="8:9" s="138" customFormat="1" x14ac:dyDescent="0.35">
      <c r="H1636" s="197"/>
      <c r="I1636" s="197"/>
    </row>
    <row r="1637" spans="8:9" s="138" customFormat="1" x14ac:dyDescent="0.35">
      <c r="H1637" s="197"/>
      <c r="I1637" s="197"/>
    </row>
    <row r="1638" spans="8:9" s="138" customFormat="1" x14ac:dyDescent="0.35">
      <c r="H1638" s="197"/>
      <c r="I1638" s="197"/>
    </row>
    <row r="1639" spans="8:9" s="138" customFormat="1" x14ac:dyDescent="0.35">
      <c r="H1639" s="197"/>
      <c r="I1639" s="197"/>
    </row>
    <row r="1640" spans="8:9" s="138" customFormat="1" x14ac:dyDescent="0.35">
      <c r="H1640" s="197"/>
      <c r="I1640" s="197"/>
    </row>
    <row r="1641" spans="8:9" s="138" customFormat="1" x14ac:dyDescent="0.35">
      <c r="H1641" s="197"/>
      <c r="I1641" s="197"/>
    </row>
    <row r="1642" spans="8:9" s="138" customFormat="1" x14ac:dyDescent="0.35">
      <c r="H1642" s="197"/>
      <c r="I1642" s="197"/>
    </row>
    <row r="1643" spans="8:9" s="138" customFormat="1" x14ac:dyDescent="0.35">
      <c r="H1643" s="197"/>
      <c r="I1643" s="197"/>
    </row>
    <row r="1644" spans="8:9" s="138" customFormat="1" x14ac:dyDescent="0.35">
      <c r="H1644" s="197"/>
      <c r="I1644" s="197"/>
    </row>
    <row r="1645" spans="8:9" s="138" customFormat="1" x14ac:dyDescent="0.35">
      <c r="H1645" s="197"/>
      <c r="I1645" s="197"/>
    </row>
    <row r="1646" spans="8:9" s="138" customFormat="1" x14ac:dyDescent="0.35">
      <c r="H1646" s="197"/>
      <c r="I1646" s="197"/>
    </row>
    <row r="1647" spans="8:9" s="138" customFormat="1" x14ac:dyDescent="0.35">
      <c r="H1647" s="197"/>
      <c r="I1647" s="197"/>
    </row>
    <row r="1648" spans="8:9" s="138" customFormat="1" x14ac:dyDescent="0.35">
      <c r="H1648" s="197"/>
      <c r="I1648" s="197"/>
    </row>
    <row r="1649" spans="8:9" s="138" customFormat="1" x14ac:dyDescent="0.35">
      <c r="H1649" s="197"/>
      <c r="I1649" s="197"/>
    </row>
    <row r="1650" spans="8:9" s="138" customFormat="1" x14ac:dyDescent="0.35">
      <c r="H1650" s="197"/>
      <c r="I1650" s="197"/>
    </row>
    <row r="1651" spans="8:9" s="138" customFormat="1" x14ac:dyDescent="0.35">
      <c r="H1651" s="197"/>
      <c r="I1651" s="197"/>
    </row>
    <row r="1652" spans="8:9" s="138" customFormat="1" x14ac:dyDescent="0.35">
      <c r="H1652" s="197"/>
      <c r="I1652" s="197"/>
    </row>
    <row r="1653" spans="8:9" s="138" customFormat="1" x14ac:dyDescent="0.35">
      <c r="H1653" s="197"/>
      <c r="I1653" s="197"/>
    </row>
    <row r="1654" spans="8:9" s="138" customFormat="1" x14ac:dyDescent="0.35">
      <c r="H1654" s="197"/>
      <c r="I1654" s="197"/>
    </row>
    <row r="1655" spans="8:9" s="138" customFormat="1" x14ac:dyDescent="0.35">
      <c r="H1655" s="197"/>
      <c r="I1655" s="197"/>
    </row>
    <row r="1656" spans="8:9" s="138" customFormat="1" x14ac:dyDescent="0.35">
      <c r="H1656" s="197"/>
      <c r="I1656" s="197"/>
    </row>
    <row r="1657" spans="8:9" s="138" customFormat="1" x14ac:dyDescent="0.35">
      <c r="H1657" s="197"/>
      <c r="I1657" s="197"/>
    </row>
    <row r="1658" spans="8:9" s="138" customFormat="1" x14ac:dyDescent="0.35">
      <c r="H1658" s="197"/>
      <c r="I1658" s="197"/>
    </row>
    <row r="1659" spans="8:9" s="138" customFormat="1" x14ac:dyDescent="0.35">
      <c r="H1659" s="197"/>
      <c r="I1659" s="197"/>
    </row>
    <row r="1660" spans="8:9" s="138" customFormat="1" x14ac:dyDescent="0.35">
      <c r="H1660" s="197"/>
      <c r="I1660" s="197"/>
    </row>
    <row r="1661" spans="8:9" s="138" customFormat="1" x14ac:dyDescent="0.35">
      <c r="H1661" s="197"/>
      <c r="I1661" s="197"/>
    </row>
    <row r="1662" spans="8:9" s="138" customFormat="1" x14ac:dyDescent="0.35">
      <c r="H1662" s="197"/>
      <c r="I1662" s="197"/>
    </row>
    <row r="1663" spans="8:9" s="138" customFormat="1" x14ac:dyDescent="0.35">
      <c r="H1663" s="197"/>
      <c r="I1663" s="197"/>
    </row>
    <row r="1664" spans="8:9" s="138" customFormat="1" x14ac:dyDescent="0.35">
      <c r="H1664" s="197"/>
      <c r="I1664" s="197"/>
    </row>
    <row r="1665" spans="8:9" s="138" customFormat="1" x14ac:dyDescent="0.35">
      <c r="H1665" s="197"/>
      <c r="I1665" s="197"/>
    </row>
    <row r="1666" spans="8:9" s="138" customFormat="1" x14ac:dyDescent="0.35">
      <c r="H1666" s="197"/>
      <c r="I1666" s="197"/>
    </row>
    <row r="1667" spans="8:9" s="138" customFormat="1" x14ac:dyDescent="0.35">
      <c r="H1667" s="197"/>
      <c r="I1667" s="197"/>
    </row>
    <row r="1668" spans="8:9" s="138" customFormat="1" x14ac:dyDescent="0.35">
      <c r="H1668" s="197"/>
      <c r="I1668" s="197"/>
    </row>
    <row r="1669" spans="8:9" s="138" customFormat="1" x14ac:dyDescent="0.35">
      <c r="H1669" s="197"/>
      <c r="I1669" s="197"/>
    </row>
    <row r="1670" spans="8:9" s="138" customFormat="1" x14ac:dyDescent="0.35">
      <c r="H1670" s="197"/>
      <c r="I1670" s="197"/>
    </row>
    <row r="1671" spans="8:9" s="138" customFormat="1" x14ac:dyDescent="0.35">
      <c r="H1671" s="197"/>
      <c r="I1671" s="197"/>
    </row>
    <row r="1672" spans="8:9" s="138" customFormat="1" x14ac:dyDescent="0.35">
      <c r="H1672" s="197"/>
      <c r="I1672" s="197"/>
    </row>
    <row r="1673" spans="8:9" s="138" customFormat="1" x14ac:dyDescent="0.35">
      <c r="H1673" s="197"/>
      <c r="I1673" s="197"/>
    </row>
    <row r="1674" spans="8:9" s="138" customFormat="1" x14ac:dyDescent="0.35">
      <c r="H1674" s="197"/>
      <c r="I1674" s="197"/>
    </row>
    <row r="1675" spans="8:9" s="138" customFormat="1" x14ac:dyDescent="0.35">
      <c r="H1675" s="197"/>
      <c r="I1675" s="197"/>
    </row>
    <row r="1676" spans="8:9" s="138" customFormat="1" x14ac:dyDescent="0.35">
      <c r="H1676" s="197"/>
      <c r="I1676" s="197"/>
    </row>
    <row r="1677" spans="8:9" s="138" customFormat="1" x14ac:dyDescent="0.35">
      <c r="H1677" s="197"/>
      <c r="I1677" s="197"/>
    </row>
    <row r="1678" spans="8:9" s="138" customFormat="1" x14ac:dyDescent="0.35">
      <c r="H1678" s="197"/>
      <c r="I1678" s="197"/>
    </row>
    <row r="1679" spans="8:9" s="138" customFormat="1" x14ac:dyDescent="0.35">
      <c r="H1679" s="197"/>
      <c r="I1679" s="197"/>
    </row>
    <row r="1680" spans="8:9" s="138" customFormat="1" x14ac:dyDescent="0.35">
      <c r="H1680" s="197"/>
      <c r="I1680" s="197"/>
    </row>
    <row r="1681" spans="8:9" s="138" customFormat="1" x14ac:dyDescent="0.35">
      <c r="H1681" s="197"/>
      <c r="I1681" s="197"/>
    </row>
    <row r="1682" spans="8:9" s="138" customFormat="1" x14ac:dyDescent="0.35">
      <c r="H1682" s="197"/>
      <c r="I1682" s="197"/>
    </row>
    <row r="1683" spans="8:9" s="138" customFormat="1" x14ac:dyDescent="0.35">
      <c r="H1683" s="197"/>
      <c r="I1683" s="197"/>
    </row>
    <row r="1684" spans="8:9" s="138" customFormat="1" x14ac:dyDescent="0.35">
      <c r="H1684" s="197"/>
      <c r="I1684" s="197"/>
    </row>
    <row r="1685" spans="8:9" s="138" customFormat="1" x14ac:dyDescent="0.35">
      <c r="H1685" s="197"/>
      <c r="I1685" s="197"/>
    </row>
    <row r="1686" spans="8:9" s="138" customFormat="1" x14ac:dyDescent="0.35">
      <c r="H1686" s="197"/>
      <c r="I1686" s="197"/>
    </row>
    <row r="1687" spans="8:9" s="138" customFormat="1" x14ac:dyDescent="0.35">
      <c r="H1687" s="197"/>
      <c r="I1687" s="197"/>
    </row>
    <row r="1688" spans="8:9" s="138" customFormat="1" x14ac:dyDescent="0.35">
      <c r="H1688" s="197"/>
      <c r="I1688" s="197"/>
    </row>
    <row r="1689" spans="8:9" s="138" customFormat="1" x14ac:dyDescent="0.35">
      <c r="H1689" s="197"/>
      <c r="I1689" s="197"/>
    </row>
    <row r="1690" spans="8:9" s="138" customFormat="1" x14ac:dyDescent="0.35">
      <c r="H1690" s="197"/>
      <c r="I1690" s="197"/>
    </row>
    <row r="1691" spans="8:9" s="138" customFormat="1" x14ac:dyDescent="0.35">
      <c r="H1691" s="197"/>
      <c r="I1691" s="197"/>
    </row>
    <row r="1692" spans="8:9" s="138" customFormat="1" x14ac:dyDescent="0.35">
      <c r="H1692" s="197"/>
      <c r="I1692" s="197"/>
    </row>
    <row r="1693" spans="8:9" s="138" customFormat="1" x14ac:dyDescent="0.35">
      <c r="H1693" s="197"/>
      <c r="I1693" s="197"/>
    </row>
    <row r="1694" spans="8:9" s="138" customFormat="1" x14ac:dyDescent="0.35">
      <c r="H1694" s="197"/>
      <c r="I1694" s="197"/>
    </row>
    <row r="1695" spans="8:9" s="138" customFormat="1" x14ac:dyDescent="0.35">
      <c r="H1695" s="197"/>
      <c r="I1695" s="197"/>
    </row>
    <row r="1696" spans="8:9" s="138" customFormat="1" x14ac:dyDescent="0.35">
      <c r="H1696" s="197"/>
      <c r="I1696" s="197"/>
    </row>
    <row r="1697" spans="8:9" s="138" customFormat="1" x14ac:dyDescent="0.35">
      <c r="H1697" s="197"/>
      <c r="I1697" s="197"/>
    </row>
    <row r="1698" spans="8:9" s="138" customFormat="1" x14ac:dyDescent="0.35">
      <c r="H1698" s="197"/>
      <c r="I1698" s="197"/>
    </row>
    <row r="1699" spans="8:9" s="138" customFormat="1" x14ac:dyDescent="0.35">
      <c r="H1699" s="197"/>
      <c r="I1699" s="197"/>
    </row>
    <row r="1700" spans="8:9" s="138" customFormat="1" x14ac:dyDescent="0.35">
      <c r="H1700" s="197"/>
      <c r="I1700" s="197"/>
    </row>
    <row r="1701" spans="8:9" s="138" customFormat="1" x14ac:dyDescent="0.35">
      <c r="H1701" s="197"/>
      <c r="I1701" s="197"/>
    </row>
    <row r="1702" spans="8:9" s="138" customFormat="1" x14ac:dyDescent="0.35">
      <c r="H1702" s="197"/>
      <c r="I1702" s="197"/>
    </row>
    <row r="1703" spans="8:9" s="138" customFormat="1" x14ac:dyDescent="0.35">
      <c r="H1703" s="197"/>
      <c r="I1703" s="197"/>
    </row>
    <row r="1704" spans="8:9" s="138" customFormat="1" x14ac:dyDescent="0.35">
      <c r="H1704" s="197"/>
      <c r="I1704" s="197"/>
    </row>
    <row r="1705" spans="8:9" s="138" customFormat="1" x14ac:dyDescent="0.35">
      <c r="H1705" s="197"/>
      <c r="I1705" s="197"/>
    </row>
    <row r="1706" spans="8:9" s="138" customFormat="1" x14ac:dyDescent="0.35">
      <c r="H1706" s="197"/>
      <c r="I1706" s="197"/>
    </row>
    <row r="1707" spans="8:9" s="138" customFormat="1" x14ac:dyDescent="0.35">
      <c r="H1707" s="197"/>
      <c r="I1707" s="197"/>
    </row>
    <row r="1708" spans="8:9" s="138" customFormat="1" x14ac:dyDescent="0.35">
      <c r="H1708" s="197"/>
      <c r="I1708" s="197"/>
    </row>
    <row r="1709" spans="8:9" s="138" customFormat="1" x14ac:dyDescent="0.35">
      <c r="H1709" s="197"/>
      <c r="I1709" s="197"/>
    </row>
    <row r="1710" spans="8:9" s="138" customFormat="1" x14ac:dyDescent="0.35">
      <c r="H1710" s="197"/>
      <c r="I1710" s="197"/>
    </row>
    <row r="1711" spans="8:9" s="138" customFormat="1" x14ac:dyDescent="0.35">
      <c r="H1711" s="197"/>
      <c r="I1711" s="197"/>
    </row>
    <row r="1712" spans="8:9" s="138" customFormat="1" x14ac:dyDescent="0.35">
      <c r="H1712" s="197"/>
      <c r="I1712" s="197"/>
    </row>
    <row r="1713" spans="8:9" s="138" customFormat="1" x14ac:dyDescent="0.35">
      <c r="H1713" s="197"/>
      <c r="I1713" s="197"/>
    </row>
    <row r="1714" spans="8:9" s="138" customFormat="1" x14ac:dyDescent="0.35">
      <c r="H1714" s="197"/>
      <c r="I1714" s="197"/>
    </row>
    <row r="1715" spans="8:9" s="138" customFormat="1" x14ac:dyDescent="0.35">
      <c r="H1715" s="197"/>
      <c r="I1715" s="197"/>
    </row>
    <row r="1716" spans="8:9" s="138" customFormat="1" x14ac:dyDescent="0.35">
      <c r="H1716" s="197"/>
      <c r="I1716" s="197"/>
    </row>
    <row r="1717" spans="8:9" s="138" customFormat="1" x14ac:dyDescent="0.35">
      <c r="H1717" s="197"/>
      <c r="I1717" s="197"/>
    </row>
    <row r="1718" spans="8:9" s="138" customFormat="1" x14ac:dyDescent="0.35">
      <c r="H1718" s="197"/>
      <c r="I1718" s="197"/>
    </row>
    <row r="1719" spans="8:9" s="138" customFormat="1" x14ac:dyDescent="0.35">
      <c r="H1719" s="197"/>
      <c r="I1719" s="197"/>
    </row>
    <row r="1720" spans="8:9" s="138" customFormat="1" x14ac:dyDescent="0.35">
      <c r="H1720" s="197"/>
      <c r="I1720" s="197"/>
    </row>
    <row r="1721" spans="8:9" s="138" customFormat="1" x14ac:dyDescent="0.35">
      <c r="H1721" s="197"/>
      <c r="I1721" s="197"/>
    </row>
    <row r="1722" spans="8:9" s="138" customFormat="1" x14ac:dyDescent="0.35">
      <c r="H1722" s="197"/>
      <c r="I1722" s="197"/>
    </row>
    <row r="1723" spans="8:9" s="138" customFormat="1" x14ac:dyDescent="0.35">
      <c r="H1723" s="197"/>
      <c r="I1723" s="197"/>
    </row>
    <row r="1724" spans="8:9" s="138" customFormat="1" x14ac:dyDescent="0.35">
      <c r="H1724" s="197"/>
      <c r="I1724" s="197"/>
    </row>
    <row r="1725" spans="8:9" s="138" customFormat="1" x14ac:dyDescent="0.35">
      <c r="H1725" s="197"/>
      <c r="I1725" s="197"/>
    </row>
    <row r="1726" spans="8:9" s="138" customFormat="1" x14ac:dyDescent="0.35">
      <c r="H1726" s="197"/>
      <c r="I1726" s="197"/>
    </row>
    <row r="1727" spans="8:9" s="138" customFormat="1" x14ac:dyDescent="0.35">
      <c r="H1727" s="197"/>
      <c r="I1727" s="197"/>
    </row>
    <row r="1728" spans="8:9" s="138" customFormat="1" x14ac:dyDescent="0.35">
      <c r="H1728" s="197"/>
      <c r="I1728" s="197"/>
    </row>
    <row r="1729" spans="8:9" s="138" customFormat="1" x14ac:dyDescent="0.35">
      <c r="H1729" s="197"/>
      <c r="I1729" s="197"/>
    </row>
    <row r="1730" spans="8:9" s="138" customFormat="1" x14ac:dyDescent="0.35">
      <c r="H1730" s="197"/>
      <c r="I1730" s="197"/>
    </row>
    <row r="1731" spans="8:9" s="138" customFormat="1" x14ac:dyDescent="0.35">
      <c r="H1731" s="197"/>
      <c r="I1731" s="197"/>
    </row>
    <row r="1732" spans="8:9" s="138" customFormat="1" x14ac:dyDescent="0.35">
      <c r="H1732" s="197"/>
      <c r="I1732" s="197"/>
    </row>
    <row r="1733" spans="8:9" s="138" customFormat="1" x14ac:dyDescent="0.35">
      <c r="H1733" s="197"/>
      <c r="I1733" s="197"/>
    </row>
    <row r="1734" spans="8:9" s="138" customFormat="1" x14ac:dyDescent="0.35">
      <c r="H1734" s="197"/>
      <c r="I1734" s="197"/>
    </row>
    <row r="1735" spans="8:9" s="138" customFormat="1" x14ac:dyDescent="0.35">
      <c r="H1735" s="197"/>
      <c r="I1735" s="197"/>
    </row>
    <row r="1736" spans="8:9" s="138" customFormat="1" x14ac:dyDescent="0.35">
      <c r="H1736" s="197"/>
      <c r="I1736" s="197"/>
    </row>
    <row r="1737" spans="8:9" s="138" customFormat="1" x14ac:dyDescent="0.35">
      <c r="H1737" s="197"/>
      <c r="I1737" s="197"/>
    </row>
    <row r="1738" spans="8:9" s="138" customFormat="1" x14ac:dyDescent="0.35">
      <c r="H1738" s="197"/>
      <c r="I1738" s="197"/>
    </row>
    <row r="1739" spans="8:9" s="138" customFormat="1" x14ac:dyDescent="0.35">
      <c r="H1739" s="197"/>
      <c r="I1739" s="197"/>
    </row>
    <row r="1740" spans="8:9" s="138" customFormat="1" x14ac:dyDescent="0.35">
      <c r="H1740" s="197"/>
      <c r="I1740" s="197"/>
    </row>
    <row r="1741" spans="8:9" s="138" customFormat="1" x14ac:dyDescent="0.35">
      <c r="H1741" s="197"/>
      <c r="I1741" s="197"/>
    </row>
    <row r="1742" spans="8:9" s="138" customFormat="1" x14ac:dyDescent="0.35">
      <c r="H1742" s="197"/>
      <c r="I1742" s="197"/>
    </row>
    <row r="1743" spans="8:9" s="138" customFormat="1" x14ac:dyDescent="0.35">
      <c r="H1743" s="197"/>
      <c r="I1743" s="197"/>
    </row>
    <row r="1744" spans="8:9" s="138" customFormat="1" x14ac:dyDescent="0.35">
      <c r="H1744" s="197"/>
      <c r="I1744" s="197"/>
    </row>
    <row r="1745" spans="8:9" s="138" customFormat="1" x14ac:dyDescent="0.35">
      <c r="H1745" s="197"/>
      <c r="I1745" s="197"/>
    </row>
    <row r="1746" spans="8:9" s="138" customFormat="1" x14ac:dyDescent="0.35">
      <c r="H1746" s="197"/>
      <c r="I1746" s="197"/>
    </row>
    <row r="1747" spans="8:9" s="138" customFormat="1" x14ac:dyDescent="0.35">
      <c r="H1747" s="197"/>
      <c r="I1747" s="197"/>
    </row>
    <row r="1748" spans="8:9" s="138" customFormat="1" x14ac:dyDescent="0.35">
      <c r="H1748" s="197"/>
      <c r="I1748" s="197"/>
    </row>
    <row r="1749" spans="8:9" s="138" customFormat="1" x14ac:dyDescent="0.35">
      <c r="H1749" s="197"/>
      <c r="I1749" s="197"/>
    </row>
    <row r="1750" spans="8:9" s="138" customFormat="1" x14ac:dyDescent="0.35">
      <c r="H1750" s="197"/>
      <c r="I1750" s="197"/>
    </row>
    <row r="1751" spans="8:9" s="138" customFormat="1" x14ac:dyDescent="0.35">
      <c r="H1751" s="197"/>
      <c r="I1751" s="197"/>
    </row>
    <row r="1752" spans="8:9" s="138" customFormat="1" x14ac:dyDescent="0.35">
      <c r="H1752" s="197"/>
      <c r="I1752" s="197"/>
    </row>
    <row r="1753" spans="8:9" s="138" customFormat="1" x14ac:dyDescent="0.35">
      <c r="H1753" s="197"/>
      <c r="I1753" s="197"/>
    </row>
    <row r="1754" spans="8:9" s="138" customFormat="1" x14ac:dyDescent="0.35">
      <c r="H1754" s="197"/>
      <c r="I1754" s="197"/>
    </row>
    <row r="1755" spans="8:9" s="138" customFormat="1" x14ac:dyDescent="0.35">
      <c r="H1755" s="197"/>
      <c r="I1755" s="197"/>
    </row>
    <row r="1756" spans="8:9" s="138" customFormat="1" x14ac:dyDescent="0.35">
      <c r="H1756" s="197"/>
      <c r="I1756" s="197"/>
    </row>
    <row r="1757" spans="8:9" s="138" customFormat="1" x14ac:dyDescent="0.35">
      <c r="H1757" s="197"/>
      <c r="I1757" s="197"/>
    </row>
    <row r="1758" spans="8:9" s="138" customFormat="1" x14ac:dyDescent="0.35">
      <c r="H1758" s="197"/>
      <c r="I1758" s="197"/>
    </row>
    <row r="1759" spans="8:9" s="138" customFormat="1" x14ac:dyDescent="0.35">
      <c r="H1759" s="197"/>
      <c r="I1759" s="197"/>
    </row>
    <row r="1760" spans="8:9" s="138" customFormat="1" x14ac:dyDescent="0.35">
      <c r="H1760" s="197"/>
      <c r="I1760" s="197"/>
    </row>
    <row r="1761" spans="8:9" s="138" customFormat="1" x14ac:dyDescent="0.35">
      <c r="H1761" s="197"/>
      <c r="I1761" s="197"/>
    </row>
    <row r="1762" spans="8:9" s="138" customFormat="1" x14ac:dyDescent="0.35">
      <c r="H1762" s="197"/>
      <c r="I1762" s="197"/>
    </row>
    <row r="1763" spans="8:9" s="138" customFormat="1" x14ac:dyDescent="0.35">
      <c r="H1763" s="197"/>
      <c r="I1763" s="197"/>
    </row>
    <row r="1764" spans="8:9" s="138" customFormat="1" x14ac:dyDescent="0.35">
      <c r="H1764" s="197"/>
      <c r="I1764" s="197"/>
    </row>
    <row r="1765" spans="8:9" s="138" customFormat="1" x14ac:dyDescent="0.35">
      <c r="H1765" s="197"/>
      <c r="I1765" s="197"/>
    </row>
    <row r="1766" spans="8:9" s="138" customFormat="1" x14ac:dyDescent="0.35">
      <c r="H1766" s="197"/>
      <c r="I1766" s="197"/>
    </row>
    <row r="1767" spans="8:9" s="138" customFormat="1" x14ac:dyDescent="0.35">
      <c r="H1767" s="197"/>
      <c r="I1767" s="197"/>
    </row>
    <row r="1768" spans="8:9" s="138" customFormat="1" x14ac:dyDescent="0.35">
      <c r="H1768" s="197"/>
      <c r="I1768" s="197"/>
    </row>
    <row r="1769" spans="8:9" s="138" customFormat="1" x14ac:dyDescent="0.35">
      <c r="H1769" s="197"/>
      <c r="I1769" s="197"/>
    </row>
    <row r="1770" spans="8:9" s="138" customFormat="1" x14ac:dyDescent="0.35">
      <c r="H1770" s="197"/>
      <c r="I1770" s="197"/>
    </row>
    <row r="1771" spans="8:9" s="138" customFormat="1" x14ac:dyDescent="0.35">
      <c r="H1771" s="197"/>
      <c r="I1771" s="197"/>
    </row>
    <row r="1772" spans="8:9" s="138" customFormat="1" x14ac:dyDescent="0.35">
      <c r="H1772" s="197"/>
      <c r="I1772" s="197"/>
    </row>
    <row r="1773" spans="8:9" s="138" customFormat="1" x14ac:dyDescent="0.35">
      <c r="H1773" s="197"/>
      <c r="I1773" s="197"/>
    </row>
    <row r="1774" spans="8:9" s="138" customFormat="1" x14ac:dyDescent="0.35">
      <c r="H1774" s="197"/>
      <c r="I1774" s="197"/>
    </row>
    <row r="1775" spans="8:9" s="138" customFormat="1" x14ac:dyDescent="0.35">
      <c r="H1775" s="197"/>
      <c r="I1775" s="197"/>
    </row>
    <row r="1776" spans="8:9" s="138" customFormat="1" x14ac:dyDescent="0.35">
      <c r="H1776" s="197"/>
      <c r="I1776" s="197"/>
    </row>
    <row r="1777" spans="8:9" s="138" customFormat="1" x14ac:dyDescent="0.35">
      <c r="H1777" s="197"/>
      <c r="I1777" s="197"/>
    </row>
    <row r="1778" spans="8:9" s="138" customFormat="1" x14ac:dyDescent="0.35">
      <c r="H1778" s="197"/>
      <c r="I1778" s="197"/>
    </row>
    <row r="1779" spans="8:9" s="138" customFormat="1" x14ac:dyDescent="0.35">
      <c r="H1779" s="197"/>
      <c r="I1779" s="197"/>
    </row>
    <row r="1780" spans="8:9" s="138" customFormat="1" x14ac:dyDescent="0.35">
      <c r="H1780" s="197"/>
      <c r="I1780" s="197"/>
    </row>
    <row r="1781" spans="8:9" s="138" customFormat="1" x14ac:dyDescent="0.35">
      <c r="H1781" s="197"/>
      <c r="I1781" s="197"/>
    </row>
    <row r="1782" spans="8:9" s="138" customFormat="1" x14ac:dyDescent="0.35">
      <c r="H1782" s="197"/>
      <c r="I1782" s="197"/>
    </row>
    <row r="1783" spans="8:9" s="138" customFormat="1" x14ac:dyDescent="0.35">
      <c r="H1783" s="197"/>
      <c r="I1783" s="197"/>
    </row>
    <row r="1784" spans="8:9" s="138" customFormat="1" x14ac:dyDescent="0.35">
      <c r="H1784" s="197"/>
      <c r="I1784" s="197"/>
    </row>
    <row r="1785" spans="8:9" s="138" customFormat="1" x14ac:dyDescent="0.35">
      <c r="H1785" s="197"/>
      <c r="I1785" s="197"/>
    </row>
    <row r="1786" spans="8:9" s="138" customFormat="1" x14ac:dyDescent="0.35">
      <c r="H1786" s="197"/>
      <c r="I1786" s="197"/>
    </row>
    <row r="1787" spans="8:9" s="138" customFormat="1" x14ac:dyDescent="0.35">
      <c r="H1787" s="197"/>
      <c r="I1787" s="197"/>
    </row>
    <row r="1788" spans="8:9" s="138" customFormat="1" x14ac:dyDescent="0.35">
      <c r="H1788" s="197"/>
      <c r="I1788" s="197"/>
    </row>
    <row r="1789" spans="8:9" s="138" customFormat="1" x14ac:dyDescent="0.35">
      <c r="H1789" s="197"/>
      <c r="I1789" s="197"/>
    </row>
    <row r="1790" spans="8:9" s="138" customFormat="1" x14ac:dyDescent="0.35">
      <c r="H1790" s="197"/>
      <c r="I1790" s="197"/>
    </row>
    <row r="1791" spans="8:9" s="138" customFormat="1" x14ac:dyDescent="0.35">
      <c r="H1791" s="197"/>
      <c r="I1791" s="197"/>
    </row>
    <row r="1792" spans="8:9" s="138" customFormat="1" x14ac:dyDescent="0.35">
      <c r="H1792" s="197"/>
      <c r="I1792" s="197"/>
    </row>
    <row r="1793" spans="8:9" s="138" customFormat="1" x14ac:dyDescent="0.35">
      <c r="H1793" s="197"/>
      <c r="I1793" s="197"/>
    </row>
    <row r="1794" spans="8:9" s="138" customFormat="1" x14ac:dyDescent="0.35">
      <c r="H1794" s="197"/>
      <c r="I1794" s="197"/>
    </row>
    <row r="1795" spans="8:9" s="138" customFormat="1" x14ac:dyDescent="0.35">
      <c r="H1795" s="197"/>
      <c r="I1795" s="197"/>
    </row>
    <row r="1796" spans="8:9" s="138" customFormat="1" x14ac:dyDescent="0.35">
      <c r="H1796" s="197"/>
      <c r="I1796" s="197"/>
    </row>
    <row r="1797" spans="8:9" s="138" customFormat="1" x14ac:dyDescent="0.35">
      <c r="H1797" s="197"/>
      <c r="I1797" s="197"/>
    </row>
    <row r="1798" spans="8:9" s="138" customFormat="1" x14ac:dyDescent="0.35">
      <c r="H1798" s="197"/>
      <c r="I1798" s="197"/>
    </row>
    <row r="1799" spans="8:9" s="138" customFormat="1" x14ac:dyDescent="0.35">
      <c r="H1799" s="197"/>
      <c r="I1799" s="197"/>
    </row>
    <row r="1800" spans="8:9" s="138" customFormat="1" x14ac:dyDescent="0.35">
      <c r="H1800" s="197"/>
      <c r="I1800" s="197"/>
    </row>
    <row r="1801" spans="8:9" s="138" customFormat="1" x14ac:dyDescent="0.35">
      <c r="H1801" s="197"/>
      <c r="I1801" s="197"/>
    </row>
    <row r="1802" spans="8:9" s="138" customFormat="1" x14ac:dyDescent="0.35">
      <c r="H1802" s="197"/>
      <c r="I1802" s="197"/>
    </row>
    <row r="1803" spans="8:9" s="138" customFormat="1" x14ac:dyDescent="0.35">
      <c r="H1803" s="197"/>
      <c r="I1803" s="197"/>
    </row>
    <row r="1804" spans="8:9" s="138" customFormat="1" x14ac:dyDescent="0.35">
      <c r="H1804" s="197"/>
      <c r="I1804" s="197"/>
    </row>
    <row r="1805" spans="8:9" s="138" customFormat="1" x14ac:dyDescent="0.35">
      <c r="H1805" s="197"/>
      <c r="I1805" s="197"/>
    </row>
    <row r="1806" spans="8:9" s="138" customFormat="1" x14ac:dyDescent="0.35">
      <c r="H1806" s="197"/>
      <c r="I1806" s="197"/>
    </row>
    <row r="1807" spans="8:9" s="138" customFormat="1" x14ac:dyDescent="0.35">
      <c r="H1807" s="197"/>
      <c r="I1807" s="197"/>
    </row>
    <row r="1808" spans="8:9" s="138" customFormat="1" x14ac:dyDescent="0.35">
      <c r="H1808" s="197"/>
      <c r="I1808" s="197"/>
    </row>
    <row r="1809" spans="8:9" s="138" customFormat="1" x14ac:dyDescent="0.35">
      <c r="H1809" s="197"/>
      <c r="I1809" s="197"/>
    </row>
    <row r="1810" spans="8:9" s="138" customFormat="1" x14ac:dyDescent="0.35">
      <c r="H1810" s="197"/>
      <c r="I1810" s="197"/>
    </row>
    <row r="1811" spans="8:9" s="138" customFormat="1" x14ac:dyDescent="0.35">
      <c r="H1811" s="197"/>
      <c r="I1811" s="197"/>
    </row>
    <row r="1812" spans="8:9" s="138" customFormat="1" x14ac:dyDescent="0.35">
      <c r="H1812" s="197"/>
      <c r="I1812" s="197"/>
    </row>
    <row r="1813" spans="8:9" s="138" customFormat="1" x14ac:dyDescent="0.35">
      <c r="H1813" s="197"/>
      <c r="I1813" s="197"/>
    </row>
    <row r="1814" spans="8:9" s="138" customFormat="1" x14ac:dyDescent="0.35">
      <c r="H1814" s="197"/>
      <c r="I1814" s="197"/>
    </row>
    <row r="1815" spans="8:9" s="138" customFormat="1" x14ac:dyDescent="0.35">
      <c r="H1815" s="197"/>
      <c r="I1815" s="197"/>
    </row>
    <row r="1816" spans="8:9" s="138" customFormat="1" x14ac:dyDescent="0.35">
      <c r="H1816" s="197"/>
      <c r="I1816" s="197"/>
    </row>
    <row r="1817" spans="8:9" s="138" customFormat="1" x14ac:dyDescent="0.35">
      <c r="H1817" s="197"/>
      <c r="I1817" s="197"/>
    </row>
    <row r="1818" spans="8:9" s="138" customFormat="1" x14ac:dyDescent="0.35">
      <c r="H1818" s="197"/>
      <c r="I1818" s="197"/>
    </row>
    <row r="1819" spans="8:9" s="138" customFormat="1" x14ac:dyDescent="0.35">
      <c r="H1819" s="197"/>
      <c r="I1819" s="197"/>
    </row>
    <row r="1820" spans="8:9" s="138" customFormat="1" x14ac:dyDescent="0.35">
      <c r="H1820" s="197"/>
      <c r="I1820" s="197"/>
    </row>
    <row r="1821" spans="8:9" s="138" customFormat="1" x14ac:dyDescent="0.35">
      <c r="H1821" s="197"/>
      <c r="I1821" s="197"/>
    </row>
    <row r="1822" spans="8:9" s="138" customFormat="1" x14ac:dyDescent="0.35">
      <c r="H1822" s="197"/>
      <c r="I1822" s="197"/>
    </row>
    <row r="1823" spans="8:9" s="138" customFormat="1" x14ac:dyDescent="0.35">
      <c r="H1823" s="197"/>
      <c r="I1823" s="197"/>
    </row>
    <row r="1824" spans="8:9" s="138" customFormat="1" x14ac:dyDescent="0.35">
      <c r="H1824" s="197"/>
      <c r="I1824" s="197"/>
    </row>
    <row r="1825" spans="8:9" s="138" customFormat="1" x14ac:dyDescent="0.35">
      <c r="H1825" s="197"/>
      <c r="I1825" s="197"/>
    </row>
    <row r="1826" spans="8:9" s="138" customFormat="1" x14ac:dyDescent="0.35">
      <c r="H1826" s="197"/>
      <c r="I1826" s="197"/>
    </row>
    <row r="1827" spans="8:9" s="138" customFormat="1" x14ac:dyDescent="0.35">
      <c r="H1827" s="197"/>
      <c r="I1827" s="197"/>
    </row>
    <row r="1828" spans="8:9" s="138" customFormat="1" x14ac:dyDescent="0.35">
      <c r="H1828" s="197"/>
      <c r="I1828" s="197"/>
    </row>
    <row r="1829" spans="8:9" s="138" customFormat="1" x14ac:dyDescent="0.35">
      <c r="H1829" s="197"/>
      <c r="I1829" s="197"/>
    </row>
    <row r="1830" spans="8:9" s="138" customFormat="1" x14ac:dyDescent="0.35">
      <c r="H1830" s="197"/>
      <c r="I1830" s="197"/>
    </row>
    <row r="1831" spans="8:9" s="138" customFormat="1" x14ac:dyDescent="0.35">
      <c r="H1831" s="197"/>
      <c r="I1831" s="197"/>
    </row>
    <row r="1832" spans="8:9" s="138" customFormat="1" x14ac:dyDescent="0.35">
      <c r="H1832" s="197"/>
      <c r="I1832" s="197"/>
    </row>
    <row r="1833" spans="8:9" s="138" customFormat="1" x14ac:dyDescent="0.35">
      <c r="H1833" s="197"/>
      <c r="I1833" s="197"/>
    </row>
    <row r="1834" spans="8:9" s="138" customFormat="1" x14ac:dyDescent="0.35">
      <c r="H1834" s="197"/>
      <c r="I1834" s="197"/>
    </row>
    <row r="1835" spans="8:9" s="138" customFormat="1" x14ac:dyDescent="0.35">
      <c r="H1835" s="197"/>
      <c r="I1835" s="197"/>
    </row>
    <row r="1836" spans="8:9" s="138" customFormat="1" x14ac:dyDescent="0.35">
      <c r="H1836" s="197"/>
      <c r="I1836" s="197"/>
    </row>
    <row r="1837" spans="8:9" s="138" customFormat="1" x14ac:dyDescent="0.35">
      <c r="H1837" s="197"/>
      <c r="I1837" s="197"/>
    </row>
    <row r="1838" spans="8:9" s="138" customFormat="1" x14ac:dyDescent="0.35">
      <c r="H1838" s="197"/>
      <c r="I1838" s="197"/>
    </row>
    <row r="1839" spans="8:9" s="138" customFormat="1" x14ac:dyDescent="0.35">
      <c r="H1839" s="197"/>
      <c r="I1839" s="197"/>
    </row>
    <row r="1840" spans="8:9" s="138" customFormat="1" x14ac:dyDescent="0.35">
      <c r="H1840" s="197"/>
      <c r="I1840" s="197"/>
    </row>
    <row r="1841" spans="8:9" s="138" customFormat="1" x14ac:dyDescent="0.35">
      <c r="H1841" s="197"/>
      <c r="I1841" s="197"/>
    </row>
    <row r="1842" spans="8:9" s="138" customFormat="1" x14ac:dyDescent="0.35">
      <c r="H1842" s="197"/>
      <c r="I1842" s="197"/>
    </row>
    <row r="1843" spans="8:9" s="138" customFormat="1" x14ac:dyDescent="0.35">
      <c r="H1843" s="197"/>
      <c r="I1843" s="197"/>
    </row>
    <row r="1844" spans="8:9" s="138" customFormat="1" x14ac:dyDescent="0.35">
      <c r="H1844" s="197"/>
      <c r="I1844" s="197"/>
    </row>
    <row r="1845" spans="8:9" s="138" customFormat="1" x14ac:dyDescent="0.35">
      <c r="H1845" s="197"/>
      <c r="I1845" s="197"/>
    </row>
    <row r="1846" spans="8:9" s="138" customFormat="1" x14ac:dyDescent="0.35">
      <c r="H1846" s="197"/>
      <c r="I1846" s="197"/>
    </row>
    <row r="1847" spans="8:9" s="138" customFormat="1" x14ac:dyDescent="0.35">
      <c r="H1847" s="197"/>
      <c r="I1847" s="197"/>
    </row>
    <row r="1848" spans="8:9" s="138" customFormat="1" x14ac:dyDescent="0.35">
      <c r="H1848" s="197"/>
      <c r="I1848" s="197"/>
    </row>
    <row r="1849" spans="8:9" s="138" customFormat="1" x14ac:dyDescent="0.35">
      <c r="H1849" s="197"/>
      <c r="I1849" s="197"/>
    </row>
    <row r="1850" spans="8:9" s="138" customFormat="1" x14ac:dyDescent="0.35">
      <c r="H1850" s="197"/>
      <c r="I1850" s="197"/>
    </row>
    <row r="1851" spans="8:9" s="138" customFormat="1" x14ac:dyDescent="0.35">
      <c r="H1851" s="197"/>
      <c r="I1851" s="197"/>
    </row>
    <row r="1852" spans="8:9" s="138" customFormat="1" x14ac:dyDescent="0.35">
      <c r="H1852" s="197"/>
      <c r="I1852" s="197"/>
    </row>
    <row r="1853" spans="8:9" s="138" customFormat="1" x14ac:dyDescent="0.35">
      <c r="H1853" s="197"/>
      <c r="I1853" s="197"/>
    </row>
    <row r="1854" spans="8:9" s="138" customFormat="1" x14ac:dyDescent="0.35">
      <c r="H1854" s="197"/>
      <c r="I1854" s="197"/>
    </row>
    <row r="1855" spans="8:9" s="138" customFormat="1" x14ac:dyDescent="0.35">
      <c r="H1855" s="197"/>
      <c r="I1855" s="197"/>
    </row>
    <row r="1856" spans="8:9" s="138" customFormat="1" x14ac:dyDescent="0.35">
      <c r="H1856" s="197"/>
      <c r="I1856" s="197"/>
    </row>
    <row r="1857" spans="8:9" s="138" customFormat="1" x14ac:dyDescent="0.35">
      <c r="H1857" s="197"/>
      <c r="I1857" s="197"/>
    </row>
    <row r="1858" spans="8:9" s="138" customFormat="1" x14ac:dyDescent="0.35">
      <c r="H1858" s="197"/>
      <c r="I1858" s="197"/>
    </row>
    <row r="1859" spans="8:9" s="138" customFormat="1" x14ac:dyDescent="0.35">
      <c r="H1859" s="197"/>
      <c r="I1859" s="197"/>
    </row>
    <row r="1860" spans="8:9" s="138" customFormat="1" x14ac:dyDescent="0.35">
      <c r="H1860" s="197"/>
      <c r="I1860" s="197"/>
    </row>
    <row r="1861" spans="8:9" s="138" customFormat="1" x14ac:dyDescent="0.35">
      <c r="H1861" s="197"/>
      <c r="I1861" s="197"/>
    </row>
    <row r="1862" spans="8:9" s="138" customFormat="1" x14ac:dyDescent="0.35">
      <c r="H1862" s="197"/>
      <c r="I1862" s="197"/>
    </row>
    <row r="1863" spans="8:9" s="138" customFormat="1" x14ac:dyDescent="0.35">
      <c r="H1863" s="197"/>
      <c r="I1863" s="197"/>
    </row>
    <row r="1864" spans="8:9" s="138" customFormat="1" x14ac:dyDescent="0.35">
      <c r="H1864" s="197"/>
      <c r="I1864" s="197"/>
    </row>
    <row r="1865" spans="8:9" s="138" customFormat="1" x14ac:dyDescent="0.35">
      <c r="H1865" s="197"/>
      <c r="I1865" s="197"/>
    </row>
    <row r="1866" spans="8:9" s="138" customFormat="1" x14ac:dyDescent="0.35">
      <c r="H1866" s="197"/>
      <c r="I1866" s="197"/>
    </row>
    <row r="1867" spans="8:9" s="138" customFormat="1" x14ac:dyDescent="0.35">
      <c r="H1867" s="197"/>
      <c r="I1867" s="197"/>
    </row>
    <row r="1868" spans="8:9" s="138" customFormat="1" x14ac:dyDescent="0.35">
      <c r="H1868" s="197"/>
      <c r="I1868" s="197"/>
    </row>
    <row r="1869" spans="8:9" s="138" customFormat="1" x14ac:dyDescent="0.35">
      <c r="H1869" s="197"/>
      <c r="I1869" s="197"/>
    </row>
    <row r="1870" spans="8:9" s="138" customFormat="1" x14ac:dyDescent="0.35">
      <c r="H1870" s="197"/>
      <c r="I1870" s="197"/>
    </row>
    <row r="1871" spans="8:9" s="138" customFormat="1" x14ac:dyDescent="0.35">
      <c r="H1871" s="197"/>
      <c r="I1871" s="197"/>
    </row>
    <row r="1872" spans="8:9" s="138" customFormat="1" x14ac:dyDescent="0.35">
      <c r="H1872" s="197"/>
      <c r="I1872" s="197"/>
    </row>
    <row r="1873" spans="8:9" s="138" customFormat="1" x14ac:dyDescent="0.35">
      <c r="H1873" s="197"/>
      <c r="I1873" s="197"/>
    </row>
    <row r="1874" spans="8:9" s="138" customFormat="1" x14ac:dyDescent="0.35">
      <c r="H1874" s="197"/>
      <c r="I1874" s="197"/>
    </row>
    <row r="1875" spans="8:9" s="138" customFormat="1" x14ac:dyDescent="0.35">
      <c r="H1875" s="197"/>
      <c r="I1875" s="197"/>
    </row>
    <row r="1876" spans="8:9" s="138" customFormat="1" x14ac:dyDescent="0.35">
      <c r="H1876" s="197"/>
      <c r="I1876" s="197"/>
    </row>
    <row r="1877" spans="8:9" s="138" customFormat="1" x14ac:dyDescent="0.35">
      <c r="H1877" s="197"/>
      <c r="I1877" s="197"/>
    </row>
    <row r="1878" spans="8:9" s="138" customFormat="1" x14ac:dyDescent="0.35">
      <c r="H1878" s="197"/>
      <c r="I1878" s="197"/>
    </row>
    <row r="1879" spans="8:9" s="138" customFormat="1" x14ac:dyDescent="0.35">
      <c r="H1879" s="197"/>
      <c r="I1879" s="197"/>
    </row>
    <row r="1880" spans="8:9" s="138" customFormat="1" x14ac:dyDescent="0.35">
      <c r="H1880" s="197"/>
      <c r="I1880" s="197"/>
    </row>
    <row r="1881" spans="8:9" s="138" customFormat="1" x14ac:dyDescent="0.35">
      <c r="H1881" s="197"/>
      <c r="I1881" s="197"/>
    </row>
    <row r="1882" spans="8:9" s="138" customFormat="1" x14ac:dyDescent="0.35">
      <c r="H1882" s="197"/>
      <c r="I1882" s="197"/>
    </row>
    <row r="1883" spans="8:9" s="138" customFormat="1" x14ac:dyDescent="0.35">
      <c r="H1883" s="197"/>
      <c r="I1883" s="197"/>
    </row>
    <row r="1884" spans="8:9" s="138" customFormat="1" x14ac:dyDescent="0.35">
      <c r="H1884" s="197"/>
      <c r="I1884" s="197"/>
    </row>
    <row r="1885" spans="8:9" s="138" customFormat="1" x14ac:dyDescent="0.35">
      <c r="H1885" s="197"/>
      <c r="I1885" s="197"/>
    </row>
    <row r="1886" spans="8:9" s="138" customFormat="1" x14ac:dyDescent="0.35">
      <c r="H1886" s="197"/>
      <c r="I1886" s="197"/>
    </row>
    <row r="1887" spans="8:9" s="138" customFormat="1" x14ac:dyDescent="0.35">
      <c r="H1887" s="197"/>
      <c r="I1887" s="197"/>
    </row>
    <row r="1888" spans="8:9" s="138" customFormat="1" x14ac:dyDescent="0.35">
      <c r="H1888" s="197"/>
      <c r="I1888" s="197"/>
    </row>
    <row r="1889" spans="8:9" s="138" customFormat="1" x14ac:dyDescent="0.35">
      <c r="H1889" s="197"/>
      <c r="I1889" s="197"/>
    </row>
    <row r="1890" spans="8:9" s="138" customFormat="1" x14ac:dyDescent="0.35">
      <c r="H1890" s="197"/>
      <c r="I1890" s="197"/>
    </row>
    <row r="1891" spans="8:9" s="138" customFormat="1" x14ac:dyDescent="0.35">
      <c r="H1891" s="197"/>
      <c r="I1891" s="197"/>
    </row>
    <row r="1892" spans="8:9" s="138" customFormat="1" x14ac:dyDescent="0.35">
      <c r="H1892" s="197"/>
      <c r="I1892" s="197"/>
    </row>
    <row r="1893" spans="8:9" s="138" customFormat="1" x14ac:dyDescent="0.35">
      <c r="H1893" s="197"/>
      <c r="I1893" s="197"/>
    </row>
    <row r="1894" spans="8:9" s="138" customFormat="1" x14ac:dyDescent="0.35">
      <c r="H1894" s="197"/>
      <c r="I1894" s="197"/>
    </row>
    <row r="1895" spans="8:9" s="138" customFormat="1" x14ac:dyDescent="0.35">
      <c r="H1895" s="197"/>
      <c r="I1895" s="197"/>
    </row>
    <row r="1896" spans="8:9" s="138" customFormat="1" x14ac:dyDescent="0.35">
      <c r="H1896" s="197"/>
      <c r="I1896" s="197"/>
    </row>
    <row r="1897" spans="8:9" s="138" customFormat="1" x14ac:dyDescent="0.35">
      <c r="H1897" s="197"/>
      <c r="I1897" s="197"/>
    </row>
    <row r="1898" spans="8:9" s="138" customFormat="1" x14ac:dyDescent="0.35">
      <c r="H1898" s="197"/>
      <c r="I1898" s="197"/>
    </row>
    <row r="1899" spans="8:9" s="138" customFormat="1" x14ac:dyDescent="0.35">
      <c r="H1899" s="197"/>
      <c r="I1899" s="197"/>
    </row>
    <row r="1900" spans="8:9" s="138" customFormat="1" x14ac:dyDescent="0.35">
      <c r="H1900" s="197"/>
      <c r="I1900" s="197"/>
    </row>
    <row r="1901" spans="8:9" s="138" customFormat="1" x14ac:dyDescent="0.35">
      <c r="H1901" s="197"/>
      <c r="I1901" s="197"/>
    </row>
    <row r="1902" spans="8:9" s="138" customFormat="1" x14ac:dyDescent="0.35">
      <c r="H1902" s="197"/>
      <c r="I1902" s="197"/>
    </row>
    <row r="1903" spans="8:9" s="138" customFormat="1" x14ac:dyDescent="0.35">
      <c r="H1903" s="197"/>
      <c r="I1903" s="197"/>
    </row>
    <row r="1904" spans="8:9" s="138" customFormat="1" x14ac:dyDescent="0.35">
      <c r="H1904" s="197"/>
      <c r="I1904" s="197"/>
    </row>
    <row r="1905" spans="8:9" s="138" customFormat="1" x14ac:dyDescent="0.35">
      <c r="H1905" s="197"/>
      <c r="I1905" s="197"/>
    </row>
    <row r="1906" spans="8:9" s="138" customFormat="1" x14ac:dyDescent="0.35">
      <c r="H1906" s="197"/>
      <c r="I1906" s="197"/>
    </row>
    <row r="1907" spans="8:9" s="138" customFormat="1" x14ac:dyDescent="0.35">
      <c r="H1907" s="197"/>
      <c r="I1907" s="197"/>
    </row>
    <row r="1908" spans="8:9" s="138" customFormat="1" x14ac:dyDescent="0.35">
      <c r="H1908" s="197"/>
      <c r="I1908" s="197"/>
    </row>
    <row r="1909" spans="8:9" s="138" customFormat="1" x14ac:dyDescent="0.35">
      <c r="H1909" s="197"/>
      <c r="I1909" s="197"/>
    </row>
    <row r="1910" spans="8:9" s="138" customFormat="1" x14ac:dyDescent="0.35">
      <c r="H1910" s="197"/>
      <c r="I1910" s="197"/>
    </row>
    <row r="1911" spans="8:9" s="138" customFormat="1" x14ac:dyDescent="0.35">
      <c r="H1911" s="197"/>
      <c r="I1911" s="197"/>
    </row>
    <row r="1912" spans="8:9" s="138" customFormat="1" x14ac:dyDescent="0.35">
      <c r="H1912" s="197"/>
      <c r="I1912" s="197"/>
    </row>
    <row r="1913" spans="8:9" s="138" customFormat="1" x14ac:dyDescent="0.35">
      <c r="H1913" s="197"/>
      <c r="I1913" s="197"/>
    </row>
    <row r="1914" spans="8:9" s="138" customFormat="1" x14ac:dyDescent="0.35">
      <c r="H1914" s="197"/>
      <c r="I1914" s="197"/>
    </row>
    <row r="1915" spans="8:9" s="138" customFormat="1" x14ac:dyDescent="0.35">
      <c r="H1915" s="197"/>
      <c r="I1915" s="197"/>
    </row>
    <row r="1916" spans="8:9" s="138" customFormat="1" x14ac:dyDescent="0.35">
      <c r="H1916" s="197"/>
      <c r="I1916" s="197"/>
    </row>
    <row r="1917" spans="8:9" s="138" customFormat="1" x14ac:dyDescent="0.35">
      <c r="H1917" s="197"/>
      <c r="I1917" s="197"/>
    </row>
    <row r="1918" spans="8:9" s="138" customFormat="1" x14ac:dyDescent="0.35">
      <c r="H1918" s="197"/>
      <c r="I1918" s="197"/>
    </row>
    <row r="1919" spans="8:9" s="138" customFormat="1" x14ac:dyDescent="0.35">
      <c r="H1919" s="197"/>
      <c r="I1919" s="197"/>
    </row>
    <row r="1920" spans="8:9" s="138" customFormat="1" x14ac:dyDescent="0.35">
      <c r="H1920" s="197"/>
      <c r="I1920" s="197"/>
    </row>
    <row r="1921" spans="8:9" s="138" customFormat="1" x14ac:dyDescent="0.35">
      <c r="H1921" s="197"/>
      <c r="I1921" s="197"/>
    </row>
    <row r="1922" spans="8:9" s="138" customFormat="1" x14ac:dyDescent="0.35">
      <c r="H1922" s="197"/>
      <c r="I1922" s="197"/>
    </row>
    <row r="1923" spans="8:9" s="138" customFormat="1" x14ac:dyDescent="0.35">
      <c r="H1923" s="197"/>
      <c r="I1923" s="197"/>
    </row>
    <row r="1924" spans="8:9" s="138" customFormat="1" x14ac:dyDescent="0.35">
      <c r="H1924" s="197"/>
      <c r="I1924" s="197"/>
    </row>
    <row r="1925" spans="8:9" s="138" customFormat="1" x14ac:dyDescent="0.35">
      <c r="H1925" s="197"/>
      <c r="I1925" s="197"/>
    </row>
    <row r="1926" spans="8:9" s="138" customFormat="1" x14ac:dyDescent="0.35">
      <c r="H1926" s="197"/>
      <c r="I1926" s="197"/>
    </row>
    <row r="1927" spans="8:9" s="138" customFormat="1" x14ac:dyDescent="0.35">
      <c r="H1927" s="197"/>
      <c r="I1927" s="197"/>
    </row>
    <row r="1928" spans="8:9" s="138" customFormat="1" x14ac:dyDescent="0.35">
      <c r="H1928" s="197"/>
      <c r="I1928" s="197"/>
    </row>
    <row r="1929" spans="8:9" s="138" customFormat="1" x14ac:dyDescent="0.35">
      <c r="H1929" s="197"/>
      <c r="I1929" s="197"/>
    </row>
    <row r="1930" spans="8:9" s="138" customFormat="1" x14ac:dyDescent="0.35">
      <c r="H1930" s="197"/>
      <c r="I1930" s="197"/>
    </row>
    <row r="1931" spans="8:9" s="138" customFormat="1" x14ac:dyDescent="0.35">
      <c r="H1931" s="197"/>
      <c r="I1931" s="197"/>
    </row>
    <row r="1932" spans="8:9" s="138" customFormat="1" x14ac:dyDescent="0.35">
      <c r="H1932" s="197"/>
      <c r="I1932" s="197"/>
    </row>
    <row r="1933" spans="8:9" s="138" customFormat="1" x14ac:dyDescent="0.35">
      <c r="H1933" s="197"/>
      <c r="I1933" s="197"/>
    </row>
    <row r="1934" spans="8:9" s="138" customFormat="1" x14ac:dyDescent="0.35">
      <c r="H1934" s="197"/>
      <c r="I1934" s="197"/>
    </row>
    <row r="1935" spans="8:9" s="138" customFormat="1" x14ac:dyDescent="0.35">
      <c r="H1935" s="197"/>
      <c r="I1935" s="197"/>
    </row>
    <row r="1936" spans="8:9" s="138" customFormat="1" x14ac:dyDescent="0.35">
      <c r="H1936" s="197"/>
      <c r="I1936" s="197"/>
    </row>
    <row r="1937" spans="8:9" s="138" customFormat="1" x14ac:dyDescent="0.35">
      <c r="H1937" s="197"/>
      <c r="I1937" s="197"/>
    </row>
    <row r="1938" spans="8:9" s="138" customFormat="1" x14ac:dyDescent="0.35">
      <c r="H1938" s="197"/>
      <c r="I1938" s="197"/>
    </row>
    <row r="1939" spans="8:9" s="138" customFormat="1" x14ac:dyDescent="0.35">
      <c r="H1939" s="197"/>
      <c r="I1939" s="197"/>
    </row>
    <row r="1940" spans="8:9" s="138" customFormat="1" x14ac:dyDescent="0.35">
      <c r="H1940" s="197"/>
      <c r="I1940" s="197"/>
    </row>
    <row r="1941" spans="8:9" s="138" customFormat="1" x14ac:dyDescent="0.35">
      <c r="H1941" s="197"/>
      <c r="I1941" s="197"/>
    </row>
    <row r="1942" spans="8:9" s="138" customFormat="1" x14ac:dyDescent="0.35">
      <c r="H1942" s="197"/>
      <c r="I1942" s="197"/>
    </row>
    <row r="1943" spans="8:9" s="138" customFormat="1" x14ac:dyDescent="0.35">
      <c r="H1943" s="197"/>
      <c r="I1943" s="197"/>
    </row>
    <row r="1944" spans="8:9" s="138" customFormat="1" x14ac:dyDescent="0.35">
      <c r="H1944" s="197"/>
      <c r="I1944" s="197"/>
    </row>
    <row r="1945" spans="8:9" s="138" customFormat="1" x14ac:dyDescent="0.35">
      <c r="H1945" s="197"/>
      <c r="I1945" s="197"/>
    </row>
    <row r="1946" spans="8:9" s="138" customFormat="1" x14ac:dyDescent="0.35">
      <c r="H1946" s="197"/>
      <c r="I1946" s="197"/>
    </row>
    <row r="1947" spans="8:9" s="138" customFormat="1" x14ac:dyDescent="0.35">
      <c r="H1947" s="197"/>
      <c r="I1947" s="197"/>
    </row>
    <row r="1948" spans="8:9" s="138" customFormat="1" x14ac:dyDescent="0.35">
      <c r="H1948" s="197"/>
      <c r="I1948" s="197"/>
    </row>
    <row r="1949" spans="8:9" s="138" customFormat="1" x14ac:dyDescent="0.35">
      <c r="H1949" s="197"/>
      <c r="I1949" s="197"/>
    </row>
    <row r="1950" spans="8:9" s="138" customFormat="1" x14ac:dyDescent="0.35">
      <c r="H1950" s="197"/>
      <c r="I1950" s="197"/>
    </row>
    <row r="1951" spans="8:9" s="138" customFormat="1" x14ac:dyDescent="0.35">
      <c r="H1951" s="197"/>
      <c r="I1951" s="197"/>
    </row>
    <row r="1952" spans="8:9" s="138" customFormat="1" x14ac:dyDescent="0.35">
      <c r="H1952" s="197"/>
      <c r="I1952" s="197"/>
    </row>
    <row r="1953" spans="8:9" s="138" customFormat="1" x14ac:dyDescent="0.35">
      <c r="H1953" s="197"/>
      <c r="I1953" s="197"/>
    </row>
    <row r="1954" spans="8:9" s="138" customFormat="1" x14ac:dyDescent="0.35">
      <c r="H1954" s="197"/>
      <c r="I1954" s="197"/>
    </row>
    <row r="1955" spans="8:9" s="138" customFormat="1" x14ac:dyDescent="0.35">
      <c r="H1955" s="197"/>
      <c r="I1955" s="197"/>
    </row>
    <row r="1956" spans="8:9" s="138" customFormat="1" x14ac:dyDescent="0.35">
      <c r="H1956" s="197"/>
      <c r="I1956" s="197"/>
    </row>
    <row r="1957" spans="8:9" s="138" customFormat="1" x14ac:dyDescent="0.35">
      <c r="H1957" s="197"/>
      <c r="I1957" s="197"/>
    </row>
    <row r="1958" spans="8:9" s="138" customFormat="1" x14ac:dyDescent="0.35">
      <c r="H1958" s="197"/>
      <c r="I1958" s="197"/>
    </row>
    <row r="1959" spans="8:9" s="138" customFormat="1" x14ac:dyDescent="0.35">
      <c r="H1959" s="197"/>
      <c r="I1959" s="197"/>
    </row>
    <row r="1960" spans="8:9" s="138" customFormat="1" x14ac:dyDescent="0.35">
      <c r="H1960" s="197"/>
      <c r="I1960" s="197"/>
    </row>
    <row r="1961" spans="8:9" s="138" customFormat="1" x14ac:dyDescent="0.35">
      <c r="H1961" s="197"/>
      <c r="I1961" s="197"/>
    </row>
    <row r="1962" spans="8:9" s="138" customFormat="1" x14ac:dyDescent="0.35">
      <c r="H1962" s="197"/>
      <c r="I1962" s="197"/>
    </row>
    <row r="1963" spans="8:9" s="138" customFormat="1" x14ac:dyDescent="0.35">
      <c r="H1963" s="197"/>
      <c r="I1963" s="197"/>
    </row>
    <row r="1964" spans="8:9" s="138" customFormat="1" x14ac:dyDescent="0.35">
      <c r="H1964" s="197"/>
      <c r="I1964" s="197"/>
    </row>
    <row r="1965" spans="8:9" s="138" customFormat="1" x14ac:dyDescent="0.35">
      <c r="H1965" s="197"/>
      <c r="I1965" s="197"/>
    </row>
    <row r="1966" spans="8:9" s="138" customFormat="1" x14ac:dyDescent="0.35">
      <c r="H1966" s="197"/>
      <c r="I1966" s="197"/>
    </row>
    <row r="1967" spans="8:9" s="138" customFormat="1" x14ac:dyDescent="0.35">
      <c r="H1967" s="197"/>
      <c r="I1967" s="197"/>
    </row>
    <row r="1968" spans="8:9" s="138" customFormat="1" x14ac:dyDescent="0.35">
      <c r="H1968" s="197"/>
      <c r="I1968" s="197"/>
    </row>
    <row r="1969" spans="8:9" s="138" customFormat="1" x14ac:dyDescent="0.35">
      <c r="H1969" s="197"/>
      <c r="I1969" s="197"/>
    </row>
    <row r="1970" spans="8:9" s="138" customFormat="1" x14ac:dyDescent="0.35">
      <c r="H1970" s="197"/>
      <c r="I1970" s="197"/>
    </row>
    <row r="1971" spans="8:9" s="138" customFormat="1" x14ac:dyDescent="0.35">
      <c r="H1971" s="197"/>
      <c r="I1971" s="197"/>
    </row>
    <row r="1972" spans="8:9" s="138" customFormat="1" x14ac:dyDescent="0.35">
      <c r="H1972" s="197"/>
      <c r="I1972" s="197"/>
    </row>
    <row r="1973" spans="8:9" s="138" customFormat="1" x14ac:dyDescent="0.35">
      <c r="H1973" s="197"/>
      <c r="I1973" s="197"/>
    </row>
    <row r="1974" spans="8:9" s="138" customFormat="1" x14ac:dyDescent="0.35">
      <c r="H1974" s="197"/>
      <c r="I1974" s="197"/>
    </row>
    <row r="1975" spans="8:9" s="138" customFormat="1" x14ac:dyDescent="0.35">
      <c r="H1975" s="197"/>
      <c r="I1975" s="197"/>
    </row>
    <row r="1976" spans="8:9" s="138" customFormat="1" x14ac:dyDescent="0.35">
      <c r="H1976" s="197"/>
      <c r="I1976" s="197"/>
    </row>
    <row r="1977" spans="8:9" s="138" customFormat="1" x14ac:dyDescent="0.35">
      <c r="H1977" s="197"/>
      <c r="I1977" s="197"/>
    </row>
    <row r="1978" spans="8:9" s="138" customFormat="1" x14ac:dyDescent="0.35">
      <c r="H1978" s="197"/>
      <c r="I1978" s="197"/>
    </row>
    <row r="1979" spans="8:9" s="138" customFormat="1" x14ac:dyDescent="0.35">
      <c r="H1979" s="197"/>
      <c r="I1979" s="197"/>
    </row>
    <row r="1980" spans="8:9" s="138" customFormat="1" x14ac:dyDescent="0.35">
      <c r="H1980" s="197"/>
      <c r="I1980" s="197"/>
    </row>
    <row r="1981" spans="8:9" s="138" customFormat="1" x14ac:dyDescent="0.35">
      <c r="H1981" s="197"/>
      <c r="I1981" s="197"/>
    </row>
    <row r="1982" spans="8:9" s="138" customFormat="1" x14ac:dyDescent="0.35">
      <c r="H1982" s="197"/>
      <c r="I1982" s="197"/>
    </row>
    <row r="1983" spans="8:9" s="138" customFormat="1" x14ac:dyDescent="0.35">
      <c r="H1983" s="197"/>
      <c r="I1983" s="197"/>
    </row>
    <row r="1984" spans="8:9" s="138" customFormat="1" x14ac:dyDescent="0.35">
      <c r="H1984" s="197"/>
      <c r="I1984" s="197"/>
    </row>
    <row r="1985" spans="8:9" s="138" customFormat="1" x14ac:dyDescent="0.35">
      <c r="H1985" s="197"/>
      <c r="I1985" s="197"/>
    </row>
    <row r="1986" spans="8:9" s="138" customFormat="1" x14ac:dyDescent="0.35">
      <c r="H1986" s="197"/>
      <c r="I1986" s="197"/>
    </row>
    <row r="1987" spans="8:9" s="138" customFormat="1" x14ac:dyDescent="0.35">
      <c r="H1987" s="197"/>
      <c r="I1987" s="197"/>
    </row>
    <row r="1988" spans="8:9" s="138" customFormat="1" x14ac:dyDescent="0.35">
      <c r="H1988" s="197"/>
      <c r="I1988" s="197"/>
    </row>
    <row r="1989" spans="8:9" s="138" customFormat="1" x14ac:dyDescent="0.35">
      <c r="H1989" s="197"/>
      <c r="I1989" s="197"/>
    </row>
    <row r="1990" spans="8:9" s="138" customFormat="1" x14ac:dyDescent="0.35">
      <c r="H1990" s="197"/>
      <c r="I1990" s="197"/>
    </row>
    <row r="1991" spans="8:9" s="138" customFormat="1" x14ac:dyDescent="0.35">
      <c r="H1991" s="197"/>
      <c r="I1991" s="197"/>
    </row>
    <row r="1992" spans="8:9" s="138" customFormat="1" x14ac:dyDescent="0.35">
      <c r="H1992" s="197"/>
      <c r="I1992" s="197"/>
    </row>
    <row r="1993" spans="8:9" s="138" customFormat="1" x14ac:dyDescent="0.35">
      <c r="H1993" s="197"/>
      <c r="I1993" s="197"/>
    </row>
    <row r="1994" spans="8:9" s="138" customFormat="1" x14ac:dyDescent="0.35">
      <c r="H1994" s="197"/>
      <c r="I1994" s="197"/>
    </row>
    <row r="1995" spans="8:9" s="138" customFormat="1" x14ac:dyDescent="0.35">
      <c r="H1995" s="197"/>
      <c r="I1995" s="197"/>
    </row>
    <row r="1996" spans="8:9" s="138" customFormat="1" x14ac:dyDescent="0.35">
      <c r="H1996" s="197"/>
      <c r="I1996" s="197"/>
    </row>
    <row r="1997" spans="8:9" s="138" customFormat="1" x14ac:dyDescent="0.35">
      <c r="H1997" s="197"/>
      <c r="I1997" s="197"/>
    </row>
    <row r="1998" spans="8:9" s="138" customFormat="1" x14ac:dyDescent="0.35">
      <c r="H1998" s="197"/>
      <c r="I1998" s="197"/>
    </row>
    <row r="1999" spans="8:9" s="138" customFormat="1" x14ac:dyDescent="0.35">
      <c r="H1999" s="197"/>
      <c r="I1999" s="197"/>
    </row>
    <row r="2000" spans="8:9" s="138" customFormat="1" x14ac:dyDescent="0.35">
      <c r="H2000" s="197"/>
      <c r="I2000" s="197"/>
    </row>
    <row r="2001" spans="8:9" s="138" customFormat="1" x14ac:dyDescent="0.35">
      <c r="H2001" s="197"/>
      <c r="I2001" s="197"/>
    </row>
    <row r="2002" spans="8:9" s="138" customFormat="1" x14ac:dyDescent="0.35">
      <c r="H2002" s="197"/>
      <c r="I2002" s="197"/>
    </row>
    <row r="2003" spans="8:9" s="138" customFormat="1" x14ac:dyDescent="0.35">
      <c r="H2003" s="197"/>
      <c r="I2003" s="197"/>
    </row>
    <row r="2004" spans="8:9" s="138" customFormat="1" x14ac:dyDescent="0.35">
      <c r="H2004" s="197"/>
      <c r="I2004" s="197"/>
    </row>
    <row r="2005" spans="8:9" s="138" customFormat="1" x14ac:dyDescent="0.35">
      <c r="H2005" s="197"/>
      <c r="I2005" s="197"/>
    </row>
    <row r="2006" spans="8:9" s="138" customFormat="1" x14ac:dyDescent="0.35">
      <c r="H2006" s="197"/>
      <c r="I2006" s="197"/>
    </row>
    <row r="2007" spans="8:9" s="138" customFormat="1" x14ac:dyDescent="0.35">
      <c r="H2007" s="197"/>
      <c r="I2007" s="197"/>
    </row>
    <row r="2008" spans="8:9" s="138" customFormat="1" x14ac:dyDescent="0.35">
      <c r="H2008" s="197"/>
      <c r="I2008" s="197"/>
    </row>
    <row r="2009" spans="8:9" s="138" customFormat="1" x14ac:dyDescent="0.35">
      <c r="H2009" s="197"/>
      <c r="I2009" s="197"/>
    </row>
    <row r="2010" spans="8:9" s="138" customFormat="1" x14ac:dyDescent="0.35">
      <c r="H2010" s="197"/>
      <c r="I2010" s="197"/>
    </row>
    <row r="2011" spans="8:9" s="138" customFormat="1" x14ac:dyDescent="0.35">
      <c r="H2011" s="197"/>
      <c r="I2011" s="197"/>
    </row>
    <row r="2012" spans="8:9" s="138" customFormat="1" x14ac:dyDescent="0.35">
      <c r="H2012" s="197"/>
      <c r="I2012" s="197"/>
    </row>
    <row r="2013" spans="8:9" s="138" customFormat="1" x14ac:dyDescent="0.35">
      <c r="H2013" s="197"/>
      <c r="I2013" s="197"/>
    </row>
    <row r="2014" spans="8:9" s="138" customFormat="1" x14ac:dyDescent="0.35">
      <c r="H2014" s="197"/>
      <c r="I2014" s="197"/>
    </row>
    <row r="2015" spans="8:9" s="138" customFormat="1" x14ac:dyDescent="0.35">
      <c r="H2015" s="197"/>
      <c r="I2015" s="197"/>
    </row>
    <row r="2016" spans="8:9" s="138" customFormat="1" x14ac:dyDescent="0.35">
      <c r="H2016" s="197"/>
      <c r="I2016" s="197"/>
    </row>
    <row r="2017" spans="8:9" s="138" customFormat="1" x14ac:dyDescent="0.35">
      <c r="H2017" s="197"/>
      <c r="I2017" s="197"/>
    </row>
    <row r="2018" spans="8:9" s="138" customFormat="1" x14ac:dyDescent="0.35">
      <c r="H2018" s="197"/>
      <c r="I2018" s="197"/>
    </row>
    <row r="2019" spans="8:9" s="138" customFormat="1" x14ac:dyDescent="0.35">
      <c r="H2019" s="197"/>
      <c r="I2019" s="197"/>
    </row>
    <row r="2020" spans="8:9" s="138" customFormat="1" x14ac:dyDescent="0.35">
      <c r="H2020" s="197"/>
      <c r="I2020" s="197"/>
    </row>
    <row r="2021" spans="8:9" s="138" customFormat="1" x14ac:dyDescent="0.35">
      <c r="H2021" s="197"/>
      <c r="I2021" s="197"/>
    </row>
    <row r="2022" spans="8:9" s="138" customFormat="1" x14ac:dyDescent="0.35">
      <c r="H2022" s="197"/>
      <c r="I2022" s="197"/>
    </row>
    <row r="2023" spans="8:9" s="138" customFormat="1" x14ac:dyDescent="0.35">
      <c r="H2023" s="197"/>
      <c r="I2023" s="197"/>
    </row>
    <row r="2024" spans="8:9" s="138" customFormat="1" x14ac:dyDescent="0.35">
      <c r="H2024" s="197"/>
      <c r="I2024" s="197"/>
    </row>
    <row r="2025" spans="8:9" s="138" customFormat="1" x14ac:dyDescent="0.35">
      <c r="H2025" s="197"/>
      <c r="I2025" s="197"/>
    </row>
    <row r="2026" spans="8:9" s="138" customFormat="1" x14ac:dyDescent="0.35">
      <c r="H2026" s="197"/>
      <c r="I2026" s="197"/>
    </row>
    <row r="2027" spans="8:9" s="138" customFormat="1" x14ac:dyDescent="0.35">
      <c r="H2027" s="197"/>
      <c r="I2027" s="197"/>
    </row>
    <row r="2028" spans="8:9" s="138" customFormat="1" x14ac:dyDescent="0.35">
      <c r="H2028" s="197"/>
      <c r="I2028" s="197"/>
    </row>
    <row r="2029" spans="8:9" s="138" customFormat="1" x14ac:dyDescent="0.35">
      <c r="H2029" s="197"/>
      <c r="I2029" s="197"/>
    </row>
    <row r="2030" spans="8:9" s="138" customFormat="1" x14ac:dyDescent="0.35">
      <c r="H2030" s="197"/>
      <c r="I2030" s="197"/>
    </row>
    <row r="2031" spans="8:9" s="138" customFormat="1" x14ac:dyDescent="0.35">
      <c r="H2031" s="197"/>
      <c r="I2031" s="197"/>
    </row>
    <row r="2032" spans="8:9" s="138" customFormat="1" x14ac:dyDescent="0.35">
      <c r="H2032" s="197"/>
      <c r="I2032" s="197"/>
    </row>
    <row r="2033" spans="8:9" s="138" customFormat="1" x14ac:dyDescent="0.35">
      <c r="H2033" s="197"/>
      <c r="I2033" s="197"/>
    </row>
    <row r="2034" spans="8:9" s="138" customFormat="1" x14ac:dyDescent="0.35">
      <c r="H2034" s="197"/>
      <c r="I2034" s="197"/>
    </row>
    <row r="2035" spans="8:9" s="138" customFormat="1" x14ac:dyDescent="0.35">
      <c r="H2035" s="197"/>
      <c r="I2035" s="197"/>
    </row>
    <row r="2036" spans="8:9" s="138" customFormat="1" x14ac:dyDescent="0.35">
      <c r="H2036" s="197"/>
      <c r="I2036" s="197"/>
    </row>
    <row r="2037" spans="8:9" s="138" customFormat="1" x14ac:dyDescent="0.35">
      <c r="H2037" s="197"/>
      <c r="I2037" s="197"/>
    </row>
    <row r="2038" spans="8:9" s="138" customFormat="1" x14ac:dyDescent="0.35">
      <c r="H2038" s="197"/>
      <c r="I2038" s="197"/>
    </row>
    <row r="2039" spans="8:9" s="138" customFormat="1" x14ac:dyDescent="0.35">
      <c r="H2039" s="197"/>
      <c r="I2039" s="197"/>
    </row>
    <row r="2040" spans="8:9" s="138" customFormat="1" x14ac:dyDescent="0.35">
      <c r="H2040" s="197"/>
      <c r="I2040" s="197"/>
    </row>
    <row r="2041" spans="8:9" s="138" customFormat="1" x14ac:dyDescent="0.35">
      <c r="H2041" s="197"/>
      <c r="I2041" s="197"/>
    </row>
    <row r="2042" spans="8:9" s="138" customFormat="1" x14ac:dyDescent="0.35">
      <c r="H2042" s="197"/>
      <c r="I2042" s="197"/>
    </row>
    <row r="2043" spans="8:9" s="138" customFormat="1" x14ac:dyDescent="0.35">
      <c r="H2043" s="197"/>
      <c r="I2043" s="197"/>
    </row>
    <row r="2044" spans="8:9" s="138" customFormat="1" x14ac:dyDescent="0.35">
      <c r="H2044" s="197"/>
      <c r="I2044" s="197"/>
    </row>
    <row r="2045" spans="8:9" s="138" customFormat="1" x14ac:dyDescent="0.35">
      <c r="H2045" s="197"/>
      <c r="I2045" s="197"/>
    </row>
    <row r="2046" spans="8:9" s="138" customFormat="1" x14ac:dyDescent="0.35">
      <c r="H2046" s="197"/>
      <c r="I2046" s="197"/>
    </row>
    <row r="2047" spans="8:9" s="138" customFormat="1" x14ac:dyDescent="0.35">
      <c r="H2047" s="197"/>
      <c r="I2047" s="197"/>
    </row>
    <row r="2048" spans="8:9" s="138" customFormat="1" x14ac:dyDescent="0.35">
      <c r="H2048" s="197"/>
      <c r="I2048" s="197"/>
    </row>
    <row r="2049" spans="8:9" s="138" customFormat="1" x14ac:dyDescent="0.35">
      <c r="H2049" s="197"/>
      <c r="I2049" s="197"/>
    </row>
    <row r="2050" spans="8:9" s="138" customFormat="1" x14ac:dyDescent="0.35">
      <c r="H2050" s="197"/>
      <c r="I2050" s="197"/>
    </row>
    <row r="2051" spans="8:9" s="138" customFormat="1" x14ac:dyDescent="0.35">
      <c r="H2051" s="197"/>
      <c r="I2051" s="197"/>
    </row>
    <row r="2052" spans="8:9" s="138" customFormat="1" x14ac:dyDescent="0.35">
      <c r="H2052" s="197"/>
      <c r="I2052" s="197"/>
    </row>
    <row r="2053" spans="8:9" s="138" customFormat="1" x14ac:dyDescent="0.35">
      <c r="H2053" s="197"/>
      <c r="I2053" s="197"/>
    </row>
    <row r="2054" spans="8:9" s="138" customFormat="1" x14ac:dyDescent="0.35">
      <c r="H2054" s="197"/>
      <c r="I2054" s="197"/>
    </row>
    <row r="2055" spans="8:9" s="138" customFormat="1" x14ac:dyDescent="0.35">
      <c r="H2055" s="197"/>
      <c r="I2055" s="197"/>
    </row>
    <row r="2056" spans="8:9" s="138" customFormat="1" x14ac:dyDescent="0.35">
      <c r="H2056" s="197"/>
      <c r="I2056" s="197"/>
    </row>
    <row r="2057" spans="8:9" s="138" customFormat="1" x14ac:dyDescent="0.35">
      <c r="H2057" s="197"/>
      <c r="I2057" s="197"/>
    </row>
    <row r="2058" spans="8:9" s="138" customFormat="1" x14ac:dyDescent="0.35">
      <c r="H2058" s="197"/>
      <c r="I2058" s="197"/>
    </row>
    <row r="2059" spans="8:9" s="138" customFormat="1" x14ac:dyDescent="0.35">
      <c r="H2059" s="197"/>
      <c r="I2059" s="197"/>
    </row>
    <row r="2060" spans="8:9" s="138" customFormat="1" x14ac:dyDescent="0.35">
      <c r="H2060" s="197"/>
      <c r="I2060" s="197"/>
    </row>
    <row r="2061" spans="8:9" s="138" customFormat="1" x14ac:dyDescent="0.35">
      <c r="H2061" s="197"/>
      <c r="I2061" s="197"/>
    </row>
    <row r="2062" spans="8:9" s="138" customFormat="1" x14ac:dyDescent="0.35">
      <c r="H2062" s="197"/>
      <c r="I2062" s="197"/>
    </row>
    <row r="2063" spans="8:9" s="138" customFormat="1" x14ac:dyDescent="0.35">
      <c r="H2063" s="197"/>
      <c r="I2063" s="197"/>
    </row>
    <row r="2064" spans="8:9" s="138" customFormat="1" x14ac:dyDescent="0.35">
      <c r="H2064" s="197"/>
      <c r="I2064" s="197"/>
    </row>
    <row r="2065" spans="8:9" s="138" customFormat="1" x14ac:dyDescent="0.35">
      <c r="H2065" s="197"/>
      <c r="I2065" s="197"/>
    </row>
    <row r="2066" spans="8:9" s="138" customFormat="1" x14ac:dyDescent="0.35">
      <c r="H2066" s="197"/>
      <c r="I2066" s="197"/>
    </row>
    <row r="2067" spans="8:9" s="138" customFormat="1" x14ac:dyDescent="0.35">
      <c r="H2067" s="197"/>
      <c r="I2067" s="197"/>
    </row>
    <row r="2068" spans="8:9" s="138" customFormat="1" x14ac:dyDescent="0.35">
      <c r="H2068" s="197"/>
      <c r="I2068" s="197"/>
    </row>
    <row r="2069" spans="8:9" s="138" customFormat="1" x14ac:dyDescent="0.35">
      <c r="H2069" s="197"/>
      <c r="I2069" s="197"/>
    </row>
    <row r="2070" spans="8:9" s="138" customFormat="1" x14ac:dyDescent="0.35">
      <c r="H2070" s="197"/>
      <c r="I2070" s="197"/>
    </row>
    <row r="2071" spans="8:9" s="138" customFormat="1" x14ac:dyDescent="0.35">
      <c r="H2071" s="197"/>
      <c r="I2071" s="197"/>
    </row>
    <row r="2072" spans="8:9" s="138" customFormat="1" x14ac:dyDescent="0.35">
      <c r="H2072" s="197"/>
      <c r="I2072" s="197"/>
    </row>
    <row r="2073" spans="8:9" s="138" customFormat="1" x14ac:dyDescent="0.35">
      <c r="H2073" s="197"/>
      <c r="I2073" s="197"/>
    </row>
    <row r="2074" spans="8:9" s="138" customFormat="1" x14ac:dyDescent="0.35">
      <c r="H2074" s="197"/>
      <c r="I2074" s="197"/>
    </row>
    <row r="2075" spans="8:9" s="138" customFormat="1" x14ac:dyDescent="0.35">
      <c r="H2075" s="197"/>
      <c r="I2075" s="197"/>
    </row>
    <row r="2076" spans="8:9" s="138" customFormat="1" x14ac:dyDescent="0.35">
      <c r="H2076" s="197"/>
      <c r="I2076" s="197"/>
    </row>
    <row r="2077" spans="8:9" s="138" customFormat="1" x14ac:dyDescent="0.35">
      <c r="H2077" s="197"/>
      <c r="I2077" s="197"/>
    </row>
    <row r="2078" spans="8:9" s="138" customFormat="1" x14ac:dyDescent="0.35">
      <c r="H2078" s="197"/>
      <c r="I2078" s="197"/>
    </row>
    <row r="2079" spans="8:9" s="138" customFormat="1" x14ac:dyDescent="0.35">
      <c r="H2079" s="197"/>
      <c r="I2079" s="197"/>
    </row>
    <row r="2080" spans="8:9" s="138" customFormat="1" x14ac:dyDescent="0.35">
      <c r="H2080" s="197"/>
      <c r="I2080" s="197"/>
    </row>
    <row r="2081" spans="8:9" s="138" customFormat="1" x14ac:dyDescent="0.35">
      <c r="H2081" s="197"/>
      <c r="I2081" s="197"/>
    </row>
    <row r="2082" spans="8:9" s="138" customFormat="1" x14ac:dyDescent="0.35">
      <c r="H2082" s="197"/>
      <c r="I2082" s="197"/>
    </row>
    <row r="2083" spans="8:9" s="138" customFormat="1" x14ac:dyDescent="0.35">
      <c r="H2083" s="197"/>
      <c r="I2083" s="197"/>
    </row>
    <row r="2084" spans="8:9" s="138" customFormat="1" x14ac:dyDescent="0.35">
      <c r="H2084" s="197"/>
      <c r="I2084" s="197"/>
    </row>
    <row r="2085" spans="8:9" s="138" customFormat="1" x14ac:dyDescent="0.35">
      <c r="H2085" s="197"/>
      <c r="I2085" s="197"/>
    </row>
    <row r="2086" spans="8:9" s="138" customFormat="1" x14ac:dyDescent="0.35">
      <c r="H2086" s="197"/>
      <c r="I2086" s="197"/>
    </row>
    <row r="2087" spans="8:9" s="138" customFormat="1" x14ac:dyDescent="0.35">
      <c r="H2087" s="197"/>
      <c r="I2087" s="197"/>
    </row>
    <row r="2088" spans="8:9" s="138" customFormat="1" x14ac:dyDescent="0.35">
      <c r="H2088" s="197"/>
      <c r="I2088" s="197"/>
    </row>
    <row r="2089" spans="8:9" s="138" customFormat="1" x14ac:dyDescent="0.35">
      <c r="H2089" s="197"/>
      <c r="I2089" s="197"/>
    </row>
    <row r="2090" spans="8:9" s="138" customFormat="1" x14ac:dyDescent="0.35">
      <c r="H2090" s="197"/>
      <c r="I2090" s="197"/>
    </row>
    <row r="2091" spans="8:9" s="138" customFormat="1" x14ac:dyDescent="0.35">
      <c r="H2091" s="197"/>
      <c r="I2091" s="197"/>
    </row>
    <row r="2092" spans="8:9" s="138" customFormat="1" x14ac:dyDescent="0.35">
      <c r="H2092" s="197"/>
      <c r="I2092" s="197"/>
    </row>
    <row r="2093" spans="8:9" s="138" customFormat="1" x14ac:dyDescent="0.35">
      <c r="H2093" s="197"/>
      <c r="I2093" s="197"/>
    </row>
    <row r="2094" spans="8:9" s="138" customFormat="1" x14ac:dyDescent="0.35">
      <c r="H2094" s="197"/>
      <c r="I2094" s="197"/>
    </row>
    <row r="2095" spans="8:9" s="138" customFormat="1" x14ac:dyDescent="0.35">
      <c r="H2095" s="197"/>
      <c r="I2095" s="197"/>
    </row>
    <row r="2096" spans="8:9" s="138" customFormat="1" x14ac:dyDescent="0.35">
      <c r="H2096" s="197"/>
      <c r="I2096" s="197"/>
    </row>
    <row r="2097" spans="8:9" s="138" customFormat="1" x14ac:dyDescent="0.35">
      <c r="H2097" s="197"/>
      <c r="I2097" s="197"/>
    </row>
    <row r="2098" spans="8:9" s="138" customFormat="1" x14ac:dyDescent="0.35">
      <c r="H2098" s="197"/>
      <c r="I2098" s="197"/>
    </row>
    <row r="2099" spans="8:9" s="138" customFormat="1" x14ac:dyDescent="0.35">
      <c r="H2099" s="197"/>
      <c r="I2099" s="197"/>
    </row>
    <row r="2100" spans="8:9" s="138" customFormat="1" x14ac:dyDescent="0.35">
      <c r="H2100" s="197"/>
      <c r="I2100" s="197"/>
    </row>
    <row r="2101" spans="8:9" s="138" customFormat="1" x14ac:dyDescent="0.35">
      <c r="H2101" s="197"/>
      <c r="I2101" s="197"/>
    </row>
    <row r="2102" spans="8:9" s="138" customFormat="1" x14ac:dyDescent="0.35">
      <c r="H2102" s="197"/>
      <c r="I2102" s="197"/>
    </row>
    <row r="2103" spans="8:9" s="138" customFormat="1" x14ac:dyDescent="0.35">
      <c r="H2103" s="197"/>
      <c r="I2103" s="197"/>
    </row>
    <row r="2104" spans="8:9" s="138" customFormat="1" x14ac:dyDescent="0.35">
      <c r="H2104" s="197"/>
      <c r="I2104" s="197"/>
    </row>
    <row r="2105" spans="8:9" s="138" customFormat="1" x14ac:dyDescent="0.35">
      <c r="H2105" s="197"/>
      <c r="I2105" s="197"/>
    </row>
    <row r="2106" spans="8:9" s="138" customFormat="1" x14ac:dyDescent="0.35">
      <c r="H2106" s="197"/>
      <c r="I2106" s="197"/>
    </row>
    <row r="2107" spans="8:9" s="138" customFormat="1" x14ac:dyDescent="0.35">
      <c r="H2107" s="197"/>
      <c r="I2107" s="197"/>
    </row>
    <row r="2108" spans="8:9" s="138" customFormat="1" x14ac:dyDescent="0.35">
      <c r="H2108" s="197"/>
      <c r="I2108" s="197"/>
    </row>
    <row r="2109" spans="8:9" s="138" customFormat="1" x14ac:dyDescent="0.35">
      <c r="H2109" s="197"/>
      <c r="I2109" s="197"/>
    </row>
    <row r="2110" spans="8:9" s="138" customFormat="1" x14ac:dyDescent="0.35">
      <c r="H2110" s="197"/>
      <c r="I2110" s="197"/>
    </row>
    <row r="2111" spans="8:9" s="138" customFormat="1" x14ac:dyDescent="0.35">
      <c r="H2111" s="197"/>
      <c r="I2111" s="197"/>
    </row>
    <row r="2112" spans="8:9" s="138" customFormat="1" x14ac:dyDescent="0.35">
      <c r="H2112" s="197"/>
      <c r="I2112" s="197"/>
    </row>
    <row r="2113" spans="8:9" s="138" customFormat="1" x14ac:dyDescent="0.35">
      <c r="H2113" s="197"/>
      <c r="I2113" s="197"/>
    </row>
    <row r="2114" spans="8:9" s="138" customFormat="1" x14ac:dyDescent="0.35">
      <c r="H2114" s="197"/>
      <c r="I2114" s="197"/>
    </row>
    <row r="2115" spans="8:9" s="138" customFormat="1" x14ac:dyDescent="0.35">
      <c r="H2115" s="197"/>
      <c r="I2115" s="197"/>
    </row>
    <row r="2116" spans="8:9" s="138" customFormat="1" x14ac:dyDescent="0.35">
      <c r="H2116" s="197"/>
      <c r="I2116" s="197"/>
    </row>
    <row r="2117" spans="8:9" s="138" customFormat="1" x14ac:dyDescent="0.35">
      <c r="H2117" s="197"/>
      <c r="I2117" s="197"/>
    </row>
    <row r="2118" spans="8:9" s="138" customFormat="1" x14ac:dyDescent="0.35">
      <c r="H2118" s="197"/>
      <c r="I2118" s="197"/>
    </row>
    <row r="2119" spans="8:9" s="138" customFormat="1" x14ac:dyDescent="0.35">
      <c r="H2119" s="197"/>
      <c r="I2119" s="197"/>
    </row>
    <row r="2120" spans="8:9" s="138" customFormat="1" x14ac:dyDescent="0.35">
      <c r="H2120" s="197"/>
      <c r="I2120" s="197"/>
    </row>
    <row r="2121" spans="8:9" s="138" customFormat="1" x14ac:dyDescent="0.35">
      <c r="H2121" s="197"/>
      <c r="I2121" s="197"/>
    </row>
    <row r="2122" spans="8:9" s="138" customFormat="1" x14ac:dyDescent="0.35">
      <c r="H2122" s="197"/>
      <c r="I2122" s="197"/>
    </row>
    <row r="2123" spans="8:9" s="138" customFormat="1" x14ac:dyDescent="0.35">
      <c r="H2123" s="197"/>
      <c r="I2123" s="197"/>
    </row>
    <row r="2124" spans="8:9" s="138" customFormat="1" x14ac:dyDescent="0.35">
      <c r="H2124" s="197"/>
      <c r="I2124" s="197"/>
    </row>
    <row r="2125" spans="8:9" s="138" customFormat="1" x14ac:dyDescent="0.35">
      <c r="H2125" s="197"/>
      <c r="I2125" s="197"/>
    </row>
    <row r="2126" spans="8:9" s="138" customFormat="1" x14ac:dyDescent="0.35">
      <c r="H2126" s="197"/>
      <c r="I2126" s="197"/>
    </row>
    <row r="2127" spans="8:9" s="138" customFormat="1" x14ac:dyDescent="0.35">
      <c r="H2127" s="197"/>
      <c r="I2127" s="197"/>
    </row>
    <row r="2128" spans="8:9" s="138" customFormat="1" x14ac:dyDescent="0.35">
      <c r="H2128" s="197"/>
      <c r="I2128" s="197"/>
    </row>
    <row r="2129" spans="8:9" s="138" customFormat="1" x14ac:dyDescent="0.35">
      <c r="H2129" s="197"/>
      <c r="I2129" s="197"/>
    </row>
    <row r="2130" spans="8:9" s="138" customFormat="1" x14ac:dyDescent="0.35">
      <c r="H2130" s="197"/>
      <c r="I2130" s="197"/>
    </row>
    <row r="2131" spans="8:9" s="138" customFormat="1" x14ac:dyDescent="0.35">
      <c r="H2131" s="197"/>
      <c r="I2131" s="197"/>
    </row>
    <row r="2132" spans="8:9" s="138" customFormat="1" x14ac:dyDescent="0.35">
      <c r="H2132" s="197"/>
      <c r="I2132" s="197"/>
    </row>
    <row r="2133" spans="8:9" s="138" customFormat="1" x14ac:dyDescent="0.35">
      <c r="H2133" s="197"/>
      <c r="I2133" s="197"/>
    </row>
    <row r="2134" spans="8:9" s="138" customFormat="1" x14ac:dyDescent="0.35">
      <c r="H2134" s="197"/>
      <c r="I2134" s="197"/>
    </row>
    <row r="2135" spans="8:9" s="138" customFormat="1" x14ac:dyDescent="0.35">
      <c r="H2135" s="197"/>
      <c r="I2135" s="197"/>
    </row>
    <row r="2136" spans="8:9" s="138" customFormat="1" x14ac:dyDescent="0.35">
      <c r="H2136" s="197"/>
      <c r="I2136" s="197"/>
    </row>
    <row r="2137" spans="8:9" s="138" customFormat="1" x14ac:dyDescent="0.35">
      <c r="H2137" s="197"/>
      <c r="I2137" s="197"/>
    </row>
    <row r="2138" spans="8:9" s="138" customFormat="1" x14ac:dyDescent="0.35">
      <c r="H2138" s="197"/>
      <c r="I2138" s="197"/>
    </row>
    <row r="2139" spans="8:9" s="138" customFormat="1" x14ac:dyDescent="0.35">
      <c r="H2139" s="197"/>
      <c r="I2139" s="197"/>
    </row>
    <row r="2140" spans="8:9" s="138" customFormat="1" x14ac:dyDescent="0.35">
      <c r="H2140" s="197"/>
      <c r="I2140" s="197"/>
    </row>
    <row r="2141" spans="8:9" s="138" customFormat="1" x14ac:dyDescent="0.35">
      <c r="H2141" s="197"/>
      <c r="I2141" s="197"/>
    </row>
    <row r="2142" spans="8:9" s="138" customFormat="1" x14ac:dyDescent="0.35">
      <c r="H2142" s="197"/>
      <c r="I2142" s="197"/>
    </row>
    <row r="2143" spans="8:9" s="138" customFormat="1" x14ac:dyDescent="0.35">
      <c r="H2143" s="197"/>
      <c r="I2143" s="197"/>
    </row>
    <row r="2144" spans="8:9" s="138" customFormat="1" x14ac:dyDescent="0.35">
      <c r="H2144" s="197"/>
      <c r="I2144" s="197"/>
    </row>
    <row r="2145" spans="8:9" s="138" customFormat="1" x14ac:dyDescent="0.35">
      <c r="H2145" s="197"/>
      <c r="I2145" s="197"/>
    </row>
    <row r="2146" spans="8:9" s="138" customFormat="1" x14ac:dyDescent="0.35">
      <c r="H2146" s="197"/>
      <c r="I2146" s="197"/>
    </row>
    <row r="2147" spans="8:9" s="138" customFormat="1" x14ac:dyDescent="0.35">
      <c r="H2147" s="197"/>
      <c r="I2147" s="197"/>
    </row>
    <row r="2148" spans="8:9" s="138" customFormat="1" x14ac:dyDescent="0.35">
      <c r="H2148" s="197"/>
      <c r="I2148" s="197"/>
    </row>
    <row r="2149" spans="8:9" s="138" customFormat="1" x14ac:dyDescent="0.35">
      <c r="H2149" s="197"/>
      <c r="I2149" s="197"/>
    </row>
    <row r="2150" spans="8:9" s="138" customFormat="1" x14ac:dyDescent="0.35">
      <c r="H2150" s="197"/>
      <c r="I2150" s="197"/>
    </row>
    <row r="2151" spans="8:9" s="138" customFormat="1" x14ac:dyDescent="0.35">
      <c r="H2151" s="197"/>
      <c r="I2151" s="197"/>
    </row>
    <row r="2152" spans="8:9" s="138" customFormat="1" x14ac:dyDescent="0.35">
      <c r="H2152" s="197"/>
      <c r="I2152" s="197"/>
    </row>
    <row r="2153" spans="8:9" s="138" customFormat="1" x14ac:dyDescent="0.35">
      <c r="H2153" s="197"/>
      <c r="I2153" s="197"/>
    </row>
    <row r="2154" spans="8:9" s="138" customFormat="1" x14ac:dyDescent="0.35">
      <c r="H2154" s="197"/>
      <c r="I2154" s="197"/>
    </row>
    <row r="2155" spans="8:9" s="138" customFormat="1" x14ac:dyDescent="0.35">
      <c r="H2155" s="197"/>
      <c r="I2155" s="197"/>
    </row>
    <row r="2156" spans="8:9" s="138" customFormat="1" x14ac:dyDescent="0.35">
      <c r="H2156" s="197"/>
      <c r="I2156" s="197"/>
    </row>
    <row r="2157" spans="8:9" s="138" customFormat="1" x14ac:dyDescent="0.35">
      <c r="H2157" s="197"/>
      <c r="I2157" s="197"/>
    </row>
    <row r="2158" spans="8:9" s="138" customFormat="1" x14ac:dyDescent="0.35">
      <c r="H2158" s="197"/>
      <c r="I2158" s="197"/>
    </row>
    <row r="2159" spans="8:9" s="138" customFormat="1" x14ac:dyDescent="0.35">
      <c r="H2159" s="197"/>
      <c r="I2159" s="197"/>
    </row>
    <row r="2160" spans="8:9" s="138" customFormat="1" x14ac:dyDescent="0.35">
      <c r="H2160" s="197"/>
      <c r="I2160" s="197"/>
    </row>
    <row r="2161" spans="8:9" s="138" customFormat="1" x14ac:dyDescent="0.35">
      <c r="H2161" s="197"/>
      <c r="I2161" s="197"/>
    </row>
    <row r="2162" spans="8:9" s="138" customFormat="1" x14ac:dyDescent="0.35">
      <c r="H2162" s="197"/>
      <c r="I2162" s="197"/>
    </row>
    <row r="2163" spans="8:9" s="138" customFormat="1" x14ac:dyDescent="0.35">
      <c r="H2163" s="197"/>
      <c r="I2163" s="197"/>
    </row>
    <row r="2164" spans="8:9" s="138" customFormat="1" x14ac:dyDescent="0.35">
      <c r="H2164" s="197"/>
      <c r="I2164" s="197"/>
    </row>
    <row r="2165" spans="8:9" s="138" customFormat="1" x14ac:dyDescent="0.35">
      <c r="H2165" s="197"/>
      <c r="I2165" s="197"/>
    </row>
    <row r="2166" spans="8:9" s="138" customFormat="1" x14ac:dyDescent="0.35">
      <c r="H2166" s="197"/>
      <c r="I2166" s="197"/>
    </row>
    <row r="2167" spans="8:9" s="138" customFormat="1" x14ac:dyDescent="0.35">
      <c r="H2167" s="197"/>
      <c r="I2167" s="197"/>
    </row>
    <row r="2168" spans="8:9" s="138" customFormat="1" x14ac:dyDescent="0.35">
      <c r="H2168" s="197"/>
      <c r="I2168" s="197"/>
    </row>
    <row r="2169" spans="8:9" s="138" customFormat="1" x14ac:dyDescent="0.35">
      <c r="H2169" s="197"/>
      <c r="I2169" s="197"/>
    </row>
    <row r="2170" spans="8:9" s="138" customFormat="1" x14ac:dyDescent="0.35">
      <c r="H2170" s="197"/>
      <c r="I2170" s="197"/>
    </row>
    <row r="2171" spans="8:9" s="138" customFormat="1" x14ac:dyDescent="0.35">
      <c r="H2171" s="197"/>
      <c r="I2171" s="197"/>
    </row>
    <row r="2172" spans="8:9" s="138" customFormat="1" x14ac:dyDescent="0.35">
      <c r="H2172" s="197"/>
      <c r="I2172" s="197"/>
    </row>
    <row r="2173" spans="8:9" s="138" customFormat="1" x14ac:dyDescent="0.35">
      <c r="H2173" s="197"/>
      <c r="I2173" s="197"/>
    </row>
    <row r="2174" spans="8:9" s="138" customFormat="1" x14ac:dyDescent="0.35">
      <c r="H2174" s="197"/>
      <c r="I2174" s="197"/>
    </row>
    <row r="2175" spans="8:9" s="138" customFormat="1" x14ac:dyDescent="0.35">
      <c r="H2175" s="197"/>
      <c r="I2175" s="197"/>
    </row>
    <row r="2176" spans="8:9" s="138" customFormat="1" x14ac:dyDescent="0.35">
      <c r="H2176" s="197"/>
      <c r="I2176" s="197"/>
    </row>
    <row r="2177" spans="8:9" s="138" customFormat="1" x14ac:dyDescent="0.35">
      <c r="H2177" s="197"/>
      <c r="I2177" s="197"/>
    </row>
    <row r="2178" spans="8:9" s="138" customFormat="1" x14ac:dyDescent="0.35">
      <c r="H2178" s="197"/>
      <c r="I2178" s="197"/>
    </row>
    <row r="2179" spans="8:9" s="138" customFormat="1" x14ac:dyDescent="0.35">
      <c r="H2179" s="197"/>
      <c r="I2179" s="197"/>
    </row>
    <row r="2180" spans="8:9" s="138" customFormat="1" x14ac:dyDescent="0.35">
      <c r="H2180" s="197"/>
      <c r="I2180" s="197"/>
    </row>
    <row r="2181" spans="8:9" s="138" customFormat="1" x14ac:dyDescent="0.35">
      <c r="H2181" s="197"/>
      <c r="I2181" s="197"/>
    </row>
    <row r="2182" spans="8:9" s="138" customFormat="1" x14ac:dyDescent="0.35">
      <c r="H2182" s="197"/>
      <c r="I2182" s="197"/>
    </row>
    <row r="2183" spans="8:9" s="138" customFormat="1" x14ac:dyDescent="0.35">
      <c r="H2183" s="197"/>
      <c r="I2183" s="197"/>
    </row>
    <row r="2184" spans="8:9" s="138" customFormat="1" x14ac:dyDescent="0.35">
      <c r="H2184" s="197"/>
      <c r="I2184" s="197"/>
    </row>
    <row r="2185" spans="8:9" s="138" customFormat="1" x14ac:dyDescent="0.35">
      <c r="H2185" s="197"/>
      <c r="I2185" s="197"/>
    </row>
    <row r="2186" spans="8:9" s="138" customFormat="1" x14ac:dyDescent="0.35">
      <c r="H2186" s="197"/>
      <c r="I2186" s="197"/>
    </row>
    <row r="2187" spans="8:9" s="138" customFormat="1" x14ac:dyDescent="0.35">
      <c r="H2187" s="197"/>
      <c r="I2187" s="197"/>
    </row>
    <row r="2188" spans="8:9" s="138" customFormat="1" x14ac:dyDescent="0.35">
      <c r="H2188" s="197"/>
      <c r="I2188" s="197"/>
    </row>
    <row r="2189" spans="8:9" s="138" customFormat="1" x14ac:dyDescent="0.35">
      <c r="H2189" s="197"/>
      <c r="I2189" s="197"/>
    </row>
    <row r="2190" spans="8:9" s="138" customFormat="1" x14ac:dyDescent="0.35">
      <c r="H2190" s="197"/>
      <c r="I2190" s="197"/>
    </row>
    <row r="2191" spans="8:9" s="138" customFormat="1" x14ac:dyDescent="0.35">
      <c r="H2191" s="197"/>
      <c r="I2191" s="197"/>
    </row>
    <row r="2192" spans="8:9" s="138" customFormat="1" x14ac:dyDescent="0.35">
      <c r="H2192" s="197"/>
      <c r="I2192" s="197"/>
    </row>
    <row r="2193" spans="8:9" s="138" customFormat="1" x14ac:dyDescent="0.35">
      <c r="H2193" s="197"/>
      <c r="I2193" s="197"/>
    </row>
    <row r="2194" spans="8:9" s="138" customFormat="1" x14ac:dyDescent="0.35">
      <c r="H2194" s="197"/>
      <c r="I2194" s="197"/>
    </row>
    <row r="2195" spans="8:9" s="138" customFormat="1" x14ac:dyDescent="0.35">
      <c r="H2195" s="197"/>
      <c r="I2195" s="197"/>
    </row>
    <row r="2196" spans="8:9" s="138" customFormat="1" x14ac:dyDescent="0.35">
      <c r="H2196" s="197"/>
      <c r="I2196" s="197"/>
    </row>
    <row r="2197" spans="8:9" s="138" customFormat="1" x14ac:dyDescent="0.35">
      <c r="H2197" s="197"/>
      <c r="I2197" s="197"/>
    </row>
    <row r="2198" spans="8:9" s="138" customFormat="1" x14ac:dyDescent="0.35">
      <c r="H2198" s="197"/>
      <c r="I2198" s="197"/>
    </row>
    <row r="2199" spans="8:9" s="138" customFormat="1" x14ac:dyDescent="0.35">
      <c r="H2199" s="197"/>
      <c r="I2199" s="197"/>
    </row>
    <row r="2200" spans="8:9" s="138" customFormat="1" x14ac:dyDescent="0.35">
      <c r="H2200" s="197"/>
      <c r="I2200" s="197"/>
    </row>
    <row r="2201" spans="8:9" s="138" customFormat="1" x14ac:dyDescent="0.35">
      <c r="H2201" s="197"/>
      <c r="I2201" s="197"/>
    </row>
    <row r="2202" spans="8:9" s="138" customFormat="1" x14ac:dyDescent="0.35">
      <c r="H2202" s="197"/>
      <c r="I2202" s="197"/>
    </row>
    <row r="2203" spans="8:9" s="138" customFormat="1" x14ac:dyDescent="0.35">
      <c r="H2203" s="197"/>
      <c r="I2203" s="197"/>
    </row>
    <row r="2204" spans="8:9" s="138" customFormat="1" x14ac:dyDescent="0.35">
      <c r="H2204" s="197"/>
      <c r="I2204" s="197"/>
    </row>
    <row r="2205" spans="8:9" s="138" customFormat="1" x14ac:dyDescent="0.35">
      <c r="H2205" s="197"/>
      <c r="I2205" s="197"/>
    </row>
    <row r="2206" spans="8:9" s="138" customFormat="1" x14ac:dyDescent="0.35">
      <c r="H2206" s="197"/>
      <c r="I2206" s="197"/>
    </row>
    <row r="2207" spans="8:9" s="138" customFormat="1" x14ac:dyDescent="0.35">
      <c r="H2207" s="197"/>
      <c r="I2207" s="197"/>
    </row>
    <row r="2208" spans="8:9" s="138" customFormat="1" x14ac:dyDescent="0.35">
      <c r="H2208" s="197"/>
      <c r="I2208" s="197"/>
    </row>
    <row r="2209" spans="8:9" s="138" customFormat="1" x14ac:dyDescent="0.35">
      <c r="H2209" s="197"/>
      <c r="I2209" s="197"/>
    </row>
    <row r="2210" spans="8:9" s="138" customFormat="1" x14ac:dyDescent="0.35">
      <c r="H2210" s="197"/>
      <c r="I2210" s="197"/>
    </row>
    <row r="2211" spans="8:9" s="138" customFormat="1" x14ac:dyDescent="0.35">
      <c r="H2211" s="197"/>
      <c r="I2211" s="197"/>
    </row>
    <row r="2212" spans="8:9" s="138" customFormat="1" x14ac:dyDescent="0.35">
      <c r="H2212" s="197"/>
      <c r="I2212" s="197"/>
    </row>
    <row r="2213" spans="8:9" s="138" customFormat="1" x14ac:dyDescent="0.35">
      <c r="H2213" s="197"/>
      <c r="I2213" s="197"/>
    </row>
    <row r="2214" spans="8:9" s="138" customFormat="1" x14ac:dyDescent="0.35">
      <c r="H2214" s="197"/>
      <c r="I2214" s="197"/>
    </row>
    <row r="2215" spans="8:9" s="138" customFormat="1" x14ac:dyDescent="0.35">
      <c r="H2215" s="197"/>
      <c r="I2215" s="197"/>
    </row>
    <row r="2216" spans="8:9" s="138" customFormat="1" x14ac:dyDescent="0.35">
      <c r="H2216" s="197"/>
      <c r="I2216" s="197"/>
    </row>
    <row r="2217" spans="8:9" s="138" customFormat="1" x14ac:dyDescent="0.35">
      <c r="H2217" s="197"/>
      <c r="I2217" s="197"/>
    </row>
    <row r="2218" spans="8:9" s="138" customFormat="1" x14ac:dyDescent="0.35">
      <c r="H2218" s="197"/>
      <c r="I2218" s="197"/>
    </row>
    <row r="2219" spans="8:9" s="138" customFormat="1" x14ac:dyDescent="0.35">
      <c r="H2219" s="197"/>
      <c r="I2219" s="197"/>
    </row>
    <row r="2220" spans="8:9" s="138" customFormat="1" x14ac:dyDescent="0.35">
      <c r="H2220" s="197"/>
      <c r="I2220" s="197"/>
    </row>
    <row r="2221" spans="8:9" s="138" customFormat="1" x14ac:dyDescent="0.35">
      <c r="H2221" s="197"/>
      <c r="I2221" s="197"/>
    </row>
    <row r="2222" spans="8:9" s="138" customFormat="1" x14ac:dyDescent="0.35">
      <c r="H2222" s="197"/>
      <c r="I2222" s="197"/>
    </row>
    <row r="2223" spans="8:9" s="138" customFormat="1" x14ac:dyDescent="0.35">
      <c r="H2223" s="197"/>
      <c r="I2223" s="197"/>
    </row>
    <row r="2224" spans="8:9" s="138" customFormat="1" x14ac:dyDescent="0.35">
      <c r="H2224" s="197"/>
      <c r="I2224" s="197"/>
    </row>
    <row r="2225" spans="8:9" s="138" customFormat="1" x14ac:dyDescent="0.35">
      <c r="H2225" s="197"/>
      <c r="I2225" s="197"/>
    </row>
    <row r="2226" spans="8:9" s="138" customFormat="1" x14ac:dyDescent="0.35">
      <c r="H2226" s="197"/>
      <c r="I2226" s="197"/>
    </row>
    <row r="2227" spans="8:9" s="138" customFormat="1" x14ac:dyDescent="0.35">
      <c r="H2227" s="197"/>
      <c r="I2227" s="197"/>
    </row>
    <row r="2228" spans="8:9" s="138" customFormat="1" x14ac:dyDescent="0.35">
      <c r="H2228" s="197"/>
      <c r="I2228" s="197"/>
    </row>
    <row r="2229" spans="8:9" s="138" customFormat="1" x14ac:dyDescent="0.35">
      <c r="H2229" s="197"/>
      <c r="I2229" s="197"/>
    </row>
    <row r="2230" spans="8:9" s="138" customFormat="1" x14ac:dyDescent="0.35">
      <c r="H2230" s="197"/>
      <c r="I2230" s="197"/>
    </row>
    <row r="2231" spans="8:9" s="138" customFormat="1" x14ac:dyDescent="0.35">
      <c r="H2231" s="197"/>
      <c r="I2231" s="197"/>
    </row>
    <row r="2232" spans="8:9" s="138" customFormat="1" x14ac:dyDescent="0.35">
      <c r="H2232" s="197"/>
      <c r="I2232" s="197"/>
    </row>
    <row r="2233" spans="8:9" s="138" customFormat="1" x14ac:dyDescent="0.35">
      <c r="H2233" s="197"/>
      <c r="I2233" s="197"/>
    </row>
    <row r="2234" spans="8:9" s="138" customFormat="1" x14ac:dyDescent="0.35">
      <c r="H2234" s="197"/>
      <c r="I2234" s="197"/>
    </row>
    <row r="2235" spans="8:9" s="138" customFormat="1" x14ac:dyDescent="0.35">
      <c r="H2235" s="197"/>
      <c r="I2235" s="197"/>
    </row>
    <row r="2236" spans="8:9" s="138" customFormat="1" x14ac:dyDescent="0.35">
      <c r="H2236" s="197"/>
      <c r="I2236" s="197"/>
    </row>
    <row r="2237" spans="8:9" s="138" customFormat="1" x14ac:dyDescent="0.35">
      <c r="H2237" s="197"/>
      <c r="I2237" s="197"/>
    </row>
    <row r="2238" spans="8:9" s="138" customFormat="1" x14ac:dyDescent="0.35">
      <c r="H2238" s="197"/>
      <c r="I2238" s="197"/>
    </row>
    <row r="2239" spans="8:9" s="138" customFormat="1" x14ac:dyDescent="0.35">
      <c r="H2239" s="197"/>
      <c r="I2239" s="197"/>
    </row>
    <row r="2240" spans="8:9" s="138" customFormat="1" x14ac:dyDescent="0.35">
      <c r="H2240" s="197"/>
      <c r="I2240" s="197"/>
    </row>
    <row r="2241" spans="8:9" s="138" customFormat="1" x14ac:dyDescent="0.35">
      <c r="H2241" s="197"/>
      <c r="I2241" s="197"/>
    </row>
    <row r="2242" spans="8:9" s="138" customFormat="1" x14ac:dyDescent="0.35">
      <c r="H2242" s="197"/>
      <c r="I2242" s="197"/>
    </row>
    <row r="2243" spans="8:9" s="138" customFormat="1" x14ac:dyDescent="0.35">
      <c r="H2243" s="197"/>
      <c r="I2243" s="197"/>
    </row>
    <row r="2244" spans="8:9" s="138" customFormat="1" x14ac:dyDescent="0.35">
      <c r="H2244" s="197"/>
      <c r="I2244" s="197"/>
    </row>
    <row r="2245" spans="8:9" s="138" customFormat="1" x14ac:dyDescent="0.35">
      <c r="H2245" s="197"/>
      <c r="I2245" s="197"/>
    </row>
    <row r="2246" spans="8:9" s="138" customFormat="1" x14ac:dyDescent="0.35">
      <c r="H2246" s="197"/>
      <c r="I2246" s="197"/>
    </row>
    <row r="2247" spans="8:9" s="138" customFormat="1" x14ac:dyDescent="0.35">
      <c r="H2247" s="197"/>
      <c r="I2247" s="197"/>
    </row>
    <row r="2248" spans="8:9" s="138" customFormat="1" x14ac:dyDescent="0.35">
      <c r="H2248" s="197"/>
      <c r="I2248" s="197"/>
    </row>
    <row r="2249" spans="8:9" s="138" customFormat="1" x14ac:dyDescent="0.35">
      <c r="H2249" s="197"/>
      <c r="I2249" s="197"/>
    </row>
    <row r="2250" spans="8:9" s="138" customFormat="1" x14ac:dyDescent="0.35">
      <c r="H2250" s="197"/>
      <c r="I2250" s="197"/>
    </row>
    <row r="2251" spans="8:9" s="138" customFormat="1" x14ac:dyDescent="0.35">
      <c r="H2251" s="197"/>
      <c r="I2251" s="197"/>
    </row>
    <row r="2252" spans="8:9" s="138" customFormat="1" x14ac:dyDescent="0.35">
      <c r="H2252" s="197"/>
      <c r="I2252" s="197"/>
    </row>
    <row r="2253" spans="8:9" s="138" customFormat="1" x14ac:dyDescent="0.35">
      <c r="H2253" s="197"/>
      <c r="I2253" s="197"/>
    </row>
    <row r="2254" spans="8:9" s="138" customFormat="1" x14ac:dyDescent="0.35">
      <c r="H2254" s="197"/>
      <c r="I2254" s="197"/>
    </row>
    <row r="2255" spans="8:9" s="138" customFormat="1" x14ac:dyDescent="0.35">
      <c r="H2255" s="197"/>
      <c r="I2255" s="197"/>
    </row>
    <row r="2256" spans="8:9" s="138" customFormat="1" x14ac:dyDescent="0.35">
      <c r="H2256" s="197"/>
      <c r="I2256" s="197"/>
    </row>
    <row r="2257" spans="8:9" s="138" customFormat="1" x14ac:dyDescent="0.35">
      <c r="H2257" s="197"/>
      <c r="I2257" s="197"/>
    </row>
    <row r="2258" spans="8:9" s="138" customFormat="1" x14ac:dyDescent="0.35">
      <c r="H2258" s="197"/>
      <c r="I2258" s="197"/>
    </row>
    <row r="2259" spans="8:9" s="138" customFormat="1" x14ac:dyDescent="0.35">
      <c r="H2259" s="197"/>
      <c r="I2259" s="197"/>
    </row>
    <row r="2260" spans="8:9" s="138" customFormat="1" x14ac:dyDescent="0.35">
      <c r="H2260" s="197"/>
      <c r="I2260" s="197"/>
    </row>
    <row r="2261" spans="8:9" s="138" customFormat="1" x14ac:dyDescent="0.35">
      <c r="H2261" s="197"/>
      <c r="I2261" s="197"/>
    </row>
    <row r="2262" spans="8:9" s="138" customFormat="1" x14ac:dyDescent="0.35">
      <c r="H2262" s="197"/>
      <c r="I2262" s="197"/>
    </row>
    <row r="2263" spans="8:9" s="138" customFormat="1" x14ac:dyDescent="0.35">
      <c r="H2263" s="197"/>
      <c r="I2263" s="197"/>
    </row>
    <row r="2264" spans="8:9" s="138" customFormat="1" x14ac:dyDescent="0.35">
      <c r="H2264" s="197"/>
      <c r="I2264" s="197"/>
    </row>
    <row r="2265" spans="8:9" s="138" customFormat="1" x14ac:dyDescent="0.35">
      <c r="H2265" s="197"/>
      <c r="I2265" s="197"/>
    </row>
    <row r="2266" spans="8:9" s="138" customFormat="1" x14ac:dyDescent="0.35">
      <c r="H2266" s="197"/>
      <c r="I2266" s="197"/>
    </row>
    <row r="2267" spans="8:9" s="138" customFormat="1" x14ac:dyDescent="0.35">
      <c r="H2267" s="197"/>
      <c r="I2267" s="197"/>
    </row>
    <row r="2268" spans="8:9" s="138" customFormat="1" x14ac:dyDescent="0.35">
      <c r="H2268" s="197"/>
      <c r="I2268" s="197"/>
    </row>
    <row r="2269" spans="8:9" s="138" customFormat="1" x14ac:dyDescent="0.35">
      <c r="H2269" s="197"/>
      <c r="I2269" s="197"/>
    </row>
    <row r="2270" spans="8:9" s="138" customFormat="1" x14ac:dyDescent="0.35">
      <c r="H2270" s="197"/>
      <c r="I2270" s="197"/>
    </row>
    <row r="2271" spans="8:9" s="138" customFormat="1" x14ac:dyDescent="0.35">
      <c r="H2271" s="197"/>
      <c r="I2271" s="197"/>
    </row>
    <row r="2272" spans="8:9" s="138" customFormat="1" x14ac:dyDescent="0.35">
      <c r="H2272" s="197"/>
      <c r="I2272" s="197"/>
    </row>
    <row r="2273" spans="8:9" s="138" customFormat="1" x14ac:dyDescent="0.35">
      <c r="H2273" s="197"/>
      <c r="I2273" s="197"/>
    </row>
    <row r="2274" spans="8:9" s="138" customFormat="1" x14ac:dyDescent="0.35">
      <c r="H2274" s="197"/>
      <c r="I2274" s="197"/>
    </row>
    <row r="2275" spans="8:9" s="138" customFormat="1" x14ac:dyDescent="0.35">
      <c r="H2275" s="197"/>
      <c r="I2275" s="197"/>
    </row>
    <row r="2276" spans="8:9" s="138" customFormat="1" x14ac:dyDescent="0.35">
      <c r="H2276" s="197"/>
      <c r="I2276" s="197"/>
    </row>
    <row r="2277" spans="8:9" s="138" customFormat="1" x14ac:dyDescent="0.35">
      <c r="H2277" s="197"/>
      <c r="I2277" s="197"/>
    </row>
    <row r="2278" spans="8:9" s="138" customFormat="1" x14ac:dyDescent="0.35">
      <c r="H2278" s="197"/>
      <c r="I2278" s="197"/>
    </row>
    <row r="2279" spans="8:9" s="138" customFormat="1" x14ac:dyDescent="0.35">
      <c r="H2279" s="197"/>
      <c r="I2279" s="197"/>
    </row>
    <row r="2280" spans="8:9" s="138" customFormat="1" x14ac:dyDescent="0.35">
      <c r="H2280" s="197"/>
      <c r="I2280" s="197"/>
    </row>
    <row r="2281" spans="8:9" s="138" customFormat="1" x14ac:dyDescent="0.35">
      <c r="H2281" s="197"/>
      <c r="I2281" s="197"/>
    </row>
    <row r="2282" spans="8:9" s="138" customFormat="1" x14ac:dyDescent="0.35">
      <c r="H2282" s="197"/>
      <c r="I2282" s="197"/>
    </row>
    <row r="2283" spans="8:9" s="138" customFormat="1" x14ac:dyDescent="0.35">
      <c r="H2283" s="197"/>
      <c r="I2283" s="197"/>
    </row>
    <row r="2284" spans="8:9" s="138" customFormat="1" x14ac:dyDescent="0.35">
      <c r="H2284" s="197"/>
      <c r="I2284" s="197"/>
    </row>
    <row r="2285" spans="8:9" s="138" customFormat="1" x14ac:dyDescent="0.35">
      <c r="H2285" s="197"/>
      <c r="I2285" s="197"/>
    </row>
    <row r="2286" spans="8:9" s="138" customFormat="1" x14ac:dyDescent="0.35">
      <c r="H2286" s="197"/>
      <c r="I2286" s="197"/>
    </row>
    <row r="2287" spans="8:9" s="138" customFormat="1" x14ac:dyDescent="0.35">
      <c r="H2287" s="197"/>
      <c r="I2287" s="197"/>
    </row>
    <row r="2288" spans="8:9" s="138" customFormat="1" x14ac:dyDescent="0.35">
      <c r="H2288" s="197"/>
      <c r="I2288" s="197"/>
    </row>
    <row r="2289" spans="8:9" s="138" customFormat="1" x14ac:dyDescent="0.35">
      <c r="H2289" s="197"/>
      <c r="I2289" s="197"/>
    </row>
    <row r="2290" spans="8:9" s="138" customFormat="1" x14ac:dyDescent="0.35">
      <c r="H2290" s="197"/>
      <c r="I2290" s="197"/>
    </row>
    <row r="2291" spans="8:9" s="138" customFormat="1" x14ac:dyDescent="0.35">
      <c r="H2291" s="197"/>
      <c r="I2291" s="197"/>
    </row>
    <row r="2292" spans="8:9" s="138" customFormat="1" x14ac:dyDescent="0.35">
      <c r="H2292" s="197"/>
      <c r="I2292" s="197"/>
    </row>
    <row r="2293" spans="8:9" s="138" customFormat="1" x14ac:dyDescent="0.35">
      <c r="H2293" s="197"/>
      <c r="I2293" s="197"/>
    </row>
    <row r="2294" spans="8:9" s="138" customFormat="1" x14ac:dyDescent="0.35">
      <c r="H2294" s="197"/>
      <c r="I2294" s="197"/>
    </row>
    <row r="2295" spans="8:9" s="138" customFormat="1" x14ac:dyDescent="0.35">
      <c r="H2295" s="197"/>
      <c r="I2295" s="197"/>
    </row>
    <row r="2296" spans="8:9" s="138" customFormat="1" x14ac:dyDescent="0.35">
      <c r="H2296" s="197"/>
      <c r="I2296" s="197"/>
    </row>
    <row r="2297" spans="8:9" s="138" customFormat="1" x14ac:dyDescent="0.35">
      <c r="H2297" s="197"/>
      <c r="I2297" s="197"/>
    </row>
    <row r="2298" spans="8:9" s="138" customFormat="1" x14ac:dyDescent="0.35">
      <c r="H2298" s="197"/>
      <c r="I2298" s="197"/>
    </row>
    <row r="2299" spans="8:9" s="138" customFormat="1" x14ac:dyDescent="0.35">
      <c r="H2299" s="197"/>
      <c r="I2299" s="197"/>
    </row>
    <row r="2300" spans="8:9" s="138" customFormat="1" x14ac:dyDescent="0.35">
      <c r="H2300" s="197"/>
      <c r="I2300" s="197"/>
    </row>
    <row r="2301" spans="8:9" s="138" customFormat="1" x14ac:dyDescent="0.35">
      <c r="H2301" s="197"/>
      <c r="I2301" s="197"/>
    </row>
    <row r="2302" spans="8:9" s="138" customFormat="1" x14ac:dyDescent="0.35">
      <c r="H2302" s="197"/>
      <c r="I2302" s="197"/>
    </row>
    <row r="2303" spans="8:9" s="138" customFormat="1" x14ac:dyDescent="0.35">
      <c r="H2303" s="197"/>
      <c r="I2303" s="197"/>
    </row>
    <row r="2304" spans="8:9" s="138" customFormat="1" x14ac:dyDescent="0.35">
      <c r="H2304" s="197"/>
      <c r="I2304" s="197"/>
    </row>
    <row r="2305" spans="8:9" s="138" customFormat="1" x14ac:dyDescent="0.35">
      <c r="H2305" s="197"/>
      <c r="I2305" s="197"/>
    </row>
    <row r="2306" spans="8:9" s="138" customFormat="1" x14ac:dyDescent="0.35">
      <c r="H2306" s="197"/>
      <c r="I2306" s="197"/>
    </row>
    <row r="2307" spans="8:9" s="138" customFormat="1" x14ac:dyDescent="0.35">
      <c r="H2307" s="197"/>
      <c r="I2307" s="197"/>
    </row>
    <row r="2308" spans="8:9" s="138" customFormat="1" x14ac:dyDescent="0.35">
      <c r="H2308" s="197"/>
      <c r="I2308" s="197"/>
    </row>
    <row r="2309" spans="8:9" s="138" customFormat="1" x14ac:dyDescent="0.35">
      <c r="H2309" s="197"/>
      <c r="I2309" s="197"/>
    </row>
    <row r="2310" spans="8:9" s="138" customFormat="1" x14ac:dyDescent="0.35">
      <c r="H2310" s="197"/>
      <c r="I2310" s="197"/>
    </row>
    <row r="2311" spans="8:9" s="138" customFormat="1" x14ac:dyDescent="0.35">
      <c r="H2311" s="197"/>
      <c r="I2311" s="197"/>
    </row>
    <row r="2312" spans="8:9" s="138" customFormat="1" x14ac:dyDescent="0.35">
      <c r="H2312" s="197"/>
      <c r="I2312" s="197"/>
    </row>
    <row r="2313" spans="8:9" s="138" customFormat="1" x14ac:dyDescent="0.35">
      <c r="H2313" s="197"/>
      <c r="I2313" s="197"/>
    </row>
    <row r="2314" spans="8:9" s="138" customFormat="1" x14ac:dyDescent="0.35">
      <c r="H2314" s="197"/>
      <c r="I2314" s="197"/>
    </row>
    <row r="2315" spans="8:9" s="138" customFormat="1" x14ac:dyDescent="0.35">
      <c r="H2315" s="197"/>
      <c r="I2315" s="197"/>
    </row>
    <row r="2316" spans="8:9" s="138" customFormat="1" x14ac:dyDescent="0.35">
      <c r="H2316" s="197"/>
      <c r="I2316" s="197"/>
    </row>
    <row r="2317" spans="8:9" s="138" customFormat="1" x14ac:dyDescent="0.35">
      <c r="H2317" s="197"/>
      <c r="I2317" s="197"/>
    </row>
    <row r="2318" spans="8:9" s="138" customFormat="1" x14ac:dyDescent="0.35">
      <c r="H2318" s="197"/>
      <c r="I2318" s="197"/>
    </row>
    <row r="2319" spans="8:9" s="138" customFormat="1" x14ac:dyDescent="0.35">
      <c r="H2319" s="197"/>
      <c r="I2319" s="197"/>
    </row>
    <row r="2320" spans="8:9" s="138" customFormat="1" x14ac:dyDescent="0.35">
      <c r="H2320" s="197"/>
      <c r="I2320" s="197"/>
    </row>
    <row r="2321" spans="8:9" s="138" customFormat="1" x14ac:dyDescent="0.35">
      <c r="H2321" s="197"/>
      <c r="I2321" s="197"/>
    </row>
    <row r="2322" spans="8:9" s="138" customFormat="1" x14ac:dyDescent="0.35">
      <c r="H2322" s="197"/>
      <c r="I2322" s="197"/>
    </row>
    <row r="2323" spans="8:9" s="138" customFormat="1" x14ac:dyDescent="0.35">
      <c r="H2323" s="197"/>
      <c r="I2323" s="197"/>
    </row>
    <row r="2324" spans="8:9" s="138" customFormat="1" x14ac:dyDescent="0.35">
      <c r="H2324" s="197"/>
      <c r="I2324" s="197"/>
    </row>
    <row r="2325" spans="8:9" s="138" customFormat="1" x14ac:dyDescent="0.35">
      <c r="H2325" s="197"/>
      <c r="I2325" s="197"/>
    </row>
    <row r="2326" spans="8:9" s="138" customFormat="1" x14ac:dyDescent="0.35">
      <c r="H2326" s="197"/>
      <c r="I2326" s="197"/>
    </row>
    <row r="2327" spans="8:9" s="138" customFormat="1" x14ac:dyDescent="0.35">
      <c r="H2327" s="197"/>
      <c r="I2327" s="197"/>
    </row>
    <row r="2328" spans="8:9" s="138" customFormat="1" x14ac:dyDescent="0.35">
      <c r="H2328" s="197"/>
      <c r="I2328" s="197"/>
    </row>
    <row r="2329" spans="8:9" s="138" customFormat="1" x14ac:dyDescent="0.35">
      <c r="H2329" s="197"/>
      <c r="I2329" s="197"/>
    </row>
    <row r="2330" spans="8:9" s="138" customFormat="1" x14ac:dyDescent="0.35">
      <c r="H2330" s="197"/>
      <c r="I2330" s="197"/>
    </row>
    <row r="2331" spans="8:9" s="138" customFormat="1" x14ac:dyDescent="0.35">
      <c r="H2331" s="197"/>
      <c r="I2331" s="197"/>
    </row>
    <row r="2332" spans="8:9" s="138" customFormat="1" x14ac:dyDescent="0.35">
      <c r="H2332" s="197"/>
      <c r="I2332" s="197"/>
    </row>
    <row r="2333" spans="8:9" s="138" customFormat="1" x14ac:dyDescent="0.35">
      <c r="H2333" s="197"/>
      <c r="I2333" s="197"/>
    </row>
    <row r="2334" spans="8:9" s="138" customFormat="1" x14ac:dyDescent="0.35">
      <c r="H2334" s="197"/>
      <c r="I2334" s="197"/>
    </row>
    <row r="2335" spans="8:9" s="138" customFormat="1" x14ac:dyDescent="0.35">
      <c r="H2335" s="197"/>
      <c r="I2335" s="197"/>
    </row>
    <row r="2336" spans="8:9" s="138" customFormat="1" x14ac:dyDescent="0.35">
      <c r="H2336" s="197"/>
      <c r="I2336" s="197"/>
    </row>
    <row r="2337" spans="8:9" s="138" customFormat="1" x14ac:dyDescent="0.35">
      <c r="H2337" s="197"/>
      <c r="I2337" s="197"/>
    </row>
    <row r="2338" spans="8:9" s="138" customFormat="1" x14ac:dyDescent="0.35">
      <c r="H2338" s="197"/>
      <c r="I2338" s="197"/>
    </row>
    <row r="2339" spans="8:9" s="138" customFormat="1" x14ac:dyDescent="0.35">
      <c r="H2339" s="197"/>
      <c r="I2339" s="197"/>
    </row>
    <row r="2340" spans="8:9" s="138" customFormat="1" x14ac:dyDescent="0.35">
      <c r="H2340" s="197"/>
      <c r="I2340" s="197"/>
    </row>
    <row r="2341" spans="8:9" s="138" customFormat="1" x14ac:dyDescent="0.35">
      <c r="H2341" s="197"/>
      <c r="I2341" s="197"/>
    </row>
    <row r="2342" spans="8:9" s="138" customFormat="1" x14ac:dyDescent="0.35">
      <c r="H2342" s="197"/>
      <c r="I2342" s="197"/>
    </row>
    <row r="2343" spans="8:9" s="138" customFormat="1" x14ac:dyDescent="0.35">
      <c r="H2343" s="197"/>
      <c r="I2343" s="197"/>
    </row>
    <row r="2344" spans="8:9" s="138" customFormat="1" x14ac:dyDescent="0.35">
      <c r="H2344" s="197"/>
      <c r="I2344" s="197"/>
    </row>
    <row r="2345" spans="8:9" s="138" customFormat="1" x14ac:dyDescent="0.35">
      <c r="H2345" s="197"/>
      <c r="I2345" s="197"/>
    </row>
    <row r="2346" spans="8:9" s="138" customFormat="1" x14ac:dyDescent="0.35">
      <c r="H2346" s="197"/>
      <c r="I2346" s="197"/>
    </row>
    <row r="2347" spans="8:9" s="138" customFormat="1" x14ac:dyDescent="0.35">
      <c r="H2347" s="197"/>
      <c r="I2347" s="197"/>
    </row>
    <row r="2348" spans="8:9" s="138" customFormat="1" x14ac:dyDescent="0.35">
      <c r="H2348" s="197"/>
      <c r="I2348" s="197"/>
    </row>
    <row r="2349" spans="8:9" s="138" customFormat="1" x14ac:dyDescent="0.35">
      <c r="H2349" s="197"/>
      <c r="I2349" s="197"/>
    </row>
    <row r="2350" spans="8:9" s="138" customFormat="1" x14ac:dyDescent="0.35">
      <c r="H2350" s="197"/>
      <c r="I2350" s="197"/>
    </row>
    <row r="2351" spans="8:9" s="138" customFormat="1" x14ac:dyDescent="0.35">
      <c r="H2351" s="197"/>
      <c r="I2351" s="197"/>
    </row>
    <row r="2352" spans="8:9" s="138" customFormat="1" x14ac:dyDescent="0.35">
      <c r="H2352" s="197"/>
      <c r="I2352" s="197"/>
    </row>
    <row r="2353" spans="8:9" s="138" customFormat="1" x14ac:dyDescent="0.35">
      <c r="H2353" s="197"/>
      <c r="I2353" s="197"/>
    </row>
    <row r="2354" spans="8:9" s="138" customFormat="1" x14ac:dyDescent="0.35">
      <c r="H2354" s="197"/>
      <c r="I2354" s="197"/>
    </row>
    <row r="2355" spans="8:9" s="138" customFormat="1" x14ac:dyDescent="0.35">
      <c r="H2355" s="197"/>
      <c r="I2355" s="197"/>
    </row>
    <row r="2356" spans="8:9" s="138" customFormat="1" x14ac:dyDescent="0.35">
      <c r="H2356" s="197"/>
      <c r="I2356" s="197"/>
    </row>
    <row r="2357" spans="8:9" s="138" customFormat="1" x14ac:dyDescent="0.35">
      <c r="H2357" s="197"/>
      <c r="I2357" s="197"/>
    </row>
    <row r="2358" spans="8:9" s="138" customFormat="1" x14ac:dyDescent="0.35">
      <c r="H2358" s="197"/>
      <c r="I2358" s="197"/>
    </row>
    <row r="2359" spans="8:9" s="138" customFormat="1" x14ac:dyDescent="0.35">
      <c r="H2359" s="197"/>
      <c r="I2359" s="197"/>
    </row>
    <row r="2360" spans="8:9" s="138" customFormat="1" x14ac:dyDescent="0.35">
      <c r="H2360" s="197"/>
      <c r="I2360" s="197"/>
    </row>
    <row r="2361" spans="8:9" s="138" customFormat="1" x14ac:dyDescent="0.35">
      <c r="H2361" s="197"/>
      <c r="I2361" s="197"/>
    </row>
    <row r="2362" spans="8:9" s="138" customFormat="1" x14ac:dyDescent="0.35">
      <c r="H2362" s="197"/>
      <c r="I2362" s="197"/>
    </row>
    <row r="2363" spans="8:9" s="138" customFormat="1" x14ac:dyDescent="0.35">
      <c r="H2363" s="197"/>
      <c r="I2363" s="197"/>
    </row>
    <row r="2364" spans="8:9" s="138" customFormat="1" x14ac:dyDescent="0.35">
      <c r="H2364" s="197"/>
      <c r="I2364" s="197"/>
    </row>
    <row r="2365" spans="8:9" s="138" customFormat="1" x14ac:dyDescent="0.35">
      <c r="H2365" s="197"/>
      <c r="I2365" s="197"/>
    </row>
    <row r="2366" spans="8:9" s="138" customFormat="1" x14ac:dyDescent="0.35">
      <c r="H2366" s="197"/>
      <c r="I2366" s="197"/>
    </row>
    <row r="2367" spans="8:9" s="138" customFormat="1" x14ac:dyDescent="0.35">
      <c r="H2367" s="197"/>
      <c r="I2367" s="197"/>
    </row>
    <row r="2368" spans="8:9" s="138" customFormat="1" x14ac:dyDescent="0.35">
      <c r="H2368" s="197"/>
      <c r="I2368" s="197"/>
    </row>
    <row r="2369" spans="8:9" s="138" customFormat="1" x14ac:dyDescent="0.35">
      <c r="H2369" s="197"/>
      <c r="I2369" s="197"/>
    </row>
    <row r="2370" spans="8:9" s="138" customFormat="1" x14ac:dyDescent="0.35">
      <c r="H2370" s="197"/>
      <c r="I2370" s="197"/>
    </row>
    <row r="2371" spans="8:9" s="138" customFormat="1" x14ac:dyDescent="0.35">
      <c r="H2371" s="197"/>
      <c r="I2371" s="197"/>
    </row>
    <row r="2372" spans="8:9" s="138" customFormat="1" x14ac:dyDescent="0.35">
      <c r="H2372" s="197"/>
      <c r="I2372" s="197"/>
    </row>
    <row r="2373" spans="8:9" s="138" customFormat="1" x14ac:dyDescent="0.35">
      <c r="H2373" s="197"/>
      <c r="I2373" s="197"/>
    </row>
    <row r="2374" spans="8:9" s="138" customFormat="1" x14ac:dyDescent="0.35">
      <c r="H2374" s="197"/>
      <c r="I2374" s="197"/>
    </row>
    <row r="2375" spans="8:9" s="138" customFormat="1" x14ac:dyDescent="0.35">
      <c r="H2375" s="197"/>
      <c r="I2375" s="197"/>
    </row>
    <row r="2376" spans="8:9" s="138" customFormat="1" x14ac:dyDescent="0.35">
      <c r="H2376" s="197"/>
      <c r="I2376" s="197"/>
    </row>
    <row r="2377" spans="8:9" s="138" customFormat="1" x14ac:dyDescent="0.35">
      <c r="H2377" s="197"/>
      <c r="I2377" s="197"/>
    </row>
    <row r="2378" spans="8:9" s="138" customFormat="1" x14ac:dyDescent="0.35">
      <c r="H2378" s="197"/>
      <c r="I2378" s="197"/>
    </row>
    <row r="2379" spans="8:9" s="138" customFormat="1" x14ac:dyDescent="0.35">
      <c r="H2379" s="197"/>
      <c r="I2379" s="197"/>
    </row>
    <row r="2380" spans="8:9" s="138" customFormat="1" x14ac:dyDescent="0.35">
      <c r="H2380" s="197"/>
      <c r="I2380" s="197"/>
    </row>
    <row r="2381" spans="8:9" s="138" customFormat="1" x14ac:dyDescent="0.35">
      <c r="H2381" s="197"/>
      <c r="I2381" s="197"/>
    </row>
    <row r="2382" spans="8:9" s="138" customFormat="1" x14ac:dyDescent="0.35">
      <c r="H2382" s="197"/>
      <c r="I2382" s="197"/>
    </row>
    <row r="2383" spans="8:9" s="138" customFormat="1" x14ac:dyDescent="0.35">
      <c r="H2383" s="197"/>
      <c r="I2383" s="197"/>
    </row>
    <row r="2384" spans="8:9" s="138" customFormat="1" x14ac:dyDescent="0.35">
      <c r="H2384" s="197"/>
      <c r="I2384" s="197"/>
    </row>
    <row r="2385" spans="8:9" s="138" customFormat="1" x14ac:dyDescent="0.35">
      <c r="H2385" s="197"/>
      <c r="I2385" s="197"/>
    </row>
    <row r="2386" spans="8:9" s="138" customFormat="1" x14ac:dyDescent="0.35">
      <c r="H2386" s="197"/>
      <c r="I2386" s="197"/>
    </row>
    <row r="2387" spans="8:9" s="138" customFormat="1" x14ac:dyDescent="0.35">
      <c r="H2387" s="197"/>
      <c r="I2387" s="197"/>
    </row>
    <row r="2388" spans="8:9" s="138" customFormat="1" x14ac:dyDescent="0.35">
      <c r="H2388" s="197"/>
      <c r="I2388" s="197"/>
    </row>
    <row r="2389" spans="8:9" s="138" customFormat="1" x14ac:dyDescent="0.35">
      <c r="H2389" s="197"/>
      <c r="I2389" s="197"/>
    </row>
    <row r="2390" spans="8:9" s="138" customFormat="1" x14ac:dyDescent="0.35">
      <c r="H2390" s="197"/>
      <c r="I2390" s="197"/>
    </row>
    <row r="2391" spans="8:9" s="138" customFormat="1" x14ac:dyDescent="0.35">
      <c r="H2391" s="197"/>
      <c r="I2391" s="197"/>
    </row>
    <row r="2392" spans="8:9" s="138" customFormat="1" x14ac:dyDescent="0.35">
      <c r="H2392" s="197"/>
      <c r="I2392" s="197"/>
    </row>
    <row r="2393" spans="8:9" s="138" customFormat="1" x14ac:dyDescent="0.35">
      <c r="H2393" s="197"/>
      <c r="I2393" s="197"/>
    </row>
    <row r="2394" spans="8:9" s="138" customFormat="1" x14ac:dyDescent="0.35">
      <c r="H2394" s="197"/>
      <c r="I2394" s="197"/>
    </row>
    <row r="2395" spans="8:9" s="138" customFormat="1" x14ac:dyDescent="0.35">
      <c r="H2395" s="197"/>
      <c r="I2395" s="197"/>
    </row>
    <row r="2396" spans="8:9" s="138" customFormat="1" x14ac:dyDescent="0.35">
      <c r="H2396" s="197"/>
      <c r="I2396" s="197"/>
    </row>
    <row r="2397" spans="8:9" s="138" customFormat="1" x14ac:dyDescent="0.35">
      <c r="H2397" s="197"/>
      <c r="I2397" s="197"/>
    </row>
    <row r="2398" spans="8:9" s="138" customFormat="1" x14ac:dyDescent="0.35">
      <c r="H2398" s="197"/>
      <c r="I2398" s="197"/>
    </row>
    <row r="2399" spans="8:9" s="138" customFormat="1" x14ac:dyDescent="0.35">
      <c r="H2399" s="197"/>
      <c r="I2399" s="197"/>
    </row>
    <row r="2400" spans="8:9" s="138" customFormat="1" x14ac:dyDescent="0.35">
      <c r="H2400" s="197"/>
      <c r="I2400" s="197"/>
    </row>
    <row r="2401" spans="8:9" s="138" customFormat="1" x14ac:dyDescent="0.35">
      <c r="H2401" s="197"/>
      <c r="I2401" s="197"/>
    </row>
    <row r="2402" spans="8:9" s="138" customFormat="1" x14ac:dyDescent="0.35">
      <c r="H2402" s="197"/>
      <c r="I2402" s="197"/>
    </row>
    <row r="2403" spans="8:9" s="138" customFormat="1" x14ac:dyDescent="0.35">
      <c r="H2403" s="197"/>
      <c r="I2403" s="197"/>
    </row>
    <row r="2404" spans="8:9" s="138" customFormat="1" x14ac:dyDescent="0.35">
      <c r="H2404" s="197"/>
      <c r="I2404" s="197"/>
    </row>
    <row r="2405" spans="8:9" s="138" customFormat="1" x14ac:dyDescent="0.35">
      <c r="H2405" s="197"/>
      <c r="I2405" s="197"/>
    </row>
    <row r="2406" spans="8:9" s="138" customFormat="1" x14ac:dyDescent="0.35">
      <c r="H2406" s="197"/>
      <c r="I2406" s="197"/>
    </row>
    <row r="2407" spans="8:9" s="138" customFormat="1" x14ac:dyDescent="0.35">
      <c r="H2407" s="197"/>
      <c r="I2407" s="197"/>
    </row>
    <row r="2408" spans="8:9" s="138" customFormat="1" x14ac:dyDescent="0.35">
      <c r="H2408" s="197"/>
      <c r="I2408" s="197"/>
    </row>
    <row r="2409" spans="8:9" s="138" customFormat="1" x14ac:dyDescent="0.35">
      <c r="H2409" s="197"/>
      <c r="I2409" s="197"/>
    </row>
    <row r="2410" spans="8:9" s="138" customFormat="1" x14ac:dyDescent="0.35">
      <c r="H2410" s="197"/>
      <c r="I2410" s="197"/>
    </row>
    <row r="2411" spans="8:9" s="138" customFormat="1" x14ac:dyDescent="0.35">
      <c r="H2411" s="197"/>
      <c r="I2411" s="197"/>
    </row>
    <row r="2412" spans="8:9" s="138" customFormat="1" x14ac:dyDescent="0.35">
      <c r="H2412" s="197"/>
      <c r="I2412" s="197"/>
    </row>
    <row r="2413" spans="8:9" s="138" customFormat="1" x14ac:dyDescent="0.35">
      <c r="H2413" s="197"/>
      <c r="I2413" s="197"/>
    </row>
    <row r="2414" spans="8:9" s="138" customFormat="1" x14ac:dyDescent="0.35">
      <c r="H2414" s="197"/>
      <c r="I2414" s="197"/>
    </row>
    <row r="2415" spans="8:9" s="138" customFormat="1" x14ac:dyDescent="0.35">
      <c r="H2415" s="197"/>
      <c r="I2415" s="197"/>
    </row>
    <row r="2416" spans="8:9" s="138" customFormat="1" x14ac:dyDescent="0.35">
      <c r="H2416" s="197"/>
      <c r="I2416" s="197"/>
    </row>
    <row r="2417" spans="8:9" s="138" customFormat="1" x14ac:dyDescent="0.35">
      <c r="H2417" s="197"/>
      <c r="I2417" s="197"/>
    </row>
    <row r="2418" spans="8:9" s="138" customFormat="1" x14ac:dyDescent="0.35">
      <c r="H2418" s="197"/>
      <c r="I2418" s="197"/>
    </row>
    <row r="2419" spans="8:9" s="138" customFormat="1" x14ac:dyDescent="0.35">
      <c r="H2419" s="197"/>
      <c r="I2419" s="197"/>
    </row>
    <row r="2420" spans="8:9" s="138" customFormat="1" x14ac:dyDescent="0.35">
      <c r="H2420" s="197"/>
      <c r="I2420" s="197"/>
    </row>
    <row r="2421" spans="8:9" s="138" customFormat="1" x14ac:dyDescent="0.35">
      <c r="H2421" s="197"/>
      <c r="I2421" s="197"/>
    </row>
    <row r="2422" spans="8:9" s="138" customFormat="1" x14ac:dyDescent="0.35">
      <c r="H2422" s="197"/>
      <c r="I2422" s="197"/>
    </row>
    <row r="2423" spans="8:9" s="138" customFormat="1" x14ac:dyDescent="0.35">
      <c r="H2423" s="197"/>
      <c r="I2423" s="197"/>
    </row>
    <row r="2424" spans="8:9" s="138" customFormat="1" x14ac:dyDescent="0.35">
      <c r="H2424" s="197"/>
      <c r="I2424" s="197"/>
    </row>
    <row r="2425" spans="8:9" s="138" customFormat="1" x14ac:dyDescent="0.35">
      <c r="H2425" s="197"/>
      <c r="I2425" s="197"/>
    </row>
    <row r="2426" spans="8:9" s="138" customFormat="1" x14ac:dyDescent="0.35">
      <c r="H2426" s="197"/>
      <c r="I2426" s="197"/>
    </row>
    <row r="2427" spans="8:9" s="138" customFormat="1" x14ac:dyDescent="0.35">
      <c r="H2427" s="197"/>
      <c r="I2427" s="197"/>
    </row>
    <row r="2428" spans="8:9" s="138" customFormat="1" x14ac:dyDescent="0.35">
      <c r="H2428" s="197"/>
      <c r="I2428" s="197"/>
    </row>
    <row r="2429" spans="8:9" s="138" customFormat="1" x14ac:dyDescent="0.35">
      <c r="H2429" s="197"/>
      <c r="I2429" s="197"/>
    </row>
    <row r="2430" spans="8:9" s="138" customFormat="1" x14ac:dyDescent="0.35">
      <c r="H2430" s="197"/>
      <c r="I2430" s="197"/>
    </row>
    <row r="2431" spans="8:9" s="138" customFormat="1" x14ac:dyDescent="0.35">
      <c r="H2431" s="197"/>
      <c r="I2431" s="197"/>
    </row>
    <row r="2432" spans="8:9" s="138" customFormat="1" x14ac:dyDescent="0.35">
      <c r="H2432" s="197"/>
      <c r="I2432" s="197"/>
    </row>
    <row r="2433" spans="8:9" s="138" customFormat="1" x14ac:dyDescent="0.35">
      <c r="H2433" s="197"/>
      <c r="I2433" s="197"/>
    </row>
    <row r="2434" spans="8:9" s="138" customFormat="1" x14ac:dyDescent="0.35">
      <c r="H2434" s="197"/>
      <c r="I2434" s="197"/>
    </row>
    <row r="2435" spans="8:9" s="138" customFormat="1" x14ac:dyDescent="0.35">
      <c r="H2435" s="197"/>
      <c r="I2435" s="197"/>
    </row>
    <row r="2436" spans="8:9" s="138" customFormat="1" x14ac:dyDescent="0.35">
      <c r="H2436" s="197"/>
      <c r="I2436" s="197"/>
    </row>
    <row r="2437" spans="8:9" s="138" customFormat="1" x14ac:dyDescent="0.35">
      <c r="H2437" s="197"/>
      <c r="I2437" s="197"/>
    </row>
    <row r="2438" spans="8:9" s="138" customFormat="1" x14ac:dyDescent="0.35">
      <c r="H2438" s="197"/>
      <c r="I2438" s="197"/>
    </row>
    <row r="2439" spans="8:9" s="138" customFormat="1" x14ac:dyDescent="0.35">
      <c r="H2439" s="197"/>
      <c r="I2439" s="197"/>
    </row>
    <row r="2440" spans="8:9" s="138" customFormat="1" x14ac:dyDescent="0.35">
      <c r="H2440" s="197"/>
      <c r="I2440" s="197"/>
    </row>
    <row r="2441" spans="8:9" s="138" customFormat="1" x14ac:dyDescent="0.35">
      <c r="H2441" s="197"/>
      <c r="I2441" s="197"/>
    </row>
    <row r="2442" spans="8:9" s="138" customFormat="1" x14ac:dyDescent="0.35">
      <c r="H2442" s="197"/>
      <c r="I2442" s="197"/>
    </row>
    <row r="2443" spans="8:9" s="138" customFormat="1" x14ac:dyDescent="0.35">
      <c r="H2443" s="197"/>
      <c r="I2443" s="197"/>
    </row>
    <row r="2444" spans="8:9" s="138" customFormat="1" x14ac:dyDescent="0.35">
      <c r="H2444" s="197"/>
      <c r="I2444" s="197"/>
    </row>
    <row r="2445" spans="8:9" s="138" customFormat="1" x14ac:dyDescent="0.35">
      <c r="H2445" s="197"/>
      <c r="I2445" s="197"/>
    </row>
    <row r="2446" spans="8:9" s="138" customFormat="1" x14ac:dyDescent="0.35">
      <c r="H2446" s="197"/>
      <c r="I2446" s="197"/>
    </row>
    <row r="2447" spans="8:9" s="138" customFormat="1" x14ac:dyDescent="0.35">
      <c r="H2447" s="197"/>
      <c r="I2447" s="197"/>
    </row>
    <row r="2448" spans="8:9" s="138" customFormat="1" x14ac:dyDescent="0.35">
      <c r="H2448" s="197"/>
      <c r="I2448" s="197"/>
    </row>
    <row r="2449" spans="8:9" s="138" customFormat="1" x14ac:dyDescent="0.35">
      <c r="H2449" s="197"/>
      <c r="I2449" s="197"/>
    </row>
    <row r="2450" spans="8:9" s="138" customFormat="1" x14ac:dyDescent="0.35">
      <c r="H2450" s="197"/>
      <c r="I2450" s="197"/>
    </row>
    <row r="2451" spans="8:9" s="138" customFormat="1" x14ac:dyDescent="0.35">
      <c r="H2451" s="197"/>
      <c r="I2451" s="197"/>
    </row>
    <row r="2452" spans="8:9" s="138" customFormat="1" x14ac:dyDescent="0.35">
      <c r="H2452" s="197"/>
      <c r="I2452" s="197"/>
    </row>
    <row r="2453" spans="8:9" s="138" customFormat="1" x14ac:dyDescent="0.35">
      <c r="H2453" s="197"/>
      <c r="I2453" s="197"/>
    </row>
    <row r="2454" spans="8:9" s="138" customFormat="1" x14ac:dyDescent="0.35">
      <c r="H2454" s="197"/>
      <c r="I2454" s="197"/>
    </row>
    <row r="2455" spans="8:9" s="138" customFormat="1" x14ac:dyDescent="0.35">
      <c r="H2455" s="197"/>
      <c r="I2455" s="197"/>
    </row>
    <row r="2456" spans="8:9" s="138" customFormat="1" x14ac:dyDescent="0.35">
      <c r="H2456" s="197"/>
      <c r="I2456" s="197"/>
    </row>
    <row r="2457" spans="8:9" s="138" customFormat="1" x14ac:dyDescent="0.35">
      <c r="H2457" s="197"/>
      <c r="I2457" s="197"/>
    </row>
    <row r="2458" spans="8:9" s="138" customFormat="1" x14ac:dyDescent="0.35">
      <c r="H2458" s="197"/>
      <c r="I2458" s="197"/>
    </row>
    <row r="2459" spans="8:9" s="138" customFormat="1" x14ac:dyDescent="0.35">
      <c r="H2459" s="197"/>
      <c r="I2459" s="197"/>
    </row>
    <row r="2460" spans="8:9" s="138" customFormat="1" x14ac:dyDescent="0.35">
      <c r="H2460" s="197"/>
      <c r="I2460" s="197"/>
    </row>
    <row r="2461" spans="8:9" s="138" customFormat="1" x14ac:dyDescent="0.35">
      <c r="H2461" s="197"/>
      <c r="I2461" s="197"/>
    </row>
    <row r="2462" spans="8:9" s="138" customFormat="1" x14ac:dyDescent="0.35">
      <c r="H2462" s="197"/>
      <c r="I2462" s="197"/>
    </row>
    <row r="2463" spans="8:9" s="138" customFormat="1" x14ac:dyDescent="0.35">
      <c r="H2463" s="197"/>
      <c r="I2463" s="197"/>
    </row>
    <row r="2464" spans="8:9" s="138" customFormat="1" x14ac:dyDescent="0.35">
      <c r="H2464" s="197"/>
      <c r="I2464" s="197"/>
    </row>
    <row r="2465" spans="8:9" s="138" customFormat="1" x14ac:dyDescent="0.35">
      <c r="H2465" s="197"/>
      <c r="I2465" s="197"/>
    </row>
    <row r="2466" spans="8:9" s="138" customFormat="1" x14ac:dyDescent="0.35">
      <c r="H2466" s="197"/>
      <c r="I2466" s="197"/>
    </row>
    <row r="2467" spans="8:9" s="138" customFormat="1" x14ac:dyDescent="0.35">
      <c r="H2467" s="197"/>
      <c r="I2467" s="197"/>
    </row>
    <row r="2468" spans="8:9" s="138" customFormat="1" x14ac:dyDescent="0.35">
      <c r="H2468" s="197"/>
      <c r="I2468" s="197"/>
    </row>
    <row r="2469" spans="8:9" s="138" customFormat="1" x14ac:dyDescent="0.35">
      <c r="H2469" s="197"/>
      <c r="I2469" s="197"/>
    </row>
    <row r="2470" spans="8:9" s="138" customFormat="1" x14ac:dyDescent="0.35">
      <c r="H2470" s="197"/>
      <c r="I2470" s="197"/>
    </row>
    <row r="2471" spans="8:9" s="138" customFormat="1" x14ac:dyDescent="0.35">
      <c r="H2471" s="197"/>
      <c r="I2471" s="197"/>
    </row>
    <row r="2472" spans="8:9" s="138" customFormat="1" x14ac:dyDescent="0.35">
      <c r="H2472" s="197"/>
      <c r="I2472" s="197"/>
    </row>
    <row r="2473" spans="8:9" s="138" customFormat="1" x14ac:dyDescent="0.35">
      <c r="H2473" s="197"/>
      <c r="I2473" s="197"/>
    </row>
    <row r="2474" spans="8:9" s="138" customFormat="1" x14ac:dyDescent="0.35">
      <c r="H2474" s="197"/>
      <c r="I2474" s="197"/>
    </row>
    <row r="2475" spans="8:9" s="138" customFormat="1" x14ac:dyDescent="0.35">
      <c r="H2475" s="197"/>
      <c r="I2475" s="197"/>
    </row>
    <row r="2476" spans="8:9" s="138" customFormat="1" x14ac:dyDescent="0.35">
      <c r="H2476" s="197"/>
      <c r="I2476" s="197"/>
    </row>
    <row r="2477" spans="8:9" s="138" customFormat="1" x14ac:dyDescent="0.35">
      <c r="H2477" s="197"/>
      <c r="I2477" s="197"/>
    </row>
    <row r="2478" spans="8:9" s="138" customFormat="1" x14ac:dyDescent="0.35">
      <c r="H2478" s="197"/>
      <c r="I2478" s="197"/>
    </row>
    <row r="2479" spans="8:9" s="138" customFormat="1" x14ac:dyDescent="0.35">
      <c r="H2479" s="197"/>
      <c r="I2479" s="197"/>
    </row>
    <row r="2480" spans="8:9" s="138" customFormat="1" x14ac:dyDescent="0.35">
      <c r="H2480" s="197"/>
      <c r="I2480" s="197"/>
    </row>
    <row r="2481" spans="8:9" s="138" customFormat="1" x14ac:dyDescent="0.35">
      <c r="H2481" s="197"/>
      <c r="I2481" s="197"/>
    </row>
    <row r="2482" spans="8:9" s="138" customFormat="1" x14ac:dyDescent="0.35">
      <c r="H2482" s="197"/>
      <c r="I2482" s="197"/>
    </row>
    <row r="2483" spans="8:9" s="138" customFormat="1" x14ac:dyDescent="0.35">
      <c r="H2483" s="197"/>
      <c r="I2483" s="197"/>
    </row>
    <row r="2484" spans="8:9" s="138" customFormat="1" x14ac:dyDescent="0.35">
      <c r="H2484" s="197"/>
      <c r="I2484" s="197"/>
    </row>
    <row r="2485" spans="8:9" s="138" customFormat="1" x14ac:dyDescent="0.35">
      <c r="H2485" s="197"/>
      <c r="I2485" s="197"/>
    </row>
    <row r="2486" spans="8:9" s="138" customFormat="1" x14ac:dyDescent="0.35">
      <c r="H2486" s="197"/>
      <c r="I2486" s="197"/>
    </row>
    <row r="2487" spans="8:9" s="138" customFormat="1" x14ac:dyDescent="0.35">
      <c r="H2487" s="197"/>
      <c r="I2487" s="197"/>
    </row>
    <row r="2488" spans="8:9" s="138" customFormat="1" x14ac:dyDescent="0.35">
      <c r="H2488" s="197"/>
      <c r="I2488" s="197"/>
    </row>
    <row r="2489" spans="8:9" s="138" customFormat="1" x14ac:dyDescent="0.35">
      <c r="H2489" s="197"/>
      <c r="I2489" s="197"/>
    </row>
    <row r="2490" spans="8:9" s="138" customFormat="1" x14ac:dyDescent="0.35">
      <c r="H2490" s="197"/>
      <c r="I2490" s="197"/>
    </row>
    <row r="2491" spans="8:9" s="138" customFormat="1" x14ac:dyDescent="0.35">
      <c r="H2491" s="197"/>
      <c r="I2491" s="197"/>
    </row>
    <row r="2492" spans="8:9" s="138" customFormat="1" x14ac:dyDescent="0.35">
      <c r="H2492" s="197"/>
      <c r="I2492" s="197"/>
    </row>
    <row r="2493" spans="8:9" s="138" customFormat="1" x14ac:dyDescent="0.35">
      <c r="H2493" s="197"/>
      <c r="I2493" s="197"/>
    </row>
    <row r="2494" spans="8:9" s="138" customFormat="1" x14ac:dyDescent="0.35">
      <c r="H2494" s="197"/>
      <c r="I2494" s="197"/>
    </row>
    <row r="2495" spans="8:9" s="138" customFormat="1" x14ac:dyDescent="0.35">
      <c r="H2495" s="197"/>
      <c r="I2495" s="197"/>
    </row>
    <row r="2496" spans="8:9" s="138" customFormat="1" x14ac:dyDescent="0.35">
      <c r="H2496" s="197"/>
      <c r="I2496" s="197"/>
    </row>
    <row r="2497" spans="8:9" s="138" customFormat="1" x14ac:dyDescent="0.35">
      <c r="H2497" s="197"/>
      <c r="I2497" s="197"/>
    </row>
    <row r="2498" spans="8:9" s="138" customFormat="1" x14ac:dyDescent="0.35">
      <c r="H2498" s="197"/>
      <c r="I2498" s="197"/>
    </row>
    <row r="2499" spans="8:9" s="138" customFormat="1" x14ac:dyDescent="0.35">
      <c r="H2499" s="197"/>
      <c r="I2499" s="197"/>
    </row>
    <row r="2500" spans="8:9" s="138" customFormat="1" x14ac:dyDescent="0.35">
      <c r="H2500" s="197"/>
      <c r="I2500" s="197"/>
    </row>
    <row r="2501" spans="8:9" s="138" customFormat="1" x14ac:dyDescent="0.35">
      <c r="H2501" s="197"/>
      <c r="I2501" s="197"/>
    </row>
    <row r="2502" spans="8:9" s="138" customFormat="1" x14ac:dyDescent="0.35">
      <c r="H2502" s="197"/>
      <c r="I2502" s="197"/>
    </row>
    <row r="2503" spans="8:9" s="138" customFormat="1" x14ac:dyDescent="0.35">
      <c r="H2503" s="197"/>
      <c r="I2503" s="197"/>
    </row>
    <row r="2504" spans="8:9" s="138" customFormat="1" x14ac:dyDescent="0.35">
      <c r="H2504" s="197"/>
      <c r="I2504" s="197"/>
    </row>
    <row r="2505" spans="8:9" s="138" customFormat="1" x14ac:dyDescent="0.35">
      <c r="H2505" s="197"/>
      <c r="I2505" s="197"/>
    </row>
    <row r="2506" spans="8:9" s="138" customFormat="1" x14ac:dyDescent="0.35">
      <c r="H2506" s="197"/>
      <c r="I2506" s="197"/>
    </row>
    <row r="2507" spans="8:9" s="138" customFormat="1" x14ac:dyDescent="0.35">
      <c r="H2507" s="197"/>
      <c r="I2507" s="197"/>
    </row>
    <row r="2508" spans="8:9" s="138" customFormat="1" x14ac:dyDescent="0.35">
      <c r="H2508" s="197"/>
      <c r="I2508" s="197"/>
    </row>
    <row r="2509" spans="8:9" s="138" customFormat="1" x14ac:dyDescent="0.35">
      <c r="H2509" s="197"/>
      <c r="I2509" s="197"/>
    </row>
    <row r="2510" spans="8:9" s="138" customFormat="1" x14ac:dyDescent="0.35">
      <c r="H2510" s="197"/>
      <c r="I2510" s="197"/>
    </row>
    <row r="2511" spans="8:9" s="138" customFormat="1" x14ac:dyDescent="0.35">
      <c r="H2511" s="197"/>
      <c r="I2511" s="197"/>
    </row>
    <row r="2512" spans="8:9" s="138" customFormat="1" x14ac:dyDescent="0.35">
      <c r="H2512" s="197"/>
      <c r="I2512" s="197"/>
    </row>
    <row r="2513" spans="8:9" s="138" customFormat="1" x14ac:dyDescent="0.35">
      <c r="H2513" s="197"/>
      <c r="I2513" s="197"/>
    </row>
    <row r="2514" spans="8:9" s="138" customFormat="1" x14ac:dyDescent="0.35">
      <c r="H2514" s="197"/>
      <c r="I2514" s="197"/>
    </row>
    <row r="2515" spans="8:9" s="138" customFormat="1" x14ac:dyDescent="0.35">
      <c r="H2515" s="197"/>
      <c r="I2515" s="197"/>
    </row>
    <row r="2516" spans="8:9" s="138" customFormat="1" x14ac:dyDescent="0.35">
      <c r="H2516" s="197"/>
      <c r="I2516" s="197"/>
    </row>
    <row r="2517" spans="8:9" s="138" customFormat="1" x14ac:dyDescent="0.35">
      <c r="H2517" s="197"/>
      <c r="I2517" s="197"/>
    </row>
    <row r="2518" spans="8:9" s="138" customFormat="1" x14ac:dyDescent="0.35">
      <c r="H2518" s="197"/>
      <c r="I2518" s="197"/>
    </row>
    <row r="2519" spans="8:9" s="138" customFormat="1" x14ac:dyDescent="0.35">
      <c r="H2519" s="197"/>
      <c r="I2519" s="197"/>
    </row>
    <row r="2520" spans="8:9" s="138" customFormat="1" x14ac:dyDescent="0.35">
      <c r="H2520" s="197"/>
      <c r="I2520" s="197"/>
    </row>
    <row r="2521" spans="8:9" s="138" customFormat="1" x14ac:dyDescent="0.35">
      <c r="H2521" s="197"/>
      <c r="I2521" s="197"/>
    </row>
    <row r="2522" spans="8:9" s="138" customFormat="1" x14ac:dyDescent="0.35">
      <c r="H2522" s="197"/>
      <c r="I2522" s="197"/>
    </row>
    <row r="2523" spans="8:9" s="138" customFormat="1" x14ac:dyDescent="0.35">
      <c r="H2523" s="197"/>
      <c r="I2523" s="197"/>
    </row>
    <row r="2524" spans="8:9" s="138" customFormat="1" x14ac:dyDescent="0.35">
      <c r="H2524" s="197"/>
      <c r="I2524" s="197"/>
    </row>
    <row r="2525" spans="8:9" s="138" customFormat="1" x14ac:dyDescent="0.35">
      <c r="H2525" s="197"/>
      <c r="I2525" s="197"/>
    </row>
    <row r="2526" spans="8:9" s="138" customFormat="1" x14ac:dyDescent="0.35">
      <c r="H2526" s="197"/>
      <c r="I2526" s="197"/>
    </row>
    <row r="2527" spans="8:9" s="138" customFormat="1" x14ac:dyDescent="0.35">
      <c r="H2527" s="197"/>
      <c r="I2527" s="197"/>
    </row>
    <row r="2528" spans="8:9" s="138" customFormat="1" x14ac:dyDescent="0.35">
      <c r="H2528" s="197"/>
      <c r="I2528" s="197"/>
    </row>
    <row r="2529" spans="8:9" s="138" customFormat="1" x14ac:dyDescent="0.35">
      <c r="H2529" s="197"/>
      <c r="I2529" s="197"/>
    </row>
    <row r="2530" spans="8:9" s="138" customFormat="1" x14ac:dyDescent="0.35">
      <c r="H2530" s="197"/>
      <c r="I2530" s="197"/>
    </row>
    <row r="2531" spans="8:9" s="138" customFormat="1" x14ac:dyDescent="0.35">
      <c r="H2531" s="197"/>
      <c r="I2531" s="197"/>
    </row>
    <row r="2532" spans="8:9" s="138" customFormat="1" x14ac:dyDescent="0.35">
      <c r="H2532" s="197"/>
      <c r="I2532" s="197"/>
    </row>
    <row r="2533" spans="8:9" s="138" customFormat="1" x14ac:dyDescent="0.35">
      <c r="H2533" s="197"/>
      <c r="I2533" s="197"/>
    </row>
    <row r="2534" spans="8:9" s="138" customFormat="1" x14ac:dyDescent="0.35">
      <c r="H2534" s="197"/>
      <c r="I2534" s="197"/>
    </row>
    <row r="2535" spans="8:9" s="138" customFormat="1" x14ac:dyDescent="0.35">
      <c r="H2535" s="197"/>
      <c r="I2535" s="197"/>
    </row>
    <row r="2536" spans="8:9" s="138" customFormat="1" x14ac:dyDescent="0.35">
      <c r="H2536" s="197"/>
      <c r="I2536" s="197"/>
    </row>
    <row r="2537" spans="8:9" s="138" customFormat="1" x14ac:dyDescent="0.35">
      <c r="H2537" s="197"/>
      <c r="I2537" s="197"/>
    </row>
    <row r="2538" spans="8:9" s="138" customFormat="1" x14ac:dyDescent="0.35">
      <c r="H2538" s="197"/>
      <c r="I2538" s="197"/>
    </row>
    <row r="2539" spans="8:9" s="138" customFormat="1" x14ac:dyDescent="0.35">
      <c r="H2539" s="197"/>
      <c r="I2539" s="197"/>
    </row>
    <row r="2540" spans="8:9" s="138" customFormat="1" x14ac:dyDescent="0.35">
      <c r="H2540" s="197"/>
      <c r="I2540" s="197"/>
    </row>
    <row r="2541" spans="8:9" s="138" customFormat="1" x14ac:dyDescent="0.35">
      <c r="H2541" s="197"/>
      <c r="I2541" s="197"/>
    </row>
    <row r="2542" spans="8:9" s="138" customFormat="1" x14ac:dyDescent="0.35">
      <c r="H2542" s="197"/>
      <c r="I2542" s="197"/>
    </row>
    <row r="2543" spans="8:9" s="138" customFormat="1" x14ac:dyDescent="0.35">
      <c r="H2543" s="197"/>
      <c r="I2543" s="197"/>
    </row>
    <row r="2544" spans="8:9" s="138" customFormat="1" x14ac:dyDescent="0.35">
      <c r="H2544" s="197"/>
      <c r="I2544" s="197"/>
    </row>
    <row r="2545" spans="8:9" s="138" customFormat="1" x14ac:dyDescent="0.35">
      <c r="H2545" s="197"/>
      <c r="I2545" s="197"/>
    </row>
    <row r="2546" spans="8:9" s="138" customFormat="1" x14ac:dyDescent="0.35">
      <c r="H2546" s="197"/>
      <c r="I2546" s="197"/>
    </row>
    <row r="2547" spans="8:9" s="138" customFormat="1" x14ac:dyDescent="0.35">
      <c r="H2547" s="197"/>
      <c r="I2547" s="197"/>
    </row>
    <row r="2548" spans="8:9" s="138" customFormat="1" x14ac:dyDescent="0.35">
      <c r="H2548" s="197"/>
      <c r="I2548" s="197"/>
    </row>
    <row r="2549" spans="8:9" s="138" customFormat="1" x14ac:dyDescent="0.35">
      <c r="H2549" s="197"/>
      <c r="I2549" s="197"/>
    </row>
    <row r="2550" spans="8:9" s="138" customFormat="1" x14ac:dyDescent="0.35">
      <c r="H2550" s="197"/>
      <c r="I2550" s="197"/>
    </row>
    <row r="2551" spans="8:9" s="138" customFormat="1" x14ac:dyDescent="0.35">
      <c r="H2551" s="197"/>
      <c r="I2551" s="197"/>
    </row>
    <row r="2552" spans="8:9" s="138" customFormat="1" x14ac:dyDescent="0.35">
      <c r="H2552" s="197"/>
      <c r="I2552" s="197"/>
    </row>
    <row r="2553" spans="8:9" s="138" customFormat="1" x14ac:dyDescent="0.35">
      <c r="H2553" s="197"/>
      <c r="I2553" s="197"/>
    </row>
    <row r="2554" spans="8:9" s="138" customFormat="1" x14ac:dyDescent="0.35">
      <c r="H2554" s="197"/>
      <c r="I2554" s="197"/>
    </row>
    <row r="2555" spans="8:9" s="138" customFormat="1" x14ac:dyDescent="0.35">
      <c r="H2555" s="197"/>
      <c r="I2555" s="197"/>
    </row>
    <row r="2556" spans="8:9" s="138" customFormat="1" x14ac:dyDescent="0.35">
      <c r="H2556" s="197"/>
      <c r="I2556" s="197"/>
    </row>
    <row r="2557" spans="8:9" s="138" customFormat="1" x14ac:dyDescent="0.35">
      <c r="H2557" s="197"/>
      <c r="I2557" s="197"/>
    </row>
    <row r="2558" spans="8:9" s="138" customFormat="1" x14ac:dyDescent="0.35">
      <c r="H2558" s="197"/>
      <c r="I2558" s="197"/>
    </row>
    <row r="2559" spans="8:9" s="138" customFormat="1" x14ac:dyDescent="0.35">
      <c r="H2559" s="197"/>
      <c r="I2559" s="197"/>
    </row>
    <row r="2560" spans="8:9" s="138" customFormat="1" x14ac:dyDescent="0.35">
      <c r="H2560" s="197"/>
      <c r="I2560" s="197"/>
    </row>
    <row r="2561" spans="8:9" s="138" customFormat="1" x14ac:dyDescent="0.35">
      <c r="H2561" s="197"/>
      <c r="I2561" s="197"/>
    </row>
    <row r="2562" spans="8:9" s="138" customFormat="1" x14ac:dyDescent="0.35">
      <c r="H2562" s="197"/>
      <c r="I2562" s="197"/>
    </row>
    <row r="2563" spans="8:9" s="138" customFormat="1" x14ac:dyDescent="0.35">
      <c r="H2563" s="197"/>
      <c r="I2563" s="197"/>
    </row>
    <row r="2564" spans="8:9" s="138" customFormat="1" x14ac:dyDescent="0.35">
      <c r="H2564" s="197"/>
      <c r="I2564" s="197"/>
    </row>
    <row r="2565" spans="8:9" s="138" customFormat="1" x14ac:dyDescent="0.35">
      <c r="H2565" s="197"/>
      <c r="I2565" s="197"/>
    </row>
    <row r="2566" spans="8:9" s="138" customFormat="1" x14ac:dyDescent="0.35">
      <c r="H2566" s="197"/>
      <c r="I2566" s="197"/>
    </row>
    <row r="2567" spans="8:9" s="138" customFormat="1" x14ac:dyDescent="0.35">
      <c r="H2567" s="197"/>
      <c r="I2567" s="197"/>
    </row>
    <row r="2568" spans="8:9" s="138" customFormat="1" x14ac:dyDescent="0.35">
      <c r="H2568" s="197"/>
      <c r="I2568" s="197"/>
    </row>
    <row r="2569" spans="8:9" s="138" customFormat="1" x14ac:dyDescent="0.35">
      <c r="H2569" s="197"/>
      <c r="I2569" s="197"/>
    </row>
    <row r="2570" spans="8:9" s="138" customFormat="1" x14ac:dyDescent="0.35">
      <c r="H2570" s="197"/>
      <c r="I2570" s="197"/>
    </row>
    <row r="2571" spans="8:9" s="138" customFormat="1" x14ac:dyDescent="0.35">
      <c r="H2571" s="197"/>
      <c r="I2571" s="197"/>
    </row>
    <row r="2572" spans="8:9" s="138" customFormat="1" x14ac:dyDescent="0.35">
      <c r="H2572" s="197"/>
      <c r="I2572" s="197"/>
    </row>
    <row r="2573" spans="8:9" s="138" customFormat="1" x14ac:dyDescent="0.35">
      <c r="H2573" s="197"/>
      <c r="I2573" s="197"/>
    </row>
    <row r="2574" spans="8:9" s="138" customFormat="1" x14ac:dyDescent="0.35">
      <c r="H2574" s="197"/>
      <c r="I2574" s="197"/>
    </row>
    <row r="2575" spans="8:9" s="138" customFormat="1" x14ac:dyDescent="0.35">
      <c r="H2575" s="197"/>
      <c r="I2575" s="197"/>
    </row>
    <row r="2576" spans="8:9" s="138" customFormat="1" x14ac:dyDescent="0.35">
      <c r="H2576" s="197"/>
      <c r="I2576" s="197"/>
    </row>
    <row r="2577" spans="8:9" s="138" customFormat="1" x14ac:dyDescent="0.35">
      <c r="H2577" s="197"/>
      <c r="I2577" s="197"/>
    </row>
    <row r="2578" spans="8:9" s="138" customFormat="1" x14ac:dyDescent="0.35">
      <c r="H2578" s="197"/>
      <c r="I2578" s="197"/>
    </row>
    <row r="2579" spans="8:9" s="138" customFormat="1" x14ac:dyDescent="0.35">
      <c r="H2579" s="197"/>
      <c r="I2579" s="197"/>
    </row>
    <row r="2580" spans="8:9" s="138" customFormat="1" x14ac:dyDescent="0.35">
      <c r="H2580" s="197"/>
      <c r="I2580" s="197"/>
    </row>
    <row r="2581" spans="8:9" s="138" customFormat="1" x14ac:dyDescent="0.35">
      <c r="H2581" s="197"/>
      <c r="I2581" s="197"/>
    </row>
    <row r="2582" spans="8:9" s="138" customFormat="1" x14ac:dyDescent="0.35">
      <c r="H2582" s="197"/>
      <c r="I2582" s="197"/>
    </row>
    <row r="2583" spans="8:9" s="138" customFormat="1" x14ac:dyDescent="0.35">
      <c r="H2583" s="197"/>
      <c r="I2583" s="197"/>
    </row>
    <row r="2584" spans="8:9" s="138" customFormat="1" x14ac:dyDescent="0.35">
      <c r="H2584" s="197"/>
      <c r="I2584" s="197"/>
    </row>
    <row r="2585" spans="8:9" s="138" customFormat="1" x14ac:dyDescent="0.35">
      <c r="H2585" s="197"/>
      <c r="I2585" s="197"/>
    </row>
    <row r="2586" spans="8:9" s="138" customFormat="1" x14ac:dyDescent="0.35">
      <c r="H2586" s="197"/>
      <c r="I2586" s="197"/>
    </row>
    <row r="2587" spans="8:9" s="138" customFormat="1" x14ac:dyDescent="0.35">
      <c r="H2587" s="197"/>
      <c r="I2587" s="197"/>
    </row>
    <row r="2588" spans="8:9" s="138" customFormat="1" x14ac:dyDescent="0.35">
      <c r="H2588" s="197"/>
      <c r="I2588" s="197"/>
    </row>
    <row r="2589" spans="8:9" s="138" customFormat="1" x14ac:dyDescent="0.35">
      <c r="H2589" s="197"/>
      <c r="I2589" s="197"/>
    </row>
    <row r="2590" spans="8:9" s="138" customFormat="1" x14ac:dyDescent="0.35">
      <c r="H2590" s="197"/>
      <c r="I2590" s="197"/>
    </row>
    <row r="2591" spans="8:9" s="138" customFormat="1" x14ac:dyDescent="0.35">
      <c r="H2591" s="197"/>
      <c r="I2591" s="197"/>
    </row>
    <row r="2592" spans="8:9" s="138" customFormat="1" x14ac:dyDescent="0.35">
      <c r="H2592" s="197"/>
      <c r="I2592" s="197"/>
    </row>
    <row r="2593" spans="8:9" s="138" customFormat="1" x14ac:dyDescent="0.35">
      <c r="H2593" s="197"/>
      <c r="I2593" s="197"/>
    </row>
    <row r="2594" spans="8:9" s="138" customFormat="1" x14ac:dyDescent="0.35">
      <c r="H2594" s="197"/>
      <c r="I2594" s="197"/>
    </row>
    <row r="2595" spans="8:9" s="138" customFormat="1" x14ac:dyDescent="0.35">
      <c r="H2595" s="197"/>
      <c r="I2595" s="197"/>
    </row>
    <row r="2596" spans="8:9" s="138" customFormat="1" x14ac:dyDescent="0.35">
      <c r="H2596" s="197"/>
      <c r="I2596" s="197"/>
    </row>
    <row r="2597" spans="8:9" s="138" customFormat="1" x14ac:dyDescent="0.35">
      <c r="H2597" s="197"/>
      <c r="I2597" s="197"/>
    </row>
    <row r="2598" spans="8:9" s="138" customFormat="1" x14ac:dyDescent="0.35">
      <c r="H2598" s="197"/>
      <c r="I2598" s="197"/>
    </row>
    <row r="2599" spans="8:9" s="138" customFormat="1" x14ac:dyDescent="0.35">
      <c r="H2599" s="197"/>
      <c r="I2599" s="197"/>
    </row>
    <row r="2600" spans="8:9" s="138" customFormat="1" x14ac:dyDescent="0.35">
      <c r="H2600" s="197"/>
      <c r="I2600" s="197"/>
    </row>
    <row r="2601" spans="8:9" s="138" customFormat="1" x14ac:dyDescent="0.35">
      <c r="H2601" s="197"/>
      <c r="I2601" s="197"/>
    </row>
    <row r="2602" spans="8:9" s="138" customFormat="1" x14ac:dyDescent="0.35">
      <c r="H2602" s="197"/>
      <c r="I2602" s="197"/>
    </row>
    <row r="2603" spans="8:9" s="138" customFormat="1" x14ac:dyDescent="0.35">
      <c r="H2603" s="197"/>
      <c r="I2603" s="197"/>
    </row>
    <row r="2604" spans="8:9" s="138" customFormat="1" x14ac:dyDescent="0.35">
      <c r="H2604" s="197"/>
      <c r="I2604" s="197"/>
    </row>
    <row r="2605" spans="8:9" s="138" customFormat="1" x14ac:dyDescent="0.35">
      <c r="H2605" s="197"/>
      <c r="I2605" s="197"/>
    </row>
    <row r="2606" spans="8:9" s="138" customFormat="1" x14ac:dyDescent="0.35">
      <c r="H2606" s="197"/>
      <c r="I2606" s="197"/>
    </row>
    <row r="2607" spans="8:9" s="138" customFormat="1" x14ac:dyDescent="0.35">
      <c r="H2607" s="197"/>
      <c r="I2607" s="197"/>
    </row>
    <row r="2608" spans="8:9" s="138" customFormat="1" x14ac:dyDescent="0.35">
      <c r="H2608" s="197"/>
      <c r="I2608" s="197"/>
    </row>
    <row r="2609" spans="8:9" s="138" customFormat="1" x14ac:dyDescent="0.35">
      <c r="H2609" s="197"/>
      <c r="I2609" s="197"/>
    </row>
    <row r="2610" spans="8:9" s="138" customFormat="1" x14ac:dyDescent="0.35">
      <c r="H2610" s="197"/>
      <c r="I2610" s="197"/>
    </row>
    <row r="2611" spans="8:9" s="138" customFormat="1" x14ac:dyDescent="0.35">
      <c r="H2611" s="197"/>
      <c r="I2611" s="197"/>
    </row>
    <row r="2612" spans="8:9" s="138" customFormat="1" x14ac:dyDescent="0.35">
      <c r="H2612" s="197"/>
      <c r="I2612" s="197"/>
    </row>
    <row r="2613" spans="8:9" s="138" customFormat="1" x14ac:dyDescent="0.35">
      <c r="H2613" s="197"/>
      <c r="I2613" s="197"/>
    </row>
    <row r="2614" spans="8:9" s="138" customFormat="1" x14ac:dyDescent="0.35">
      <c r="H2614" s="197"/>
      <c r="I2614" s="197"/>
    </row>
    <row r="2615" spans="8:9" s="138" customFormat="1" x14ac:dyDescent="0.35">
      <c r="H2615" s="197"/>
      <c r="I2615" s="197"/>
    </row>
    <row r="2616" spans="8:9" s="138" customFormat="1" x14ac:dyDescent="0.35">
      <c r="H2616" s="197"/>
      <c r="I2616" s="197"/>
    </row>
    <row r="2617" spans="8:9" s="138" customFormat="1" x14ac:dyDescent="0.35">
      <c r="H2617" s="197"/>
      <c r="I2617" s="197"/>
    </row>
    <row r="2618" spans="8:9" s="138" customFormat="1" x14ac:dyDescent="0.35">
      <c r="H2618" s="197"/>
      <c r="I2618" s="197"/>
    </row>
    <row r="2619" spans="8:9" s="138" customFormat="1" x14ac:dyDescent="0.35">
      <c r="H2619" s="197"/>
      <c r="I2619" s="197"/>
    </row>
    <row r="2620" spans="8:9" s="138" customFormat="1" x14ac:dyDescent="0.35">
      <c r="H2620" s="197"/>
      <c r="I2620" s="197"/>
    </row>
    <row r="2621" spans="8:9" s="138" customFormat="1" x14ac:dyDescent="0.35">
      <c r="H2621" s="197"/>
      <c r="I2621" s="197"/>
    </row>
    <row r="2622" spans="8:9" s="138" customFormat="1" x14ac:dyDescent="0.35">
      <c r="H2622" s="197"/>
      <c r="I2622" s="197"/>
    </row>
    <row r="2623" spans="8:9" s="138" customFormat="1" x14ac:dyDescent="0.35">
      <c r="H2623" s="197"/>
      <c r="I2623" s="197"/>
    </row>
    <row r="2624" spans="8:9" s="138" customFormat="1" x14ac:dyDescent="0.35">
      <c r="H2624" s="197"/>
      <c r="I2624" s="197"/>
    </row>
    <row r="2625" spans="8:9" s="138" customFormat="1" x14ac:dyDescent="0.35">
      <c r="H2625" s="197"/>
      <c r="I2625" s="197"/>
    </row>
    <row r="2626" spans="8:9" s="138" customFormat="1" x14ac:dyDescent="0.35">
      <c r="H2626" s="197"/>
      <c r="I2626" s="197"/>
    </row>
    <row r="2627" spans="8:9" s="138" customFormat="1" x14ac:dyDescent="0.35">
      <c r="H2627" s="197"/>
      <c r="I2627" s="197"/>
    </row>
    <row r="2628" spans="8:9" s="138" customFormat="1" x14ac:dyDescent="0.35">
      <c r="H2628" s="197"/>
      <c r="I2628" s="197"/>
    </row>
    <row r="2629" spans="8:9" s="138" customFormat="1" x14ac:dyDescent="0.35">
      <c r="H2629" s="197"/>
      <c r="I2629" s="197"/>
    </row>
    <row r="2630" spans="8:9" s="138" customFormat="1" x14ac:dyDescent="0.35">
      <c r="H2630" s="197"/>
      <c r="I2630" s="197"/>
    </row>
    <row r="2631" spans="8:9" s="138" customFormat="1" x14ac:dyDescent="0.35">
      <c r="H2631" s="197"/>
      <c r="I2631" s="197"/>
    </row>
    <row r="2632" spans="8:9" s="138" customFormat="1" x14ac:dyDescent="0.35">
      <c r="H2632" s="197"/>
      <c r="I2632" s="197"/>
    </row>
    <row r="2633" spans="8:9" s="138" customFormat="1" x14ac:dyDescent="0.35">
      <c r="H2633" s="197"/>
      <c r="I2633" s="197"/>
    </row>
    <row r="2634" spans="8:9" s="138" customFormat="1" x14ac:dyDescent="0.35">
      <c r="H2634" s="197"/>
      <c r="I2634" s="197"/>
    </row>
    <row r="2635" spans="8:9" s="138" customFormat="1" x14ac:dyDescent="0.35">
      <c r="H2635" s="197"/>
      <c r="I2635" s="197"/>
    </row>
    <row r="2636" spans="8:9" s="138" customFormat="1" x14ac:dyDescent="0.35">
      <c r="H2636" s="197"/>
      <c r="I2636" s="197"/>
    </row>
    <row r="2637" spans="8:9" s="138" customFormat="1" x14ac:dyDescent="0.35">
      <c r="H2637" s="197"/>
      <c r="I2637" s="197"/>
    </row>
    <row r="2638" spans="8:9" s="138" customFormat="1" x14ac:dyDescent="0.35">
      <c r="H2638" s="197"/>
      <c r="I2638" s="197"/>
    </row>
    <row r="2639" spans="8:9" s="138" customFormat="1" x14ac:dyDescent="0.35">
      <c r="H2639" s="197"/>
      <c r="I2639" s="197"/>
    </row>
    <row r="2640" spans="8:9" s="138" customFormat="1" x14ac:dyDescent="0.35">
      <c r="H2640" s="197"/>
      <c r="I2640" s="197"/>
    </row>
    <row r="2641" spans="8:9" s="138" customFormat="1" x14ac:dyDescent="0.35">
      <c r="H2641" s="197"/>
      <c r="I2641" s="197"/>
    </row>
    <row r="2642" spans="8:9" s="138" customFormat="1" x14ac:dyDescent="0.35">
      <c r="H2642" s="197"/>
      <c r="I2642" s="197"/>
    </row>
    <row r="2643" spans="8:9" s="138" customFormat="1" x14ac:dyDescent="0.35">
      <c r="H2643" s="197"/>
      <c r="I2643" s="197"/>
    </row>
    <row r="2644" spans="8:9" s="138" customFormat="1" x14ac:dyDescent="0.35">
      <c r="H2644" s="197"/>
      <c r="I2644" s="197"/>
    </row>
    <row r="2645" spans="8:9" s="138" customFormat="1" x14ac:dyDescent="0.35">
      <c r="H2645" s="197"/>
      <c r="I2645" s="197"/>
    </row>
    <row r="2646" spans="8:9" s="138" customFormat="1" x14ac:dyDescent="0.35">
      <c r="H2646" s="197"/>
      <c r="I2646" s="197"/>
    </row>
    <row r="2647" spans="8:9" s="138" customFormat="1" x14ac:dyDescent="0.35">
      <c r="H2647" s="197"/>
      <c r="I2647" s="197"/>
    </row>
    <row r="2648" spans="8:9" s="138" customFormat="1" x14ac:dyDescent="0.35">
      <c r="H2648" s="197"/>
      <c r="I2648" s="197"/>
    </row>
    <row r="2649" spans="8:9" s="138" customFormat="1" x14ac:dyDescent="0.35">
      <c r="H2649" s="197"/>
      <c r="I2649" s="197"/>
    </row>
    <row r="2650" spans="8:9" s="138" customFormat="1" x14ac:dyDescent="0.35">
      <c r="H2650" s="197"/>
      <c r="I2650" s="197"/>
    </row>
    <row r="2651" spans="8:9" s="138" customFormat="1" x14ac:dyDescent="0.35">
      <c r="H2651" s="197"/>
      <c r="I2651" s="197"/>
    </row>
    <row r="2652" spans="8:9" s="138" customFormat="1" x14ac:dyDescent="0.35">
      <c r="H2652" s="197"/>
      <c r="I2652" s="197"/>
    </row>
    <row r="2653" spans="8:9" s="138" customFormat="1" x14ac:dyDescent="0.35">
      <c r="H2653" s="197"/>
      <c r="I2653" s="197"/>
    </row>
    <row r="2654" spans="8:9" s="138" customFormat="1" x14ac:dyDescent="0.35">
      <c r="H2654" s="197"/>
      <c r="I2654" s="197"/>
    </row>
    <row r="2655" spans="8:9" s="138" customFormat="1" x14ac:dyDescent="0.35">
      <c r="H2655" s="197"/>
      <c r="I2655" s="197"/>
    </row>
    <row r="2656" spans="8:9" s="138" customFormat="1" x14ac:dyDescent="0.35">
      <c r="H2656" s="197"/>
      <c r="I2656" s="197"/>
    </row>
    <row r="2657" spans="8:9" s="138" customFormat="1" x14ac:dyDescent="0.35">
      <c r="H2657" s="197"/>
      <c r="I2657" s="197"/>
    </row>
    <row r="2658" spans="8:9" s="138" customFormat="1" x14ac:dyDescent="0.35">
      <c r="H2658" s="197"/>
      <c r="I2658" s="197"/>
    </row>
    <row r="2659" spans="8:9" s="138" customFormat="1" x14ac:dyDescent="0.35">
      <c r="H2659" s="197"/>
      <c r="I2659" s="197"/>
    </row>
    <row r="2660" spans="8:9" s="138" customFormat="1" x14ac:dyDescent="0.35">
      <c r="H2660" s="197"/>
      <c r="I2660" s="197"/>
    </row>
    <row r="2661" spans="8:9" s="138" customFormat="1" x14ac:dyDescent="0.35">
      <c r="H2661" s="197"/>
      <c r="I2661" s="197"/>
    </row>
    <row r="2662" spans="8:9" s="138" customFormat="1" x14ac:dyDescent="0.35">
      <c r="H2662" s="197"/>
      <c r="I2662" s="197"/>
    </row>
    <row r="2663" spans="8:9" s="138" customFormat="1" x14ac:dyDescent="0.35">
      <c r="H2663" s="197"/>
      <c r="I2663" s="197"/>
    </row>
    <row r="2664" spans="8:9" s="138" customFormat="1" x14ac:dyDescent="0.35">
      <c r="H2664" s="197"/>
      <c r="I2664" s="197"/>
    </row>
    <row r="2665" spans="8:9" s="138" customFormat="1" x14ac:dyDescent="0.35">
      <c r="H2665" s="197"/>
      <c r="I2665" s="197"/>
    </row>
    <row r="2666" spans="8:9" s="138" customFormat="1" x14ac:dyDescent="0.35">
      <c r="H2666" s="197"/>
      <c r="I2666" s="197"/>
    </row>
    <row r="2667" spans="8:9" s="138" customFormat="1" x14ac:dyDescent="0.35">
      <c r="H2667" s="197"/>
      <c r="I2667" s="197"/>
    </row>
    <row r="2668" spans="8:9" s="138" customFormat="1" x14ac:dyDescent="0.35">
      <c r="H2668" s="197"/>
      <c r="I2668" s="197"/>
    </row>
    <row r="2669" spans="8:9" s="138" customFormat="1" x14ac:dyDescent="0.35">
      <c r="H2669" s="197"/>
      <c r="I2669" s="197"/>
    </row>
    <row r="2670" spans="8:9" s="138" customFormat="1" x14ac:dyDescent="0.35">
      <c r="H2670" s="197"/>
      <c r="I2670" s="197"/>
    </row>
    <row r="2671" spans="8:9" s="138" customFormat="1" x14ac:dyDescent="0.35">
      <c r="H2671" s="197"/>
      <c r="I2671" s="197"/>
    </row>
    <row r="2672" spans="8:9" s="138" customFormat="1" x14ac:dyDescent="0.35">
      <c r="H2672" s="197"/>
      <c r="I2672" s="197"/>
    </row>
    <row r="2673" spans="8:9" s="138" customFormat="1" x14ac:dyDescent="0.35">
      <c r="H2673" s="197"/>
      <c r="I2673" s="197"/>
    </row>
    <row r="2674" spans="8:9" s="138" customFormat="1" x14ac:dyDescent="0.35">
      <c r="H2674" s="197"/>
      <c r="I2674" s="197"/>
    </row>
    <row r="2675" spans="8:9" s="138" customFormat="1" x14ac:dyDescent="0.35">
      <c r="H2675" s="197"/>
      <c r="I2675" s="197"/>
    </row>
    <row r="2676" spans="8:9" s="138" customFormat="1" x14ac:dyDescent="0.35">
      <c r="H2676" s="197"/>
      <c r="I2676" s="197"/>
    </row>
    <row r="2677" spans="8:9" s="138" customFormat="1" x14ac:dyDescent="0.35">
      <c r="H2677" s="197"/>
      <c r="I2677" s="197"/>
    </row>
    <row r="2678" spans="8:9" s="138" customFormat="1" x14ac:dyDescent="0.35">
      <c r="H2678" s="197"/>
      <c r="I2678" s="197"/>
    </row>
    <row r="2679" spans="8:9" s="138" customFormat="1" x14ac:dyDescent="0.35">
      <c r="H2679" s="197"/>
      <c r="I2679" s="197"/>
    </row>
    <row r="2680" spans="8:9" s="138" customFormat="1" x14ac:dyDescent="0.35">
      <c r="H2680" s="197"/>
      <c r="I2680" s="197"/>
    </row>
    <row r="2681" spans="8:9" s="138" customFormat="1" x14ac:dyDescent="0.35">
      <c r="H2681" s="197"/>
      <c r="I2681" s="197"/>
    </row>
    <row r="2682" spans="8:9" s="138" customFormat="1" x14ac:dyDescent="0.35">
      <c r="H2682" s="197"/>
      <c r="I2682" s="197"/>
    </row>
    <row r="2683" spans="8:9" s="138" customFormat="1" x14ac:dyDescent="0.35">
      <c r="H2683" s="197"/>
      <c r="I2683" s="197"/>
    </row>
    <row r="2684" spans="8:9" s="138" customFormat="1" x14ac:dyDescent="0.35">
      <c r="H2684" s="197"/>
      <c r="I2684" s="197"/>
    </row>
    <row r="2685" spans="8:9" s="138" customFormat="1" x14ac:dyDescent="0.35">
      <c r="H2685" s="197"/>
      <c r="I2685" s="197"/>
    </row>
    <row r="2686" spans="8:9" s="138" customFormat="1" x14ac:dyDescent="0.35">
      <c r="H2686" s="197"/>
      <c r="I2686" s="197"/>
    </row>
    <row r="2687" spans="8:9" s="138" customFormat="1" x14ac:dyDescent="0.35">
      <c r="H2687" s="197"/>
      <c r="I2687" s="197"/>
    </row>
    <row r="2688" spans="8:9" s="138" customFormat="1" x14ac:dyDescent="0.35">
      <c r="H2688" s="197"/>
      <c r="I2688" s="197"/>
    </row>
    <row r="2689" spans="8:9" s="138" customFormat="1" x14ac:dyDescent="0.35">
      <c r="H2689" s="197"/>
      <c r="I2689" s="197"/>
    </row>
    <row r="2690" spans="8:9" s="138" customFormat="1" x14ac:dyDescent="0.35">
      <c r="H2690" s="197"/>
      <c r="I2690" s="197"/>
    </row>
    <row r="2691" spans="8:9" s="138" customFormat="1" x14ac:dyDescent="0.35">
      <c r="H2691" s="197"/>
      <c r="I2691" s="197"/>
    </row>
    <row r="2692" spans="8:9" s="138" customFormat="1" x14ac:dyDescent="0.35">
      <c r="H2692" s="197"/>
      <c r="I2692" s="197"/>
    </row>
    <row r="2693" spans="8:9" s="138" customFormat="1" x14ac:dyDescent="0.35">
      <c r="H2693" s="197"/>
      <c r="I2693" s="197"/>
    </row>
    <row r="2694" spans="8:9" s="138" customFormat="1" x14ac:dyDescent="0.35">
      <c r="H2694" s="197"/>
      <c r="I2694" s="197"/>
    </row>
    <row r="2695" spans="8:9" s="138" customFormat="1" x14ac:dyDescent="0.35">
      <c r="H2695" s="197"/>
      <c r="I2695" s="197"/>
    </row>
    <row r="2696" spans="8:9" s="138" customFormat="1" x14ac:dyDescent="0.35">
      <c r="H2696" s="197"/>
      <c r="I2696" s="197"/>
    </row>
    <row r="2697" spans="8:9" s="138" customFormat="1" x14ac:dyDescent="0.35">
      <c r="H2697" s="197"/>
      <c r="I2697" s="197"/>
    </row>
    <row r="2698" spans="8:9" s="138" customFormat="1" x14ac:dyDescent="0.35">
      <c r="H2698" s="197"/>
      <c r="I2698" s="197"/>
    </row>
    <row r="2699" spans="8:9" s="138" customFormat="1" x14ac:dyDescent="0.35">
      <c r="H2699" s="197"/>
      <c r="I2699" s="197"/>
    </row>
    <row r="2700" spans="8:9" s="138" customFormat="1" x14ac:dyDescent="0.35">
      <c r="H2700" s="197"/>
      <c r="I2700" s="197"/>
    </row>
    <row r="2701" spans="8:9" s="138" customFormat="1" x14ac:dyDescent="0.35">
      <c r="H2701" s="197"/>
      <c r="I2701" s="197"/>
    </row>
    <row r="2702" spans="8:9" s="138" customFormat="1" x14ac:dyDescent="0.35">
      <c r="H2702" s="197"/>
      <c r="I2702" s="197"/>
    </row>
    <row r="2703" spans="8:9" s="138" customFormat="1" x14ac:dyDescent="0.35">
      <c r="H2703" s="197"/>
      <c r="I2703" s="197"/>
    </row>
    <row r="2704" spans="8:9" s="138" customFormat="1" x14ac:dyDescent="0.35">
      <c r="H2704" s="197"/>
      <c r="I2704" s="197"/>
    </row>
    <row r="2705" spans="8:9" s="138" customFormat="1" x14ac:dyDescent="0.35">
      <c r="H2705" s="197"/>
      <c r="I2705" s="197"/>
    </row>
    <row r="2706" spans="8:9" s="138" customFormat="1" x14ac:dyDescent="0.35">
      <c r="H2706" s="197"/>
      <c r="I2706" s="197"/>
    </row>
    <row r="2707" spans="8:9" s="138" customFormat="1" x14ac:dyDescent="0.35">
      <c r="H2707" s="197"/>
      <c r="I2707" s="197"/>
    </row>
    <row r="2708" spans="8:9" s="138" customFormat="1" x14ac:dyDescent="0.35">
      <c r="H2708" s="197"/>
      <c r="I2708" s="197"/>
    </row>
    <row r="2709" spans="8:9" s="138" customFormat="1" x14ac:dyDescent="0.35">
      <c r="H2709" s="197"/>
      <c r="I2709" s="197"/>
    </row>
    <row r="2710" spans="8:9" s="138" customFormat="1" x14ac:dyDescent="0.35">
      <c r="H2710" s="197"/>
      <c r="I2710" s="197"/>
    </row>
    <row r="2711" spans="8:9" s="138" customFormat="1" x14ac:dyDescent="0.35">
      <c r="H2711" s="197"/>
      <c r="I2711" s="197"/>
    </row>
    <row r="2712" spans="8:9" s="138" customFormat="1" x14ac:dyDescent="0.35">
      <c r="H2712" s="197"/>
      <c r="I2712" s="197"/>
    </row>
    <row r="2713" spans="8:9" s="138" customFormat="1" x14ac:dyDescent="0.35">
      <c r="H2713" s="197"/>
      <c r="I2713" s="197"/>
    </row>
    <row r="2714" spans="8:9" s="138" customFormat="1" x14ac:dyDescent="0.35">
      <c r="H2714" s="197"/>
      <c r="I2714" s="197"/>
    </row>
    <row r="2715" spans="8:9" s="138" customFormat="1" x14ac:dyDescent="0.35">
      <c r="H2715" s="197"/>
      <c r="I2715" s="197"/>
    </row>
    <row r="2716" spans="8:9" s="138" customFormat="1" x14ac:dyDescent="0.35">
      <c r="H2716" s="197"/>
      <c r="I2716" s="197"/>
    </row>
    <row r="2717" spans="8:9" s="138" customFormat="1" x14ac:dyDescent="0.35">
      <c r="H2717" s="197"/>
      <c r="I2717" s="197"/>
    </row>
    <row r="2718" spans="8:9" s="138" customFormat="1" x14ac:dyDescent="0.35">
      <c r="H2718" s="197"/>
      <c r="I2718" s="197"/>
    </row>
    <row r="2719" spans="8:9" s="138" customFormat="1" x14ac:dyDescent="0.35">
      <c r="H2719" s="197"/>
      <c r="I2719" s="197"/>
    </row>
    <row r="2720" spans="8:9" s="138" customFormat="1" x14ac:dyDescent="0.35">
      <c r="H2720" s="197"/>
      <c r="I2720" s="197"/>
    </row>
    <row r="2721" spans="8:9" s="138" customFormat="1" x14ac:dyDescent="0.35">
      <c r="H2721" s="197"/>
      <c r="I2721" s="197"/>
    </row>
    <row r="2722" spans="8:9" s="138" customFormat="1" x14ac:dyDescent="0.35">
      <c r="H2722" s="197"/>
      <c r="I2722" s="197"/>
    </row>
    <row r="2723" spans="8:9" s="138" customFormat="1" x14ac:dyDescent="0.35">
      <c r="H2723" s="197"/>
      <c r="I2723" s="197"/>
    </row>
    <row r="2724" spans="8:9" s="138" customFormat="1" x14ac:dyDescent="0.35">
      <c r="H2724" s="197"/>
      <c r="I2724" s="197"/>
    </row>
    <row r="2725" spans="8:9" s="138" customFormat="1" x14ac:dyDescent="0.35">
      <c r="H2725" s="197"/>
      <c r="I2725" s="197"/>
    </row>
    <row r="2726" spans="8:9" s="138" customFormat="1" x14ac:dyDescent="0.35">
      <c r="H2726" s="197"/>
      <c r="I2726" s="197"/>
    </row>
    <row r="2727" spans="8:9" s="138" customFormat="1" x14ac:dyDescent="0.35">
      <c r="H2727" s="197"/>
      <c r="I2727" s="197"/>
    </row>
    <row r="2728" spans="8:9" s="138" customFormat="1" x14ac:dyDescent="0.35">
      <c r="H2728" s="197"/>
      <c r="I2728" s="197"/>
    </row>
    <row r="2729" spans="8:9" s="138" customFormat="1" x14ac:dyDescent="0.35">
      <c r="H2729" s="197"/>
      <c r="I2729" s="197"/>
    </row>
    <row r="2730" spans="8:9" s="138" customFormat="1" x14ac:dyDescent="0.35">
      <c r="H2730" s="197"/>
      <c r="I2730" s="197"/>
    </row>
    <row r="2731" spans="8:9" s="138" customFormat="1" x14ac:dyDescent="0.35">
      <c r="H2731" s="197"/>
      <c r="I2731" s="197"/>
    </row>
    <row r="2732" spans="8:9" s="138" customFormat="1" x14ac:dyDescent="0.35">
      <c r="H2732" s="197"/>
      <c r="I2732" s="197"/>
    </row>
    <row r="2733" spans="8:9" s="138" customFormat="1" x14ac:dyDescent="0.35">
      <c r="H2733" s="197"/>
      <c r="I2733" s="197"/>
    </row>
    <row r="2734" spans="8:9" s="138" customFormat="1" x14ac:dyDescent="0.35">
      <c r="H2734" s="197"/>
      <c r="I2734" s="197"/>
    </row>
    <row r="2735" spans="8:9" s="138" customFormat="1" x14ac:dyDescent="0.35">
      <c r="H2735" s="197"/>
      <c r="I2735" s="197"/>
    </row>
    <row r="2736" spans="8:9" s="138" customFormat="1" x14ac:dyDescent="0.35">
      <c r="H2736" s="197"/>
      <c r="I2736" s="197"/>
    </row>
    <row r="2737" spans="8:9" s="138" customFormat="1" x14ac:dyDescent="0.35">
      <c r="H2737" s="197"/>
      <c r="I2737" s="197"/>
    </row>
    <row r="2738" spans="8:9" s="138" customFormat="1" x14ac:dyDescent="0.35">
      <c r="H2738" s="197"/>
      <c r="I2738" s="197"/>
    </row>
    <row r="2739" spans="8:9" s="138" customFormat="1" x14ac:dyDescent="0.35">
      <c r="H2739" s="197"/>
      <c r="I2739" s="197"/>
    </row>
    <row r="2740" spans="8:9" s="138" customFormat="1" x14ac:dyDescent="0.35">
      <c r="H2740" s="197"/>
      <c r="I2740" s="197"/>
    </row>
    <row r="2741" spans="8:9" s="138" customFormat="1" x14ac:dyDescent="0.35">
      <c r="H2741" s="197"/>
      <c r="I2741" s="197"/>
    </row>
    <row r="2742" spans="8:9" s="138" customFormat="1" x14ac:dyDescent="0.35">
      <c r="H2742" s="197"/>
      <c r="I2742" s="197"/>
    </row>
    <row r="2743" spans="8:9" s="138" customFormat="1" x14ac:dyDescent="0.35">
      <c r="H2743" s="197"/>
      <c r="I2743" s="197"/>
    </row>
    <row r="2744" spans="8:9" s="138" customFormat="1" x14ac:dyDescent="0.35">
      <c r="H2744" s="197"/>
      <c r="I2744" s="197"/>
    </row>
    <row r="2745" spans="8:9" s="138" customFormat="1" x14ac:dyDescent="0.35">
      <c r="H2745" s="197"/>
      <c r="I2745" s="197"/>
    </row>
    <row r="2746" spans="8:9" s="138" customFormat="1" x14ac:dyDescent="0.35">
      <c r="H2746" s="197"/>
      <c r="I2746" s="197"/>
    </row>
    <row r="2747" spans="8:9" s="138" customFormat="1" x14ac:dyDescent="0.35">
      <c r="H2747" s="197"/>
      <c r="I2747" s="197"/>
    </row>
    <row r="2748" spans="8:9" s="138" customFormat="1" x14ac:dyDescent="0.35">
      <c r="H2748" s="197"/>
      <c r="I2748" s="197"/>
    </row>
    <row r="2749" spans="8:9" s="138" customFormat="1" x14ac:dyDescent="0.35">
      <c r="H2749" s="197"/>
      <c r="I2749" s="197"/>
    </row>
    <row r="2750" spans="8:9" s="138" customFormat="1" x14ac:dyDescent="0.35">
      <c r="H2750" s="197"/>
      <c r="I2750" s="197"/>
    </row>
    <row r="2751" spans="8:9" s="138" customFormat="1" x14ac:dyDescent="0.35">
      <c r="H2751" s="197"/>
      <c r="I2751" s="197"/>
    </row>
    <row r="2752" spans="8:9" s="138" customFormat="1" x14ac:dyDescent="0.35">
      <c r="H2752" s="197"/>
      <c r="I2752" s="197"/>
    </row>
    <row r="2753" spans="8:9" s="138" customFormat="1" x14ac:dyDescent="0.35">
      <c r="H2753" s="197"/>
      <c r="I2753" s="197"/>
    </row>
    <row r="2754" spans="8:9" s="138" customFormat="1" x14ac:dyDescent="0.35">
      <c r="H2754" s="197"/>
      <c r="I2754" s="197"/>
    </row>
    <row r="2755" spans="8:9" s="138" customFormat="1" x14ac:dyDescent="0.35">
      <c r="H2755" s="197"/>
      <c r="I2755" s="197"/>
    </row>
    <row r="2756" spans="8:9" s="138" customFormat="1" x14ac:dyDescent="0.35">
      <c r="H2756" s="197"/>
      <c r="I2756" s="197"/>
    </row>
    <row r="2757" spans="8:9" s="138" customFormat="1" x14ac:dyDescent="0.35">
      <c r="H2757" s="197"/>
      <c r="I2757" s="197"/>
    </row>
    <row r="2758" spans="8:9" s="138" customFormat="1" x14ac:dyDescent="0.35">
      <c r="H2758" s="197"/>
      <c r="I2758" s="197"/>
    </row>
    <row r="2759" spans="8:9" s="138" customFormat="1" x14ac:dyDescent="0.35">
      <c r="H2759" s="197"/>
      <c r="I2759" s="197"/>
    </row>
    <row r="2760" spans="8:9" s="138" customFormat="1" x14ac:dyDescent="0.35">
      <c r="H2760" s="197"/>
      <c r="I2760" s="197"/>
    </row>
    <row r="2761" spans="8:9" s="138" customFormat="1" x14ac:dyDescent="0.35">
      <c r="H2761" s="197"/>
      <c r="I2761" s="197"/>
    </row>
    <row r="2762" spans="8:9" s="138" customFormat="1" x14ac:dyDescent="0.35">
      <c r="H2762" s="197"/>
      <c r="I2762" s="197"/>
    </row>
    <row r="2763" spans="8:9" s="138" customFormat="1" x14ac:dyDescent="0.35">
      <c r="H2763" s="197"/>
      <c r="I2763" s="197"/>
    </row>
    <row r="2764" spans="8:9" s="138" customFormat="1" x14ac:dyDescent="0.35">
      <c r="H2764" s="197"/>
      <c r="I2764" s="197"/>
    </row>
    <row r="2765" spans="8:9" s="138" customFormat="1" x14ac:dyDescent="0.35">
      <c r="H2765" s="197"/>
      <c r="I2765" s="197"/>
    </row>
    <row r="2766" spans="8:9" s="138" customFormat="1" x14ac:dyDescent="0.35">
      <c r="H2766" s="197"/>
      <c r="I2766" s="197"/>
    </row>
    <row r="2767" spans="8:9" s="138" customFormat="1" x14ac:dyDescent="0.35">
      <c r="H2767" s="197"/>
      <c r="I2767" s="197"/>
    </row>
    <row r="2768" spans="8:9" s="138" customFormat="1" x14ac:dyDescent="0.35">
      <c r="H2768" s="197"/>
      <c r="I2768" s="197"/>
    </row>
    <row r="2769" spans="8:9" s="138" customFormat="1" x14ac:dyDescent="0.35">
      <c r="H2769" s="197"/>
      <c r="I2769" s="197"/>
    </row>
    <row r="2770" spans="8:9" s="138" customFormat="1" x14ac:dyDescent="0.35">
      <c r="H2770" s="197"/>
      <c r="I2770" s="197"/>
    </row>
    <row r="2771" spans="8:9" s="138" customFormat="1" x14ac:dyDescent="0.35">
      <c r="H2771" s="197"/>
      <c r="I2771" s="197"/>
    </row>
    <row r="2772" spans="8:9" s="138" customFormat="1" x14ac:dyDescent="0.35">
      <c r="H2772" s="197"/>
      <c r="I2772" s="197"/>
    </row>
    <row r="2773" spans="8:9" s="138" customFormat="1" x14ac:dyDescent="0.35">
      <c r="H2773" s="197"/>
      <c r="I2773" s="197"/>
    </row>
    <row r="2774" spans="8:9" s="138" customFormat="1" x14ac:dyDescent="0.35">
      <c r="H2774" s="197"/>
      <c r="I2774" s="197"/>
    </row>
    <row r="2775" spans="8:9" s="138" customFormat="1" x14ac:dyDescent="0.35">
      <c r="H2775" s="197"/>
      <c r="I2775" s="197"/>
    </row>
    <row r="2776" spans="8:9" s="138" customFormat="1" x14ac:dyDescent="0.35">
      <c r="H2776" s="197"/>
      <c r="I2776" s="197"/>
    </row>
    <row r="2777" spans="8:9" s="138" customFormat="1" x14ac:dyDescent="0.35">
      <c r="H2777" s="197"/>
      <c r="I2777" s="197"/>
    </row>
    <row r="2778" spans="8:9" s="138" customFormat="1" x14ac:dyDescent="0.35">
      <c r="H2778" s="197"/>
      <c r="I2778" s="197"/>
    </row>
    <row r="2779" spans="8:9" s="138" customFormat="1" x14ac:dyDescent="0.35">
      <c r="H2779" s="197"/>
      <c r="I2779" s="197"/>
    </row>
    <row r="2780" spans="8:9" s="138" customFormat="1" x14ac:dyDescent="0.35">
      <c r="H2780" s="197"/>
      <c r="I2780" s="197"/>
    </row>
    <row r="2781" spans="8:9" s="138" customFormat="1" x14ac:dyDescent="0.35">
      <c r="H2781" s="197"/>
      <c r="I2781" s="197"/>
    </row>
    <row r="2782" spans="8:9" s="138" customFormat="1" x14ac:dyDescent="0.35">
      <c r="H2782" s="197"/>
      <c r="I2782" s="197"/>
    </row>
    <row r="2783" spans="8:9" s="138" customFormat="1" x14ac:dyDescent="0.35">
      <c r="H2783" s="197"/>
      <c r="I2783" s="197"/>
    </row>
    <row r="2784" spans="8:9" s="138" customFormat="1" x14ac:dyDescent="0.35">
      <c r="H2784" s="197"/>
      <c r="I2784" s="197"/>
    </row>
    <row r="2785" spans="8:9" s="138" customFormat="1" x14ac:dyDescent="0.35">
      <c r="H2785" s="197"/>
      <c r="I2785" s="197"/>
    </row>
    <row r="2786" spans="8:9" s="138" customFormat="1" x14ac:dyDescent="0.35">
      <c r="H2786" s="197"/>
      <c r="I2786" s="197"/>
    </row>
    <row r="2787" spans="8:9" s="138" customFormat="1" x14ac:dyDescent="0.35">
      <c r="H2787" s="197"/>
      <c r="I2787" s="197"/>
    </row>
    <row r="2788" spans="8:9" s="138" customFormat="1" x14ac:dyDescent="0.35">
      <c r="H2788" s="197"/>
      <c r="I2788" s="197"/>
    </row>
    <row r="2789" spans="8:9" s="138" customFormat="1" x14ac:dyDescent="0.35">
      <c r="H2789" s="197"/>
      <c r="I2789" s="197"/>
    </row>
    <row r="2790" spans="8:9" s="138" customFormat="1" x14ac:dyDescent="0.35">
      <c r="H2790" s="197"/>
      <c r="I2790" s="197"/>
    </row>
    <row r="2791" spans="8:9" s="138" customFormat="1" x14ac:dyDescent="0.35">
      <c r="H2791" s="197"/>
      <c r="I2791" s="197"/>
    </row>
    <row r="2792" spans="8:9" s="138" customFormat="1" x14ac:dyDescent="0.35">
      <c r="H2792" s="197"/>
      <c r="I2792" s="197"/>
    </row>
    <row r="2793" spans="8:9" s="138" customFormat="1" x14ac:dyDescent="0.35">
      <c r="H2793" s="197"/>
      <c r="I2793" s="197"/>
    </row>
    <row r="2794" spans="8:9" s="138" customFormat="1" x14ac:dyDescent="0.35">
      <c r="H2794" s="197"/>
      <c r="I2794" s="197"/>
    </row>
    <row r="2795" spans="8:9" s="138" customFormat="1" x14ac:dyDescent="0.35">
      <c r="H2795" s="197"/>
      <c r="I2795" s="197"/>
    </row>
    <row r="2796" spans="8:9" s="138" customFormat="1" x14ac:dyDescent="0.35">
      <c r="H2796" s="197"/>
      <c r="I2796" s="197"/>
    </row>
    <row r="2797" spans="8:9" s="138" customFormat="1" x14ac:dyDescent="0.35">
      <c r="H2797" s="197"/>
      <c r="I2797" s="197"/>
    </row>
    <row r="2798" spans="8:9" s="138" customFormat="1" x14ac:dyDescent="0.35">
      <c r="H2798" s="197"/>
      <c r="I2798" s="197"/>
    </row>
    <row r="2799" spans="8:9" s="138" customFormat="1" x14ac:dyDescent="0.35">
      <c r="H2799" s="197"/>
      <c r="I2799" s="197"/>
    </row>
    <row r="2800" spans="8:9" s="138" customFormat="1" x14ac:dyDescent="0.35">
      <c r="H2800" s="197"/>
      <c r="I2800" s="197"/>
    </row>
    <row r="2801" spans="8:9" s="138" customFormat="1" x14ac:dyDescent="0.35">
      <c r="H2801" s="197"/>
      <c r="I2801" s="197"/>
    </row>
    <row r="2802" spans="8:9" s="138" customFormat="1" x14ac:dyDescent="0.35">
      <c r="H2802" s="197"/>
      <c r="I2802" s="197"/>
    </row>
    <row r="2803" spans="8:9" s="138" customFormat="1" x14ac:dyDescent="0.35">
      <c r="H2803" s="197"/>
      <c r="I2803" s="197"/>
    </row>
    <row r="2804" spans="8:9" s="138" customFormat="1" x14ac:dyDescent="0.35">
      <c r="H2804" s="197"/>
      <c r="I2804" s="197"/>
    </row>
    <row r="2805" spans="8:9" s="138" customFormat="1" x14ac:dyDescent="0.35">
      <c r="H2805" s="197"/>
      <c r="I2805" s="197"/>
    </row>
    <row r="2806" spans="8:9" s="138" customFormat="1" x14ac:dyDescent="0.35">
      <c r="H2806" s="197"/>
      <c r="I2806" s="197"/>
    </row>
    <row r="2807" spans="8:9" s="138" customFormat="1" x14ac:dyDescent="0.35">
      <c r="H2807" s="197"/>
      <c r="I2807" s="197"/>
    </row>
    <row r="2808" spans="8:9" s="138" customFormat="1" x14ac:dyDescent="0.35">
      <c r="H2808" s="197"/>
      <c r="I2808" s="197"/>
    </row>
    <row r="2809" spans="8:9" s="138" customFormat="1" x14ac:dyDescent="0.35">
      <c r="H2809" s="197"/>
      <c r="I2809" s="197"/>
    </row>
    <row r="2810" spans="8:9" s="138" customFormat="1" x14ac:dyDescent="0.35">
      <c r="H2810" s="197"/>
      <c r="I2810" s="197"/>
    </row>
    <row r="2811" spans="8:9" s="138" customFormat="1" x14ac:dyDescent="0.35">
      <c r="H2811" s="197"/>
      <c r="I2811" s="197"/>
    </row>
    <row r="2812" spans="8:9" s="138" customFormat="1" x14ac:dyDescent="0.35">
      <c r="H2812" s="197"/>
      <c r="I2812" s="197"/>
    </row>
    <row r="2813" spans="8:9" s="138" customFormat="1" x14ac:dyDescent="0.35">
      <c r="H2813" s="197"/>
      <c r="I2813" s="197"/>
    </row>
    <row r="2814" spans="8:9" s="138" customFormat="1" x14ac:dyDescent="0.35">
      <c r="H2814" s="197"/>
      <c r="I2814" s="197"/>
    </row>
    <row r="2815" spans="8:9" s="138" customFormat="1" x14ac:dyDescent="0.35">
      <c r="H2815" s="197"/>
      <c r="I2815" s="197"/>
    </row>
    <row r="2816" spans="8:9" s="138" customFormat="1" x14ac:dyDescent="0.35">
      <c r="H2816" s="197"/>
      <c r="I2816" s="197"/>
    </row>
    <row r="2817" spans="8:9" s="138" customFormat="1" x14ac:dyDescent="0.35">
      <c r="H2817" s="197"/>
      <c r="I2817" s="197"/>
    </row>
    <row r="2818" spans="8:9" s="138" customFormat="1" x14ac:dyDescent="0.35">
      <c r="H2818" s="197"/>
      <c r="I2818" s="197"/>
    </row>
    <row r="2819" spans="8:9" s="138" customFormat="1" x14ac:dyDescent="0.35">
      <c r="H2819" s="197"/>
      <c r="I2819" s="197"/>
    </row>
    <row r="2820" spans="8:9" s="138" customFormat="1" x14ac:dyDescent="0.35">
      <c r="H2820" s="197"/>
      <c r="I2820" s="197"/>
    </row>
    <row r="2821" spans="8:9" s="138" customFormat="1" x14ac:dyDescent="0.35">
      <c r="H2821" s="197"/>
      <c r="I2821" s="197"/>
    </row>
    <row r="2822" spans="8:9" s="138" customFormat="1" x14ac:dyDescent="0.35">
      <c r="H2822" s="197"/>
      <c r="I2822" s="197"/>
    </row>
    <row r="2823" spans="8:9" s="138" customFormat="1" x14ac:dyDescent="0.35">
      <c r="H2823" s="197"/>
      <c r="I2823" s="197"/>
    </row>
    <row r="2824" spans="8:9" s="138" customFormat="1" x14ac:dyDescent="0.35">
      <c r="H2824" s="197"/>
      <c r="I2824" s="197"/>
    </row>
    <row r="2825" spans="8:9" s="138" customFormat="1" x14ac:dyDescent="0.35">
      <c r="H2825" s="197"/>
      <c r="I2825" s="197"/>
    </row>
    <row r="2826" spans="8:9" s="138" customFormat="1" x14ac:dyDescent="0.35">
      <c r="H2826" s="197"/>
      <c r="I2826" s="197"/>
    </row>
    <row r="2827" spans="8:9" s="138" customFormat="1" x14ac:dyDescent="0.35">
      <c r="H2827" s="197"/>
      <c r="I2827" s="197"/>
    </row>
    <row r="2828" spans="8:9" s="138" customFormat="1" x14ac:dyDescent="0.35">
      <c r="H2828" s="197"/>
      <c r="I2828" s="197"/>
    </row>
    <row r="2829" spans="8:9" s="138" customFormat="1" x14ac:dyDescent="0.35">
      <c r="H2829" s="197"/>
      <c r="I2829" s="197"/>
    </row>
    <row r="2830" spans="8:9" s="138" customFormat="1" x14ac:dyDescent="0.35">
      <c r="H2830" s="197"/>
      <c r="I2830" s="197"/>
    </row>
    <row r="2831" spans="8:9" s="138" customFormat="1" x14ac:dyDescent="0.35">
      <c r="H2831" s="197"/>
      <c r="I2831" s="197"/>
    </row>
    <row r="2832" spans="8:9" s="138" customFormat="1" x14ac:dyDescent="0.35">
      <c r="H2832" s="197"/>
      <c r="I2832" s="197"/>
    </row>
    <row r="2833" spans="8:9" s="138" customFormat="1" x14ac:dyDescent="0.35">
      <c r="H2833" s="197"/>
      <c r="I2833" s="197"/>
    </row>
    <row r="2834" spans="8:9" s="138" customFormat="1" x14ac:dyDescent="0.35">
      <c r="H2834" s="197"/>
      <c r="I2834" s="197"/>
    </row>
    <row r="2835" spans="8:9" s="138" customFormat="1" x14ac:dyDescent="0.35">
      <c r="H2835" s="197"/>
      <c r="I2835" s="197"/>
    </row>
    <row r="2836" spans="8:9" s="138" customFormat="1" x14ac:dyDescent="0.35">
      <c r="H2836" s="197"/>
      <c r="I2836" s="197"/>
    </row>
    <row r="2837" spans="8:9" s="138" customFormat="1" x14ac:dyDescent="0.35">
      <c r="H2837" s="197"/>
      <c r="I2837" s="197"/>
    </row>
    <row r="2838" spans="8:9" s="138" customFormat="1" x14ac:dyDescent="0.35">
      <c r="H2838" s="197"/>
      <c r="I2838" s="197"/>
    </row>
    <row r="2839" spans="8:9" s="138" customFormat="1" x14ac:dyDescent="0.35">
      <c r="H2839" s="197"/>
      <c r="I2839" s="197"/>
    </row>
    <row r="2840" spans="8:9" s="138" customFormat="1" x14ac:dyDescent="0.35">
      <c r="H2840" s="197"/>
      <c r="I2840" s="197"/>
    </row>
    <row r="2841" spans="8:9" s="138" customFormat="1" x14ac:dyDescent="0.35">
      <c r="H2841" s="197"/>
      <c r="I2841" s="197"/>
    </row>
    <row r="2842" spans="8:9" s="138" customFormat="1" x14ac:dyDescent="0.35">
      <c r="H2842" s="197"/>
      <c r="I2842" s="197"/>
    </row>
    <row r="2843" spans="8:9" s="138" customFormat="1" x14ac:dyDescent="0.35">
      <c r="H2843" s="197"/>
      <c r="I2843" s="197"/>
    </row>
    <row r="2844" spans="8:9" s="138" customFormat="1" x14ac:dyDescent="0.35">
      <c r="H2844" s="197"/>
      <c r="I2844" s="197"/>
    </row>
    <row r="2845" spans="8:9" s="138" customFormat="1" x14ac:dyDescent="0.35">
      <c r="H2845" s="197"/>
      <c r="I2845" s="197"/>
    </row>
    <row r="2846" spans="8:9" s="138" customFormat="1" x14ac:dyDescent="0.35">
      <c r="H2846" s="197"/>
      <c r="I2846" s="197"/>
    </row>
    <row r="2847" spans="8:9" s="138" customFormat="1" x14ac:dyDescent="0.35">
      <c r="H2847" s="197"/>
      <c r="I2847" s="197"/>
    </row>
    <row r="2848" spans="8:9" s="138" customFormat="1" x14ac:dyDescent="0.35">
      <c r="H2848" s="197"/>
      <c r="I2848" s="197"/>
    </row>
    <row r="2849" spans="8:9" s="138" customFormat="1" x14ac:dyDescent="0.35">
      <c r="H2849" s="197"/>
      <c r="I2849" s="197"/>
    </row>
    <row r="2850" spans="8:9" s="138" customFormat="1" x14ac:dyDescent="0.35">
      <c r="H2850" s="197"/>
      <c r="I2850" s="197"/>
    </row>
    <row r="2851" spans="8:9" s="138" customFormat="1" x14ac:dyDescent="0.35">
      <c r="H2851" s="197"/>
      <c r="I2851" s="197"/>
    </row>
    <row r="2852" spans="8:9" s="138" customFormat="1" x14ac:dyDescent="0.35">
      <c r="H2852" s="197"/>
      <c r="I2852" s="197"/>
    </row>
    <row r="2853" spans="8:9" s="138" customFormat="1" x14ac:dyDescent="0.35">
      <c r="H2853" s="197"/>
      <c r="I2853" s="197"/>
    </row>
    <row r="2854" spans="8:9" s="138" customFormat="1" x14ac:dyDescent="0.35">
      <c r="H2854" s="197"/>
      <c r="I2854" s="197"/>
    </row>
    <row r="2855" spans="8:9" s="138" customFormat="1" x14ac:dyDescent="0.35">
      <c r="H2855" s="197"/>
      <c r="I2855" s="197"/>
    </row>
    <row r="2856" spans="8:9" s="138" customFormat="1" x14ac:dyDescent="0.35">
      <c r="H2856" s="197"/>
      <c r="I2856" s="197"/>
    </row>
    <row r="2857" spans="8:9" s="138" customFormat="1" x14ac:dyDescent="0.35">
      <c r="H2857" s="197"/>
      <c r="I2857" s="197"/>
    </row>
    <row r="2858" spans="8:9" s="138" customFormat="1" x14ac:dyDescent="0.35">
      <c r="H2858" s="197"/>
      <c r="I2858" s="197"/>
    </row>
    <row r="2859" spans="8:9" s="138" customFormat="1" x14ac:dyDescent="0.35">
      <c r="H2859" s="197"/>
      <c r="I2859" s="197"/>
    </row>
    <row r="2860" spans="8:9" s="138" customFormat="1" x14ac:dyDescent="0.35">
      <c r="H2860" s="197"/>
      <c r="I2860" s="197"/>
    </row>
    <row r="2861" spans="8:9" s="138" customFormat="1" x14ac:dyDescent="0.35">
      <c r="H2861" s="197"/>
      <c r="I2861" s="197"/>
    </row>
    <row r="2862" spans="8:9" s="138" customFormat="1" x14ac:dyDescent="0.35">
      <c r="H2862" s="197"/>
      <c r="I2862" s="197"/>
    </row>
    <row r="2863" spans="8:9" s="138" customFormat="1" x14ac:dyDescent="0.35">
      <c r="H2863" s="197"/>
      <c r="I2863" s="197"/>
    </row>
    <row r="2864" spans="8:9" s="138" customFormat="1" x14ac:dyDescent="0.35">
      <c r="H2864" s="197"/>
      <c r="I2864" s="197"/>
    </row>
    <row r="2865" spans="8:9" s="138" customFormat="1" x14ac:dyDescent="0.35">
      <c r="H2865" s="197"/>
      <c r="I2865" s="197"/>
    </row>
    <row r="2866" spans="8:9" s="138" customFormat="1" x14ac:dyDescent="0.35">
      <c r="H2866" s="197"/>
      <c r="I2866" s="197"/>
    </row>
    <row r="2867" spans="8:9" s="138" customFormat="1" x14ac:dyDescent="0.35">
      <c r="H2867" s="197"/>
      <c r="I2867" s="197"/>
    </row>
    <row r="2868" spans="8:9" s="138" customFormat="1" x14ac:dyDescent="0.35">
      <c r="H2868" s="197"/>
      <c r="I2868" s="197"/>
    </row>
    <row r="2869" spans="8:9" s="138" customFormat="1" x14ac:dyDescent="0.35">
      <c r="H2869" s="197"/>
      <c r="I2869" s="197"/>
    </row>
    <row r="2870" spans="8:9" s="138" customFormat="1" x14ac:dyDescent="0.35">
      <c r="H2870" s="197"/>
      <c r="I2870" s="197"/>
    </row>
    <row r="2871" spans="8:9" s="138" customFormat="1" x14ac:dyDescent="0.35">
      <c r="H2871" s="197"/>
      <c r="I2871" s="197"/>
    </row>
    <row r="2872" spans="8:9" s="138" customFormat="1" x14ac:dyDescent="0.35">
      <c r="H2872" s="197"/>
      <c r="I2872" s="197"/>
    </row>
    <row r="2873" spans="8:9" s="138" customFormat="1" x14ac:dyDescent="0.35">
      <c r="H2873" s="197"/>
      <c r="I2873" s="197"/>
    </row>
    <row r="2874" spans="8:9" s="138" customFormat="1" x14ac:dyDescent="0.35">
      <c r="H2874" s="197"/>
      <c r="I2874" s="197"/>
    </row>
    <row r="2875" spans="8:9" s="138" customFormat="1" x14ac:dyDescent="0.35">
      <c r="H2875" s="197"/>
      <c r="I2875" s="197"/>
    </row>
    <row r="2876" spans="8:9" s="138" customFormat="1" x14ac:dyDescent="0.35">
      <c r="H2876" s="197"/>
      <c r="I2876" s="197"/>
    </row>
    <row r="2877" spans="8:9" s="138" customFormat="1" x14ac:dyDescent="0.35">
      <c r="H2877" s="197"/>
      <c r="I2877" s="197"/>
    </row>
    <row r="2878" spans="8:9" s="138" customFormat="1" x14ac:dyDescent="0.35">
      <c r="H2878" s="197"/>
      <c r="I2878" s="197"/>
    </row>
    <row r="2879" spans="8:9" s="138" customFormat="1" x14ac:dyDescent="0.35">
      <c r="H2879" s="197"/>
      <c r="I2879" s="197"/>
    </row>
    <row r="2880" spans="8:9" s="138" customFormat="1" x14ac:dyDescent="0.35">
      <c r="H2880" s="197"/>
      <c r="I2880" s="197"/>
    </row>
    <row r="2881" spans="8:9" s="138" customFormat="1" x14ac:dyDescent="0.35">
      <c r="H2881" s="197"/>
      <c r="I2881" s="197"/>
    </row>
    <row r="2882" spans="8:9" s="138" customFormat="1" x14ac:dyDescent="0.35">
      <c r="H2882" s="197"/>
      <c r="I2882" s="197"/>
    </row>
    <row r="2883" spans="8:9" s="138" customFormat="1" x14ac:dyDescent="0.35">
      <c r="H2883" s="197"/>
      <c r="I2883" s="197"/>
    </row>
    <row r="2884" spans="8:9" s="138" customFormat="1" x14ac:dyDescent="0.35">
      <c r="H2884" s="197"/>
      <c r="I2884" s="197"/>
    </row>
    <row r="2885" spans="8:9" s="138" customFormat="1" x14ac:dyDescent="0.35">
      <c r="H2885" s="197"/>
      <c r="I2885" s="197"/>
    </row>
    <row r="2886" spans="8:9" s="138" customFormat="1" x14ac:dyDescent="0.35">
      <c r="H2886" s="197"/>
      <c r="I2886" s="197"/>
    </row>
    <row r="2887" spans="8:9" s="138" customFormat="1" x14ac:dyDescent="0.35">
      <c r="H2887" s="197"/>
      <c r="I2887" s="197"/>
    </row>
    <row r="2888" spans="8:9" s="138" customFormat="1" x14ac:dyDescent="0.35">
      <c r="H2888" s="197"/>
      <c r="I2888" s="197"/>
    </row>
    <row r="2889" spans="8:9" s="138" customFormat="1" x14ac:dyDescent="0.35">
      <c r="H2889" s="197"/>
      <c r="I2889" s="197"/>
    </row>
    <row r="2890" spans="8:9" s="138" customFormat="1" x14ac:dyDescent="0.35">
      <c r="H2890" s="197"/>
      <c r="I2890" s="197"/>
    </row>
    <row r="2891" spans="8:9" s="138" customFormat="1" x14ac:dyDescent="0.35">
      <c r="H2891" s="197"/>
      <c r="I2891" s="197"/>
    </row>
    <row r="2892" spans="8:9" s="138" customFormat="1" x14ac:dyDescent="0.35">
      <c r="H2892" s="197"/>
      <c r="I2892" s="197"/>
    </row>
    <row r="2893" spans="8:9" s="138" customFormat="1" x14ac:dyDescent="0.35">
      <c r="H2893" s="197"/>
      <c r="I2893" s="197"/>
    </row>
    <row r="2894" spans="8:9" s="138" customFormat="1" x14ac:dyDescent="0.35">
      <c r="H2894" s="197"/>
      <c r="I2894" s="197"/>
    </row>
    <row r="2895" spans="8:9" s="138" customFormat="1" x14ac:dyDescent="0.35">
      <c r="H2895" s="197"/>
      <c r="I2895" s="197"/>
    </row>
    <row r="2896" spans="8:9" s="138" customFormat="1" x14ac:dyDescent="0.35">
      <c r="H2896" s="197"/>
      <c r="I2896" s="197"/>
    </row>
    <row r="2897" spans="8:9" s="138" customFormat="1" x14ac:dyDescent="0.35">
      <c r="H2897" s="197"/>
      <c r="I2897" s="197"/>
    </row>
    <row r="2898" spans="8:9" s="138" customFormat="1" x14ac:dyDescent="0.35">
      <c r="H2898" s="197"/>
      <c r="I2898" s="197"/>
    </row>
    <row r="2899" spans="8:9" s="138" customFormat="1" x14ac:dyDescent="0.35">
      <c r="H2899" s="197"/>
      <c r="I2899" s="197"/>
    </row>
    <row r="2900" spans="8:9" s="138" customFormat="1" x14ac:dyDescent="0.35">
      <c r="H2900" s="197"/>
      <c r="I2900" s="197"/>
    </row>
    <row r="2901" spans="8:9" s="138" customFormat="1" x14ac:dyDescent="0.35">
      <c r="H2901" s="197"/>
      <c r="I2901" s="197"/>
    </row>
    <row r="2902" spans="8:9" s="138" customFormat="1" x14ac:dyDescent="0.35">
      <c r="H2902" s="197"/>
      <c r="I2902" s="197"/>
    </row>
    <row r="2903" spans="8:9" s="138" customFormat="1" x14ac:dyDescent="0.35">
      <c r="H2903" s="197"/>
      <c r="I2903" s="197"/>
    </row>
    <row r="2904" spans="8:9" s="138" customFormat="1" x14ac:dyDescent="0.35">
      <c r="H2904" s="197"/>
      <c r="I2904" s="197"/>
    </row>
    <row r="2905" spans="8:9" s="138" customFormat="1" x14ac:dyDescent="0.35">
      <c r="H2905" s="197"/>
      <c r="I2905" s="197"/>
    </row>
    <row r="2906" spans="8:9" s="138" customFormat="1" x14ac:dyDescent="0.35">
      <c r="H2906" s="197"/>
      <c r="I2906" s="197"/>
    </row>
    <row r="2907" spans="8:9" s="138" customFormat="1" x14ac:dyDescent="0.35">
      <c r="H2907" s="197"/>
      <c r="I2907" s="197"/>
    </row>
    <row r="2908" spans="8:9" s="138" customFormat="1" x14ac:dyDescent="0.35">
      <c r="H2908" s="197"/>
      <c r="I2908" s="197"/>
    </row>
    <row r="2909" spans="8:9" s="138" customFormat="1" x14ac:dyDescent="0.35">
      <c r="H2909" s="197"/>
      <c r="I2909" s="197"/>
    </row>
    <row r="2910" spans="8:9" s="138" customFormat="1" x14ac:dyDescent="0.35">
      <c r="H2910" s="197"/>
      <c r="I2910" s="197"/>
    </row>
    <row r="2911" spans="8:9" s="138" customFormat="1" x14ac:dyDescent="0.35">
      <c r="H2911" s="197"/>
      <c r="I2911" s="197"/>
    </row>
    <row r="2912" spans="8:9" s="138" customFormat="1" x14ac:dyDescent="0.35">
      <c r="H2912" s="197"/>
      <c r="I2912" s="197"/>
    </row>
    <row r="2913" spans="8:9" s="138" customFormat="1" x14ac:dyDescent="0.35">
      <c r="H2913" s="197"/>
      <c r="I2913" s="197"/>
    </row>
    <row r="2914" spans="8:9" s="138" customFormat="1" x14ac:dyDescent="0.35">
      <c r="H2914" s="197"/>
      <c r="I2914" s="197"/>
    </row>
    <row r="2915" spans="8:9" s="138" customFormat="1" x14ac:dyDescent="0.35">
      <c r="H2915" s="197"/>
      <c r="I2915" s="197"/>
    </row>
    <row r="2916" spans="8:9" s="138" customFormat="1" x14ac:dyDescent="0.35">
      <c r="H2916" s="197"/>
      <c r="I2916" s="197"/>
    </row>
    <row r="2917" spans="8:9" s="138" customFormat="1" x14ac:dyDescent="0.35">
      <c r="H2917" s="197"/>
      <c r="I2917" s="197"/>
    </row>
    <row r="2918" spans="8:9" s="138" customFormat="1" x14ac:dyDescent="0.35">
      <c r="H2918" s="197"/>
      <c r="I2918" s="197"/>
    </row>
    <row r="2919" spans="8:9" s="138" customFormat="1" x14ac:dyDescent="0.35">
      <c r="H2919" s="197"/>
      <c r="I2919" s="197"/>
    </row>
    <row r="2920" spans="8:9" s="138" customFormat="1" x14ac:dyDescent="0.35">
      <c r="H2920" s="197"/>
      <c r="I2920" s="197"/>
    </row>
    <row r="2921" spans="8:9" s="138" customFormat="1" x14ac:dyDescent="0.35">
      <c r="H2921" s="197"/>
      <c r="I2921" s="197"/>
    </row>
    <row r="2922" spans="8:9" s="138" customFormat="1" x14ac:dyDescent="0.35">
      <c r="H2922" s="197"/>
      <c r="I2922" s="197"/>
    </row>
    <row r="2923" spans="8:9" s="138" customFormat="1" x14ac:dyDescent="0.35">
      <c r="H2923" s="197"/>
      <c r="I2923" s="197"/>
    </row>
    <row r="2924" spans="8:9" s="138" customFormat="1" x14ac:dyDescent="0.35">
      <c r="H2924" s="197"/>
      <c r="I2924" s="197"/>
    </row>
    <row r="2925" spans="8:9" s="138" customFormat="1" x14ac:dyDescent="0.35">
      <c r="H2925" s="197"/>
      <c r="I2925" s="197"/>
    </row>
    <row r="2926" spans="8:9" s="138" customFormat="1" x14ac:dyDescent="0.35">
      <c r="H2926" s="197"/>
      <c r="I2926" s="197"/>
    </row>
    <row r="2927" spans="8:9" s="138" customFormat="1" x14ac:dyDescent="0.35">
      <c r="H2927" s="197"/>
      <c r="I2927" s="197"/>
    </row>
    <row r="2928" spans="8:9" s="138" customFormat="1" x14ac:dyDescent="0.35">
      <c r="H2928" s="197"/>
      <c r="I2928" s="197"/>
    </row>
    <row r="2929" spans="8:9" s="138" customFormat="1" x14ac:dyDescent="0.35">
      <c r="H2929" s="197"/>
      <c r="I2929" s="197"/>
    </row>
    <row r="2930" spans="8:9" s="138" customFormat="1" x14ac:dyDescent="0.35">
      <c r="H2930" s="197"/>
      <c r="I2930" s="197"/>
    </row>
    <row r="2931" spans="8:9" s="138" customFormat="1" x14ac:dyDescent="0.35">
      <c r="H2931" s="197"/>
      <c r="I2931" s="197"/>
    </row>
    <row r="2932" spans="8:9" s="138" customFormat="1" x14ac:dyDescent="0.35">
      <c r="H2932" s="197"/>
      <c r="I2932" s="197"/>
    </row>
    <row r="2933" spans="8:9" s="138" customFormat="1" x14ac:dyDescent="0.35">
      <c r="H2933" s="197"/>
      <c r="I2933" s="197"/>
    </row>
    <row r="2934" spans="8:9" s="138" customFormat="1" x14ac:dyDescent="0.35">
      <c r="H2934" s="197"/>
      <c r="I2934" s="197"/>
    </row>
    <row r="2935" spans="8:9" s="138" customFormat="1" x14ac:dyDescent="0.35">
      <c r="H2935" s="197"/>
      <c r="I2935" s="197"/>
    </row>
    <row r="2936" spans="8:9" s="138" customFormat="1" x14ac:dyDescent="0.35">
      <c r="H2936" s="197"/>
      <c r="I2936" s="197"/>
    </row>
    <row r="2937" spans="8:9" s="138" customFormat="1" x14ac:dyDescent="0.35">
      <c r="H2937" s="197"/>
      <c r="I2937" s="197"/>
    </row>
    <row r="2938" spans="8:9" s="138" customFormat="1" x14ac:dyDescent="0.35">
      <c r="H2938" s="197"/>
      <c r="I2938" s="197"/>
    </row>
    <row r="2939" spans="8:9" s="138" customFormat="1" x14ac:dyDescent="0.35">
      <c r="H2939" s="197"/>
      <c r="I2939" s="197"/>
    </row>
    <row r="2940" spans="8:9" s="138" customFormat="1" x14ac:dyDescent="0.35">
      <c r="H2940" s="197"/>
      <c r="I2940" s="197"/>
    </row>
    <row r="2941" spans="8:9" s="138" customFormat="1" x14ac:dyDescent="0.35">
      <c r="H2941" s="197"/>
      <c r="I2941" s="197"/>
    </row>
    <row r="2942" spans="8:9" s="138" customFormat="1" x14ac:dyDescent="0.35">
      <c r="H2942" s="197"/>
      <c r="I2942" s="197"/>
    </row>
    <row r="2943" spans="8:9" s="138" customFormat="1" x14ac:dyDescent="0.35">
      <c r="H2943" s="197"/>
      <c r="I2943" s="197"/>
    </row>
    <row r="2944" spans="8:9" s="138" customFormat="1" x14ac:dyDescent="0.35">
      <c r="H2944" s="197"/>
      <c r="I2944" s="197"/>
    </row>
    <row r="2945" spans="8:9" s="138" customFormat="1" x14ac:dyDescent="0.35">
      <c r="H2945" s="197"/>
      <c r="I2945" s="197"/>
    </row>
    <row r="2946" spans="8:9" s="138" customFormat="1" x14ac:dyDescent="0.35">
      <c r="H2946" s="197"/>
      <c r="I2946" s="197"/>
    </row>
    <row r="2947" spans="8:9" s="138" customFormat="1" x14ac:dyDescent="0.35">
      <c r="H2947" s="197"/>
      <c r="I2947" s="197"/>
    </row>
    <row r="2948" spans="8:9" s="138" customFormat="1" x14ac:dyDescent="0.35">
      <c r="H2948" s="197"/>
      <c r="I2948" s="197"/>
    </row>
    <row r="2949" spans="8:9" s="138" customFormat="1" x14ac:dyDescent="0.35">
      <c r="H2949" s="197"/>
      <c r="I2949" s="197"/>
    </row>
    <row r="2950" spans="8:9" s="138" customFormat="1" x14ac:dyDescent="0.35">
      <c r="H2950" s="197"/>
      <c r="I2950" s="197"/>
    </row>
    <row r="2951" spans="8:9" s="138" customFormat="1" x14ac:dyDescent="0.35">
      <c r="H2951" s="197"/>
      <c r="I2951" s="197"/>
    </row>
    <row r="2952" spans="8:9" s="138" customFormat="1" x14ac:dyDescent="0.35">
      <c r="H2952" s="197"/>
      <c r="I2952" s="197"/>
    </row>
    <row r="2953" spans="8:9" s="138" customFormat="1" x14ac:dyDescent="0.35">
      <c r="H2953" s="197"/>
      <c r="I2953" s="197"/>
    </row>
    <row r="2954" spans="8:9" s="138" customFormat="1" x14ac:dyDescent="0.35">
      <c r="H2954" s="197"/>
      <c r="I2954" s="197"/>
    </row>
    <row r="2955" spans="8:9" s="138" customFormat="1" x14ac:dyDescent="0.35">
      <c r="H2955" s="197"/>
      <c r="I2955" s="197"/>
    </row>
    <row r="2956" spans="8:9" s="138" customFormat="1" x14ac:dyDescent="0.35">
      <c r="H2956" s="197"/>
      <c r="I2956" s="197"/>
    </row>
    <row r="2957" spans="8:9" s="138" customFormat="1" x14ac:dyDescent="0.35">
      <c r="H2957" s="197"/>
      <c r="I2957" s="197"/>
    </row>
    <row r="2958" spans="8:9" s="138" customFormat="1" x14ac:dyDescent="0.35">
      <c r="H2958" s="197"/>
      <c r="I2958" s="197"/>
    </row>
    <row r="2959" spans="8:9" s="138" customFormat="1" x14ac:dyDescent="0.35">
      <c r="H2959" s="197"/>
      <c r="I2959" s="197"/>
    </row>
    <row r="2960" spans="8:9" s="138" customFormat="1" x14ac:dyDescent="0.35">
      <c r="H2960" s="197"/>
      <c r="I2960" s="197"/>
    </row>
    <row r="2961" spans="8:9" s="138" customFormat="1" x14ac:dyDescent="0.35">
      <c r="H2961" s="197"/>
      <c r="I2961" s="197"/>
    </row>
    <row r="2962" spans="8:9" s="138" customFormat="1" x14ac:dyDescent="0.35">
      <c r="H2962" s="197"/>
      <c r="I2962" s="197"/>
    </row>
    <row r="2963" spans="8:9" s="138" customFormat="1" x14ac:dyDescent="0.35">
      <c r="H2963" s="197"/>
      <c r="I2963" s="197"/>
    </row>
    <row r="2964" spans="8:9" s="138" customFormat="1" x14ac:dyDescent="0.35">
      <c r="H2964" s="197"/>
      <c r="I2964" s="197"/>
    </row>
    <row r="2965" spans="8:9" s="138" customFormat="1" x14ac:dyDescent="0.35">
      <c r="H2965" s="197"/>
      <c r="I2965" s="197"/>
    </row>
    <row r="2966" spans="8:9" s="138" customFormat="1" x14ac:dyDescent="0.35">
      <c r="H2966" s="197"/>
      <c r="I2966" s="197"/>
    </row>
    <row r="2967" spans="8:9" s="138" customFormat="1" x14ac:dyDescent="0.35">
      <c r="H2967" s="197"/>
      <c r="I2967" s="197"/>
    </row>
    <row r="2968" spans="8:9" s="138" customFormat="1" x14ac:dyDescent="0.35">
      <c r="H2968" s="197"/>
      <c r="I2968" s="197"/>
    </row>
    <row r="2969" spans="8:9" s="138" customFormat="1" x14ac:dyDescent="0.35">
      <c r="H2969" s="197"/>
      <c r="I2969" s="197"/>
    </row>
    <row r="2970" spans="8:9" s="138" customFormat="1" x14ac:dyDescent="0.35">
      <c r="H2970" s="197"/>
      <c r="I2970" s="197"/>
    </row>
    <row r="2971" spans="8:9" s="138" customFormat="1" x14ac:dyDescent="0.35">
      <c r="H2971" s="197"/>
      <c r="I2971" s="197"/>
    </row>
    <row r="2972" spans="8:9" s="138" customFormat="1" x14ac:dyDescent="0.35">
      <c r="H2972" s="197"/>
      <c r="I2972" s="197"/>
    </row>
    <row r="2973" spans="8:9" s="138" customFormat="1" x14ac:dyDescent="0.35">
      <c r="H2973" s="197"/>
      <c r="I2973" s="197"/>
    </row>
    <row r="2974" spans="8:9" s="138" customFormat="1" x14ac:dyDescent="0.35">
      <c r="H2974" s="197"/>
      <c r="I2974" s="197"/>
    </row>
    <row r="2975" spans="8:9" s="138" customFormat="1" x14ac:dyDescent="0.35">
      <c r="H2975" s="197"/>
      <c r="I2975" s="197"/>
    </row>
    <row r="2976" spans="8:9" s="138" customFormat="1" x14ac:dyDescent="0.35">
      <c r="H2976" s="197"/>
      <c r="I2976" s="197"/>
    </row>
    <row r="2977" spans="8:9" s="138" customFormat="1" x14ac:dyDescent="0.35">
      <c r="H2977" s="197"/>
      <c r="I2977" s="197"/>
    </row>
    <row r="2978" spans="8:9" s="138" customFormat="1" x14ac:dyDescent="0.35">
      <c r="H2978" s="197"/>
      <c r="I2978" s="197"/>
    </row>
    <row r="2979" spans="8:9" s="138" customFormat="1" x14ac:dyDescent="0.35">
      <c r="H2979" s="197"/>
      <c r="I2979" s="197"/>
    </row>
    <row r="2980" spans="8:9" s="138" customFormat="1" x14ac:dyDescent="0.35">
      <c r="H2980" s="197"/>
      <c r="I2980" s="197"/>
    </row>
    <row r="2981" spans="8:9" s="138" customFormat="1" x14ac:dyDescent="0.35">
      <c r="H2981" s="197"/>
      <c r="I2981" s="197"/>
    </row>
    <row r="2982" spans="8:9" s="138" customFormat="1" x14ac:dyDescent="0.35">
      <c r="H2982" s="197"/>
      <c r="I2982" s="197"/>
    </row>
    <row r="2983" spans="8:9" s="138" customFormat="1" x14ac:dyDescent="0.35">
      <c r="H2983" s="197"/>
      <c r="I2983" s="197"/>
    </row>
    <row r="2984" spans="8:9" s="138" customFormat="1" x14ac:dyDescent="0.35">
      <c r="H2984" s="197"/>
      <c r="I2984" s="197"/>
    </row>
    <row r="2985" spans="8:9" s="138" customFormat="1" x14ac:dyDescent="0.35">
      <c r="H2985" s="197"/>
      <c r="I2985" s="197"/>
    </row>
    <row r="2986" spans="8:9" s="138" customFormat="1" x14ac:dyDescent="0.35">
      <c r="H2986" s="197"/>
      <c r="I2986" s="197"/>
    </row>
    <row r="2987" spans="8:9" s="138" customFormat="1" x14ac:dyDescent="0.35">
      <c r="H2987" s="197"/>
      <c r="I2987" s="197"/>
    </row>
    <row r="2988" spans="8:9" s="138" customFormat="1" x14ac:dyDescent="0.35">
      <c r="H2988" s="197"/>
      <c r="I2988" s="197"/>
    </row>
    <row r="2989" spans="8:9" s="138" customFormat="1" x14ac:dyDescent="0.35">
      <c r="H2989" s="197"/>
      <c r="I2989" s="197"/>
    </row>
    <row r="2990" spans="8:9" s="138" customFormat="1" x14ac:dyDescent="0.35">
      <c r="H2990" s="197"/>
      <c r="I2990" s="197"/>
    </row>
    <row r="2991" spans="8:9" s="138" customFormat="1" x14ac:dyDescent="0.35">
      <c r="H2991" s="197"/>
      <c r="I2991" s="197"/>
    </row>
    <row r="2992" spans="8:9" s="138" customFormat="1" x14ac:dyDescent="0.35">
      <c r="H2992" s="197"/>
      <c r="I2992" s="197"/>
    </row>
    <row r="2993" spans="8:9" s="138" customFormat="1" x14ac:dyDescent="0.35">
      <c r="H2993" s="197"/>
      <c r="I2993" s="197"/>
    </row>
    <row r="2994" spans="8:9" s="138" customFormat="1" x14ac:dyDescent="0.35">
      <c r="H2994" s="197"/>
      <c r="I2994" s="197"/>
    </row>
    <row r="2995" spans="8:9" s="138" customFormat="1" x14ac:dyDescent="0.35">
      <c r="H2995" s="197"/>
      <c r="I2995" s="197"/>
    </row>
    <row r="2996" spans="8:9" s="138" customFormat="1" x14ac:dyDescent="0.35">
      <c r="H2996" s="197"/>
      <c r="I2996" s="197"/>
    </row>
    <row r="2997" spans="8:9" s="138" customFormat="1" x14ac:dyDescent="0.35">
      <c r="H2997" s="197"/>
      <c r="I2997" s="197"/>
    </row>
    <row r="2998" spans="8:9" s="138" customFormat="1" x14ac:dyDescent="0.35">
      <c r="H2998" s="197"/>
      <c r="I2998" s="197"/>
    </row>
    <row r="2999" spans="8:9" s="138" customFormat="1" x14ac:dyDescent="0.35">
      <c r="H2999" s="197"/>
      <c r="I2999" s="197"/>
    </row>
    <row r="3000" spans="8:9" s="138" customFormat="1" x14ac:dyDescent="0.35">
      <c r="H3000" s="197"/>
      <c r="I3000" s="197"/>
    </row>
    <row r="3001" spans="8:9" s="138" customFormat="1" x14ac:dyDescent="0.35">
      <c r="H3001" s="197"/>
      <c r="I3001" s="197"/>
    </row>
    <row r="3002" spans="8:9" s="138" customFormat="1" x14ac:dyDescent="0.35">
      <c r="H3002" s="197"/>
      <c r="I3002" s="197"/>
    </row>
    <row r="3003" spans="8:9" s="138" customFormat="1" x14ac:dyDescent="0.35">
      <c r="H3003" s="197"/>
      <c r="I3003" s="197"/>
    </row>
    <row r="3004" spans="8:9" s="138" customFormat="1" x14ac:dyDescent="0.35">
      <c r="H3004" s="197"/>
      <c r="I3004" s="197"/>
    </row>
    <row r="3005" spans="8:9" s="138" customFormat="1" x14ac:dyDescent="0.35">
      <c r="H3005" s="197"/>
      <c r="I3005" s="197"/>
    </row>
    <row r="3006" spans="8:9" s="138" customFormat="1" x14ac:dyDescent="0.35">
      <c r="H3006" s="197"/>
      <c r="I3006" s="197"/>
    </row>
    <row r="3007" spans="8:9" s="138" customFormat="1" x14ac:dyDescent="0.35">
      <c r="H3007" s="197"/>
      <c r="I3007" s="197"/>
    </row>
    <row r="3008" spans="8:9" s="138" customFormat="1" x14ac:dyDescent="0.35">
      <c r="H3008" s="197"/>
      <c r="I3008" s="197"/>
    </row>
    <row r="3009" spans="8:9" s="138" customFormat="1" x14ac:dyDescent="0.35">
      <c r="H3009" s="197"/>
      <c r="I3009" s="197"/>
    </row>
    <row r="3010" spans="8:9" s="138" customFormat="1" x14ac:dyDescent="0.35">
      <c r="H3010" s="197"/>
      <c r="I3010" s="197"/>
    </row>
    <row r="3011" spans="8:9" s="138" customFormat="1" x14ac:dyDescent="0.35">
      <c r="H3011" s="197"/>
      <c r="I3011" s="197"/>
    </row>
    <row r="3012" spans="8:9" s="138" customFormat="1" x14ac:dyDescent="0.35">
      <c r="H3012" s="197"/>
      <c r="I3012" s="197"/>
    </row>
    <row r="3013" spans="8:9" s="138" customFormat="1" x14ac:dyDescent="0.35">
      <c r="H3013" s="197"/>
      <c r="I3013" s="197"/>
    </row>
    <row r="3014" spans="8:9" s="138" customFormat="1" x14ac:dyDescent="0.35">
      <c r="H3014" s="197"/>
      <c r="I3014" s="197"/>
    </row>
    <row r="3015" spans="8:9" s="138" customFormat="1" x14ac:dyDescent="0.35">
      <c r="H3015" s="197"/>
      <c r="I3015" s="197"/>
    </row>
    <row r="3016" spans="8:9" s="138" customFormat="1" x14ac:dyDescent="0.35">
      <c r="H3016" s="197"/>
      <c r="I3016" s="197"/>
    </row>
    <row r="3017" spans="8:9" s="138" customFormat="1" x14ac:dyDescent="0.35">
      <c r="H3017" s="197"/>
      <c r="I3017" s="197"/>
    </row>
    <row r="3018" spans="8:9" s="138" customFormat="1" x14ac:dyDescent="0.35">
      <c r="H3018" s="197"/>
      <c r="I3018" s="197"/>
    </row>
    <row r="3019" spans="8:9" s="138" customFormat="1" x14ac:dyDescent="0.35">
      <c r="H3019" s="197"/>
      <c r="I3019" s="197"/>
    </row>
    <row r="3020" spans="8:9" s="138" customFormat="1" x14ac:dyDescent="0.35">
      <c r="H3020" s="197"/>
      <c r="I3020" s="197"/>
    </row>
    <row r="3021" spans="8:9" s="138" customFormat="1" x14ac:dyDescent="0.35">
      <c r="H3021" s="197"/>
      <c r="I3021" s="197"/>
    </row>
    <row r="3022" spans="8:9" s="138" customFormat="1" x14ac:dyDescent="0.35">
      <c r="H3022" s="197"/>
      <c r="I3022" s="197"/>
    </row>
    <row r="3023" spans="8:9" s="138" customFormat="1" x14ac:dyDescent="0.35">
      <c r="H3023" s="197"/>
      <c r="I3023" s="197"/>
    </row>
    <row r="3024" spans="8:9" s="138" customFormat="1" x14ac:dyDescent="0.35">
      <c r="H3024" s="197"/>
      <c r="I3024" s="197"/>
    </row>
    <row r="3025" spans="8:9" s="138" customFormat="1" x14ac:dyDescent="0.35">
      <c r="H3025" s="197"/>
      <c r="I3025" s="197"/>
    </row>
    <row r="3026" spans="8:9" s="138" customFormat="1" x14ac:dyDescent="0.35">
      <c r="H3026" s="197"/>
      <c r="I3026" s="197"/>
    </row>
    <row r="3027" spans="8:9" s="138" customFormat="1" x14ac:dyDescent="0.35">
      <c r="H3027" s="197"/>
      <c r="I3027" s="197"/>
    </row>
    <row r="3028" spans="8:9" s="138" customFormat="1" x14ac:dyDescent="0.35">
      <c r="H3028" s="197"/>
      <c r="I3028" s="197"/>
    </row>
    <row r="3029" spans="8:9" s="138" customFormat="1" x14ac:dyDescent="0.35">
      <c r="H3029" s="197"/>
      <c r="I3029" s="197"/>
    </row>
    <row r="3030" spans="8:9" s="138" customFormat="1" x14ac:dyDescent="0.35">
      <c r="H3030" s="197"/>
      <c r="I3030" s="197"/>
    </row>
    <row r="3031" spans="8:9" s="138" customFormat="1" x14ac:dyDescent="0.35">
      <c r="H3031" s="197"/>
      <c r="I3031" s="197"/>
    </row>
    <row r="3032" spans="8:9" s="138" customFormat="1" x14ac:dyDescent="0.35">
      <c r="H3032" s="197"/>
      <c r="I3032" s="197"/>
    </row>
    <row r="3033" spans="8:9" s="138" customFormat="1" x14ac:dyDescent="0.35">
      <c r="H3033" s="197"/>
      <c r="I3033" s="197"/>
    </row>
    <row r="3034" spans="8:9" s="138" customFormat="1" x14ac:dyDescent="0.35">
      <c r="H3034" s="197"/>
      <c r="I3034" s="197"/>
    </row>
    <row r="3035" spans="8:9" s="138" customFormat="1" x14ac:dyDescent="0.35">
      <c r="H3035" s="197"/>
      <c r="I3035" s="197"/>
    </row>
    <row r="3036" spans="8:9" s="138" customFormat="1" x14ac:dyDescent="0.35">
      <c r="H3036" s="197"/>
      <c r="I3036" s="197"/>
    </row>
    <row r="3037" spans="8:9" s="138" customFormat="1" x14ac:dyDescent="0.35">
      <c r="H3037" s="197"/>
      <c r="I3037" s="197"/>
    </row>
    <row r="3038" spans="8:9" s="138" customFormat="1" x14ac:dyDescent="0.35">
      <c r="H3038" s="197"/>
      <c r="I3038" s="197"/>
    </row>
    <row r="3039" spans="8:9" s="138" customFormat="1" x14ac:dyDescent="0.35">
      <c r="H3039" s="197"/>
      <c r="I3039" s="197"/>
    </row>
  </sheetData>
  <sheetProtection algorithmName="SHA-512" hashValue="YaLedhISuREBG7GjFIW1ELUfdylSmxR3XVzmnIP/P6cQ2/cKetwXK4+/zT/TgQllEJcPlI/aaFLw7A/p3hXaFQ==" saltValue="9WtrdGS39XRp6P8xtAlzvg==" spinCount="100000" sheet="1" objects="1" scenarios="1"/>
  <mergeCells count="4">
    <mergeCell ref="E2:I2"/>
    <mergeCell ref="B3:D3"/>
    <mergeCell ref="B2:D2"/>
    <mergeCell ref="B156:H156"/>
  </mergeCells>
  <pageMargins left="0.70866141732283472" right="0.70866141732283472" top="0.74803149606299213" bottom="0.74803149606299213" header="0.31496062992125984" footer="0.31496062992125984"/>
  <pageSetup scale="40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3956-AC95-4C9C-B9B0-67BB45DA6ABD}">
  <sheetPr codeName="Sheet111"/>
  <dimension ref="B1:M2957"/>
  <sheetViews>
    <sheetView view="pageBreakPreview" zoomScale="68" zoomScaleNormal="100" zoomScaleSheetLayoutView="115" workbookViewId="0">
      <selection activeCell="I30" sqref="I30"/>
    </sheetView>
  </sheetViews>
  <sheetFormatPr defaultColWidth="9.1796875" defaultRowHeight="14.5" x14ac:dyDescent="0.35"/>
  <cols>
    <col min="1" max="1" width="2.7265625" style="251" customWidth="1"/>
    <col min="2" max="2" width="9" style="138" bestFit="1" customWidth="1"/>
    <col min="3" max="3" width="11.81640625" style="138" bestFit="1" customWidth="1"/>
    <col min="4" max="4" width="4.453125" style="138" bestFit="1" customWidth="1"/>
    <col min="5" max="5" width="56.453125" style="138" customWidth="1"/>
    <col min="6" max="6" width="11.453125" style="138" customWidth="1"/>
    <col min="7" max="7" width="16.1796875" style="138" customWidth="1"/>
    <col min="8" max="8" width="23.26953125" style="197" customWidth="1"/>
    <col min="9" max="9" width="27.453125" style="197" customWidth="1"/>
    <col min="10" max="10" width="5.1796875" style="251" customWidth="1"/>
    <col min="11" max="16384" width="9.1796875" style="251"/>
  </cols>
  <sheetData>
    <row r="1" spans="2:13" x14ac:dyDescent="0.35">
      <c r="B1" s="119"/>
      <c r="C1" s="119"/>
      <c r="D1" s="119"/>
      <c r="E1" s="119"/>
      <c r="F1" s="119"/>
      <c r="G1" s="119"/>
      <c r="H1" s="191"/>
      <c r="I1" s="191"/>
    </row>
    <row r="2" spans="2:13" x14ac:dyDescent="0.35">
      <c r="B2" s="120" t="s">
        <v>28</v>
      </c>
      <c r="C2" s="121"/>
      <c r="D2" s="122"/>
      <c r="E2" s="120" t="s">
        <v>583</v>
      </c>
      <c r="F2" s="121"/>
      <c r="G2" s="121"/>
      <c r="H2" s="121"/>
      <c r="I2" s="122"/>
    </row>
    <row r="3" spans="2:13" x14ac:dyDescent="0.35">
      <c r="B3" s="139" t="s">
        <v>206</v>
      </c>
      <c r="C3" s="139"/>
      <c r="D3" s="139"/>
      <c r="E3" s="252" t="s">
        <v>207</v>
      </c>
      <c r="F3" s="159" t="s">
        <v>208</v>
      </c>
      <c r="G3" s="159" t="s">
        <v>209</v>
      </c>
      <c r="H3" s="192" t="s">
        <v>210</v>
      </c>
      <c r="I3" s="192" t="s">
        <v>211</v>
      </c>
    </row>
    <row r="4" spans="2:13" x14ac:dyDescent="0.35">
      <c r="B4" s="128" t="s">
        <v>404</v>
      </c>
      <c r="C4" s="128"/>
      <c r="D4" s="128"/>
      <c r="E4" s="129"/>
      <c r="F4" s="129"/>
      <c r="G4" s="253"/>
      <c r="H4" s="193"/>
      <c r="I4" s="193" t="str">
        <f t="shared" ref="I4:I8" si="0">IF(G4="","",IF(OR(F4="PC Sum",F4="Prov Sum"),G4,G4*H4))</f>
        <v/>
      </c>
    </row>
    <row r="5" spans="2:13" x14ac:dyDescent="0.35">
      <c r="B5" s="128" t="s">
        <v>584</v>
      </c>
      <c r="C5" s="128"/>
      <c r="D5" s="128"/>
      <c r="E5" s="129" t="s">
        <v>585</v>
      </c>
      <c r="F5" s="129"/>
      <c r="G5" s="253"/>
      <c r="H5" s="193"/>
      <c r="I5" s="193" t="str">
        <f t="shared" si="0"/>
        <v/>
      </c>
    </row>
    <row r="6" spans="2:13" x14ac:dyDescent="0.35">
      <c r="B6" s="128" t="s">
        <v>404</v>
      </c>
      <c r="C6" s="128"/>
      <c r="D6" s="128"/>
      <c r="E6" s="129"/>
      <c r="F6" s="129"/>
      <c r="G6" s="253"/>
      <c r="H6" s="193"/>
      <c r="I6" s="193" t="str">
        <f t="shared" si="0"/>
        <v/>
      </c>
    </row>
    <row r="7" spans="2:13" x14ac:dyDescent="0.35">
      <c r="B7" s="133"/>
      <c r="C7" s="128" t="s">
        <v>586</v>
      </c>
      <c r="D7" s="128"/>
      <c r="E7" s="129" t="s">
        <v>587</v>
      </c>
      <c r="F7" s="129"/>
      <c r="G7" s="253"/>
      <c r="H7" s="193"/>
      <c r="I7" s="193" t="str">
        <f t="shared" si="0"/>
        <v/>
      </c>
    </row>
    <row r="8" spans="2:13" x14ac:dyDescent="0.35">
      <c r="B8" s="133"/>
      <c r="C8" s="128" t="s">
        <v>404</v>
      </c>
      <c r="D8" s="128"/>
      <c r="E8" s="129"/>
      <c r="F8" s="129"/>
      <c r="G8" s="253"/>
      <c r="H8" s="193"/>
      <c r="I8" s="193" t="str">
        <f t="shared" si="0"/>
        <v/>
      </c>
    </row>
    <row r="9" spans="2:13" ht="43.5" x14ac:dyDescent="0.35">
      <c r="B9" s="133"/>
      <c r="C9" s="133"/>
      <c r="D9" s="128" t="s">
        <v>409</v>
      </c>
      <c r="E9" s="129" t="s">
        <v>588</v>
      </c>
      <c r="F9" s="129" t="s">
        <v>821</v>
      </c>
      <c r="G9" s="253">
        <v>13000</v>
      </c>
      <c r="H9" s="194"/>
      <c r="I9" s="193">
        <f>H9*G9</f>
        <v>0</v>
      </c>
    </row>
    <row r="10" spans="2:13" x14ac:dyDescent="0.35">
      <c r="B10" s="133"/>
      <c r="C10" s="133"/>
      <c r="D10" s="128" t="s">
        <v>404</v>
      </c>
      <c r="E10" s="129"/>
      <c r="F10" s="129"/>
      <c r="G10" s="253"/>
      <c r="H10" s="193"/>
      <c r="I10" s="193"/>
    </row>
    <row r="11" spans="2:13" ht="16.5" x14ac:dyDescent="0.35">
      <c r="B11" s="133"/>
      <c r="C11" s="133"/>
      <c r="D11" s="128" t="s">
        <v>437</v>
      </c>
      <c r="E11" s="129" t="s">
        <v>589</v>
      </c>
      <c r="F11" s="129" t="s">
        <v>821</v>
      </c>
      <c r="G11" s="253">
        <v>13000</v>
      </c>
      <c r="H11" s="194"/>
      <c r="I11" s="193">
        <f>H11*G11</f>
        <v>0</v>
      </c>
    </row>
    <row r="12" spans="2:13" x14ac:dyDescent="0.35">
      <c r="B12" s="133"/>
      <c r="C12" s="133"/>
      <c r="D12" s="128" t="s">
        <v>404</v>
      </c>
      <c r="E12" s="129"/>
      <c r="F12" s="129"/>
      <c r="G12" s="253"/>
      <c r="H12" s="193"/>
      <c r="I12" s="193"/>
    </row>
    <row r="13" spans="2:13" x14ac:dyDescent="0.35">
      <c r="B13" s="128" t="s">
        <v>592</v>
      </c>
      <c r="C13" s="128"/>
      <c r="D13" s="128"/>
      <c r="E13" s="129" t="s">
        <v>593</v>
      </c>
      <c r="F13" s="129"/>
      <c r="G13" s="253"/>
      <c r="H13" s="193"/>
      <c r="I13" s="193" t="str">
        <f>IF(G13="","",IF(OR(F13="PC Sum",F13="Prov Sum"),G13,G13*H13))</f>
        <v/>
      </c>
    </row>
    <row r="14" spans="2:13" x14ac:dyDescent="0.35">
      <c r="B14" s="128" t="s">
        <v>404</v>
      </c>
      <c r="C14" s="128"/>
      <c r="D14" s="128"/>
      <c r="E14" s="129"/>
      <c r="F14" s="129"/>
      <c r="G14" s="253"/>
      <c r="H14" s="193"/>
      <c r="I14" s="193" t="str">
        <f>IF(G14="","",IF(OR(F14="PC Sum",F14="Prov Sum"),G14,G14*H14))</f>
        <v/>
      </c>
    </row>
    <row r="15" spans="2:13" ht="29" x14ac:dyDescent="0.35">
      <c r="B15" s="133"/>
      <c r="C15" s="128"/>
      <c r="D15" s="128" t="s">
        <v>590</v>
      </c>
      <c r="E15" s="129" t="s">
        <v>594</v>
      </c>
      <c r="F15" s="129" t="s">
        <v>377</v>
      </c>
      <c r="G15" s="253">
        <v>5</v>
      </c>
      <c r="H15" s="194"/>
      <c r="I15" s="193">
        <f>H15*G15</f>
        <v>0</v>
      </c>
    </row>
    <row r="16" spans="2:13" x14ac:dyDescent="0.35">
      <c r="B16" s="133"/>
      <c r="C16" s="128"/>
      <c r="D16" s="128" t="s">
        <v>404</v>
      </c>
      <c r="E16" s="129"/>
      <c r="F16" s="129"/>
      <c r="G16" s="253"/>
      <c r="H16" s="193"/>
      <c r="I16" s="193"/>
      <c r="J16" s="254"/>
      <c r="K16" s="254"/>
      <c r="L16" s="254"/>
      <c r="M16" s="254"/>
    </row>
    <row r="17" spans="2:13" x14ac:dyDescent="0.35">
      <c r="B17" s="133"/>
      <c r="C17" s="128"/>
      <c r="D17" s="128" t="s">
        <v>591</v>
      </c>
      <c r="E17" s="129" t="s">
        <v>595</v>
      </c>
      <c r="F17" s="129" t="s">
        <v>377</v>
      </c>
      <c r="G17" s="253">
        <v>5</v>
      </c>
      <c r="H17" s="194"/>
      <c r="I17" s="193">
        <f>H17*G17</f>
        <v>0</v>
      </c>
    </row>
    <row r="18" spans="2:13" x14ac:dyDescent="0.35">
      <c r="B18" s="128" t="s">
        <v>404</v>
      </c>
      <c r="C18" s="128"/>
      <c r="D18" s="128"/>
      <c r="E18" s="129"/>
      <c r="F18" s="129"/>
      <c r="G18" s="253"/>
      <c r="H18" s="193"/>
      <c r="I18" s="193" t="str">
        <f t="shared" ref="I18" si="1">IF(G18="","",IF(OR(F18="PC Sum",F18="Prov Sum"),G18,G18*H18))</f>
        <v/>
      </c>
    </row>
    <row r="19" spans="2:13" ht="43.5" x14ac:dyDescent="0.35">
      <c r="B19" s="133"/>
      <c r="C19" s="128" t="s">
        <v>596</v>
      </c>
      <c r="D19" s="128"/>
      <c r="E19" s="129" t="s">
        <v>597</v>
      </c>
      <c r="F19" s="129" t="s">
        <v>377</v>
      </c>
      <c r="G19" s="253">
        <v>1870</v>
      </c>
      <c r="H19" s="194"/>
      <c r="I19" s="193">
        <f>H19*G19</f>
        <v>0</v>
      </c>
    </row>
    <row r="20" spans="2:13" x14ac:dyDescent="0.35">
      <c r="B20" s="128" t="s">
        <v>404</v>
      </c>
      <c r="C20" s="128"/>
      <c r="D20" s="128"/>
      <c r="E20" s="129"/>
      <c r="F20" s="129"/>
      <c r="G20" s="253"/>
      <c r="H20" s="193"/>
      <c r="I20" s="193"/>
    </row>
    <row r="21" spans="2:13" ht="15" thickBot="1" x14ac:dyDescent="0.4">
      <c r="B21" s="128" t="s">
        <v>598</v>
      </c>
      <c r="C21" s="128"/>
      <c r="D21" s="128"/>
      <c r="E21" s="129" t="s">
        <v>599</v>
      </c>
      <c r="F21" s="129"/>
      <c r="G21" s="253"/>
      <c r="H21" s="193"/>
      <c r="I21" s="193" t="str">
        <f t="shared" ref="I21:I30" si="2">IF(G21="","",IF(OR(F21="PC Sum",F21="Prov Sum"),G21,G21*H21))</f>
        <v/>
      </c>
      <c r="L21" s="254"/>
      <c r="M21" s="254"/>
    </row>
    <row r="22" spans="2:13" ht="15" thickBot="1" x14ac:dyDescent="0.4">
      <c r="B22" s="128" t="s">
        <v>404</v>
      </c>
      <c r="C22" s="128"/>
      <c r="D22" s="128"/>
      <c r="E22" s="129"/>
      <c r="F22" s="129"/>
      <c r="G22" s="253"/>
      <c r="H22" s="193"/>
      <c r="I22" s="193" t="str">
        <f t="shared" si="2"/>
        <v/>
      </c>
      <c r="K22" s="255"/>
      <c r="L22" s="256"/>
      <c r="M22" s="254"/>
    </row>
    <row r="23" spans="2:13" ht="29" x14ac:dyDescent="0.35">
      <c r="B23" s="133"/>
      <c r="C23" s="128" t="s">
        <v>600</v>
      </c>
      <c r="D23" s="128"/>
      <c r="E23" s="129" t="s">
        <v>601</v>
      </c>
      <c r="F23" s="129" t="s">
        <v>377</v>
      </c>
      <c r="G23" s="253">
        <v>1870</v>
      </c>
      <c r="H23" s="194"/>
      <c r="I23" s="193">
        <f>H23*G23</f>
        <v>0</v>
      </c>
    </row>
    <row r="24" spans="2:13" x14ac:dyDescent="0.35">
      <c r="B24" s="128" t="s">
        <v>404</v>
      </c>
      <c r="C24" s="128"/>
      <c r="D24" s="128"/>
      <c r="E24" s="129"/>
      <c r="F24" s="129"/>
      <c r="G24" s="253"/>
      <c r="H24" s="193"/>
      <c r="I24" s="193" t="str">
        <f t="shared" si="2"/>
        <v/>
      </c>
    </row>
    <row r="25" spans="2:13" x14ac:dyDescent="0.35">
      <c r="B25" s="128" t="s">
        <v>602</v>
      </c>
      <c r="C25" s="128"/>
      <c r="D25" s="128"/>
      <c r="E25" s="129" t="s">
        <v>603</v>
      </c>
      <c r="F25" s="129"/>
      <c r="G25" s="253"/>
      <c r="H25" s="193"/>
      <c r="I25" s="193" t="str">
        <f t="shared" si="2"/>
        <v/>
      </c>
    </row>
    <row r="26" spans="2:13" x14ac:dyDescent="0.35">
      <c r="B26" s="128" t="s">
        <v>404</v>
      </c>
      <c r="C26" s="128"/>
      <c r="D26" s="128"/>
      <c r="E26" s="129"/>
      <c r="F26" s="129"/>
      <c r="G26" s="253"/>
      <c r="H26" s="193"/>
      <c r="I26" s="193" t="str">
        <f t="shared" si="2"/>
        <v/>
      </c>
    </row>
    <row r="27" spans="2:13" s="138" customFormat="1" ht="29" x14ac:dyDescent="0.35">
      <c r="B27" s="133"/>
      <c r="C27" s="128" t="s">
        <v>604</v>
      </c>
      <c r="D27" s="128"/>
      <c r="E27" s="129" t="s">
        <v>605</v>
      </c>
      <c r="F27" s="129"/>
      <c r="G27" s="253"/>
      <c r="H27" s="193"/>
      <c r="I27" s="193" t="str">
        <f t="shared" si="2"/>
        <v/>
      </c>
    </row>
    <row r="28" spans="2:13" s="138" customFormat="1" x14ac:dyDescent="0.35">
      <c r="B28" s="133"/>
      <c r="C28" s="128" t="s">
        <v>404</v>
      </c>
      <c r="D28" s="128"/>
      <c r="E28" s="129"/>
      <c r="F28" s="129"/>
      <c r="G28" s="253"/>
      <c r="H28" s="193"/>
      <c r="I28" s="193" t="str">
        <f t="shared" si="2"/>
        <v/>
      </c>
    </row>
    <row r="29" spans="2:13" s="138" customFormat="1" x14ac:dyDescent="0.35">
      <c r="B29" s="133"/>
      <c r="C29" s="133"/>
      <c r="D29" s="128" t="s">
        <v>437</v>
      </c>
      <c r="E29" s="129" t="s">
        <v>606</v>
      </c>
      <c r="F29" s="129" t="s">
        <v>607</v>
      </c>
      <c r="G29" s="253">
        <v>1870</v>
      </c>
      <c r="H29" s="194"/>
      <c r="I29" s="193">
        <f>H29*G29</f>
        <v>0</v>
      </c>
    </row>
    <row r="30" spans="2:13" s="138" customFormat="1" x14ac:dyDescent="0.35">
      <c r="B30" s="128" t="s">
        <v>404</v>
      </c>
      <c r="C30" s="128"/>
      <c r="D30" s="128"/>
      <c r="E30" s="129"/>
      <c r="F30" s="129"/>
      <c r="G30" s="129"/>
      <c r="H30" s="193"/>
      <c r="I30" s="193" t="str">
        <f t="shared" si="2"/>
        <v/>
      </c>
    </row>
    <row r="31" spans="2:13" s="138" customFormat="1" x14ac:dyDescent="0.35">
      <c r="B31" s="134" t="s">
        <v>441</v>
      </c>
      <c r="C31" s="135"/>
      <c r="D31" s="135"/>
      <c r="E31" s="135"/>
      <c r="F31" s="135"/>
      <c r="G31" s="135"/>
      <c r="H31" s="136"/>
      <c r="I31" s="137">
        <f>SUM(I4:I30)</f>
        <v>0</v>
      </c>
    </row>
    <row r="32" spans="2:13" s="138" customFormat="1" x14ac:dyDescent="0.35">
      <c r="B32" s="257"/>
      <c r="C32" s="258"/>
      <c r="D32" s="258"/>
      <c r="E32" s="257"/>
      <c r="F32" s="258"/>
      <c r="G32" s="258"/>
      <c r="H32" s="259"/>
      <c r="I32" s="259"/>
    </row>
    <row r="33" spans="2:9" s="138" customFormat="1" x14ac:dyDescent="0.35">
      <c r="B33" s="257"/>
      <c r="C33" s="258"/>
      <c r="D33" s="258"/>
      <c r="E33" s="257"/>
      <c r="F33" s="258"/>
      <c r="G33" s="258"/>
      <c r="H33" s="259"/>
      <c r="I33" s="259"/>
    </row>
    <row r="34" spans="2:9" s="138" customFormat="1" x14ac:dyDescent="0.35">
      <c r="B34" s="257"/>
      <c r="C34" s="258"/>
      <c r="D34" s="258"/>
      <c r="E34" s="257"/>
      <c r="F34" s="258"/>
      <c r="G34" s="258"/>
      <c r="H34" s="259"/>
      <c r="I34" s="259"/>
    </row>
    <row r="35" spans="2:9" s="138" customFormat="1" x14ac:dyDescent="0.35">
      <c r="B35" s="260"/>
      <c r="C35" s="261"/>
      <c r="D35" s="261"/>
      <c r="E35" s="260"/>
      <c r="F35" s="260"/>
      <c r="G35" s="260"/>
      <c r="H35" s="262"/>
      <c r="I35" s="262"/>
    </row>
    <row r="36" spans="2:9" s="138" customFormat="1" x14ac:dyDescent="0.35">
      <c r="B36" s="260"/>
      <c r="C36" s="261"/>
      <c r="D36" s="261"/>
      <c r="E36" s="260"/>
      <c r="F36" s="260"/>
      <c r="G36" s="260"/>
      <c r="H36" s="262"/>
      <c r="I36" s="262"/>
    </row>
    <row r="37" spans="2:9" s="138" customFormat="1" x14ac:dyDescent="0.35">
      <c r="B37" s="260"/>
      <c r="C37" s="261"/>
      <c r="D37" s="261"/>
      <c r="E37" s="260"/>
      <c r="F37" s="260"/>
      <c r="G37" s="260"/>
      <c r="H37" s="262"/>
      <c r="I37" s="262"/>
    </row>
    <row r="38" spans="2:9" s="138" customFormat="1" x14ac:dyDescent="0.35">
      <c r="B38" s="261"/>
      <c r="C38" s="261"/>
      <c r="D38" s="261"/>
      <c r="E38" s="263"/>
      <c r="F38" s="263"/>
      <c r="G38" s="263"/>
      <c r="H38" s="264"/>
      <c r="I38" s="264"/>
    </row>
    <row r="39" spans="2:9" s="138" customFormat="1" x14ac:dyDescent="0.35">
      <c r="B39" s="261"/>
      <c r="C39" s="261"/>
      <c r="D39" s="261"/>
      <c r="E39" s="263"/>
      <c r="F39" s="263"/>
      <c r="G39" s="263"/>
      <c r="H39" s="264"/>
      <c r="I39" s="264"/>
    </row>
    <row r="40" spans="2:9" s="138" customFormat="1" x14ac:dyDescent="0.35">
      <c r="B40" s="261"/>
      <c r="C40" s="261"/>
      <c r="D40" s="261"/>
      <c r="E40" s="263"/>
      <c r="F40" s="263"/>
      <c r="G40" s="263"/>
      <c r="H40" s="264"/>
      <c r="I40" s="264"/>
    </row>
    <row r="41" spans="2:9" s="138" customFormat="1" x14ac:dyDescent="0.35">
      <c r="B41" s="261"/>
      <c r="C41" s="261"/>
      <c r="D41" s="261"/>
      <c r="E41" s="263"/>
      <c r="F41" s="263"/>
      <c r="G41" s="263"/>
      <c r="H41" s="264"/>
      <c r="I41" s="264"/>
    </row>
    <row r="42" spans="2:9" s="138" customFormat="1" x14ac:dyDescent="0.35">
      <c r="B42" s="261"/>
      <c r="C42" s="261"/>
      <c r="D42" s="261"/>
      <c r="E42" s="263"/>
      <c r="F42" s="263"/>
      <c r="G42" s="263"/>
      <c r="H42" s="264"/>
      <c r="I42" s="264"/>
    </row>
    <row r="43" spans="2:9" s="138" customFormat="1" x14ac:dyDescent="0.35">
      <c r="B43" s="261"/>
      <c r="C43" s="261"/>
      <c r="D43" s="261"/>
      <c r="E43" s="263"/>
      <c r="F43" s="263"/>
      <c r="G43" s="263"/>
      <c r="H43" s="264"/>
      <c r="I43" s="264"/>
    </row>
    <row r="44" spans="2:9" s="138" customFormat="1" x14ac:dyDescent="0.35">
      <c r="B44" s="261"/>
      <c r="C44" s="261"/>
      <c r="D44" s="261"/>
      <c r="E44" s="263"/>
      <c r="F44" s="263"/>
      <c r="G44" s="263"/>
      <c r="H44" s="264"/>
      <c r="I44" s="264"/>
    </row>
    <row r="45" spans="2:9" s="138" customFormat="1" x14ac:dyDescent="0.35">
      <c r="B45" s="261"/>
      <c r="C45" s="261"/>
      <c r="D45" s="261"/>
      <c r="E45" s="263"/>
      <c r="F45" s="263"/>
      <c r="G45" s="263"/>
      <c r="H45" s="264"/>
      <c r="I45" s="264"/>
    </row>
    <row r="46" spans="2:9" s="138" customFormat="1" x14ac:dyDescent="0.35">
      <c r="B46" s="261"/>
      <c r="C46" s="261"/>
      <c r="D46" s="261"/>
      <c r="E46" s="263"/>
      <c r="F46" s="263"/>
      <c r="G46" s="263"/>
      <c r="H46" s="264"/>
      <c r="I46" s="264"/>
    </row>
    <row r="47" spans="2:9" s="138" customFormat="1" x14ac:dyDescent="0.35">
      <c r="B47" s="261"/>
      <c r="C47" s="261"/>
      <c r="D47" s="261"/>
      <c r="E47" s="263"/>
      <c r="F47" s="263"/>
      <c r="G47" s="263"/>
      <c r="H47" s="264"/>
      <c r="I47" s="264"/>
    </row>
    <row r="48" spans="2:9" s="138" customFormat="1" x14ac:dyDescent="0.35">
      <c r="B48" s="261"/>
      <c r="C48" s="261"/>
      <c r="D48" s="261"/>
      <c r="E48" s="263"/>
      <c r="F48" s="263"/>
      <c r="G48" s="263"/>
      <c r="H48" s="264"/>
      <c r="I48" s="264"/>
    </row>
    <row r="49" spans="2:9" s="138" customFormat="1" x14ac:dyDescent="0.35">
      <c r="B49" s="261"/>
      <c r="C49" s="261"/>
      <c r="D49" s="261"/>
      <c r="E49" s="263"/>
      <c r="F49" s="263"/>
      <c r="G49" s="263"/>
      <c r="H49" s="264"/>
      <c r="I49" s="264"/>
    </row>
    <row r="50" spans="2:9" s="138" customFormat="1" x14ac:dyDescent="0.35">
      <c r="B50" s="261"/>
      <c r="C50" s="261"/>
      <c r="D50" s="261"/>
      <c r="E50" s="263"/>
      <c r="F50" s="263"/>
      <c r="G50" s="263"/>
      <c r="H50" s="264"/>
      <c r="I50" s="264"/>
    </row>
    <row r="51" spans="2:9" s="138" customFormat="1" x14ac:dyDescent="0.35">
      <c r="B51" s="261"/>
      <c r="C51" s="261"/>
      <c r="D51" s="261"/>
      <c r="E51" s="263"/>
      <c r="F51" s="263"/>
      <c r="G51" s="263"/>
      <c r="H51" s="264"/>
      <c r="I51" s="264"/>
    </row>
    <row r="52" spans="2:9" s="138" customFormat="1" x14ac:dyDescent="0.35">
      <c r="B52" s="261"/>
      <c r="C52" s="261"/>
      <c r="D52" s="261"/>
      <c r="E52" s="263"/>
      <c r="F52" s="263"/>
      <c r="G52" s="263"/>
      <c r="H52" s="264"/>
      <c r="I52" s="264"/>
    </row>
    <row r="53" spans="2:9" s="138" customFormat="1" x14ac:dyDescent="0.35">
      <c r="B53" s="261"/>
      <c r="C53" s="261"/>
      <c r="D53" s="261"/>
      <c r="E53" s="263"/>
      <c r="F53" s="263"/>
      <c r="G53" s="263"/>
      <c r="H53" s="264"/>
      <c r="I53" s="264"/>
    </row>
    <row r="54" spans="2:9" s="138" customFormat="1" x14ac:dyDescent="0.35">
      <c r="B54" s="261"/>
      <c r="C54" s="261"/>
      <c r="D54" s="261"/>
      <c r="E54" s="263"/>
      <c r="F54" s="263"/>
      <c r="G54" s="263"/>
      <c r="H54" s="264"/>
      <c r="I54" s="264"/>
    </row>
    <row r="55" spans="2:9" s="138" customFormat="1" x14ac:dyDescent="0.35">
      <c r="B55" s="261"/>
      <c r="C55" s="261"/>
      <c r="D55" s="261"/>
      <c r="E55" s="263"/>
      <c r="F55" s="263"/>
      <c r="G55" s="263"/>
      <c r="H55" s="264"/>
      <c r="I55" s="264"/>
    </row>
    <row r="56" spans="2:9" s="138" customFormat="1" x14ac:dyDescent="0.35">
      <c r="B56" s="261"/>
      <c r="C56" s="261"/>
      <c r="D56" s="261"/>
      <c r="E56" s="263"/>
      <c r="F56" s="263"/>
      <c r="G56" s="263"/>
      <c r="H56" s="264"/>
      <c r="I56" s="264"/>
    </row>
    <row r="57" spans="2:9" s="138" customFormat="1" x14ac:dyDescent="0.35">
      <c r="B57" s="261"/>
      <c r="C57" s="261"/>
      <c r="D57" s="261"/>
      <c r="E57" s="263"/>
      <c r="F57" s="263"/>
      <c r="G57" s="263"/>
      <c r="H57" s="264"/>
      <c r="I57" s="264"/>
    </row>
    <row r="58" spans="2:9" s="138" customFormat="1" x14ac:dyDescent="0.35">
      <c r="B58" s="261"/>
      <c r="C58" s="261"/>
      <c r="D58" s="261"/>
      <c r="E58" s="263"/>
      <c r="F58" s="263"/>
      <c r="G58" s="263"/>
      <c r="H58" s="264"/>
      <c r="I58" s="264"/>
    </row>
    <row r="59" spans="2:9" s="138" customFormat="1" x14ac:dyDescent="0.35">
      <c r="B59" s="261"/>
      <c r="C59" s="261"/>
      <c r="D59" s="261"/>
      <c r="E59" s="263"/>
      <c r="F59" s="263"/>
      <c r="G59" s="263"/>
      <c r="H59" s="264"/>
      <c r="I59" s="264"/>
    </row>
    <row r="60" spans="2:9" s="138" customFormat="1" x14ac:dyDescent="0.35">
      <c r="B60" s="261"/>
      <c r="C60" s="261"/>
      <c r="D60" s="261"/>
      <c r="E60" s="263"/>
      <c r="F60" s="263"/>
      <c r="G60" s="263"/>
      <c r="H60" s="264"/>
      <c r="I60" s="264"/>
    </row>
    <row r="61" spans="2:9" s="138" customFormat="1" x14ac:dyDescent="0.35">
      <c r="B61" s="261"/>
      <c r="C61" s="261"/>
      <c r="D61" s="261"/>
      <c r="E61" s="263"/>
      <c r="F61" s="263"/>
      <c r="G61" s="263"/>
      <c r="H61" s="264"/>
      <c r="I61" s="264"/>
    </row>
    <row r="62" spans="2:9" s="138" customFormat="1" x14ac:dyDescent="0.35">
      <c r="B62" s="261"/>
      <c r="C62" s="261"/>
      <c r="D62" s="261"/>
      <c r="E62" s="263"/>
      <c r="F62" s="263"/>
      <c r="G62" s="263"/>
      <c r="H62" s="264"/>
      <c r="I62" s="264"/>
    </row>
    <row r="63" spans="2:9" s="138" customFormat="1" x14ac:dyDescent="0.35">
      <c r="B63" s="261"/>
      <c r="C63" s="261"/>
      <c r="D63" s="261"/>
      <c r="E63" s="263"/>
      <c r="F63" s="263"/>
      <c r="G63" s="263"/>
      <c r="H63" s="264"/>
      <c r="I63" s="264"/>
    </row>
    <row r="64" spans="2:9" s="138" customFormat="1" x14ac:dyDescent="0.35">
      <c r="B64" s="261"/>
      <c r="C64" s="261"/>
      <c r="D64" s="261"/>
      <c r="E64" s="263"/>
      <c r="F64" s="263"/>
      <c r="G64" s="263"/>
      <c r="H64" s="264"/>
      <c r="I64" s="264"/>
    </row>
    <row r="65" spans="2:9" s="138" customFormat="1" x14ac:dyDescent="0.35">
      <c r="B65" s="261"/>
      <c r="C65" s="261"/>
      <c r="D65" s="261"/>
      <c r="E65" s="263"/>
      <c r="F65" s="263"/>
      <c r="G65" s="263"/>
      <c r="H65" s="264"/>
      <c r="I65" s="264"/>
    </row>
    <row r="66" spans="2:9" s="138" customFormat="1" x14ac:dyDescent="0.35">
      <c r="B66" s="261"/>
      <c r="C66" s="261"/>
      <c r="D66" s="261"/>
      <c r="E66" s="263"/>
      <c r="F66" s="263"/>
      <c r="G66" s="263"/>
      <c r="H66" s="264"/>
      <c r="I66" s="264"/>
    </row>
    <row r="67" spans="2:9" s="138" customFormat="1" x14ac:dyDescent="0.35">
      <c r="B67" s="261"/>
      <c r="C67" s="261"/>
      <c r="D67" s="261"/>
      <c r="E67" s="263"/>
      <c r="F67" s="263"/>
      <c r="G67" s="263"/>
      <c r="H67" s="264"/>
      <c r="I67" s="264"/>
    </row>
    <row r="68" spans="2:9" s="138" customFormat="1" x14ac:dyDescent="0.35">
      <c r="B68" s="261"/>
      <c r="C68" s="261"/>
      <c r="D68" s="261"/>
      <c r="E68" s="263"/>
      <c r="F68" s="263"/>
      <c r="G68" s="263"/>
      <c r="H68" s="264"/>
      <c r="I68" s="264"/>
    </row>
    <row r="69" spans="2:9" s="138" customFormat="1" x14ac:dyDescent="0.35">
      <c r="B69" s="261"/>
      <c r="C69" s="261"/>
      <c r="D69" s="261"/>
      <c r="E69" s="263"/>
      <c r="F69" s="263"/>
      <c r="G69" s="263"/>
      <c r="H69" s="264"/>
      <c r="I69" s="264"/>
    </row>
    <row r="70" spans="2:9" s="138" customFormat="1" x14ac:dyDescent="0.35">
      <c r="B70" s="261"/>
      <c r="C70" s="261"/>
      <c r="D70" s="261"/>
      <c r="E70" s="263"/>
      <c r="F70" s="263"/>
      <c r="G70" s="263"/>
      <c r="H70" s="264"/>
      <c r="I70" s="264"/>
    </row>
    <row r="71" spans="2:9" s="138" customFormat="1" x14ac:dyDescent="0.35">
      <c r="B71" s="261"/>
      <c r="C71" s="261"/>
      <c r="D71" s="261"/>
      <c r="E71" s="263"/>
      <c r="F71" s="263"/>
      <c r="G71" s="263"/>
      <c r="H71" s="264"/>
      <c r="I71" s="264"/>
    </row>
    <row r="72" spans="2:9" s="138" customFormat="1" x14ac:dyDescent="0.35">
      <c r="B72" s="261"/>
      <c r="C72" s="261"/>
      <c r="D72" s="261"/>
      <c r="E72" s="263"/>
      <c r="F72" s="263"/>
      <c r="G72" s="263"/>
      <c r="H72" s="264"/>
      <c r="I72" s="264"/>
    </row>
    <row r="73" spans="2:9" s="138" customFormat="1" x14ac:dyDescent="0.35">
      <c r="B73" s="261"/>
      <c r="C73" s="261"/>
      <c r="D73" s="261"/>
      <c r="E73" s="263"/>
      <c r="F73" s="263"/>
      <c r="G73" s="263"/>
      <c r="H73" s="264"/>
      <c r="I73" s="264"/>
    </row>
    <row r="74" spans="2:9" s="138" customFormat="1" x14ac:dyDescent="0.35">
      <c r="B74" s="261"/>
      <c r="C74" s="261"/>
      <c r="D74" s="261"/>
      <c r="E74" s="263"/>
      <c r="F74" s="263"/>
      <c r="G74" s="263"/>
      <c r="H74" s="264"/>
      <c r="I74" s="264"/>
    </row>
    <row r="75" spans="2:9" s="138" customFormat="1" x14ac:dyDescent="0.35">
      <c r="B75" s="261"/>
      <c r="C75" s="261"/>
      <c r="D75" s="261"/>
      <c r="E75" s="263"/>
      <c r="F75" s="263"/>
      <c r="G75" s="263"/>
      <c r="H75" s="264"/>
      <c r="I75" s="264"/>
    </row>
    <row r="76" spans="2:9" s="138" customFormat="1" x14ac:dyDescent="0.35">
      <c r="B76" s="261"/>
      <c r="C76" s="261"/>
      <c r="D76" s="261"/>
      <c r="E76" s="263"/>
      <c r="F76" s="263"/>
      <c r="G76" s="263"/>
      <c r="H76" s="264"/>
      <c r="I76" s="264"/>
    </row>
    <row r="77" spans="2:9" s="138" customFormat="1" x14ac:dyDescent="0.35">
      <c r="B77" s="261"/>
      <c r="C77" s="261"/>
      <c r="D77" s="261"/>
      <c r="E77" s="263"/>
      <c r="F77" s="263"/>
      <c r="G77" s="263"/>
      <c r="H77" s="264"/>
      <c r="I77" s="264"/>
    </row>
    <row r="78" spans="2:9" s="138" customFormat="1" x14ac:dyDescent="0.35">
      <c r="B78" s="261"/>
      <c r="C78" s="261"/>
      <c r="D78" s="261"/>
      <c r="E78" s="263"/>
      <c r="F78" s="263"/>
      <c r="G78" s="263"/>
      <c r="H78" s="264"/>
      <c r="I78" s="264"/>
    </row>
    <row r="79" spans="2:9" s="138" customFormat="1" x14ac:dyDescent="0.35">
      <c r="B79" s="261"/>
      <c r="C79" s="261"/>
      <c r="D79" s="261"/>
      <c r="E79" s="263"/>
      <c r="F79" s="263"/>
      <c r="G79" s="263"/>
      <c r="H79" s="264"/>
      <c r="I79" s="264"/>
    </row>
    <row r="80" spans="2:9" s="138" customFormat="1" x14ac:dyDescent="0.35">
      <c r="B80" s="261"/>
      <c r="C80" s="261"/>
      <c r="D80" s="261"/>
      <c r="E80" s="263"/>
      <c r="F80" s="263"/>
      <c r="G80" s="263"/>
      <c r="H80" s="264"/>
      <c r="I80" s="264"/>
    </row>
    <row r="81" spans="2:9" s="138" customFormat="1" x14ac:dyDescent="0.35">
      <c r="B81" s="261"/>
      <c r="C81" s="261"/>
      <c r="D81" s="261"/>
      <c r="E81" s="263"/>
      <c r="F81" s="263"/>
      <c r="G81" s="263"/>
      <c r="H81" s="264"/>
      <c r="I81" s="264"/>
    </row>
    <row r="82" spans="2:9" s="138" customFormat="1" x14ac:dyDescent="0.35">
      <c r="B82" s="261"/>
      <c r="C82" s="261"/>
      <c r="D82" s="261"/>
      <c r="E82" s="263"/>
      <c r="F82" s="263"/>
      <c r="G82" s="263"/>
      <c r="H82" s="264"/>
      <c r="I82" s="264"/>
    </row>
    <row r="83" spans="2:9" s="138" customFormat="1" x14ac:dyDescent="0.35">
      <c r="B83" s="261"/>
      <c r="C83" s="261"/>
      <c r="D83" s="261"/>
      <c r="E83" s="263"/>
      <c r="F83" s="263"/>
      <c r="G83" s="263"/>
      <c r="H83" s="264"/>
      <c r="I83" s="264"/>
    </row>
    <row r="84" spans="2:9" s="138" customFormat="1" x14ac:dyDescent="0.35">
      <c r="B84" s="261"/>
      <c r="C84" s="261"/>
      <c r="D84" s="261"/>
      <c r="E84" s="263"/>
      <c r="F84" s="263"/>
      <c r="G84" s="263"/>
      <c r="H84" s="264"/>
      <c r="I84" s="264"/>
    </row>
    <row r="85" spans="2:9" s="138" customFormat="1" x14ac:dyDescent="0.35">
      <c r="B85" s="261"/>
      <c r="C85" s="261"/>
      <c r="D85" s="261"/>
      <c r="E85" s="263"/>
      <c r="F85" s="263"/>
      <c r="G85" s="263"/>
      <c r="H85" s="264"/>
      <c r="I85" s="264"/>
    </row>
    <row r="86" spans="2:9" s="138" customFormat="1" x14ac:dyDescent="0.35">
      <c r="B86" s="261"/>
      <c r="C86" s="261"/>
      <c r="D86" s="261"/>
      <c r="E86" s="263"/>
      <c r="F86" s="263"/>
      <c r="G86" s="263"/>
      <c r="H86" s="264"/>
      <c r="I86" s="264"/>
    </row>
    <row r="87" spans="2:9" s="138" customFormat="1" x14ac:dyDescent="0.35">
      <c r="B87" s="261"/>
      <c r="C87" s="261"/>
      <c r="D87" s="261"/>
      <c r="E87" s="263"/>
      <c r="F87" s="263"/>
      <c r="G87" s="263"/>
      <c r="H87" s="264"/>
      <c r="I87" s="264"/>
    </row>
    <row r="88" spans="2:9" s="138" customFormat="1" x14ac:dyDescent="0.35">
      <c r="B88" s="261"/>
      <c r="C88" s="261"/>
      <c r="D88" s="261"/>
      <c r="E88" s="263"/>
      <c r="F88" s="263"/>
      <c r="G88" s="263"/>
      <c r="H88" s="264"/>
      <c r="I88" s="264"/>
    </row>
    <row r="89" spans="2:9" s="138" customFormat="1" x14ac:dyDescent="0.35">
      <c r="B89" s="261"/>
      <c r="C89" s="261"/>
      <c r="D89" s="261"/>
      <c r="E89" s="263"/>
      <c r="F89" s="263"/>
      <c r="G89" s="263"/>
      <c r="H89" s="264"/>
      <c r="I89" s="264"/>
    </row>
    <row r="90" spans="2:9" s="138" customFormat="1" x14ac:dyDescent="0.35">
      <c r="B90" s="261"/>
      <c r="C90" s="261"/>
      <c r="D90" s="261"/>
      <c r="E90" s="263"/>
      <c r="F90" s="263"/>
      <c r="G90" s="263"/>
      <c r="H90" s="264"/>
      <c r="I90" s="264"/>
    </row>
    <row r="91" spans="2:9" s="138" customFormat="1" x14ac:dyDescent="0.35">
      <c r="B91" s="261"/>
      <c r="C91" s="261"/>
      <c r="D91" s="261"/>
      <c r="E91" s="263"/>
      <c r="F91" s="263"/>
      <c r="G91" s="263"/>
      <c r="H91" s="264"/>
      <c r="I91" s="264"/>
    </row>
    <row r="92" spans="2:9" s="138" customFormat="1" x14ac:dyDescent="0.35">
      <c r="B92" s="261"/>
      <c r="C92" s="261"/>
      <c r="D92" s="261"/>
      <c r="E92" s="263"/>
      <c r="F92" s="263"/>
      <c r="G92" s="263"/>
      <c r="H92" s="264"/>
      <c r="I92" s="264"/>
    </row>
    <row r="93" spans="2:9" s="138" customFormat="1" x14ac:dyDescent="0.35">
      <c r="B93" s="261"/>
      <c r="C93" s="261"/>
      <c r="D93" s="261"/>
      <c r="E93" s="263"/>
      <c r="F93" s="263"/>
      <c r="G93" s="263"/>
      <c r="H93" s="264"/>
      <c r="I93" s="264"/>
    </row>
    <row r="94" spans="2:9" s="138" customFormat="1" x14ac:dyDescent="0.35">
      <c r="B94" s="261"/>
      <c r="C94" s="261"/>
      <c r="D94" s="261"/>
      <c r="E94" s="263"/>
      <c r="F94" s="263"/>
      <c r="G94" s="263"/>
      <c r="H94" s="264"/>
      <c r="I94" s="264"/>
    </row>
    <row r="95" spans="2:9" s="138" customFormat="1" x14ac:dyDescent="0.35">
      <c r="B95" s="261"/>
      <c r="C95" s="261"/>
      <c r="D95" s="261"/>
      <c r="E95" s="246"/>
      <c r="F95" s="246"/>
      <c r="G95" s="246"/>
      <c r="H95" s="264"/>
      <c r="I95" s="264"/>
    </row>
    <row r="96" spans="2:9" s="138" customFormat="1" x14ac:dyDescent="0.35">
      <c r="B96" s="261"/>
      <c r="C96" s="261"/>
      <c r="D96" s="261"/>
      <c r="E96" s="246"/>
      <c r="F96" s="246"/>
      <c r="G96" s="246"/>
      <c r="H96" s="264"/>
      <c r="I96" s="264"/>
    </row>
    <row r="97" spans="2:9" s="138" customFormat="1" x14ac:dyDescent="0.35">
      <c r="B97" s="261"/>
      <c r="C97" s="261"/>
      <c r="D97" s="261"/>
      <c r="E97" s="246"/>
      <c r="F97" s="246"/>
      <c r="G97" s="246"/>
      <c r="H97" s="264"/>
      <c r="I97" s="264"/>
    </row>
    <row r="98" spans="2:9" s="138" customFormat="1" x14ac:dyDescent="0.35">
      <c r="B98" s="261"/>
      <c r="C98" s="261"/>
      <c r="D98" s="261"/>
      <c r="E98" s="246"/>
      <c r="F98" s="246"/>
      <c r="G98" s="246"/>
      <c r="H98" s="264"/>
      <c r="I98" s="264"/>
    </row>
    <row r="99" spans="2:9" s="138" customFormat="1" x14ac:dyDescent="0.35">
      <c r="B99" s="261"/>
      <c r="C99" s="261"/>
      <c r="D99" s="261"/>
      <c r="E99" s="246"/>
      <c r="F99" s="246"/>
      <c r="G99" s="246"/>
      <c r="H99" s="264"/>
      <c r="I99" s="264"/>
    </row>
    <row r="100" spans="2:9" s="138" customFormat="1" x14ac:dyDescent="0.35">
      <c r="B100" s="261"/>
      <c r="C100" s="261"/>
      <c r="D100" s="261"/>
      <c r="E100" s="246"/>
      <c r="F100" s="246"/>
      <c r="G100" s="246"/>
      <c r="H100" s="264"/>
      <c r="I100" s="264"/>
    </row>
    <row r="101" spans="2:9" s="138" customFormat="1" x14ac:dyDescent="0.35">
      <c r="B101" s="261"/>
      <c r="C101" s="261"/>
      <c r="D101" s="261"/>
      <c r="E101" s="246"/>
      <c r="F101" s="246"/>
      <c r="G101" s="246"/>
      <c r="H101" s="264"/>
      <c r="I101" s="264"/>
    </row>
    <row r="102" spans="2:9" s="138" customFormat="1" x14ac:dyDescent="0.35">
      <c r="B102" s="261"/>
      <c r="C102" s="261"/>
      <c r="D102" s="261"/>
      <c r="E102" s="246"/>
      <c r="F102" s="246"/>
      <c r="G102" s="246"/>
      <c r="H102" s="264"/>
      <c r="I102" s="264"/>
    </row>
    <row r="103" spans="2:9" s="138" customFormat="1" x14ac:dyDescent="0.35">
      <c r="B103" s="261"/>
      <c r="C103" s="261"/>
      <c r="D103" s="261"/>
      <c r="E103" s="246"/>
      <c r="F103" s="246"/>
      <c r="G103" s="246"/>
      <c r="H103" s="264"/>
      <c r="I103" s="264"/>
    </row>
    <row r="104" spans="2:9" s="138" customFormat="1" x14ac:dyDescent="0.35">
      <c r="B104" s="261"/>
      <c r="C104" s="261"/>
      <c r="D104" s="261"/>
      <c r="E104" s="246"/>
      <c r="F104" s="246"/>
      <c r="G104" s="246"/>
      <c r="H104" s="264"/>
      <c r="I104" s="264"/>
    </row>
    <row r="105" spans="2:9" s="138" customFormat="1" x14ac:dyDescent="0.35">
      <c r="B105" s="261"/>
      <c r="C105" s="261"/>
      <c r="D105" s="261"/>
      <c r="E105" s="246"/>
      <c r="F105" s="246"/>
      <c r="G105" s="246"/>
      <c r="H105" s="264"/>
      <c r="I105" s="264"/>
    </row>
    <row r="106" spans="2:9" s="138" customFormat="1" x14ac:dyDescent="0.35">
      <c r="B106" s="261"/>
      <c r="C106" s="261"/>
      <c r="D106" s="261"/>
      <c r="E106" s="246"/>
      <c r="F106" s="246"/>
      <c r="G106" s="246"/>
      <c r="H106" s="264"/>
      <c r="I106" s="264"/>
    </row>
    <row r="107" spans="2:9" s="138" customFormat="1" x14ac:dyDescent="0.35">
      <c r="B107" s="261"/>
      <c r="C107" s="261"/>
      <c r="D107" s="261"/>
      <c r="E107" s="246"/>
      <c r="F107" s="246"/>
      <c r="G107" s="246"/>
      <c r="H107" s="264"/>
      <c r="I107" s="264"/>
    </row>
    <row r="108" spans="2:9" s="138" customFormat="1" x14ac:dyDescent="0.35">
      <c r="B108" s="261"/>
      <c r="C108" s="261"/>
      <c r="D108" s="261"/>
      <c r="E108" s="246"/>
      <c r="F108" s="246"/>
      <c r="G108" s="246"/>
      <c r="H108" s="264"/>
      <c r="I108" s="264"/>
    </row>
    <row r="109" spans="2:9" s="138" customFormat="1" x14ac:dyDescent="0.35">
      <c r="B109" s="261"/>
      <c r="C109" s="261"/>
      <c r="D109" s="261"/>
      <c r="E109" s="246"/>
      <c r="F109" s="246"/>
      <c r="G109" s="246"/>
      <c r="H109" s="264"/>
      <c r="I109" s="264"/>
    </row>
    <row r="110" spans="2:9" s="138" customFormat="1" x14ac:dyDescent="0.35">
      <c r="B110" s="261"/>
      <c r="C110" s="261"/>
      <c r="D110" s="261"/>
      <c r="E110" s="246"/>
      <c r="F110" s="246"/>
      <c r="G110" s="246"/>
      <c r="H110" s="264"/>
      <c r="I110" s="264"/>
    </row>
    <row r="111" spans="2:9" s="138" customFormat="1" x14ac:dyDescent="0.35">
      <c r="B111" s="261"/>
      <c r="C111" s="261"/>
      <c r="D111" s="261"/>
      <c r="E111" s="246"/>
      <c r="F111" s="246"/>
      <c r="G111" s="246"/>
      <c r="H111" s="264"/>
      <c r="I111" s="264"/>
    </row>
    <row r="112" spans="2:9" s="138" customFormat="1" x14ac:dyDescent="0.35">
      <c r="B112" s="261"/>
      <c r="C112" s="261"/>
      <c r="D112" s="261"/>
      <c r="E112" s="246"/>
      <c r="F112" s="246"/>
      <c r="G112" s="246"/>
      <c r="H112" s="264"/>
      <c r="I112" s="264"/>
    </row>
    <row r="113" spans="2:9" s="138" customFormat="1" x14ac:dyDescent="0.35">
      <c r="B113" s="261"/>
      <c r="C113" s="261"/>
      <c r="D113" s="261"/>
      <c r="E113" s="246"/>
      <c r="F113" s="246"/>
      <c r="G113" s="246"/>
      <c r="H113" s="264"/>
      <c r="I113" s="264"/>
    </row>
    <row r="114" spans="2:9" s="138" customFormat="1" x14ac:dyDescent="0.35">
      <c r="B114" s="261"/>
      <c r="C114" s="261"/>
      <c r="D114" s="261"/>
      <c r="E114" s="246"/>
      <c r="F114" s="246"/>
      <c r="G114" s="246"/>
      <c r="H114" s="264"/>
      <c r="I114" s="264"/>
    </row>
    <row r="115" spans="2:9" s="138" customFormat="1" x14ac:dyDescent="0.35">
      <c r="B115" s="261"/>
      <c r="C115" s="261"/>
      <c r="D115" s="261"/>
      <c r="E115" s="246"/>
      <c r="F115" s="246"/>
      <c r="G115" s="246"/>
      <c r="H115" s="264"/>
      <c r="I115" s="264"/>
    </row>
    <row r="116" spans="2:9" s="138" customFormat="1" x14ac:dyDescent="0.35">
      <c r="B116" s="261"/>
      <c r="C116" s="261"/>
      <c r="D116" s="261"/>
      <c r="E116" s="246"/>
      <c r="F116" s="246"/>
      <c r="G116" s="246"/>
      <c r="H116" s="264"/>
      <c r="I116" s="264"/>
    </row>
    <row r="117" spans="2:9" s="138" customFormat="1" x14ac:dyDescent="0.35">
      <c r="B117" s="261"/>
      <c r="C117" s="261"/>
      <c r="D117" s="261"/>
      <c r="E117" s="246"/>
      <c r="F117" s="246"/>
      <c r="G117" s="246"/>
      <c r="H117" s="264"/>
      <c r="I117" s="264"/>
    </row>
    <row r="118" spans="2:9" s="138" customFormat="1" x14ac:dyDescent="0.35">
      <c r="B118" s="261"/>
      <c r="C118" s="261"/>
      <c r="D118" s="261"/>
      <c r="E118" s="246"/>
      <c r="F118" s="246"/>
      <c r="G118" s="246"/>
      <c r="H118" s="264"/>
      <c r="I118" s="264"/>
    </row>
    <row r="119" spans="2:9" s="138" customFormat="1" x14ac:dyDescent="0.35">
      <c r="B119" s="261"/>
      <c r="C119" s="261"/>
      <c r="D119" s="261"/>
      <c r="E119" s="246"/>
      <c r="F119" s="246"/>
      <c r="G119" s="246"/>
      <c r="H119" s="264"/>
      <c r="I119" s="264"/>
    </row>
    <row r="120" spans="2:9" s="138" customFormat="1" x14ac:dyDescent="0.35">
      <c r="B120" s="261"/>
      <c r="C120" s="261"/>
      <c r="D120" s="261"/>
      <c r="E120" s="246"/>
      <c r="F120" s="246"/>
      <c r="G120" s="246"/>
      <c r="H120" s="264"/>
      <c r="I120" s="264"/>
    </row>
    <row r="121" spans="2:9" s="138" customFormat="1" x14ac:dyDescent="0.35">
      <c r="B121" s="261"/>
      <c r="C121" s="261"/>
      <c r="D121" s="261"/>
      <c r="E121" s="246"/>
      <c r="F121" s="246"/>
      <c r="G121" s="246"/>
      <c r="H121" s="264"/>
      <c r="I121" s="264"/>
    </row>
    <row r="122" spans="2:9" s="138" customFormat="1" x14ac:dyDescent="0.35">
      <c r="B122" s="261"/>
      <c r="C122" s="261"/>
      <c r="D122" s="261"/>
      <c r="E122" s="246"/>
      <c r="F122" s="246"/>
      <c r="G122" s="246"/>
      <c r="H122" s="264"/>
      <c r="I122" s="264"/>
    </row>
    <row r="123" spans="2:9" s="138" customFormat="1" x14ac:dyDescent="0.35">
      <c r="B123" s="261"/>
      <c r="C123" s="261"/>
      <c r="D123" s="261"/>
      <c r="E123" s="265"/>
      <c r="F123" s="265"/>
      <c r="G123" s="265"/>
      <c r="H123" s="265"/>
      <c r="I123" s="265"/>
    </row>
    <row r="124" spans="2:9" s="138" customFormat="1" x14ac:dyDescent="0.35">
      <c r="H124" s="197"/>
      <c r="I124" s="197"/>
    </row>
    <row r="125" spans="2:9" s="138" customFormat="1" x14ac:dyDescent="0.35">
      <c r="H125" s="197"/>
      <c r="I125" s="197"/>
    </row>
    <row r="126" spans="2:9" s="138" customFormat="1" x14ac:dyDescent="0.35">
      <c r="H126" s="197"/>
      <c r="I126" s="197"/>
    </row>
    <row r="127" spans="2:9" s="138" customFormat="1" x14ac:dyDescent="0.35">
      <c r="H127" s="197"/>
      <c r="I127" s="197"/>
    </row>
    <row r="128" spans="2:9" s="138" customFormat="1" x14ac:dyDescent="0.35">
      <c r="H128" s="197"/>
      <c r="I128" s="197"/>
    </row>
    <row r="129" spans="8:9" s="138" customFormat="1" x14ac:dyDescent="0.35">
      <c r="H129" s="197"/>
      <c r="I129" s="197"/>
    </row>
    <row r="130" spans="8:9" s="138" customFormat="1" x14ac:dyDescent="0.35">
      <c r="H130" s="197"/>
      <c r="I130" s="197"/>
    </row>
    <row r="131" spans="8:9" s="138" customFormat="1" x14ac:dyDescent="0.35">
      <c r="H131" s="197"/>
      <c r="I131" s="197"/>
    </row>
    <row r="132" spans="8:9" s="138" customFormat="1" x14ac:dyDescent="0.35">
      <c r="H132" s="197"/>
      <c r="I132" s="197"/>
    </row>
    <row r="133" spans="8:9" s="138" customFormat="1" x14ac:dyDescent="0.35">
      <c r="H133" s="197"/>
      <c r="I133" s="197"/>
    </row>
    <row r="134" spans="8:9" s="138" customFormat="1" x14ac:dyDescent="0.35">
      <c r="H134" s="197"/>
      <c r="I134" s="197"/>
    </row>
    <row r="135" spans="8:9" s="138" customFormat="1" x14ac:dyDescent="0.35">
      <c r="H135" s="197"/>
      <c r="I135" s="197"/>
    </row>
    <row r="136" spans="8:9" s="138" customFormat="1" x14ac:dyDescent="0.35">
      <c r="H136" s="197"/>
      <c r="I136" s="197"/>
    </row>
    <row r="137" spans="8:9" s="138" customFormat="1" x14ac:dyDescent="0.35">
      <c r="H137" s="197"/>
      <c r="I137" s="197"/>
    </row>
    <row r="138" spans="8:9" s="138" customFormat="1" x14ac:dyDescent="0.35">
      <c r="H138" s="197"/>
      <c r="I138" s="197"/>
    </row>
    <row r="139" spans="8:9" s="138" customFormat="1" x14ac:dyDescent="0.35">
      <c r="H139" s="197"/>
      <c r="I139" s="197"/>
    </row>
    <row r="140" spans="8:9" s="138" customFormat="1" x14ac:dyDescent="0.35">
      <c r="H140" s="197"/>
      <c r="I140" s="197"/>
    </row>
    <row r="141" spans="8:9" s="138" customFormat="1" x14ac:dyDescent="0.35">
      <c r="H141" s="197"/>
      <c r="I141" s="197"/>
    </row>
    <row r="142" spans="8:9" s="138" customFormat="1" x14ac:dyDescent="0.35">
      <c r="H142" s="197"/>
      <c r="I142" s="197"/>
    </row>
    <row r="143" spans="8:9" s="138" customFormat="1" x14ac:dyDescent="0.35">
      <c r="H143" s="197"/>
      <c r="I143" s="197"/>
    </row>
    <row r="144" spans="8:9" s="138" customFormat="1" x14ac:dyDescent="0.35">
      <c r="H144" s="197"/>
      <c r="I144" s="197"/>
    </row>
    <row r="145" spans="8:9" s="138" customFormat="1" x14ac:dyDescent="0.35">
      <c r="H145" s="197"/>
      <c r="I145" s="197"/>
    </row>
    <row r="146" spans="8:9" s="138" customFormat="1" x14ac:dyDescent="0.35">
      <c r="H146" s="197"/>
      <c r="I146" s="197"/>
    </row>
    <row r="147" spans="8:9" s="138" customFormat="1" x14ac:dyDescent="0.35">
      <c r="H147" s="197"/>
      <c r="I147" s="197"/>
    </row>
    <row r="148" spans="8:9" s="138" customFormat="1" x14ac:dyDescent="0.35">
      <c r="H148" s="197"/>
      <c r="I148" s="197"/>
    </row>
    <row r="149" spans="8:9" s="138" customFormat="1" x14ac:dyDescent="0.35">
      <c r="H149" s="197"/>
      <c r="I149" s="197"/>
    </row>
    <row r="150" spans="8:9" s="138" customFormat="1" x14ac:dyDescent="0.35">
      <c r="H150" s="197"/>
      <c r="I150" s="197"/>
    </row>
    <row r="151" spans="8:9" s="138" customFormat="1" x14ac:dyDescent="0.35">
      <c r="H151" s="197"/>
      <c r="I151" s="197"/>
    </row>
    <row r="152" spans="8:9" s="138" customFormat="1" x14ac:dyDescent="0.35">
      <c r="H152" s="197"/>
      <c r="I152" s="197"/>
    </row>
    <row r="153" spans="8:9" s="138" customFormat="1" x14ac:dyDescent="0.35">
      <c r="H153" s="197"/>
      <c r="I153" s="197"/>
    </row>
    <row r="154" spans="8:9" s="138" customFormat="1" x14ac:dyDescent="0.35">
      <c r="H154" s="197"/>
      <c r="I154" s="197"/>
    </row>
    <row r="155" spans="8:9" s="138" customFormat="1" x14ac:dyDescent="0.35">
      <c r="H155" s="197"/>
      <c r="I155" s="197"/>
    </row>
    <row r="156" spans="8:9" s="138" customFormat="1" x14ac:dyDescent="0.35">
      <c r="H156" s="197"/>
      <c r="I156" s="197"/>
    </row>
    <row r="157" spans="8:9" s="138" customFormat="1" x14ac:dyDescent="0.35">
      <c r="H157" s="197"/>
      <c r="I157" s="197"/>
    </row>
    <row r="158" spans="8:9" s="138" customFormat="1" x14ac:dyDescent="0.35">
      <c r="H158" s="197"/>
      <c r="I158" s="197"/>
    </row>
    <row r="159" spans="8:9" s="138" customFormat="1" x14ac:dyDescent="0.35">
      <c r="H159" s="197"/>
      <c r="I159" s="197"/>
    </row>
    <row r="160" spans="8:9" s="138" customFormat="1" x14ac:dyDescent="0.35">
      <c r="H160" s="197"/>
      <c r="I160" s="197"/>
    </row>
    <row r="161" spans="8:9" s="138" customFormat="1" x14ac:dyDescent="0.35">
      <c r="H161" s="197"/>
      <c r="I161" s="197"/>
    </row>
    <row r="162" spans="8:9" s="138" customFormat="1" x14ac:dyDescent="0.35">
      <c r="H162" s="197"/>
      <c r="I162" s="197"/>
    </row>
    <row r="163" spans="8:9" s="138" customFormat="1" x14ac:dyDescent="0.35">
      <c r="H163" s="197"/>
      <c r="I163" s="197"/>
    </row>
    <row r="164" spans="8:9" s="138" customFormat="1" x14ac:dyDescent="0.35">
      <c r="H164" s="197"/>
      <c r="I164" s="197"/>
    </row>
    <row r="165" spans="8:9" s="138" customFormat="1" x14ac:dyDescent="0.35">
      <c r="H165" s="197"/>
      <c r="I165" s="197"/>
    </row>
    <row r="166" spans="8:9" s="138" customFormat="1" x14ac:dyDescent="0.35">
      <c r="H166" s="197"/>
      <c r="I166" s="197"/>
    </row>
    <row r="167" spans="8:9" s="138" customFormat="1" x14ac:dyDescent="0.35">
      <c r="H167" s="197"/>
      <c r="I167" s="197"/>
    </row>
    <row r="168" spans="8:9" s="138" customFormat="1" x14ac:dyDescent="0.35">
      <c r="H168" s="197"/>
      <c r="I168" s="197"/>
    </row>
    <row r="169" spans="8:9" s="138" customFormat="1" x14ac:dyDescent="0.35">
      <c r="H169" s="197"/>
      <c r="I169" s="197"/>
    </row>
    <row r="170" spans="8:9" s="138" customFormat="1" x14ac:dyDescent="0.35">
      <c r="H170" s="197"/>
      <c r="I170" s="197"/>
    </row>
    <row r="171" spans="8:9" s="138" customFormat="1" x14ac:dyDescent="0.35">
      <c r="H171" s="197"/>
      <c r="I171" s="197"/>
    </row>
    <row r="172" spans="8:9" s="138" customFormat="1" x14ac:dyDescent="0.35">
      <c r="H172" s="197"/>
      <c r="I172" s="197"/>
    </row>
    <row r="173" spans="8:9" s="138" customFormat="1" x14ac:dyDescent="0.35">
      <c r="H173" s="197"/>
      <c r="I173" s="197"/>
    </row>
    <row r="174" spans="8:9" s="138" customFormat="1" x14ac:dyDescent="0.35">
      <c r="H174" s="197"/>
      <c r="I174" s="197"/>
    </row>
    <row r="175" spans="8:9" s="138" customFormat="1" x14ac:dyDescent="0.35">
      <c r="H175" s="197"/>
      <c r="I175" s="197"/>
    </row>
    <row r="176" spans="8:9" s="138" customFormat="1" x14ac:dyDescent="0.35">
      <c r="H176" s="197"/>
      <c r="I176" s="197"/>
    </row>
    <row r="177" spans="8:9" s="138" customFormat="1" x14ac:dyDescent="0.35">
      <c r="H177" s="197"/>
      <c r="I177" s="197"/>
    </row>
    <row r="178" spans="8:9" s="138" customFormat="1" x14ac:dyDescent="0.35">
      <c r="H178" s="197"/>
      <c r="I178" s="197"/>
    </row>
    <row r="179" spans="8:9" s="138" customFormat="1" x14ac:dyDescent="0.35">
      <c r="H179" s="197"/>
      <c r="I179" s="197"/>
    </row>
    <row r="180" spans="8:9" s="138" customFormat="1" x14ac:dyDescent="0.35">
      <c r="H180" s="197"/>
      <c r="I180" s="197"/>
    </row>
    <row r="181" spans="8:9" s="138" customFormat="1" x14ac:dyDescent="0.35">
      <c r="H181" s="197"/>
      <c r="I181" s="197"/>
    </row>
    <row r="182" spans="8:9" s="138" customFormat="1" x14ac:dyDescent="0.35">
      <c r="H182" s="197"/>
      <c r="I182" s="197"/>
    </row>
    <row r="183" spans="8:9" s="138" customFormat="1" x14ac:dyDescent="0.35">
      <c r="H183" s="197"/>
      <c r="I183" s="197"/>
    </row>
    <row r="184" spans="8:9" s="138" customFormat="1" x14ac:dyDescent="0.35">
      <c r="H184" s="197"/>
      <c r="I184" s="197"/>
    </row>
    <row r="185" spans="8:9" s="138" customFormat="1" x14ac:dyDescent="0.35">
      <c r="H185" s="197"/>
      <c r="I185" s="197"/>
    </row>
    <row r="186" spans="8:9" s="138" customFormat="1" x14ac:dyDescent="0.35">
      <c r="H186" s="197"/>
      <c r="I186" s="197"/>
    </row>
    <row r="187" spans="8:9" s="138" customFormat="1" x14ac:dyDescent="0.35">
      <c r="H187" s="197"/>
      <c r="I187" s="197"/>
    </row>
    <row r="188" spans="8:9" s="138" customFormat="1" x14ac:dyDescent="0.35">
      <c r="H188" s="197"/>
      <c r="I188" s="197"/>
    </row>
    <row r="189" spans="8:9" s="138" customFormat="1" x14ac:dyDescent="0.35">
      <c r="H189" s="197"/>
      <c r="I189" s="197"/>
    </row>
    <row r="190" spans="8:9" s="138" customFormat="1" x14ac:dyDescent="0.35">
      <c r="H190" s="197"/>
      <c r="I190" s="197"/>
    </row>
    <row r="191" spans="8:9" s="138" customFormat="1" x14ac:dyDescent="0.35">
      <c r="H191" s="197"/>
      <c r="I191" s="197"/>
    </row>
    <row r="192" spans="8:9" s="138" customFormat="1" x14ac:dyDescent="0.35">
      <c r="H192" s="197"/>
      <c r="I192" s="197"/>
    </row>
    <row r="193" spans="8:9" s="138" customFormat="1" x14ac:dyDescent="0.35">
      <c r="H193" s="197"/>
      <c r="I193" s="197"/>
    </row>
    <row r="194" spans="8:9" s="138" customFormat="1" x14ac:dyDescent="0.35">
      <c r="H194" s="197"/>
      <c r="I194" s="197"/>
    </row>
    <row r="195" spans="8:9" s="138" customFormat="1" x14ac:dyDescent="0.35">
      <c r="H195" s="197"/>
      <c r="I195" s="197"/>
    </row>
    <row r="196" spans="8:9" s="138" customFormat="1" x14ac:dyDescent="0.35">
      <c r="H196" s="197"/>
      <c r="I196" s="197"/>
    </row>
    <row r="197" spans="8:9" s="138" customFormat="1" x14ac:dyDescent="0.35">
      <c r="H197" s="197"/>
      <c r="I197" s="197"/>
    </row>
    <row r="198" spans="8:9" s="138" customFormat="1" x14ac:dyDescent="0.35">
      <c r="H198" s="197"/>
      <c r="I198" s="197"/>
    </row>
    <row r="199" spans="8:9" s="138" customFormat="1" x14ac:dyDescent="0.35">
      <c r="H199" s="197"/>
      <c r="I199" s="197"/>
    </row>
    <row r="200" spans="8:9" s="138" customFormat="1" x14ac:dyDescent="0.35">
      <c r="H200" s="197"/>
      <c r="I200" s="197"/>
    </row>
    <row r="201" spans="8:9" s="138" customFormat="1" x14ac:dyDescent="0.35">
      <c r="H201" s="197"/>
      <c r="I201" s="197"/>
    </row>
    <row r="202" spans="8:9" s="138" customFormat="1" x14ac:dyDescent="0.35">
      <c r="H202" s="197"/>
      <c r="I202" s="197"/>
    </row>
    <row r="203" spans="8:9" s="138" customFormat="1" x14ac:dyDescent="0.35">
      <c r="H203" s="197"/>
      <c r="I203" s="197"/>
    </row>
    <row r="204" spans="8:9" s="138" customFormat="1" x14ac:dyDescent="0.35">
      <c r="H204" s="197"/>
      <c r="I204" s="197"/>
    </row>
    <row r="205" spans="8:9" s="138" customFormat="1" x14ac:dyDescent="0.35">
      <c r="H205" s="197"/>
      <c r="I205" s="197"/>
    </row>
    <row r="206" spans="8:9" s="138" customFormat="1" x14ac:dyDescent="0.35">
      <c r="H206" s="197"/>
      <c r="I206" s="197"/>
    </row>
    <row r="207" spans="8:9" s="138" customFormat="1" x14ac:dyDescent="0.35">
      <c r="H207" s="197"/>
      <c r="I207" s="197"/>
    </row>
    <row r="208" spans="8:9" s="138" customFormat="1" x14ac:dyDescent="0.35">
      <c r="H208" s="197"/>
      <c r="I208" s="197"/>
    </row>
    <row r="209" spans="8:9" s="138" customFormat="1" x14ac:dyDescent="0.35">
      <c r="H209" s="197"/>
      <c r="I209" s="197"/>
    </row>
    <row r="210" spans="8:9" s="138" customFormat="1" x14ac:dyDescent="0.35">
      <c r="H210" s="197"/>
      <c r="I210" s="197"/>
    </row>
    <row r="211" spans="8:9" s="138" customFormat="1" x14ac:dyDescent="0.35">
      <c r="H211" s="197"/>
      <c r="I211" s="197"/>
    </row>
    <row r="212" spans="8:9" s="138" customFormat="1" x14ac:dyDescent="0.35">
      <c r="H212" s="197"/>
      <c r="I212" s="197"/>
    </row>
    <row r="213" spans="8:9" s="138" customFormat="1" x14ac:dyDescent="0.35">
      <c r="H213" s="197"/>
      <c r="I213" s="197"/>
    </row>
    <row r="214" spans="8:9" s="138" customFormat="1" x14ac:dyDescent="0.35">
      <c r="H214" s="197"/>
      <c r="I214" s="197"/>
    </row>
    <row r="215" spans="8:9" s="138" customFormat="1" x14ac:dyDescent="0.35">
      <c r="H215" s="197"/>
      <c r="I215" s="197"/>
    </row>
    <row r="216" spans="8:9" s="138" customFormat="1" x14ac:dyDescent="0.35">
      <c r="H216" s="197"/>
      <c r="I216" s="197"/>
    </row>
    <row r="217" spans="8:9" s="138" customFormat="1" x14ac:dyDescent="0.35">
      <c r="H217" s="197"/>
      <c r="I217" s="197"/>
    </row>
    <row r="218" spans="8:9" s="138" customFormat="1" x14ac:dyDescent="0.35">
      <c r="H218" s="197"/>
      <c r="I218" s="197"/>
    </row>
    <row r="219" spans="8:9" s="138" customFormat="1" x14ac:dyDescent="0.35">
      <c r="H219" s="197"/>
      <c r="I219" s="197"/>
    </row>
    <row r="220" spans="8:9" s="138" customFormat="1" x14ac:dyDescent="0.35">
      <c r="H220" s="197"/>
      <c r="I220" s="197"/>
    </row>
    <row r="221" spans="8:9" s="138" customFormat="1" x14ac:dyDescent="0.35">
      <c r="H221" s="197"/>
      <c r="I221" s="197"/>
    </row>
    <row r="222" spans="8:9" s="138" customFormat="1" x14ac:dyDescent="0.35">
      <c r="H222" s="197"/>
      <c r="I222" s="197"/>
    </row>
    <row r="223" spans="8:9" s="138" customFormat="1" x14ac:dyDescent="0.35">
      <c r="H223" s="197"/>
      <c r="I223" s="197"/>
    </row>
    <row r="224" spans="8:9" s="138" customFormat="1" x14ac:dyDescent="0.35">
      <c r="H224" s="197"/>
      <c r="I224" s="197"/>
    </row>
    <row r="225" spans="8:9" s="138" customFormat="1" x14ac:dyDescent="0.35">
      <c r="H225" s="197"/>
      <c r="I225" s="197"/>
    </row>
    <row r="226" spans="8:9" s="138" customFormat="1" x14ac:dyDescent="0.35">
      <c r="H226" s="197"/>
      <c r="I226" s="197"/>
    </row>
    <row r="227" spans="8:9" s="138" customFormat="1" x14ac:dyDescent="0.35">
      <c r="H227" s="197"/>
      <c r="I227" s="197"/>
    </row>
    <row r="228" spans="8:9" s="138" customFormat="1" x14ac:dyDescent="0.35">
      <c r="H228" s="197"/>
      <c r="I228" s="197"/>
    </row>
    <row r="229" spans="8:9" s="138" customFormat="1" x14ac:dyDescent="0.35">
      <c r="H229" s="197"/>
      <c r="I229" s="197"/>
    </row>
    <row r="230" spans="8:9" s="138" customFormat="1" x14ac:dyDescent="0.35">
      <c r="H230" s="197"/>
      <c r="I230" s="197"/>
    </row>
    <row r="231" spans="8:9" s="138" customFormat="1" x14ac:dyDescent="0.35">
      <c r="H231" s="197"/>
      <c r="I231" s="197"/>
    </row>
    <row r="232" spans="8:9" s="138" customFormat="1" x14ac:dyDescent="0.35">
      <c r="H232" s="197"/>
      <c r="I232" s="197"/>
    </row>
    <row r="233" spans="8:9" s="138" customFormat="1" x14ac:dyDescent="0.35">
      <c r="H233" s="197"/>
      <c r="I233" s="197"/>
    </row>
    <row r="234" spans="8:9" s="138" customFormat="1" x14ac:dyDescent="0.35">
      <c r="H234" s="197"/>
      <c r="I234" s="197"/>
    </row>
    <row r="235" spans="8:9" s="138" customFormat="1" x14ac:dyDescent="0.35">
      <c r="H235" s="197"/>
      <c r="I235" s="197"/>
    </row>
    <row r="236" spans="8:9" s="138" customFormat="1" x14ac:dyDescent="0.35">
      <c r="H236" s="197"/>
      <c r="I236" s="197"/>
    </row>
    <row r="237" spans="8:9" s="138" customFormat="1" x14ac:dyDescent="0.35">
      <c r="H237" s="197"/>
      <c r="I237" s="197"/>
    </row>
    <row r="238" spans="8:9" s="138" customFormat="1" x14ac:dyDescent="0.35">
      <c r="H238" s="197"/>
      <c r="I238" s="197"/>
    </row>
    <row r="239" spans="8:9" s="138" customFormat="1" x14ac:dyDescent="0.35">
      <c r="H239" s="197"/>
      <c r="I239" s="197"/>
    </row>
    <row r="240" spans="8:9" s="138" customFormat="1" x14ac:dyDescent="0.35">
      <c r="H240" s="197"/>
      <c r="I240" s="197"/>
    </row>
    <row r="241" spans="8:9" s="138" customFormat="1" x14ac:dyDescent="0.35">
      <c r="H241" s="197"/>
      <c r="I241" s="197"/>
    </row>
    <row r="242" spans="8:9" s="138" customFormat="1" x14ac:dyDescent="0.35">
      <c r="H242" s="197"/>
      <c r="I242" s="197"/>
    </row>
    <row r="243" spans="8:9" s="138" customFormat="1" x14ac:dyDescent="0.35">
      <c r="H243" s="197"/>
      <c r="I243" s="197"/>
    </row>
    <row r="244" spans="8:9" s="138" customFormat="1" x14ac:dyDescent="0.35">
      <c r="H244" s="197"/>
      <c r="I244" s="197"/>
    </row>
    <row r="245" spans="8:9" s="138" customFormat="1" x14ac:dyDescent="0.35">
      <c r="H245" s="197"/>
      <c r="I245" s="197"/>
    </row>
    <row r="246" spans="8:9" s="138" customFormat="1" x14ac:dyDescent="0.35">
      <c r="H246" s="197"/>
      <c r="I246" s="197"/>
    </row>
    <row r="247" spans="8:9" s="138" customFormat="1" x14ac:dyDescent="0.35">
      <c r="H247" s="197"/>
      <c r="I247" s="197"/>
    </row>
    <row r="248" spans="8:9" s="138" customFormat="1" x14ac:dyDescent="0.35">
      <c r="H248" s="197"/>
      <c r="I248" s="197"/>
    </row>
    <row r="249" spans="8:9" s="138" customFormat="1" x14ac:dyDescent="0.35">
      <c r="H249" s="197"/>
      <c r="I249" s="197"/>
    </row>
    <row r="250" spans="8:9" s="138" customFormat="1" x14ac:dyDescent="0.35">
      <c r="H250" s="197"/>
      <c r="I250" s="197"/>
    </row>
    <row r="251" spans="8:9" s="138" customFormat="1" x14ac:dyDescent="0.35">
      <c r="H251" s="197"/>
      <c r="I251" s="197"/>
    </row>
    <row r="252" spans="8:9" s="138" customFormat="1" x14ac:dyDescent="0.35">
      <c r="H252" s="197"/>
      <c r="I252" s="197"/>
    </row>
    <row r="253" spans="8:9" s="138" customFormat="1" x14ac:dyDescent="0.35">
      <c r="H253" s="197"/>
      <c r="I253" s="197"/>
    </row>
    <row r="254" spans="8:9" s="138" customFormat="1" x14ac:dyDescent="0.35">
      <c r="H254" s="197"/>
      <c r="I254" s="197"/>
    </row>
    <row r="255" spans="8:9" s="138" customFormat="1" x14ac:dyDescent="0.35">
      <c r="H255" s="197"/>
      <c r="I255" s="197"/>
    </row>
    <row r="256" spans="8:9" s="138" customFormat="1" x14ac:dyDescent="0.35">
      <c r="H256" s="197"/>
      <c r="I256" s="197"/>
    </row>
    <row r="257" spans="8:9" s="138" customFormat="1" x14ac:dyDescent="0.35">
      <c r="H257" s="197"/>
      <c r="I257" s="197"/>
    </row>
    <row r="258" spans="8:9" s="138" customFormat="1" x14ac:dyDescent="0.35">
      <c r="H258" s="197"/>
      <c r="I258" s="197"/>
    </row>
    <row r="259" spans="8:9" s="138" customFormat="1" x14ac:dyDescent="0.35">
      <c r="H259" s="197"/>
      <c r="I259" s="197"/>
    </row>
    <row r="260" spans="8:9" s="138" customFormat="1" x14ac:dyDescent="0.35">
      <c r="H260" s="197"/>
      <c r="I260" s="197"/>
    </row>
    <row r="261" spans="8:9" s="138" customFormat="1" x14ac:dyDescent="0.35">
      <c r="H261" s="197"/>
      <c r="I261" s="197"/>
    </row>
    <row r="262" spans="8:9" s="138" customFormat="1" x14ac:dyDescent="0.35">
      <c r="H262" s="197"/>
      <c r="I262" s="197"/>
    </row>
    <row r="263" spans="8:9" s="138" customFormat="1" x14ac:dyDescent="0.35">
      <c r="H263" s="197"/>
      <c r="I263" s="197"/>
    </row>
    <row r="264" spans="8:9" s="138" customFormat="1" x14ac:dyDescent="0.35">
      <c r="H264" s="197"/>
      <c r="I264" s="197"/>
    </row>
    <row r="265" spans="8:9" s="138" customFormat="1" x14ac:dyDescent="0.35">
      <c r="H265" s="197"/>
      <c r="I265" s="197"/>
    </row>
    <row r="266" spans="8:9" s="138" customFormat="1" x14ac:dyDescent="0.35">
      <c r="H266" s="197"/>
      <c r="I266" s="197"/>
    </row>
    <row r="267" spans="8:9" s="138" customFormat="1" x14ac:dyDescent="0.35">
      <c r="H267" s="197"/>
      <c r="I267" s="197"/>
    </row>
    <row r="268" spans="8:9" s="138" customFormat="1" x14ac:dyDescent="0.35">
      <c r="H268" s="197"/>
      <c r="I268" s="197"/>
    </row>
    <row r="269" spans="8:9" s="138" customFormat="1" x14ac:dyDescent="0.35">
      <c r="H269" s="197"/>
      <c r="I269" s="197"/>
    </row>
    <row r="270" spans="8:9" s="138" customFormat="1" x14ac:dyDescent="0.35">
      <c r="H270" s="197"/>
      <c r="I270" s="197"/>
    </row>
    <row r="271" spans="8:9" s="138" customFormat="1" x14ac:dyDescent="0.35">
      <c r="H271" s="197"/>
      <c r="I271" s="197"/>
    </row>
    <row r="272" spans="8:9" s="138" customFormat="1" x14ac:dyDescent="0.35">
      <c r="H272" s="197"/>
      <c r="I272" s="197"/>
    </row>
    <row r="273" spans="8:9" s="138" customFormat="1" x14ac:dyDescent="0.35">
      <c r="H273" s="197"/>
      <c r="I273" s="197"/>
    </row>
    <row r="274" spans="8:9" s="138" customFormat="1" x14ac:dyDescent="0.35">
      <c r="H274" s="197"/>
      <c r="I274" s="197"/>
    </row>
    <row r="275" spans="8:9" s="138" customFormat="1" x14ac:dyDescent="0.35">
      <c r="H275" s="197"/>
      <c r="I275" s="197"/>
    </row>
    <row r="276" spans="8:9" s="138" customFormat="1" x14ac:dyDescent="0.35">
      <c r="H276" s="197"/>
      <c r="I276" s="197"/>
    </row>
    <row r="277" spans="8:9" s="138" customFormat="1" x14ac:dyDescent="0.35">
      <c r="H277" s="197"/>
      <c r="I277" s="197"/>
    </row>
    <row r="278" spans="8:9" s="138" customFormat="1" x14ac:dyDescent="0.35">
      <c r="H278" s="197"/>
      <c r="I278" s="197"/>
    </row>
    <row r="279" spans="8:9" s="138" customFormat="1" x14ac:dyDescent="0.35">
      <c r="H279" s="197"/>
      <c r="I279" s="197"/>
    </row>
    <row r="280" spans="8:9" s="138" customFormat="1" x14ac:dyDescent="0.35">
      <c r="H280" s="197"/>
      <c r="I280" s="197"/>
    </row>
    <row r="281" spans="8:9" s="138" customFormat="1" x14ac:dyDescent="0.35">
      <c r="H281" s="197"/>
      <c r="I281" s="197"/>
    </row>
    <row r="282" spans="8:9" s="138" customFormat="1" x14ac:dyDescent="0.35">
      <c r="H282" s="197"/>
      <c r="I282" s="197"/>
    </row>
    <row r="283" spans="8:9" s="138" customFormat="1" x14ac:dyDescent="0.35">
      <c r="H283" s="197"/>
      <c r="I283" s="197"/>
    </row>
    <row r="284" spans="8:9" s="138" customFormat="1" x14ac:dyDescent="0.35">
      <c r="H284" s="197"/>
      <c r="I284" s="197"/>
    </row>
    <row r="285" spans="8:9" s="138" customFormat="1" x14ac:dyDescent="0.35">
      <c r="H285" s="197"/>
      <c r="I285" s="197"/>
    </row>
    <row r="286" spans="8:9" s="138" customFormat="1" x14ac:dyDescent="0.35">
      <c r="H286" s="197"/>
      <c r="I286" s="197"/>
    </row>
    <row r="287" spans="8:9" s="138" customFormat="1" x14ac:dyDescent="0.35">
      <c r="H287" s="197"/>
      <c r="I287" s="197"/>
    </row>
    <row r="288" spans="8:9" s="138" customFormat="1" x14ac:dyDescent="0.35">
      <c r="H288" s="197"/>
      <c r="I288" s="197"/>
    </row>
    <row r="289" spans="8:9" s="138" customFormat="1" x14ac:dyDescent="0.35">
      <c r="H289" s="197"/>
      <c r="I289" s="197"/>
    </row>
    <row r="290" spans="8:9" s="138" customFormat="1" x14ac:dyDescent="0.35">
      <c r="H290" s="197"/>
      <c r="I290" s="197"/>
    </row>
    <row r="291" spans="8:9" s="138" customFormat="1" x14ac:dyDescent="0.35">
      <c r="H291" s="197"/>
      <c r="I291" s="197"/>
    </row>
    <row r="292" spans="8:9" s="138" customFormat="1" x14ac:dyDescent="0.35">
      <c r="H292" s="197"/>
      <c r="I292" s="197"/>
    </row>
    <row r="293" spans="8:9" s="138" customFormat="1" x14ac:dyDescent="0.35">
      <c r="H293" s="197"/>
      <c r="I293" s="197"/>
    </row>
    <row r="294" spans="8:9" s="138" customFormat="1" x14ac:dyDescent="0.35">
      <c r="H294" s="197"/>
      <c r="I294" s="197"/>
    </row>
    <row r="295" spans="8:9" s="138" customFormat="1" x14ac:dyDescent="0.35">
      <c r="H295" s="197"/>
      <c r="I295" s="197"/>
    </row>
    <row r="296" spans="8:9" s="138" customFormat="1" x14ac:dyDescent="0.35">
      <c r="H296" s="197"/>
      <c r="I296" s="197"/>
    </row>
    <row r="297" spans="8:9" s="138" customFormat="1" x14ac:dyDescent="0.35">
      <c r="H297" s="197"/>
      <c r="I297" s="197"/>
    </row>
    <row r="298" spans="8:9" s="138" customFormat="1" x14ac:dyDescent="0.35">
      <c r="H298" s="197"/>
      <c r="I298" s="197"/>
    </row>
    <row r="299" spans="8:9" s="138" customFormat="1" x14ac:dyDescent="0.35">
      <c r="H299" s="197"/>
      <c r="I299" s="197"/>
    </row>
    <row r="300" spans="8:9" s="138" customFormat="1" x14ac:dyDescent="0.35">
      <c r="H300" s="197"/>
      <c r="I300" s="197"/>
    </row>
    <row r="301" spans="8:9" s="138" customFormat="1" x14ac:dyDescent="0.35">
      <c r="H301" s="197"/>
      <c r="I301" s="197"/>
    </row>
    <row r="302" spans="8:9" s="138" customFormat="1" x14ac:dyDescent="0.35">
      <c r="H302" s="197"/>
      <c r="I302" s="197"/>
    </row>
    <row r="303" spans="8:9" s="138" customFormat="1" x14ac:dyDescent="0.35">
      <c r="H303" s="197"/>
      <c r="I303" s="197"/>
    </row>
    <row r="304" spans="8:9" s="138" customFormat="1" x14ac:dyDescent="0.35">
      <c r="H304" s="197"/>
      <c r="I304" s="197"/>
    </row>
    <row r="305" spans="8:9" s="138" customFormat="1" x14ac:dyDescent="0.35">
      <c r="H305" s="197"/>
      <c r="I305" s="197"/>
    </row>
    <row r="306" spans="8:9" s="138" customFormat="1" x14ac:dyDescent="0.35">
      <c r="H306" s="197"/>
      <c r="I306" s="197"/>
    </row>
    <row r="307" spans="8:9" s="138" customFormat="1" x14ac:dyDescent="0.35">
      <c r="H307" s="197"/>
      <c r="I307" s="197"/>
    </row>
    <row r="308" spans="8:9" s="138" customFormat="1" x14ac:dyDescent="0.35">
      <c r="H308" s="197"/>
      <c r="I308" s="197"/>
    </row>
    <row r="309" spans="8:9" s="138" customFormat="1" x14ac:dyDescent="0.35">
      <c r="H309" s="197"/>
      <c r="I309" s="197"/>
    </row>
    <row r="310" spans="8:9" s="138" customFormat="1" x14ac:dyDescent="0.35">
      <c r="H310" s="197"/>
      <c r="I310" s="197"/>
    </row>
    <row r="311" spans="8:9" s="138" customFormat="1" x14ac:dyDescent="0.35">
      <c r="H311" s="197"/>
      <c r="I311" s="197"/>
    </row>
    <row r="312" spans="8:9" s="138" customFormat="1" x14ac:dyDescent="0.35">
      <c r="H312" s="197"/>
      <c r="I312" s="197"/>
    </row>
    <row r="313" spans="8:9" s="138" customFormat="1" x14ac:dyDescent="0.35">
      <c r="H313" s="197"/>
      <c r="I313" s="197"/>
    </row>
    <row r="314" spans="8:9" s="138" customFormat="1" x14ac:dyDescent="0.35">
      <c r="H314" s="197"/>
      <c r="I314" s="197"/>
    </row>
    <row r="315" spans="8:9" s="138" customFormat="1" x14ac:dyDescent="0.35">
      <c r="H315" s="197"/>
      <c r="I315" s="197"/>
    </row>
    <row r="316" spans="8:9" s="138" customFormat="1" x14ac:dyDescent="0.35">
      <c r="H316" s="197"/>
      <c r="I316" s="197"/>
    </row>
    <row r="317" spans="8:9" s="138" customFormat="1" x14ac:dyDescent="0.35">
      <c r="H317" s="197"/>
      <c r="I317" s="197"/>
    </row>
    <row r="318" spans="8:9" s="138" customFormat="1" x14ac:dyDescent="0.35">
      <c r="H318" s="197"/>
      <c r="I318" s="197"/>
    </row>
    <row r="319" spans="8:9" s="138" customFormat="1" x14ac:dyDescent="0.35">
      <c r="H319" s="197"/>
      <c r="I319" s="197"/>
    </row>
    <row r="320" spans="8:9" s="138" customFormat="1" x14ac:dyDescent="0.35">
      <c r="H320" s="197"/>
      <c r="I320" s="197"/>
    </row>
    <row r="321" spans="8:9" s="138" customFormat="1" x14ac:dyDescent="0.35">
      <c r="H321" s="197"/>
      <c r="I321" s="197"/>
    </row>
    <row r="322" spans="8:9" s="138" customFormat="1" x14ac:dyDescent="0.35">
      <c r="H322" s="197"/>
      <c r="I322" s="197"/>
    </row>
    <row r="323" spans="8:9" s="138" customFormat="1" x14ac:dyDescent="0.35">
      <c r="H323" s="197"/>
      <c r="I323" s="197"/>
    </row>
    <row r="324" spans="8:9" s="138" customFormat="1" x14ac:dyDescent="0.35">
      <c r="H324" s="197"/>
      <c r="I324" s="197"/>
    </row>
    <row r="325" spans="8:9" s="138" customFormat="1" x14ac:dyDescent="0.35">
      <c r="H325" s="197"/>
      <c r="I325" s="197"/>
    </row>
    <row r="326" spans="8:9" s="138" customFormat="1" x14ac:dyDescent="0.35">
      <c r="H326" s="197"/>
      <c r="I326" s="197"/>
    </row>
    <row r="327" spans="8:9" s="138" customFormat="1" x14ac:dyDescent="0.35">
      <c r="H327" s="197"/>
      <c r="I327" s="197"/>
    </row>
    <row r="328" spans="8:9" s="138" customFormat="1" x14ac:dyDescent="0.35">
      <c r="H328" s="197"/>
      <c r="I328" s="197"/>
    </row>
    <row r="329" spans="8:9" s="138" customFormat="1" x14ac:dyDescent="0.35">
      <c r="H329" s="197"/>
      <c r="I329" s="197"/>
    </row>
    <row r="330" spans="8:9" s="138" customFormat="1" x14ac:dyDescent="0.35">
      <c r="H330" s="197"/>
      <c r="I330" s="197"/>
    </row>
    <row r="331" spans="8:9" s="138" customFormat="1" x14ac:dyDescent="0.35">
      <c r="H331" s="197"/>
      <c r="I331" s="197"/>
    </row>
    <row r="332" spans="8:9" s="138" customFormat="1" x14ac:dyDescent="0.35">
      <c r="H332" s="197"/>
      <c r="I332" s="197"/>
    </row>
    <row r="333" spans="8:9" s="138" customFormat="1" x14ac:dyDescent="0.35">
      <c r="H333" s="197"/>
      <c r="I333" s="197"/>
    </row>
    <row r="334" spans="8:9" s="138" customFormat="1" x14ac:dyDescent="0.35">
      <c r="H334" s="197"/>
      <c r="I334" s="197"/>
    </row>
    <row r="335" spans="8:9" s="138" customFormat="1" x14ac:dyDescent="0.35">
      <c r="H335" s="197"/>
      <c r="I335" s="197"/>
    </row>
    <row r="336" spans="8:9" s="138" customFormat="1" x14ac:dyDescent="0.35">
      <c r="H336" s="197"/>
      <c r="I336" s="197"/>
    </row>
    <row r="337" spans="8:9" s="138" customFormat="1" x14ac:dyDescent="0.35">
      <c r="H337" s="197"/>
      <c r="I337" s="197"/>
    </row>
    <row r="338" spans="8:9" s="138" customFormat="1" x14ac:dyDescent="0.35">
      <c r="H338" s="197"/>
      <c r="I338" s="197"/>
    </row>
    <row r="339" spans="8:9" s="138" customFormat="1" x14ac:dyDescent="0.35">
      <c r="H339" s="197"/>
      <c r="I339" s="197"/>
    </row>
    <row r="340" spans="8:9" s="138" customFormat="1" x14ac:dyDescent="0.35">
      <c r="H340" s="197"/>
      <c r="I340" s="197"/>
    </row>
    <row r="341" spans="8:9" s="138" customFormat="1" x14ac:dyDescent="0.35">
      <c r="H341" s="197"/>
      <c r="I341" s="197"/>
    </row>
    <row r="342" spans="8:9" s="138" customFormat="1" x14ac:dyDescent="0.35">
      <c r="H342" s="197"/>
      <c r="I342" s="197"/>
    </row>
    <row r="343" spans="8:9" s="138" customFormat="1" x14ac:dyDescent="0.35">
      <c r="H343" s="197"/>
      <c r="I343" s="197"/>
    </row>
    <row r="344" spans="8:9" s="138" customFormat="1" x14ac:dyDescent="0.35">
      <c r="H344" s="197"/>
      <c r="I344" s="197"/>
    </row>
    <row r="345" spans="8:9" s="138" customFormat="1" x14ac:dyDescent="0.35">
      <c r="H345" s="197"/>
      <c r="I345" s="197"/>
    </row>
    <row r="346" spans="8:9" s="138" customFormat="1" x14ac:dyDescent="0.35">
      <c r="H346" s="197"/>
      <c r="I346" s="197"/>
    </row>
    <row r="347" spans="8:9" s="138" customFormat="1" x14ac:dyDescent="0.35">
      <c r="H347" s="197"/>
      <c r="I347" s="197"/>
    </row>
    <row r="348" spans="8:9" s="138" customFormat="1" x14ac:dyDescent="0.35">
      <c r="H348" s="197"/>
      <c r="I348" s="197"/>
    </row>
    <row r="349" spans="8:9" s="138" customFormat="1" x14ac:dyDescent="0.35">
      <c r="H349" s="197"/>
      <c r="I349" s="197"/>
    </row>
    <row r="350" spans="8:9" s="138" customFormat="1" x14ac:dyDescent="0.35">
      <c r="H350" s="197"/>
      <c r="I350" s="197"/>
    </row>
    <row r="351" spans="8:9" s="138" customFormat="1" x14ac:dyDescent="0.35">
      <c r="H351" s="197"/>
      <c r="I351" s="197"/>
    </row>
    <row r="352" spans="8:9" s="138" customFormat="1" x14ac:dyDescent="0.35">
      <c r="H352" s="197"/>
      <c r="I352" s="197"/>
    </row>
    <row r="353" spans="8:9" s="138" customFormat="1" x14ac:dyDescent="0.35">
      <c r="H353" s="197"/>
      <c r="I353" s="197"/>
    </row>
    <row r="354" spans="8:9" s="138" customFormat="1" x14ac:dyDescent="0.35">
      <c r="H354" s="197"/>
      <c r="I354" s="197"/>
    </row>
    <row r="355" spans="8:9" s="138" customFormat="1" x14ac:dyDescent="0.35">
      <c r="H355" s="197"/>
      <c r="I355" s="197"/>
    </row>
    <row r="356" spans="8:9" s="138" customFormat="1" x14ac:dyDescent="0.35">
      <c r="H356" s="197"/>
      <c r="I356" s="197"/>
    </row>
    <row r="357" spans="8:9" s="138" customFormat="1" x14ac:dyDescent="0.35">
      <c r="H357" s="197"/>
      <c r="I357" s="197"/>
    </row>
    <row r="358" spans="8:9" s="138" customFormat="1" x14ac:dyDescent="0.35">
      <c r="H358" s="197"/>
      <c r="I358" s="197"/>
    </row>
    <row r="359" spans="8:9" s="138" customFormat="1" x14ac:dyDescent="0.35">
      <c r="H359" s="197"/>
      <c r="I359" s="197"/>
    </row>
    <row r="360" spans="8:9" s="138" customFormat="1" x14ac:dyDescent="0.35">
      <c r="H360" s="197"/>
      <c r="I360" s="197"/>
    </row>
    <row r="361" spans="8:9" s="138" customFormat="1" x14ac:dyDescent="0.35">
      <c r="H361" s="197"/>
      <c r="I361" s="197"/>
    </row>
    <row r="362" spans="8:9" s="138" customFormat="1" x14ac:dyDescent="0.35">
      <c r="H362" s="197"/>
      <c r="I362" s="197"/>
    </row>
    <row r="363" spans="8:9" s="138" customFormat="1" x14ac:dyDescent="0.35">
      <c r="H363" s="197"/>
      <c r="I363" s="197"/>
    </row>
    <row r="364" spans="8:9" s="138" customFormat="1" x14ac:dyDescent="0.35">
      <c r="H364" s="197"/>
      <c r="I364" s="197"/>
    </row>
    <row r="365" spans="8:9" s="138" customFormat="1" x14ac:dyDescent="0.35">
      <c r="H365" s="197"/>
      <c r="I365" s="197"/>
    </row>
    <row r="366" spans="8:9" s="138" customFormat="1" x14ac:dyDescent="0.35">
      <c r="H366" s="197"/>
      <c r="I366" s="197"/>
    </row>
    <row r="367" spans="8:9" s="138" customFormat="1" x14ac:dyDescent="0.35">
      <c r="H367" s="197"/>
      <c r="I367" s="197"/>
    </row>
    <row r="368" spans="8:9" s="138" customFormat="1" x14ac:dyDescent="0.35">
      <c r="H368" s="197"/>
      <c r="I368" s="197"/>
    </row>
    <row r="369" spans="8:9" s="138" customFormat="1" x14ac:dyDescent="0.35">
      <c r="H369" s="197"/>
      <c r="I369" s="197"/>
    </row>
    <row r="370" spans="8:9" s="138" customFormat="1" x14ac:dyDescent="0.35">
      <c r="H370" s="197"/>
      <c r="I370" s="197"/>
    </row>
    <row r="371" spans="8:9" s="138" customFormat="1" x14ac:dyDescent="0.35">
      <c r="H371" s="197"/>
      <c r="I371" s="197"/>
    </row>
    <row r="372" spans="8:9" s="138" customFormat="1" x14ac:dyDescent="0.35">
      <c r="H372" s="197"/>
      <c r="I372" s="197"/>
    </row>
    <row r="373" spans="8:9" s="138" customFormat="1" x14ac:dyDescent="0.35">
      <c r="H373" s="197"/>
      <c r="I373" s="197"/>
    </row>
    <row r="374" spans="8:9" s="138" customFormat="1" x14ac:dyDescent="0.35">
      <c r="H374" s="197"/>
      <c r="I374" s="197"/>
    </row>
    <row r="375" spans="8:9" s="138" customFormat="1" x14ac:dyDescent="0.35">
      <c r="H375" s="197"/>
      <c r="I375" s="197"/>
    </row>
    <row r="376" spans="8:9" s="138" customFormat="1" x14ac:dyDescent="0.35">
      <c r="H376" s="197"/>
      <c r="I376" s="197"/>
    </row>
    <row r="377" spans="8:9" s="138" customFormat="1" x14ac:dyDescent="0.35">
      <c r="H377" s="197"/>
      <c r="I377" s="197"/>
    </row>
    <row r="378" spans="8:9" s="138" customFormat="1" x14ac:dyDescent="0.35">
      <c r="H378" s="197"/>
      <c r="I378" s="197"/>
    </row>
    <row r="379" spans="8:9" s="138" customFormat="1" x14ac:dyDescent="0.35">
      <c r="H379" s="197"/>
      <c r="I379" s="197"/>
    </row>
    <row r="380" spans="8:9" s="138" customFormat="1" x14ac:dyDescent="0.35">
      <c r="H380" s="197"/>
      <c r="I380" s="197"/>
    </row>
    <row r="381" spans="8:9" s="138" customFormat="1" x14ac:dyDescent="0.35">
      <c r="H381" s="197"/>
      <c r="I381" s="197"/>
    </row>
    <row r="382" spans="8:9" s="138" customFormat="1" x14ac:dyDescent="0.35">
      <c r="H382" s="197"/>
      <c r="I382" s="197"/>
    </row>
    <row r="383" spans="8:9" s="138" customFormat="1" x14ac:dyDescent="0.35">
      <c r="H383" s="197"/>
      <c r="I383" s="197"/>
    </row>
    <row r="384" spans="8:9" s="138" customFormat="1" x14ac:dyDescent="0.35">
      <c r="H384" s="197"/>
      <c r="I384" s="197"/>
    </row>
    <row r="385" spans="8:9" s="138" customFormat="1" x14ac:dyDescent="0.35">
      <c r="H385" s="197"/>
      <c r="I385" s="197"/>
    </row>
    <row r="386" spans="8:9" s="138" customFormat="1" x14ac:dyDescent="0.35">
      <c r="H386" s="197"/>
      <c r="I386" s="197"/>
    </row>
    <row r="387" spans="8:9" s="138" customFormat="1" x14ac:dyDescent="0.35">
      <c r="H387" s="197"/>
      <c r="I387" s="197"/>
    </row>
    <row r="388" spans="8:9" s="138" customFormat="1" x14ac:dyDescent="0.35">
      <c r="H388" s="197"/>
      <c r="I388" s="197"/>
    </row>
    <row r="389" spans="8:9" s="138" customFormat="1" x14ac:dyDescent="0.35">
      <c r="H389" s="197"/>
      <c r="I389" s="197"/>
    </row>
    <row r="390" spans="8:9" s="138" customFormat="1" x14ac:dyDescent="0.35">
      <c r="H390" s="197"/>
      <c r="I390" s="197"/>
    </row>
    <row r="391" spans="8:9" s="138" customFormat="1" x14ac:dyDescent="0.35">
      <c r="H391" s="197"/>
      <c r="I391" s="197"/>
    </row>
    <row r="392" spans="8:9" s="138" customFormat="1" x14ac:dyDescent="0.35">
      <c r="H392" s="197"/>
      <c r="I392" s="197"/>
    </row>
    <row r="393" spans="8:9" s="138" customFormat="1" x14ac:dyDescent="0.35">
      <c r="H393" s="197"/>
      <c r="I393" s="197"/>
    </row>
    <row r="394" spans="8:9" s="138" customFormat="1" x14ac:dyDescent="0.35">
      <c r="H394" s="197"/>
      <c r="I394" s="197"/>
    </row>
    <row r="395" spans="8:9" s="138" customFormat="1" x14ac:dyDescent="0.35">
      <c r="H395" s="197"/>
      <c r="I395" s="197"/>
    </row>
    <row r="396" spans="8:9" s="138" customFormat="1" x14ac:dyDescent="0.35">
      <c r="H396" s="197"/>
      <c r="I396" s="197"/>
    </row>
    <row r="397" spans="8:9" s="138" customFormat="1" x14ac:dyDescent="0.35">
      <c r="H397" s="197"/>
      <c r="I397" s="197"/>
    </row>
    <row r="398" spans="8:9" s="138" customFormat="1" x14ac:dyDescent="0.35">
      <c r="H398" s="197"/>
      <c r="I398" s="197"/>
    </row>
    <row r="399" spans="8:9" s="138" customFormat="1" x14ac:dyDescent="0.35">
      <c r="H399" s="197"/>
      <c r="I399" s="197"/>
    </row>
    <row r="400" spans="8:9" s="138" customFormat="1" x14ac:dyDescent="0.35">
      <c r="H400" s="197"/>
      <c r="I400" s="197"/>
    </row>
    <row r="401" spans="8:9" s="138" customFormat="1" x14ac:dyDescent="0.35">
      <c r="H401" s="197"/>
      <c r="I401" s="197"/>
    </row>
    <row r="402" spans="8:9" s="138" customFormat="1" x14ac:dyDescent="0.35">
      <c r="H402" s="197"/>
      <c r="I402" s="197"/>
    </row>
    <row r="403" spans="8:9" s="138" customFormat="1" x14ac:dyDescent="0.35">
      <c r="H403" s="197"/>
      <c r="I403" s="197"/>
    </row>
    <row r="404" spans="8:9" s="138" customFormat="1" x14ac:dyDescent="0.35">
      <c r="H404" s="197"/>
      <c r="I404" s="197"/>
    </row>
    <row r="405" spans="8:9" s="138" customFormat="1" x14ac:dyDescent="0.35">
      <c r="H405" s="197"/>
      <c r="I405" s="197"/>
    </row>
    <row r="406" spans="8:9" s="138" customFormat="1" x14ac:dyDescent="0.35">
      <c r="H406" s="197"/>
      <c r="I406" s="197"/>
    </row>
    <row r="407" spans="8:9" s="138" customFormat="1" x14ac:dyDescent="0.35">
      <c r="H407" s="197"/>
      <c r="I407" s="197"/>
    </row>
    <row r="408" spans="8:9" s="138" customFormat="1" x14ac:dyDescent="0.35">
      <c r="H408" s="197"/>
      <c r="I408" s="197"/>
    </row>
    <row r="409" spans="8:9" s="138" customFormat="1" x14ac:dyDescent="0.35">
      <c r="H409" s="197"/>
      <c r="I409" s="197"/>
    </row>
    <row r="410" spans="8:9" s="138" customFormat="1" x14ac:dyDescent="0.35">
      <c r="H410" s="197"/>
      <c r="I410" s="197"/>
    </row>
    <row r="411" spans="8:9" s="138" customFormat="1" x14ac:dyDescent="0.35">
      <c r="H411" s="197"/>
      <c r="I411" s="197"/>
    </row>
    <row r="412" spans="8:9" s="138" customFormat="1" x14ac:dyDescent="0.35">
      <c r="H412" s="197"/>
      <c r="I412" s="197"/>
    </row>
    <row r="413" spans="8:9" s="138" customFormat="1" x14ac:dyDescent="0.35">
      <c r="H413" s="197"/>
      <c r="I413" s="197"/>
    </row>
    <row r="414" spans="8:9" s="138" customFormat="1" x14ac:dyDescent="0.35">
      <c r="H414" s="197"/>
      <c r="I414" s="197"/>
    </row>
    <row r="415" spans="8:9" s="138" customFormat="1" x14ac:dyDescent="0.35">
      <c r="H415" s="197"/>
      <c r="I415" s="197"/>
    </row>
    <row r="416" spans="8:9" s="138" customFormat="1" x14ac:dyDescent="0.35">
      <c r="H416" s="197"/>
      <c r="I416" s="197"/>
    </row>
    <row r="417" spans="8:9" s="138" customFormat="1" x14ac:dyDescent="0.35">
      <c r="H417" s="197"/>
      <c r="I417" s="197"/>
    </row>
    <row r="418" spans="8:9" s="138" customFormat="1" x14ac:dyDescent="0.35">
      <c r="H418" s="197"/>
      <c r="I418" s="197"/>
    </row>
    <row r="419" spans="8:9" s="138" customFormat="1" x14ac:dyDescent="0.35">
      <c r="H419" s="197"/>
      <c r="I419" s="197"/>
    </row>
    <row r="420" spans="8:9" s="138" customFormat="1" x14ac:dyDescent="0.35">
      <c r="H420" s="197"/>
      <c r="I420" s="197"/>
    </row>
    <row r="421" spans="8:9" s="138" customFormat="1" x14ac:dyDescent="0.35">
      <c r="H421" s="197"/>
      <c r="I421" s="197"/>
    </row>
    <row r="422" spans="8:9" s="138" customFormat="1" x14ac:dyDescent="0.35">
      <c r="H422" s="197"/>
      <c r="I422" s="197"/>
    </row>
    <row r="423" spans="8:9" s="138" customFormat="1" x14ac:dyDescent="0.35">
      <c r="H423" s="197"/>
      <c r="I423" s="197"/>
    </row>
    <row r="424" spans="8:9" s="138" customFormat="1" x14ac:dyDescent="0.35">
      <c r="H424" s="197"/>
      <c r="I424" s="197"/>
    </row>
    <row r="425" spans="8:9" s="138" customFormat="1" x14ac:dyDescent="0.35">
      <c r="H425" s="197"/>
      <c r="I425" s="197"/>
    </row>
    <row r="426" spans="8:9" s="138" customFormat="1" x14ac:dyDescent="0.35">
      <c r="H426" s="197"/>
      <c r="I426" s="197"/>
    </row>
    <row r="427" spans="8:9" s="138" customFormat="1" x14ac:dyDescent="0.35">
      <c r="H427" s="197"/>
      <c r="I427" s="197"/>
    </row>
    <row r="428" spans="8:9" s="138" customFormat="1" x14ac:dyDescent="0.35">
      <c r="H428" s="197"/>
      <c r="I428" s="197"/>
    </row>
    <row r="429" spans="8:9" s="138" customFormat="1" x14ac:dyDescent="0.35">
      <c r="H429" s="197"/>
      <c r="I429" s="197"/>
    </row>
    <row r="430" spans="8:9" s="138" customFormat="1" x14ac:dyDescent="0.35">
      <c r="H430" s="197"/>
      <c r="I430" s="197"/>
    </row>
    <row r="431" spans="8:9" s="138" customFormat="1" x14ac:dyDescent="0.35">
      <c r="H431" s="197"/>
      <c r="I431" s="197"/>
    </row>
    <row r="432" spans="8:9" s="138" customFormat="1" x14ac:dyDescent="0.35">
      <c r="H432" s="197"/>
      <c r="I432" s="197"/>
    </row>
    <row r="433" spans="8:9" s="138" customFormat="1" x14ac:dyDescent="0.35">
      <c r="H433" s="197"/>
      <c r="I433" s="197"/>
    </row>
    <row r="434" spans="8:9" s="138" customFormat="1" x14ac:dyDescent="0.35">
      <c r="H434" s="197"/>
      <c r="I434" s="197"/>
    </row>
    <row r="435" spans="8:9" s="138" customFormat="1" x14ac:dyDescent="0.35">
      <c r="H435" s="197"/>
      <c r="I435" s="197"/>
    </row>
    <row r="436" spans="8:9" s="138" customFormat="1" x14ac:dyDescent="0.35">
      <c r="H436" s="197"/>
      <c r="I436" s="197"/>
    </row>
    <row r="437" spans="8:9" s="138" customFormat="1" x14ac:dyDescent="0.35">
      <c r="H437" s="197"/>
      <c r="I437" s="197"/>
    </row>
    <row r="438" spans="8:9" s="138" customFormat="1" x14ac:dyDescent="0.35">
      <c r="H438" s="197"/>
      <c r="I438" s="197"/>
    </row>
    <row r="439" spans="8:9" s="138" customFormat="1" x14ac:dyDescent="0.35">
      <c r="H439" s="197"/>
      <c r="I439" s="197"/>
    </row>
    <row r="440" spans="8:9" s="138" customFormat="1" x14ac:dyDescent="0.35">
      <c r="H440" s="197"/>
      <c r="I440" s="197"/>
    </row>
    <row r="441" spans="8:9" s="138" customFormat="1" x14ac:dyDescent="0.35">
      <c r="H441" s="197"/>
      <c r="I441" s="197"/>
    </row>
    <row r="442" spans="8:9" s="138" customFormat="1" x14ac:dyDescent="0.35">
      <c r="H442" s="197"/>
      <c r="I442" s="197"/>
    </row>
    <row r="443" spans="8:9" s="138" customFormat="1" x14ac:dyDescent="0.35">
      <c r="H443" s="197"/>
      <c r="I443" s="197"/>
    </row>
    <row r="444" spans="8:9" s="138" customFormat="1" x14ac:dyDescent="0.35">
      <c r="H444" s="197"/>
      <c r="I444" s="197"/>
    </row>
    <row r="445" spans="8:9" s="138" customFormat="1" x14ac:dyDescent="0.35">
      <c r="H445" s="197"/>
      <c r="I445" s="197"/>
    </row>
    <row r="446" spans="8:9" s="138" customFormat="1" x14ac:dyDescent="0.35">
      <c r="H446" s="197"/>
      <c r="I446" s="197"/>
    </row>
    <row r="447" spans="8:9" s="138" customFormat="1" x14ac:dyDescent="0.35">
      <c r="H447" s="197"/>
      <c r="I447" s="197"/>
    </row>
    <row r="448" spans="8:9" s="138" customFormat="1" x14ac:dyDescent="0.35">
      <c r="H448" s="197"/>
      <c r="I448" s="197"/>
    </row>
    <row r="449" spans="8:9" s="138" customFormat="1" x14ac:dyDescent="0.35">
      <c r="H449" s="197"/>
      <c r="I449" s="197"/>
    </row>
    <row r="450" spans="8:9" s="138" customFormat="1" x14ac:dyDescent="0.35">
      <c r="H450" s="197"/>
      <c r="I450" s="197"/>
    </row>
    <row r="451" spans="8:9" s="138" customFormat="1" x14ac:dyDescent="0.35">
      <c r="H451" s="197"/>
      <c r="I451" s="197"/>
    </row>
    <row r="452" spans="8:9" s="138" customFormat="1" x14ac:dyDescent="0.35">
      <c r="H452" s="197"/>
      <c r="I452" s="197"/>
    </row>
    <row r="453" spans="8:9" s="138" customFormat="1" x14ac:dyDescent="0.35">
      <c r="H453" s="197"/>
      <c r="I453" s="197"/>
    </row>
    <row r="454" spans="8:9" s="138" customFormat="1" x14ac:dyDescent="0.35">
      <c r="H454" s="197"/>
      <c r="I454" s="197"/>
    </row>
    <row r="455" spans="8:9" s="138" customFormat="1" x14ac:dyDescent="0.35">
      <c r="H455" s="197"/>
      <c r="I455" s="197"/>
    </row>
    <row r="456" spans="8:9" s="138" customFormat="1" x14ac:dyDescent="0.35">
      <c r="H456" s="197"/>
      <c r="I456" s="197"/>
    </row>
    <row r="457" spans="8:9" s="138" customFormat="1" x14ac:dyDescent="0.35">
      <c r="H457" s="197"/>
      <c r="I457" s="197"/>
    </row>
    <row r="458" spans="8:9" s="138" customFormat="1" x14ac:dyDescent="0.35">
      <c r="H458" s="197"/>
      <c r="I458" s="197"/>
    </row>
    <row r="459" spans="8:9" s="138" customFormat="1" x14ac:dyDescent="0.35">
      <c r="H459" s="197"/>
      <c r="I459" s="197"/>
    </row>
    <row r="460" spans="8:9" s="138" customFormat="1" x14ac:dyDescent="0.35">
      <c r="H460" s="197"/>
      <c r="I460" s="197"/>
    </row>
    <row r="461" spans="8:9" s="138" customFormat="1" x14ac:dyDescent="0.35">
      <c r="H461" s="197"/>
      <c r="I461" s="197"/>
    </row>
    <row r="462" spans="8:9" s="138" customFormat="1" x14ac:dyDescent="0.35">
      <c r="H462" s="197"/>
      <c r="I462" s="197"/>
    </row>
    <row r="463" spans="8:9" s="138" customFormat="1" x14ac:dyDescent="0.35">
      <c r="H463" s="197"/>
      <c r="I463" s="197"/>
    </row>
    <row r="464" spans="8:9" s="138" customFormat="1" x14ac:dyDescent="0.35">
      <c r="H464" s="197"/>
      <c r="I464" s="197"/>
    </row>
    <row r="465" spans="8:9" s="138" customFormat="1" x14ac:dyDescent="0.35">
      <c r="H465" s="197"/>
      <c r="I465" s="197"/>
    </row>
    <row r="466" spans="8:9" s="138" customFormat="1" x14ac:dyDescent="0.35">
      <c r="H466" s="197"/>
      <c r="I466" s="197"/>
    </row>
    <row r="467" spans="8:9" s="138" customFormat="1" x14ac:dyDescent="0.35">
      <c r="H467" s="197"/>
      <c r="I467" s="197"/>
    </row>
    <row r="468" spans="8:9" s="138" customFormat="1" x14ac:dyDescent="0.35">
      <c r="H468" s="197"/>
      <c r="I468" s="197"/>
    </row>
    <row r="469" spans="8:9" s="138" customFormat="1" x14ac:dyDescent="0.35">
      <c r="H469" s="197"/>
      <c r="I469" s="197"/>
    </row>
    <row r="470" spans="8:9" s="138" customFormat="1" x14ac:dyDescent="0.35">
      <c r="H470" s="197"/>
      <c r="I470" s="197"/>
    </row>
    <row r="471" spans="8:9" s="138" customFormat="1" x14ac:dyDescent="0.35">
      <c r="H471" s="197"/>
      <c r="I471" s="197"/>
    </row>
    <row r="472" spans="8:9" s="138" customFormat="1" x14ac:dyDescent="0.35">
      <c r="H472" s="197"/>
      <c r="I472" s="197"/>
    </row>
    <row r="473" spans="8:9" s="138" customFormat="1" x14ac:dyDescent="0.35">
      <c r="H473" s="197"/>
      <c r="I473" s="197"/>
    </row>
    <row r="474" spans="8:9" s="138" customFormat="1" x14ac:dyDescent="0.35">
      <c r="H474" s="197"/>
      <c r="I474" s="197"/>
    </row>
    <row r="475" spans="8:9" s="138" customFormat="1" x14ac:dyDescent="0.35">
      <c r="H475" s="197"/>
      <c r="I475" s="197"/>
    </row>
    <row r="476" spans="8:9" s="138" customFormat="1" x14ac:dyDescent="0.35">
      <c r="H476" s="197"/>
      <c r="I476" s="197"/>
    </row>
    <row r="477" spans="8:9" s="138" customFormat="1" x14ac:dyDescent="0.35">
      <c r="H477" s="197"/>
      <c r="I477" s="197"/>
    </row>
    <row r="478" spans="8:9" s="138" customFormat="1" x14ac:dyDescent="0.35">
      <c r="H478" s="197"/>
      <c r="I478" s="197"/>
    </row>
    <row r="479" spans="8:9" s="138" customFormat="1" x14ac:dyDescent="0.35">
      <c r="H479" s="197"/>
      <c r="I479" s="197"/>
    </row>
    <row r="480" spans="8:9" s="138" customFormat="1" x14ac:dyDescent="0.35">
      <c r="H480" s="197"/>
      <c r="I480" s="197"/>
    </row>
    <row r="481" spans="8:9" s="138" customFormat="1" x14ac:dyDescent="0.35">
      <c r="H481" s="197"/>
      <c r="I481" s="197"/>
    </row>
    <row r="482" spans="8:9" s="138" customFormat="1" x14ac:dyDescent="0.35">
      <c r="H482" s="197"/>
      <c r="I482" s="197"/>
    </row>
    <row r="483" spans="8:9" s="138" customFormat="1" x14ac:dyDescent="0.35">
      <c r="H483" s="197"/>
      <c r="I483" s="197"/>
    </row>
    <row r="484" spans="8:9" s="138" customFormat="1" x14ac:dyDescent="0.35">
      <c r="H484" s="197"/>
      <c r="I484" s="197"/>
    </row>
    <row r="485" spans="8:9" s="138" customFormat="1" x14ac:dyDescent="0.35">
      <c r="H485" s="197"/>
      <c r="I485" s="197"/>
    </row>
    <row r="486" spans="8:9" s="138" customFormat="1" x14ac:dyDescent="0.35">
      <c r="H486" s="197"/>
      <c r="I486" s="197"/>
    </row>
    <row r="487" spans="8:9" s="138" customFormat="1" x14ac:dyDescent="0.35">
      <c r="H487" s="197"/>
      <c r="I487" s="197"/>
    </row>
    <row r="488" spans="8:9" s="138" customFormat="1" x14ac:dyDescent="0.35">
      <c r="H488" s="197"/>
      <c r="I488" s="197"/>
    </row>
    <row r="489" spans="8:9" s="138" customFormat="1" x14ac:dyDescent="0.35">
      <c r="H489" s="197"/>
      <c r="I489" s="197"/>
    </row>
    <row r="490" spans="8:9" s="138" customFormat="1" x14ac:dyDescent="0.35">
      <c r="H490" s="197"/>
      <c r="I490" s="197"/>
    </row>
    <row r="491" spans="8:9" s="138" customFormat="1" x14ac:dyDescent="0.35">
      <c r="H491" s="197"/>
      <c r="I491" s="197"/>
    </row>
    <row r="492" spans="8:9" s="138" customFormat="1" x14ac:dyDescent="0.35">
      <c r="H492" s="197"/>
      <c r="I492" s="197"/>
    </row>
    <row r="493" spans="8:9" s="138" customFormat="1" x14ac:dyDescent="0.35">
      <c r="H493" s="197"/>
      <c r="I493" s="197"/>
    </row>
    <row r="494" spans="8:9" s="138" customFormat="1" x14ac:dyDescent="0.35">
      <c r="H494" s="197"/>
      <c r="I494" s="197"/>
    </row>
    <row r="495" spans="8:9" s="138" customFormat="1" x14ac:dyDescent="0.35">
      <c r="H495" s="197"/>
      <c r="I495" s="197"/>
    </row>
    <row r="496" spans="8:9" s="138" customFormat="1" x14ac:dyDescent="0.35">
      <c r="H496" s="197"/>
      <c r="I496" s="197"/>
    </row>
    <row r="497" spans="8:9" s="138" customFormat="1" x14ac:dyDescent="0.35">
      <c r="H497" s="197"/>
      <c r="I497" s="197"/>
    </row>
    <row r="498" spans="8:9" s="138" customFormat="1" x14ac:dyDescent="0.35">
      <c r="H498" s="197"/>
      <c r="I498" s="197"/>
    </row>
    <row r="499" spans="8:9" s="138" customFormat="1" x14ac:dyDescent="0.35">
      <c r="H499" s="197"/>
      <c r="I499" s="197"/>
    </row>
    <row r="500" spans="8:9" s="138" customFormat="1" x14ac:dyDescent="0.35">
      <c r="H500" s="197"/>
      <c r="I500" s="197"/>
    </row>
    <row r="501" spans="8:9" s="138" customFormat="1" x14ac:dyDescent="0.35">
      <c r="H501" s="197"/>
      <c r="I501" s="197"/>
    </row>
    <row r="502" spans="8:9" s="138" customFormat="1" x14ac:dyDescent="0.35">
      <c r="H502" s="197"/>
      <c r="I502" s="197"/>
    </row>
    <row r="503" spans="8:9" s="138" customFormat="1" x14ac:dyDescent="0.35">
      <c r="H503" s="197"/>
      <c r="I503" s="197"/>
    </row>
    <row r="504" spans="8:9" s="138" customFormat="1" x14ac:dyDescent="0.35">
      <c r="H504" s="197"/>
      <c r="I504" s="197"/>
    </row>
    <row r="505" spans="8:9" s="138" customFormat="1" x14ac:dyDescent="0.35">
      <c r="H505" s="197"/>
      <c r="I505" s="197"/>
    </row>
    <row r="506" spans="8:9" s="138" customFormat="1" x14ac:dyDescent="0.35">
      <c r="H506" s="197"/>
      <c r="I506" s="197"/>
    </row>
    <row r="507" spans="8:9" s="138" customFormat="1" x14ac:dyDescent="0.35">
      <c r="H507" s="197"/>
      <c r="I507" s="197"/>
    </row>
    <row r="508" spans="8:9" s="138" customFormat="1" x14ac:dyDescent="0.35">
      <c r="H508" s="197"/>
      <c r="I508" s="197"/>
    </row>
    <row r="509" spans="8:9" s="138" customFormat="1" x14ac:dyDescent="0.35">
      <c r="H509" s="197"/>
      <c r="I509" s="197"/>
    </row>
    <row r="510" spans="8:9" s="138" customFormat="1" x14ac:dyDescent="0.35">
      <c r="H510" s="197"/>
      <c r="I510" s="197"/>
    </row>
    <row r="511" spans="8:9" s="138" customFormat="1" x14ac:dyDescent="0.35">
      <c r="H511" s="197"/>
      <c r="I511" s="197"/>
    </row>
    <row r="512" spans="8:9" s="138" customFormat="1" x14ac:dyDescent="0.35">
      <c r="H512" s="197"/>
      <c r="I512" s="197"/>
    </row>
    <row r="513" spans="8:9" s="138" customFormat="1" x14ac:dyDescent="0.35">
      <c r="H513" s="197"/>
      <c r="I513" s="197"/>
    </row>
    <row r="514" spans="8:9" s="138" customFormat="1" x14ac:dyDescent="0.35">
      <c r="H514" s="197"/>
      <c r="I514" s="197"/>
    </row>
    <row r="515" spans="8:9" s="138" customFormat="1" x14ac:dyDescent="0.35">
      <c r="H515" s="197"/>
      <c r="I515" s="197"/>
    </row>
    <row r="516" spans="8:9" s="138" customFormat="1" x14ac:dyDescent="0.35">
      <c r="H516" s="197"/>
      <c r="I516" s="197"/>
    </row>
    <row r="517" spans="8:9" s="138" customFormat="1" x14ac:dyDescent="0.35">
      <c r="H517" s="197"/>
      <c r="I517" s="197"/>
    </row>
    <row r="518" spans="8:9" s="138" customFormat="1" x14ac:dyDescent="0.35">
      <c r="H518" s="197"/>
      <c r="I518" s="197"/>
    </row>
    <row r="519" spans="8:9" s="138" customFormat="1" x14ac:dyDescent="0.35">
      <c r="H519" s="197"/>
      <c r="I519" s="197"/>
    </row>
    <row r="520" spans="8:9" s="138" customFormat="1" x14ac:dyDescent="0.35">
      <c r="H520" s="197"/>
      <c r="I520" s="197"/>
    </row>
    <row r="521" spans="8:9" s="138" customFormat="1" x14ac:dyDescent="0.35">
      <c r="H521" s="197"/>
      <c r="I521" s="197"/>
    </row>
    <row r="522" spans="8:9" s="138" customFormat="1" x14ac:dyDescent="0.35">
      <c r="H522" s="197"/>
      <c r="I522" s="197"/>
    </row>
    <row r="523" spans="8:9" s="138" customFormat="1" x14ac:dyDescent="0.35">
      <c r="H523" s="197"/>
      <c r="I523" s="197"/>
    </row>
    <row r="524" spans="8:9" s="138" customFormat="1" x14ac:dyDescent="0.35">
      <c r="H524" s="197"/>
      <c r="I524" s="197"/>
    </row>
    <row r="525" spans="8:9" s="138" customFormat="1" x14ac:dyDescent="0.35">
      <c r="H525" s="197"/>
      <c r="I525" s="197"/>
    </row>
    <row r="526" spans="8:9" s="138" customFormat="1" x14ac:dyDescent="0.35">
      <c r="H526" s="197"/>
      <c r="I526" s="197"/>
    </row>
    <row r="527" spans="8:9" s="138" customFormat="1" x14ac:dyDescent="0.35">
      <c r="H527" s="197"/>
      <c r="I527" s="197"/>
    </row>
    <row r="528" spans="8:9" s="138" customFormat="1" x14ac:dyDescent="0.35">
      <c r="H528" s="197"/>
      <c r="I528" s="197"/>
    </row>
    <row r="529" spans="8:9" s="138" customFormat="1" x14ac:dyDescent="0.35">
      <c r="H529" s="197"/>
      <c r="I529" s="197"/>
    </row>
    <row r="530" spans="8:9" s="138" customFormat="1" x14ac:dyDescent="0.35">
      <c r="H530" s="197"/>
      <c r="I530" s="197"/>
    </row>
    <row r="531" spans="8:9" s="138" customFormat="1" x14ac:dyDescent="0.35">
      <c r="H531" s="197"/>
      <c r="I531" s="197"/>
    </row>
    <row r="532" spans="8:9" s="138" customFormat="1" x14ac:dyDescent="0.35">
      <c r="H532" s="197"/>
      <c r="I532" s="197"/>
    </row>
    <row r="533" spans="8:9" s="138" customFormat="1" x14ac:dyDescent="0.35">
      <c r="H533" s="197"/>
      <c r="I533" s="197"/>
    </row>
    <row r="534" spans="8:9" s="138" customFormat="1" x14ac:dyDescent="0.35">
      <c r="H534" s="197"/>
      <c r="I534" s="197"/>
    </row>
    <row r="535" spans="8:9" s="138" customFormat="1" x14ac:dyDescent="0.35">
      <c r="H535" s="197"/>
      <c r="I535" s="197"/>
    </row>
    <row r="536" spans="8:9" s="138" customFormat="1" x14ac:dyDescent="0.35">
      <c r="H536" s="197"/>
      <c r="I536" s="197"/>
    </row>
    <row r="537" spans="8:9" s="138" customFormat="1" x14ac:dyDescent="0.35">
      <c r="H537" s="197"/>
      <c r="I537" s="197"/>
    </row>
    <row r="538" spans="8:9" s="138" customFormat="1" x14ac:dyDescent="0.35">
      <c r="H538" s="197"/>
      <c r="I538" s="197"/>
    </row>
    <row r="539" spans="8:9" s="138" customFormat="1" x14ac:dyDescent="0.35">
      <c r="H539" s="197"/>
      <c r="I539" s="197"/>
    </row>
    <row r="540" spans="8:9" s="138" customFormat="1" x14ac:dyDescent="0.35">
      <c r="H540" s="197"/>
      <c r="I540" s="197"/>
    </row>
    <row r="541" spans="8:9" s="138" customFormat="1" x14ac:dyDescent="0.35">
      <c r="H541" s="197"/>
      <c r="I541" s="197"/>
    </row>
    <row r="542" spans="8:9" s="138" customFormat="1" x14ac:dyDescent="0.35">
      <c r="H542" s="197"/>
      <c r="I542" s="197"/>
    </row>
    <row r="543" spans="8:9" s="138" customFormat="1" x14ac:dyDescent="0.35">
      <c r="H543" s="197"/>
      <c r="I543" s="197"/>
    </row>
    <row r="544" spans="8:9" s="138" customFormat="1" x14ac:dyDescent="0.35">
      <c r="H544" s="197"/>
      <c r="I544" s="197"/>
    </row>
    <row r="545" spans="8:9" s="138" customFormat="1" x14ac:dyDescent="0.35">
      <c r="H545" s="197"/>
      <c r="I545" s="197"/>
    </row>
    <row r="546" spans="8:9" s="138" customFormat="1" x14ac:dyDescent="0.35">
      <c r="H546" s="197"/>
      <c r="I546" s="197"/>
    </row>
    <row r="547" spans="8:9" s="138" customFormat="1" x14ac:dyDescent="0.35">
      <c r="H547" s="197"/>
      <c r="I547" s="197"/>
    </row>
    <row r="548" spans="8:9" s="138" customFormat="1" x14ac:dyDescent="0.35">
      <c r="H548" s="197"/>
      <c r="I548" s="197"/>
    </row>
    <row r="549" spans="8:9" s="138" customFormat="1" x14ac:dyDescent="0.35">
      <c r="H549" s="197"/>
      <c r="I549" s="197"/>
    </row>
    <row r="550" spans="8:9" s="138" customFormat="1" x14ac:dyDescent="0.35">
      <c r="H550" s="197"/>
      <c r="I550" s="197"/>
    </row>
    <row r="551" spans="8:9" s="138" customFormat="1" x14ac:dyDescent="0.35">
      <c r="H551" s="197"/>
      <c r="I551" s="197"/>
    </row>
    <row r="552" spans="8:9" s="138" customFormat="1" x14ac:dyDescent="0.35">
      <c r="H552" s="197"/>
      <c r="I552" s="197"/>
    </row>
    <row r="553" spans="8:9" s="138" customFormat="1" x14ac:dyDescent="0.35">
      <c r="H553" s="197"/>
      <c r="I553" s="197"/>
    </row>
    <row r="554" spans="8:9" s="138" customFormat="1" x14ac:dyDescent="0.35">
      <c r="H554" s="197"/>
      <c r="I554" s="197"/>
    </row>
    <row r="555" spans="8:9" s="138" customFormat="1" x14ac:dyDescent="0.35">
      <c r="H555" s="197"/>
      <c r="I555" s="197"/>
    </row>
    <row r="556" spans="8:9" s="138" customFormat="1" x14ac:dyDescent="0.35">
      <c r="H556" s="197"/>
      <c r="I556" s="197"/>
    </row>
    <row r="557" spans="8:9" s="138" customFormat="1" x14ac:dyDescent="0.35">
      <c r="H557" s="197"/>
      <c r="I557" s="197"/>
    </row>
    <row r="558" spans="8:9" s="138" customFormat="1" x14ac:dyDescent="0.35">
      <c r="H558" s="197"/>
      <c r="I558" s="197"/>
    </row>
    <row r="559" spans="8:9" s="138" customFormat="1" x14ac:dyDescent="0.35">
      <c r="H559" s="197"/>
      <c r="I559" s="197"/>
    </row>
    <row r="560" spans="8:9" s="138" customFormat="1" x14ac:dyDescent="0.35">
      <c r="H560" s="197"/>
      <c r="I560" s="197"/>
    </row>
    <row r="561" spans="8:9" s="138" customFormat="1" x14ac:dyDescent="0.35">
      <c r="H561" s="197"/>
      <c r="I561" s="197"/>
    </row>
    <row r="562" spans="8:9" s="138" customFormat="1" x14ac:dyDescent="0.35">
      <c r="H562" s="197"/>
      <c r="I562" s="197"/>
    </row>
    <row r="563" spans="8:9" s="138" customFormat="1" x14ac:dyDescent="0.35">
      <c r="H563" s="197"/>
      <c r="I563" s="197"/>
    </row>
    <row r="564" spans="8:9" s="138" customFormat="1" x14ac:dyDescent="0.35">
      <c r="H564" s="197"/>
      <c r="I564" s="197"/>
    </row>
    <row r="565" spans="8:9" s="138" customFormat="1" x14ac:dyDescent="0.35">
      <c r="H565" s="197"/>
      <c r="I565" s="197"/>
    </row>
    <row r="566" spans="8:9" s="138" customFormat="1" x14ac:dyDescent="0.35">
      <c r="H566" s="197"/>
      <c r="I566" s="197"/>
    </row>
    <row r="567" spans="8:9" s="138" customFormat="1" x14ac:dyDescent="0.35">
      <c r="H567" s="197"/>
      <c r="I567" s="197"/>
    </row>
    <row r="568" spans="8:9" s="138" customFormat="1" x14ac:dyDescent="0.35">
      <c r="H568" s="197"/>
      <c r="I568" s="197"/>
    </row>
    <row r="569" spans="8:9" s="138" customFormat="1" x14ac:dyDescent="0.35">
      <c r="H569" s="197"/>
      <c r="I569" s="197"/>
    </row>
    <row r="570" spans="8:9" s="138" customFormat="1" x14ac:dyDescent="0.35">
      <c r="H570" s="197"/>
      <c r="I570" s="197"/>
    </row>
    <row r="571" spans="8:9" s="138" customFormat="1" x14ac:dyDescent="0.35">
      <c r="H571" s="197"/>
      <c r="I571" s="197"/>
    </row>
    <row r="572" spans="8:9" s="138" customFormat="1" x14ac:dyDescent="0.35">
      <c r="H572" s="197"/>
      <c r="I572" s="197"/>
    </row>
    <row r="573" spans="8:9" s="138" customFormat="1" x14ac:dyDescent="0.35">
      <c r="H573" s="197"/>
      <c r="I573" s="197"/>
    </row>
    <row r="574" spans="8:9" s="138" customFormat="1" x14ac:dyDescent="0.35">
      <c r="H574" s="197"/>
      <c r="I574" s="197"/>
    </row>
    <row r="575" spans="8:9" s="138" customFormat="1" x14ac:dyDescent="0.35">
      <c r="H575" s="197"/>
      <c r="I575" s="197"/>
    </row>
    <row r="576" spans="8:9" s="138" customFormat="1" x14ac:dyDescent="0.35">
      <c r="H576" s="197"/>
      <c r="I576" s="197"/>
    </row>
    <row r="577" spans="8:9" s="138" customFormat="1" x14ac:dyDescent="0.35">
      <c r="H577" s="197"/>
      <c r="I577" s="197"/>
    </row>
    <row r="578" spans="8:9" s="138" customFormat="1" x14ac:dyDescent="0.35">
      <c r="H578" s="197"/>
      <c r="I578" s="197"/>
    </row>
    <row r="579" spans="8:9" s="138" customFormat="1" x14ac:dyDescent="0.35">
      <c r="H579" s="197"/>
      <c r="I579" s="197"/>
    </row>
    <row r="580" spans="8:9" s="138" customFormat="1" x14ac:dyDescent="0.35">
      <c r="H580" s="197"/>
      <c r="I580" s="197"/>
    </row>
    <row r="581" spans="8:9" s="138" customFormat="1" x14ac:dyDescent="0.35">
      <c r="H581" s="197"/>
      <c r="I581" s="197"/>
    </row>
    <row r="582" spans="8:9" s="138" customFormat="1" x14ac:dyDescent="0.35">
      <c r="H582" s="197"/>
      <c r="I582" s="197"/>
    </row>
    <row r="583" spans="8:9" s="138" customFormat="1" x14ac:dyDescent="0.35">
      <c r="H583" s="197"/>
      <c r="I583" s="197"/>
    </row>
    <row r="584" spans="8:9" s="138" customFormat="1" x14ac:dyDescent="0.35">
      <c r="H584" s="197"/>
      <c r="I584" s="197"/>
    </row>
    <row r="585" spans="8:9" s="138" customFormat="1" x14ac:dyDescent="0.35">
      <c r="H585" s="197"/>
      <c r="I585" s="197"/>
    </row>
    <row r="586" spans="8:9" s="138" customFormat="1" x14ac:dyDescent="0.35">
      <c r="H586" s="197"/>
      <c r="I586" s="197"/>
    </row>
    <row r="587" spans="8:9" s="138" customFormat="1" x14ac:dyDescent="0.35">
      <c r="H587" s="197"/>
      <c r="I587" s="197"/>
    </row>
    <row r="588" spans="8:9" s="138" customFormat="1" x14ac:dyDescent="0.35">
      <c r="H588" s="197"/>
      <c r="I588" s="197"/>
    </row>
    <row r="589" spans="8:9" s="138" customFormat="1" x14ac:dyDescent="0.35">
      <c r="H589" s="197"/>
      <c r="I589" s="197"/>
    </row>
    <row r="590" spans="8:9" s="138" customFormat="1" x14ac:dyDescent="0.35">
      <c r="H590" s="197"/>
      <c r="I590" s="197"/>
    </row>
    <row r="591" spans="8:9" s="138" customFormat="1" x14ac:dyDescent="0.35">
      <c r="H591" s="197"/>
      <c r="I591" s="197"/>
    </row>
    <row r="592" spans="8:9" s="138" customFormat="1" x14ac:dyDescent="0.35">
      <c r="H592" s="197"/>
      <c r="I592" s="197"/>
    </row>
    <row r="593" spans="8:9" s="138" customFormat="1" x14ac:dyDescent="0.35">
      <c r="H593" s="197"/>
      <c r="I593" s="197"/>
    </row>
    <row r="594" spans="8:9" s="138" customFormat="1" x14ac:dyDescent="0.35">
      <c r="H594" s="197"/>
      <c r="I594" s="197"/>
    </row>
    <row r="595" spans="8:9" s="138" customFormat="1" x14ac:dyDescent="0.35">
      <c r="H595" s="197"/>
      <c r="I595" s="197"/>
    </row>
    <row r="596" spans="8:9" s="138" customFormat="1" x14ac:dyDescent="0.35">
      <c r="H596" s="197"/>
      <c r="I596" s="197"/>
    </row>
    <row r="597" spans="8:9" s="138" customFormat="1" x14ac:dyDescent="0.35">
      <c r="H597" s="197"/>
      <c r="I597" s="197"/>
    </row>
    <row r="598" spans="8:9" s="138" customFormat="1" x14ac:dyDescent="0.35">
      <c r="H598" s="197"/>
      <c r="I598" s="197"/>
    </row>
    <row r="599" spans="8:9" s="138" customFormat="1" x14ac:dyDescent="0.35">
      <c r="H599" s="197"/>
      <c r="I599" s="197"/>
    </row>
    <row r="600" spans="8:9" s="138" customFormat="1" x14ac:dyDescent="0.35">
      <c r="H600" s="197"/>
      <c r="I600" s="197"/>
    </row>
    <row r="601" spans="8:9" s="138" customFormat="1" x14ac:dyDescent="0.35">
      <c r="H601" s="197"/>
      <c r="I601" s="197"/>
    </row>
    <row r="602" spans="8:9" s="138" customFormat="1" x14ac:dyDescent="0.35">
      <c r="H602" s="197"/>
      <c r="I602" s="197"/>
    </row>
    <row r="603" spans="8:9" s="138" customFormat="1" x14ac:dyDescent="0.35">
      <c r="H603" s="197"/>
      <c r="I603" s="197"/>
    </row>
    <row r="604" spans="8:9" s="138" customFormat="1" x14ac:dyDescent="0.35">
      <c r="H604" s="197"/>
      <c r="I604" s="197"/>
    </row>
    <row r="605" spans="8:9" s="138" customFormat="1" x14ac:dyDescent="0.35">
      <c r="H605" s="197"/>
      <c r="I605" s="197"/>
    </row>
    <row r="606" spans="8:9" s="138" customFormat="1" x14ac:dyDescent="0.35">
      <c r="H606" s="197"/>
      <c r="I606" s="197"/>
    </row>
    <row r="607" spans="8:9" s="138" customFormat="1" x14ac:dyDescent="0.35">
      <c r="H607" s="197"/>
      <c r="I607" s="197"/>
    </row>
    <row r="608" spans="8:9" s="138" customFormat="1" x14ac:dyDescent="0.35">
      <c r="H608" s="197"/>
      <c r="I608" s="197"/>
    </row>
    <row r="609" spans="8:9" s="138" customFormat="1" x14ac:dyDescent="0.35">
      <c r="H609" s="197"/>
      <c r="I609" s="197"/>
    </row>
    <row r="610" spans="8:9" s="138" customFormat="1" x14ac:dyDescent="0.35">
      <c r="H610" s="197"/>
      <c r="I610" s="197"/>
    </row>
    <row r="611" spans="8:9" s="138" customFormat="1" x14ac:dyDescent="0.35">
      <c r="H611" s="197"/>
      <c r="I611" s="197"/>
    </row>
    <row r="612" spans="8:9" s="138" customFormat="1" x14ac:dyDescent="0.35">
      <c r="H612" s="197"/>
      <c r="I612" s="197"/>
    </row>
    <row r="613" spans="8:9" s="138" customFormat="1" x14ac:dyDescent="0.35">
      <c r="H613" s="197"/>
      <c r="I613" s="197"/>
    </row>
    <row r="614" spans="8:9" s="138" customFormat="1" x14ac:dyDescent="0.35">
      <c r="H614" s="197"/>
      <c r="I614" s="197"/>
    </row>
    <row r="615" spans="8:9" s="138" customFormat="1" x14ac:dyDescent="0.35">
      <c r="H615" s="197"/>
      <c r="I615" s="197"/>
    </row>
    <row r="616" spans="8:9" s="138" customFormat="1" x14ac:dyDescent="0.35">
      <c r="H616" s="197"/>
      <c r="I616" s="197"/>
    </row>
    <row r="617" spans="8:9" s="138" customFormat="1" x14ac:dyDescent="0.35">
      <c r="H617" s="197"/>
      <c r="I617" s="197"/>
    </row>
    <row r="618" spans="8:9" s="138" customFormat="1" x14ac:dyDescent="0.35">
      <c r="H618" s="197"/>
      <c r="I618" s="197"/>
    </row>
    <row r="619" spans="8:9" s="138" customFormat="1" x14ac:dyDescent="0.35">
      <c r="H619" s="197"/>
      <c r="I619" s="197"/>
    </row>
    <row r="620" spans="8:9" s="138" customFormat="1" x14ac:dyDescent="0.35">
      <c r="H620" s="197"/>
      <c r="I620" s="197"/>
    </row>
    <row r="621" spans="8:9" s="138" customFormat="1" x14ac:dyDescent="0.35">
      <c r="H621" s="197"/>
      <c r="I621" s="197"/>
    </row>
    <row r="622" spans="8:9" s="138" customFormat="1" x14ac:dyDescent="0.35">
      <c r="H622" s="197"/>
      <c r="I622" s="197"/>
    </row>
    <row r="623" spans="8:9" s="138" customFormat="1" x14ac:dyDescent="0.35">
      <c r="H623" s="197"/>
      <c r="I623" s="197"/>
    </row>
    <row r="624" spans="8:9" s="138" customFormat="1" x14ac:dyDescent="0.35">
      <c r="H624" s="197"/>
      <c r="I624" s="197"/>
    </row>
    <row r="625" spans="8:9" s="138" customFormat="1" x14ac:dyDescent="0.35">
      <c r="H625" s="197"/>
      <c r="I625" s="197"/>
    </row>
    <row r="626" spans="8:9" s="138" customFormat="1" x14ac:dyDescent="0.35">
      <c r="H626" s="197"/>
      <c r="I626" s="197"/>
    </row>
    <row r="627" spans="8:9" s="138" customFormat="1" x14ac:dyDescent="0.35">
      <c r="H627" s="197"/>
      <c r="I627" s="197"/>
    </row>
    <row r="628" spans="8:9" s="138" customFormat="1" x14ac:dyDescent="0.35">
      <c r="H628" s="197"/>
      <c r="I628" s="197"/>
    </row>
    <row r="629" spans="8:9" s="138" customFormat="1" x14ac:dyDescent="0.35">
      <c r="H629" s="197"/>
      <c r="I629" s="197"/>
    </row>
    <row r="630" spans="8:9" s="138" customFormat="1" x14ac:dyDescent="0.35">
      <c r="H630" s="197"/>
      <c r="I630" s="197"/>
    </row>
    <row r="631" spans="8:9" s="138" customFormat="1" x14ac:dyDescent="0.35">
      <c r="H631" s="197"/>
      <c r="I631" s="197"/>
    </row>
    <row r="632" spans="8:9" s="138" customFormat="1" x14ac:dyDescent="0.35">
      <c r="H632" s="197"/>
      <c r="I632" s="197"/>
    </row>
    <row r="633" spans="8:9" s="138" customFormat="1" x14ac:dyDescent="0.35">
      <c r="H633" s="197"/>
      <c r="I633" s="197"/>
    </row>
    <row r="634" spans="8:9" s="138" customFormat="1" x14ac:dyDescent="0.35">
      <c r="H634" s="197"/>
      <c r="I634" s="197"/>
    </row>
    <row r="635" spans="8:9" s="138" customFormat="1" x14ac:dyDescent="0.35">
      <c r="H635" s="197"/>
      <c r="I635" s="197"/>
    </row>
    <row r="636" spans="8:9" s="138" customFormat="1" x14ac:dyDescent="0.35">
      <c r="H636" s="197"/>
      <c r="I636" s="197"/>
    </row>
    <row r="637" spans="8:9" s="138" customFormat="1" x14ac:dyDescent="0.35">
      <c r="H637" s="197"/>
      <c r="I637" s="197"/>
    </row>
    <row r="638" spans="8:9" s="138" customFormat="1" x14ac:dyDescent="0.35">
      <c r="H638" s="197"/>
      <c r="I638" s="197"/>
    </row>
    <row r="639" spans="8:9" s="138" customFormat="1" x14ac:dyDescent="0.35">
      <c r="H639" s="197"/>
      <c r="I639" s="197"/>
    </row>
    <row r="640" spans="8:9" s="138" customFormat="1" x14ac:dyDescent="0.35">
      <c r="H640" s="197"/>
      <c r="I640" s="197"/>
    </row>
    <row r="641" spans="8:9" s="138" customFormat="1" x14ac:dyDescent="0.35">
      <c r="H641" s="197"/>
      <c r="I641" s="197"/>
    </row>
    <row r="642" spans="8:9" s="138" customFormat="1" x14ac:dyDescent="0.35">
      <c r="H642" s="197"/>
      <c r="I642" s="197"/>
    </row>
    <row r="643" spans="8:9" s="138" customFormat="1" x14ac:dyDescent="0.35">
      <c r="H643" s="197"/>
      <c r="I643" s="197"/>
    </row>
    <row r="644" spans="8:9" s="138" customFormat="1" x14ac:dyDescent="0.35">
      <c r="H644" s="197"/>
      <c r="I644" s="197"/>
    </row>
    <row r="645" spans="8:9" s="138" customFormat="1" x14ac:dyDescent="0.35">
      <c r="H645" s="197"/>
      <c r="I645" s="197"/>
    </row>
    <row r="646" spans="8:9" s="138" customFormat="1" x14ac:dyDescent="0.35">
      <c r="H646" s="197"/>
      <c r="I646" s="197"/>
    </row>
    <row r="647" spans="8:9" s="138" customFormat="1" x14ac:dyDescent="0.35">
      <c r="H647" s="197"/>
      <c r="I647" s="197"/>
    </row>
    <row r="648" spans="8:9" s="138" customFormat="1" x14ac:dyDescent="0.35">
      <c r="H648" s="197"/>
      <c r="I648" s="197"/>
    </row>
    <row r="649" spans="8:9" s="138" customFormat="1" x14ac:dyDescent="0.35">
      <c r="H649" s="197"/>
      <c r="I649" s="197"/>
    </row>
    <row r="650" spans="8:9" s="138" customFormat="1" x14ac:dyDescent="0.35">
      <c r="H650" s="197"/>
      <c r="I650" s="197"/>
    </row>
    <row r="651" spans="8:9" s="138" customFormat="1" x14ac:dyDescent="0.35">
      <c r="H651" s="197"/>
      <c r="I651" s="197"/>
    </row>
    <row r="652" spans="8:9" s="138" customFormat="1" x14ac:dyDescent="0.35">
      <c r="H652" s="197"/>
      <c r="I652" s="197"/>
    </row>
    <row r="653" spans="8:9" s="138" customFormat="1" x14ac:dyDescent="0.35">
      <c r="H653" s="197"/>
      <c r="I653" s="197"/>
    </row>
    <row r="654" spans="8:9" s="138" customFormat="1" x14ac:dyDescent="0.35">
      <c r="H654" s="197"/>
      <c r="I654" s="197"/>
    </row>
    <row r="655" spans="8:9" s="138" customFormat="1" x14ac:dyDescent="0.35">
      <c r="H655" s="197"/>
      <c r="I655" s="197"/>
    </row>
    <row r="656" spans="8:9" s="138" customFormat="1" x14ac:dyDescent="0.35">
      <c r="H656" s="197"/>
      <c r="I656" s="197"/>
    </row>
    <row r="657" spans="8:9" s="138" customFormat="1" x14ac:dyDescent="0.35">
      <c r="H657" s="197"/>
      <c r="I657" s="197"/>
    </row>
    <row r="658" spans="8:9" s="138" customFormat="1" x14ac:dyDescent="0.35">
      <c r="H658" s="197"/>
      <c r="I658" s="197"/>
    </row>
    <row r="659" spans="8:9" s="138" customFormat="1" x14ac:dyDescent="0.35">
      <c r="H659" s="197"/>
      <c r="I659" s="197"/>
    </row>
    <row r="660" spans="8:9" s="138" customFormat="1" x14ac:dyDescent="0.35">
      <c r="H660" s="197"/>
      <c r="I660" s="197"/>
    </row>
    <row r="661" spans="8:9" s="138" customFormat="1" x14ac:dyDescent="0.35">
      <c r="H661" s="197"/>
      <c r="I661" s="197"/>
    </row>
    <row r="662" spans="8:9" s="138" customFormat="1" x14ac:dyDescent="0.35">
      <c r="H662" s="197"/>
      <c r="I662" s="197"/>
    </row>
    <row r="663" spans="8:9" s="138" customFormat="1" x14ac:dyDescent="0.35">
      <c r="H663" s="197"/>
      <c r="I663" s="197"/>
    </row>
    <row r="664" spans="8:9" s="138" customFormat="1" x14ac:dyDescent="0.35">
      <c r="H664" s="197"/>
      <c r="I664" s="197"/>
    </row>
    <row r="665" spans="8:9" s="138" customFormat="1" x14ac:dyDescent="0.35">
      <c r="H665" s="197"/>
      <c r="I665" s="197"/>
    </row>
    <row r="666" spans="8:9" s="138" customFormat="1" x14ac:dyDescent="0.35">
      <c r="H666" s="197"/>
      <c r="I666" s="197"/>
    </row>
    <row r="667" spans="8:9" s="138" customFormat="1" x14ac:dyDescent="0.35">
      <c r="H667" s="197"/>
      <c r="I667" s="197"/>
    </row>
    <row r="668" spans="8:9" s="138" customFormat="1" x14ac:dyDescent="0.35">
      <c r="H668" s="197"/>
      <c r="I668" s="197"/>
    </row>
    <row r="669" spans="8:9" s="138" customFormat="1" x14ac:dyDescent="0.35">
      <c r="H669" s="197"/>
      <c r="I669" s="197"/>
    </row>
    <row r="670" spans="8:9" s="138" customFormat="1" x14ac:dyDescent="0.35">
      <c r="H670" s="197"/>
      <c r="I670" s="197"/>
    </row>
    <row r="671" spans="8:9" s="138" customFormat="1" x14ac:dyDescent="0.35">
      <c r="H671" s="197"/>
      <c r="I671" s="197"/>
    </row>
    <row r="672" spans="8:9" s="138" customFormat="1" x14ac:dyDescent="0.35">
      <c r="H672" s="197"/>
      <c r="I672" s="197"/>
    </row>
    <row r="673" spans="8:9" s="138" customFormat="1" x14ac:dyDescent="0.35">
      <c r="H673" s="197"/>
      <c r="I673" s="197"/>
    </row>
    <row r="674" spans="8:9" s="138" customFormat="1" x14ac:dyDescent="0.35">
      <c r="H674" s="197"/>
      <c r="I674" s="197"/>
    </row>
    <row r="675" spans="8:9" s="138" customFormat="1" x14ac:dyDescent="0.35">
      <c r="H675" s="197"/>
      <c r="I675" s="197"/>
    </row>
    <row r="676" spans="8:9" s="138" customFormat="1" x14ac:dyDescent="0.35">
      <c r="H676" s="197"/>
      <c r="I676" s="197"/>
    </row>
    <row r="677" spans="8:9" s="138" customFormat="1" x14ac:dyDescent="0.35">
      <c r="H677" s="197"/>
      <c r="I677" s="197"/>
    </row>
    <row r="678" spans="8:9" s="138" customFormat="1" x14ac:dyDescent="0.35">
      <c r="H678" s="197"/>
      <c r="I678" s="197"/>
    </row>
    <row r="679" spans="8:9" s="138" customFormat="1" x14ac:dyDescent="0.35">
      <c r="H679" s="197"/>
      <c r="I679" s="197"/>
    </row>
    <row r="680" spans="8:9" s="138" customFormat="1" x14ac:dyDescent="0.35">
      <c r="H680" s="197"/>
      <c r="I680" s="197"/>
    </row>
    <row r="681" spans="8:9" s="138" customFormat="1" x14ac:dyDescent="0.35">
      <c r="H681" s="197"/>
      <c r="I681" s="197"/>
    </row>
    <row r="682" spans="8:9" s="138" customFormat="1" x14ac:dyDescent="0.35">
      <c r="H682" s="197"/>
      <c r="I682" s="197"/>
    </row>
    <row r="683" spans="8:9" s="138" customFormat="1" x14ac:dyDescent="0.35">
      <c r="H683" s="197"/>
      <c r="I683" s="197"/>
    </row>
    <row r="684" spans="8:9" s="138" customFormat="1" x14ac:dyDescent="0.35">
      <c r="H684" s="197"/>
      <c r="I684" s="197"/>
    </row>
    <row r="685" spans="8:9" s="138" customFormat="1" x14ac:dyDescent="0.35">
      <c r="H685" s="197"/>
      <c r="I685" s="197"/>
    </row>
    <row r="686" spans="8:9" s="138" customFormat="1" x14ac:dyDescent="0.35">
      <c r="H686" s="197"/>
      <c r="I686" s="197"/>
    </row>
    <row r="687" spans="8:9" s="138" customFormat="1" x14ac:dyDescent="0.35">
      <c r="H687" s="197"/>
      <c r="I687" s="197"/>
    </row>
    <row r="688" spans="8:9" s="138" customFormat="1" x14ac:dyDescent="0.35">
      <c r="H688" s="197"/>
      <c r="I688" s="197"/>
    </row>
    <row r="689" spans="8:9" s="138" customFormat="1" x14ac:dyDescent="0.35">
      <c r="H689" s="197"/>
      <c r="I689" s="197"/>
    </row>
    <row r="690" spans="8:9" s="138" customFormat="1" x14ac:dyDescent="0.35">
      <c r="H690" s="197"/>
      <c r="I690" s="197"/>
    </row>
    <row r="691" spans="8:9" s="138" customFormat="1" x14ac:dyDescent="0.35">
      <c r="H691" s="197"/>
      <c r="I691" s="197"/>
    </row>
    <row r="692" spans="8:9" s="138" customFormat="1" x14ac:dyDescent="0.35">
      <c r="H692" s="197"/>
      <c r="I692" s="197"/>
    </row>
    <row r="693" spans="8:9" s="138" customFormat="1" x14ac:dyDescent="0.35">
      <c r="H693" s="197"/>
      <c r="I693" s="197"/>
    </row>
    <row r="694" spans="8:9" s="138" customFormat="1" x14ac:dyDescent="0.35">
      <c r="H694" s="197"/>
      <c r="I694" s="197"/>
    </row>
    <row r="695" spans="8:9" s="138" customFormat="1" x14ac:dyDescent="0.35">
      <c r="H695" s="197"/>
      <c r="I695" s="197"/>
    </row>
    <row r="696" spans="8:9" s="138" customFormat="1" x14ac:dyDescent="0.35">
      <c r="H696" s="197"/>
      <c r="I696" s="197"/>
    </row>
    <row r="697" spans="8:9" s="138" customFormat="1" x14ac:dyDescent="0.35">
      <c r="H697" s="197"/>
      <c r="I697" s="197"/>
    </row>
    <row r="698" spans="8:9" s="138" customFormat="1" x14ac:dyDescent="0.35">
      <c r="H698" s="197"/>
      <c r="I698" s="197"/>
    </row>
    <row r="699" spans="8:9" s="138" customFormat="1" x14ac:dyDescent="0.35">
      <c r="H699" s="197"/>
      <c r="I699" s="197"/>
    </row>
    <row r="700" spans="8:9" s="138" customFormat="1" x14ac:dyDescent="0.35">
      <c r="H700" s="197"/>
      <c r="I700" s="197"/>
    </row>
    <row r="701" spans="8:9" s="138" customFormat="1" x14ac:dyDescent="0.35">
      <c r="H701" s="197"/>
      <c r="I701" s="197"/>
    </row>
    <row r="702" spans="8:9" s="138" customFormat="1" x14ac:dyDescent="0.35">
      <c r="H702" s="197"/>
      <c r="I702" s="197"/>
    </row>
    <row r="703" spans="8:9" s="138" customFormat="1" x14ac:dyDescent="0.35">
      <c r="H703" s="197"/>
      <c r="I703" s="197"/>
    </row>
    <row r="704" spans="8:9" s="138" customFormat="1" x14ac:dyDescent="0.35">
      <c r="H704" s="197"/>
      <c r="I704" s="197"/>
    </row>
    <row r="705" spans="8:9" s="138" customFormat="1" x14ac:dyDescent="0.35">
      <c r="H705" s="197"/>
      <c r="I705" s="197"/>
    </row>
    <row r="706" spans="8:9" s="138" customFormat="1" x14ac:dyDescent="0.35">
      <c r="H706" s="197"/>
      <c r="I706" s="197"/>
    </row>
    <row r="707" spans="8:9" s="138" customFormat="1" x14ac:dyDescent="0.35">
      <c r="H707" s="197"/>
      <c r="I707" s="197"/>
    </row>
    <row r="708" spans="8:9" s="138" customFormat="1" x14ac:dyDescent="0.35">
      <c r="H708" s="197"/>
      <c r="I708" s="197"/>
    </row>
    <row r="709" spans="8:9" s="138" customFormat="1" x14ac:dyDescent="0.35">
      <c r="H709" s="197"/>
      <c r="I709" s="197"/>
    </row>
    <row r="710" spans="8:9" s="138" customFormat="1" x14ac:dyDescent="0.35">
      <c r="H710" s="197"/>
      <c r="I710" s="197"/>
    </row>
    <row r="711" spans="8:9" s="138" customFormat="1" x14ac:dyDescent="0.35">
      <c r="H711" s="197"/>
      <c r="I711" s="197"/>
    </row>
    <row r="712" spans="8:9" s="138" customFormat="1" x14ac:dyDescent="0.35">
      <c r="H712" s="197"/>
      <c r="I712" s="197"/>
    </row>
    <row r="713" spans="8:9" s="138" customFormat="1" x14ac:dyDescent="0.35">
      <c r="H713" s="197"/>
      <c r="I713" s="197"/>
    </row>
    <row r="714" spans="8:9" s="138" customFormat="1" x14ac:dyDescent="0.35">
      <c r="H714" s="197"/>
      <c r="I714" s="197"/>
    </row>
    <row r="715" spans="8:9" s="138" customFormat="1" x14ac:dyDescent="0.35">
      <c r="H715" s="197"/>
      <c r="I715" s="197"/>
    </row>
    <row r="716" spans="8:9" s="138" customFormat="1" x14ac:dyDescent="0.35">
      <c r="H716" s="197"/>
      <c r="I716" s="197"/>
    </row>
    <row r="717" spans="8:9" s="138" customFormat="1" x14ac:dyDescent="0.35">
      <c r="H717" s="197"/>
      <c r="I717" s="197"/>
    </row>
    <row r="718" spans="8:9" s="138" customFormat="1" x14ac:dyDescent="0.35">
      <c r="H718" s="197"/>
      <c r="I718" s="197"/>
    </row>
    <row r="719" spans="8:9" s="138" customFormat="1" x14ac:dyDescent="0.35">
      <c r="H719" s="197"/>
      <c r="I719" s="197"/>
    </row>
    <row r="720" spans="8:9" s="138" customFormat="1" x14ac:dyDescent="0.35">
      <c r="H720" s="197"/>
      <c r="I720" s="197"/>
    </row>
    <row r="721" spans="8:9" s="138" customFormat="1" x14ac:dyDescent="0.35">
      <c r="H721" s="197"/>
      <c r="I721" s="197"/>
    </row>
    <row r="722" spans="8:9" s="138" customFormat="1" x14ac:dyDescent="0.35">
      <c r="H722" s="197"/>
      <c r="I722" s="197"/>
    </row>
    <row r="723" spans="8:9" s="138" customFormat="1" x14ac:dyDescent="0.35">
      <c r="H723" s="197"/>
      <c r="I723" s="197"/>
    </row>
    <row r="724" spans="8:9" s="138" customFormat="1" x14ac:dyDescent="0.35">
      <c r="H724" s="197"/>
      <c r="I724" s="197"/>
    </row>
    <row r="725" spans="8:9" s="138" customFormat="1" x14ac:dyDescent="0.35">
      <c r="H725" s="197"/>
      <c r="I725" s="197"/>
    </row>
    <row r="726" spans="8:9" s="138" customFormat="1" x14ac:dyDescent="0.35">
      <c r="H726" s="197"/>
      <c r="I726" s="197"/>
    </row>
    <row r="727" spans="8:9" s="138" customFormat="1" x14ac:dyDescent="0.35">
      <c r="H727" s="197"/>
      <c r="I727" s="197"/>
    </row>
    <row r="728" spans="8:9" s="138" customFormat="1" x14ac:dyDescent="0.35">
      <c r="H728" s="197"/>
      <c r="I728" s="197"/>
    </row>
    <row r="729" spans="8:9" s="138" customFormat="1" x14ac:dyDescent="0.35">
      <c r="H729" s="197"/>
      <c r="I729" s="197"/>
    </row>
    <row r="730" spans="8:9" s="138" customFormat="1" x14ac:dyDescent="0.35">
      <c r="H730" s="197"/>
      <c r="I730" s="197"/>
    </row>
    <row r="731" spans="8:9" s="138" customFormat="1" x14ac:dyDescent="0.35">
      <c r="H731" s="197"/>
      <c r="I731" s="197"/>
    </row>
    <row r="732" spans="8:9" s="138" customFormat="1" x14ac:dyDescent="0.35">
      <c r="H732" s="197"/>
      <c r="I732" s="197"/>
    </row>
    <row r="733" spans="8:9" s="138" customFormat="1" x14ac:dyDescent="0.35">
      <c r="H733" s="197"/>
      <c r="I733" s="197"/>
    </row>
    <row r="734" spans="8:9" s="138" customFormat="1" x14ac:dyDescent="0.35">
      <c r="H734" s="197"/>
      <c r="I734" s="197"/>
    </row>
    <row r="735" spans="8:9" s="138" customFormat="1" x14ac:dyDescent="0.35">
      <c r="H735" s="197"/>
      <c r="I735" s="197"/>
    </row>
    <row r="736" spans="8:9" s="138" customFormat="1" x14ac:dyDescent="0.35">
      <c r="H736" s="197"/>
      <c r="I736" s="197"/>
    </row>
    <row r="737" spans="8:9" s="138" customFormat="1" x14ac:dyDescent="0.35">
      <c r="H737" s="197"/>
      <c r="I737" s="197"/>
    </row>
    <row r="738" spans="8:9" s="138" customFormat="1" x14ac:dyDescent="0.35">
      <c r="H738" s="197"/>
      <c r="I738" s="197"/>
    </row>
    <row r="739" spans="8:9" s="138" customFormat="1" x14ac:dyDescent="0.35">
      <c r="H739" s="197"/>
      <c r="I739" s="197"/>
    </row>
    <row r="740" spans="8:9" s="138" customFormat="1" x14ac:dyDescent="0.35">
      <c r="H740" s="197"/>
      <c r="I740" s="197"/>
    </row>
    <row r="741" spans="8:9" s="138" customFormat="1" x14ac:dyDescent="0.35">
      <c r="H741" s="197"/>
      <c r="I741" s="197"/>
    </row>
    <row r="742" spans="8:9" s="138" customFormat="1" x14ac:dyDescent="0.35">
      <c r="H742" s="197"/>
      <c r="I742" s="197"/>
    </row>
    <row r="743" spans="8:9" s="138" customFormat="1" x14ac:dyDescent="0.35">
      <c r="H743" s="197"/>
      <c r="I743" s="197"/>
    </row>
    <row r="744" spans="8:9" s="138" customFormat="1" x14ac:dyDescent="0.35">
      <c r="H744" s="197"/>
      <c r="I744" s="197"/>
    </row>
    <row r="745" spans="8:9" s="138" customFormat="1" x14ac:dyDescent="0.35">
      <c r="H745" s="197"/>
      <c r="I745" s="197"/>
    </row>
    <row r="746" spans="8:9" s="138" customFormat="1" x14ac:dyDescent="0.35">
      <c r="H746" s="197"/>
      <c r="I746" s="197"/>
    </row>
    <row r="747" spans="8:9" s="138" customFormat="1" x14ac:dyDescent="0.35">
      <c r="H747" s="197"/>
      <c r="I747" s="197"/>
    </row>
    <row r="748" spans="8:9" s="138" customFormat="1" x14ac:dyDescent="0.35">
      <c r="H748" s="197"/>
      <c r="I748" s="197"/>
    </row>
    <row r="749" spans="8:9" s="138" customFormat="1" x14ac:dyDescent="0.35">
      <c r="H749" s="197"/>
      <c r="I749" s="197"/>
    </row>
    <row r="750" spans="8:9" s="138" customFormat="1" x14ac:dyDescent="0.35">
      <c r="H750" s="197"/>
      <c r="I750" s="197"/>
    </row>
    <row r="751" spans="8:9" s="138" customFormat="1" x14ac:dyDescent="0.35">
      <c r="H751" s="197"/>
      <c r="I751" s="197"/>
    </row>
    <row r="752" spans="8:9" s="138" customFormat="1" x14ac:dyDescent="0.35">
      <c r="H752" s="197"/>
      <c r="I752" s="197"/>
    </row>
    <row r="753" spans="8:9" s="138" customFormat="1" x14ac:dyDescent="0.35">
      <c r="H753" s="197"/>
      <c r="I753" s="197"/>
    </row>
    <row r="754" spans="8:9" s="138" customFormat="1" x14ac:dyDescent="0.35">
      <c r="H754" s="197"/>
      <c r="I754" s="197"/>
    </row>
    <row r="755" spans="8:9" s="138" customFormat="1" x14ac:dyDescent="0.35">
      <c r="H755" s="197"/>
      <c r="I755" s="197"/>
    </row>
    <row r="756" spans="8:9" s="138" customFormat="1" x14ac:dyDescent="0.35">
      <c r="H756" s="197"/>
      <c r="I756" s="197"/>
    </row>
    <row r="757" spans="8:9" s="138" customFormat="1" x14ac:dyDescent="0.35">
      <c r="H757" s="197"/>
      <c r="I757" s="197"/>
    </row>
    <row r="758" spans="8:9" s="138" customFormat="1" x14ac:dyDescent="0.35">
      <c r="H758" s="197"/>
      <c r="I758" s="197"/>
    </row>
    <row r="759" spans="8:9" s="138" customFormat="1" x14ac:dyDescent="0.35">
      <c r="H759" s="197"/>
      <c r="I759" s="197"/>
    </row>
    <row r="760" spans="8:9" s="138" customFormat="1" x14ac:dyDescent="0.35">
      <c r="H760" s="197"/>
      <c r="I760" s="197"/>
    </row>
    <row r="761" spans="8:9" s="138" customFormat="1" x14ac:dyDescent="0.35">
      <c r="H761" s="197"/>
      <c r="I761" s="197"/>
    </row>
    <row r="762" spans="8:9" s="138" customFormat="1" x14ac:dyDescent="0.35">
      <c r="H762" s="197"/>
      <c r="I762" s="197"/>
    </row>
    <row r="763" spans="8:9" s="138" customFormat="1" x14ac:dyDescent="0.35">
      <c r="H763" s="197"/>
      <c r="I763" s="197"/>
    </row>
    <row r="764" spans="8:9" s="138" customFormat="1" x14ac:dyDescent="0.35">
      <c r="H764" s="197"/>
      <c r="I764" s="197"/>
    </row>
    <row r="765" spans="8:9" s="138" customFormat="1" x14ac:dyDescent="0.35">
      <c r="H765" s="197"/>
      <c r="I765" s="197"/>
    </row>
    <row r="766" spans="8:9" s="138" customFormat="1" x14ac:dyDescent="0.35">
      <c r="H766" s="197"/>
      <c r="I766" s="197"/>
    </row>
    <row r="767" spans="8:9" s="138" customFormat="1" x14ac:dyDescent="0.35">
      <c r="H767" s="197"/>
      <c r="I767" s="197"/>
    </row>
    <row r="768" spans="8:9" s="138" customFormat="1" x14ac:dyDescent="0.35">
      <c r="H768" s="197"/>
      <c r="I768" s="197"/>
    </row>
    <row r="769" spans="8:9" s="138" customFormat="1" x14ac:dyDescent="0.35">
      <c r="H769" s="197"/>
      <c r="I769" s="197"/>
    </row>
    <row r="770" spans="8:9" s="138" customFormat="1" x14ac:dyDescent="0.35">
      <c r="H770" s="197"/>
      <c r="I770" s="197"/>
    </row>
    <row r="771" spans="8:9" s="138" customFormat="1" x14ac:dyDescent="0.35">
      <c r="H771" s="197"/>
      <c r="I771" s="197"/>
    </row>
    <row r="772" spans="8:9" s="138" customFormat="1" x14ac:dyDescent="0.35">
      <c r="H772" s="197"/>
      <c r="I772" s="197"/>
    </row>
    <row r="773" spans="8:9" s="138" customFormat="1" x14ac:dyDescent="0.35">
      <c r="H773" s="197"/>
      <c r="I773" s="197"/>
    </row>
    <row r="774" spans="8:9" s="138" customFormat="1" x14ac:dyDescent="0.35">
      <c r="H774" s="197"/>
      <c r="I774" s="197"/>
    </row>
    <row r="775" spans="8:9" s="138" customFormat="1" x14ac:dyDescent="0.35">
      <c r="H775" s="197"/>
      <c r="I775" s="197"/>
    </row>
    <row r="776" spans="8:9" s="138" customFormat="1" x14ac:dyDescent="0.35">
      <c r="H776" s="197"/>
      <c r="I776" s="197"/>
    </row>
    <row r="777" spans="8:9" s="138" customFormat="1" x14ac:dyDescent="0.35">
      <c r="H777" s="197"/>
      <c r="I777" s="197"/>
    </row>
    <row r="778" spans="8:9" s="138" customFormat="1" x14ac:dyDescent="0.35">
      <c r="H778" s="197"/>
      <c r="I778" s="197"/>
    </row>
    <row r="779" spans="8:9" s="138" customFormat="1" x14ac:dyDescent="0.35">
      <c r="H779" s="197"/>
      <c r="I779" s="197"/>
    </row>
    <row r="780" spans="8:9" s="138" customFormat="1" x14ac:dyDescent="0.35">
      <c r="H780" s="197"/>
      <c r="I780" s="197"/>
    </row>
    <row r="781" spans="8:9" s="138" customFormat="1" x14ac:dyDescent="0.35">
      <c r="H781" s="197"/>
      <c r="I781" s="197"/>
    </row>
    <row r="782" spans="8:9" s="138" customFormat="1" x14ac:dyDescent="0.35">
      <c r="H782" s="197"/>
      <c r="I782" s="197"/>
    </row>
    <row r="783" spans="8:9" s="138" customFormat="1" x14ac:dyDescent="0.35">
      <c r="H783" s="197"/>
      <c r="I783" s="197"/>
    </row>
    <row r="784" spans="8:9" s="138" customFormat="1" x14ac:dyDescent="0.35">
      <c r="H784" s="197"/>
      <c r="I784" s="197"/>
    </row>
    <row r="785" spans="8:9" s="138" customFormat="1" x14ac:dyDescent="0.35">
      <c r="H785" s="197"/>
      <c r="I785" s="197"/>
    </row>
    <row r="786" spans="8:9" s="138" customFormat="1" x14ac:dyDescent="0.35">
      <c r="H786" s="197"/>
      <c r="I786" s="197"/>
    </row>
    <row r="787" spans="8:9" s="138" customFormat="1" x14ac:dyDescent="0.35">
      <c r="H787" s="197"/>
      <c r="I787" s="197"/>
    </row>
    <row r="788" spans="8:9" s="138" customFormat="1" x14ac:dyDescent="0.35">
      <c r="H788" s="197"/>
      <c r="I788" s="197"/>
    </row>
    <row r="789" spans="8:9" s="138" customFormat="1" x14ac:dyDescent="0.35">
      <c r="H789" s="197"/>
      <c r="I789" s="197"/>
    </row>
    <row r="790" spans="8:9" s="138" customFormat="1" x14ac:dyDescent="0.35">
      <c r="H790" s="197"/>
      <c r="I790" s="197"/>
    </row>
    <row r="791" spans="8:9" s="138" customFormat="1" x14ac:dyDescent="0.35">
      <c r="H791" s="197"/>
      <c r="I791" s="197"/>
    </row>
    <row r="792" spans="8:9" s="138" customFormat="1" x14ac:dyDescent="0.35">
      <c r="H792" s="197"/>
      <c r="I792" s="197"/>
    </row>
    <row r="793" spans="8:9" s="138" customFormat="1" x14ac:dyDescent="0.35">
      <c r="H793" s="197"/>
      <c r="I793" s="197"/>
    </row>
    <row r="794" spans="8:9" s="138" customFormat="1" x14ac:dyDescent="0.35">
      <c r="H794" s="197"/>
      <c r="I794" s="197"/>
    </row>
    <row r="795" spans="8:9" s="138" customFormat="1" x14ac:dyDescent="0.35">
      <c r="H795" s="197"/>
      <c r="I795" s="197"/>
    </row>
    <row r="796" spans="8:9" s="138" customFormat="1" x14ac:dyDescent="0.35">
      <c r="H796" s="197"/>
      <c r="I796" s="197"/>
    </row>
    <row r="797" spans="8:9" s="138" customFormat="1" x14ac:dyDescent="0.35">
      <c r="H797" s="197"/>
      <c r="I797" s="197"/>
    </row>
    <row r="798" spans="8:9" s="138" customFormat="1" x14ac:dyDescent="0.35">
      <c r="H798" s="197"/>
      <c r="I798" s="197"/>
    </row>
    <row r="799" spans="8:9" s="138" customFormat="1" x14ac:dyDescent="0.35">
      <c r="H799" s="197"/>
      <c r="I799" s="197"/>
    </row>
    <row r="800" spans="8:9" s="138" customFormat="1" x14ac:dyDescent="0.35">
      <c r="H800" s="197"/>
      <c r="I800" s="197"/>
    </row>
    <row r="801" spans="8:9" s="138" customFormat="1" x14ac:dyDescent="0.35">
      <c r="H801" s="197"/>
      <c r="I801" s="197"/>
    </row>
    <row r="802" spans="8:9" s="138" customFormat="1" x14ac:dyDescent="0.35">
      <c r="H802" s="197"/>
      <c r="I802" s="197"/>
    </row>
    <row r="803" spans="8:9" s="138" customFormat="1" x14ac:dyDescent="0.35">
      <c r="H803" s="197"/>
      <c r="I803" s="197"/>
    </row>
    <row r="804" spans="8:9" s="138" customFormat="1" x14ac:dyDescent="0.35">
      <c r="H804" s="197"/>
      <c r="I804" s="197"/>
    </row>
    <row r="805" spans="8:9" s="138" customFormat="1" x14ac:dyDescent="0.35">
      <c r="H805" s="197"/>
      <c r="I805" s="197"/>
    </row>
    <row r="806" spans="8:9" s="138" customFormat="1" x14ac:dyDescent="0.35">
      <c r="H806" s="197"/>
      <c r="I806" s="197"/>
    </row>
    <row r="807" spans="8:9" s="138" customFormat="1" x14ac:dyDescent="0.35">
      <c r="H807" s="197"/>
      <c r="I807" s="197"/>
    </row>
    <row r="808" spans="8:9" s="138" customFormat="1" x14ac:dyDescent="0.35">
      <c r="H808" s="197"/>
      <c r="I808" s="197"/>
    </row>
    <row r="809" spans="8:9" s="138" customFormat="1" x14ac:dyDescent="0.35">
      <c r="H809" s="197"/>
      <c r="I809" s="197"/>
    </row>
    <row r="810" spans="8:9" s="138" customFormat="1" x14ac:dyDescent="0.35">
      <c r="H810" s="197"/>
      <c r="I810" s="197"/>
    </row>
    <row r="811" spans="8:9" s="138" customFormat="1" x14ac:dyDescent="0.35">
      <c r="H811" s="197"/>
      <c r="I811" s="197"/>
    </row>
    <row r="812" spans="8:9" s="138" customFormat="1" x14ac:dyDescent="0.35">
      <c r="H812" s="197"/>
      <c r="I812" s="197"/>
    </row>
    <row r="813" spans="8:9" s="138" customFormat="1" x14ac:dyDescent="0.35">
      <c r="H813" s="197"/>
      <c r="I813" s="197"/>
    </row>
    <row r="814" spans="8:9" s="138" customFormat="1" x14ac:dyDescent="0.35">
      <c r="H814" s="197"/>
      <c r="I814" s="197"/>
    </row>
    <row r="815" spans="8:9" s="138" customFormat="1" x14ac:dyDescent="0.35">
      <c r="H815" s="197"/>
      <c r="I815" s="197"/>
    </row>
    <row r="816" spans="8:9" s="138" customFormat="1" x14ac:dyDescent="0.35">
      <c r="H816" s="197"/>
      <c r="I816" s="197"/>
    </row>
    <row r="817" spans="8:9" s="138" customFormat="1" x14ac:dyDescent="0.35">
      <c r="H817" s="197"/>
      <c r="I817" s="197"/>
    </row>
    <row r="818" spans="8:9" s="138" customFormat="1" x14ac:dyDescent="0.35">
      <c r="H818" s="197"/>
      <c r="I818" s="197"/>
    </row>
    <row r="819" spans="8:9" s="138" customFormat="1" x14ac:dyDescent="0.35">
      <c r="H819" s="197"/>
      <c r="I819" s="197"/>
    </row>
    <row r="820" spans="8:9" s="138" customFormat="1" x14ac:dyDescent="0.35">
      <c r="H820" s="197"/>
      <c r="I820" s="197"/>
    </row>
    <row r="821" spans="8:9" s="138" customFormat="1" x14ac:dyDescent="0.35">
      <c r="H821" s="197"/>
      <c r="I821" s="197"/>
    </row>
    <row r="822" spans="8:9" s="138" customFormat="1" x14ac:dyDescent="0.35">
      <c r="H822" s="197"/>
      <c r="I822" s="197"/>
    </row>
    <row r="823" spans="8:9" s="138" customFormat="1" x14ac:dyDescent="0.35">
      <c r="H823" s="197"/>
      <c r="I823" s="197"/>
    </row>
    <row r="824" spans="8:9" s="138" customFormat="1" x14ac:dyDescent="0.35">
      <c r="H824" s="197"/>
      <c r="I824" s="197"/>
    </row>
    <row r="825" spans="8:9" s="138" customFormat="1" x14ac:dyDescent="0.35">
      <c r="H825" s="197"/>
      <c r="I825" s="197"/>
    </row>
    <row r="826" spans="8:9" s="138" customFormat="1" x14ac:dyDescent="0.35">
      <c r="H826" s="197"/>
      <c r="I826" s="197"/>
    </row>
    <row r="827" spans="8:9" s="138" customFormat="1" x14ac:dyDescent="0.35">
      <c r="H827" s="197"/>
      <c r="I827" s="197"/>
    </row>
    <row r="828" spans="8:9" s="138" customFormat="1" x14ac:dyDescent="0.35">
      <c r="H828" s="197"/>
      <c r="I828" s="197"/>
    </row>
    <row r="829" spans="8:9" s="138" customFormat="1" x14ac:dyDescent="0.35">
      <c r="H829" s="197"/>
      <c r="I829" s="197"/>
    </row>
    <row r="830" spans="8:9" s="138" customFormat="1" x14ac:dyDescent="0.35">
      <c r="H830" s="197"/>
      <c r="I830" s="197"/>
    </row>
    <row r="831" spans="8:9" s="138" customFormat="1" x14ac:dyDescent="0.35">
      <c r="H831" s="197"/>
      <c r="I831" s="197"/>
    </row>
    <row r="832" spans="8:9" s="138" customFormat="1" x14ac:dyDescent="0.35">
      <c r="H832" s="197"/>
      <c r="I832" s="197"/>
    </row>
    <row r="833" spans="8:9" s="138" customFormat="1" x14ac:dyDescent="0.35">
      <c r="H833" s="197"/>
      <c r="I833" s="197"/>
    </row>
    <row r="834" spans="8:9" s="138" customFormat="1" x14ac:dyDescent="0.35">
      <c r="H834" s="197"/>
      <c r="I834" s="197"/>
    </row>
    <row r="835" spans="8:9" s="138" customFormat="1" x14ac:dyDescent="0.35">
      <c r="H835" s="197"/>
      <c r="I835" s="197"/>
    </row>
    <row r="836" spans="8:9" s="138" customFormat="1" x14ac:dyDescent="0.35">
      <c r="H836" s="197"/>
      <c r="I836" s="197"/>
    </row>
    <row r="837" spans="8:9" s="138" customFormat="1" x14ac:dyDescent="0.35">
      <c r="H837" s="197"/>
      <c r="I837" s="197"/>
    </row>
    <row r="838" spans="8:9" s="138" customFormat="1" x14ac:dyDescent="0.35">
      <c r="H838" s="197"/>
      <c r="I838" s="197"/>
    </row>
    <row r="839" spans="8:9" s="138" customFormat="1" x14ac:dyDescent="0.35">
      <c r="H839" s="197"/>
      <c r="I839" s="197"/>
    </row>
    <row r="840" spans="8:9" s="138" customFormat="1" x14ac:dyDescent="0.35">
      <c r="H840" s="197"/>
      <c r="I840" s="197"/>
    </row>
    <row r="841" spans="8:9" s="138" customFormat="1" x14ac:dyDescent="0.35">
      <c r="H841" s="197"/>
      <c r="I841" s="197"/>
    </row>
    <row r="842" spans="8:9" s="138" customFormat="1" x14ac:dyDescent="0.35">
      <c r="H842" s="197"/>
      <c r="I842" s="197"/>
    </row>
    <row r="843" spans="8:9" s="138" customFormat="1" x14ac:dyDescent="0.35">
      <c r="H843" s="197"/>
      <c r="I843" s="197"/>
    </row>
    <row r="844" spans="8:9" s="138" customFormat="1" x14ac:dyDescent="0.35">
      <c r="H844" s="197"/>
      <c r="I844" s="197"/>
    </row>
    <row r="845" spans="8:9" s="138" customFormat="1" x14ac:dyDescent="0.35">
      <c r="H845" s="197"/>
      <c r="I845" s="197"/>
    </row>
    <row r="846" spans="8:9" s="138" customFormat="1" x14ac:dyDescent="0.35">
      <c r="H846" s="197"/>
      <c r="I846" s="197"/>
    </row>
    <row r="847" spans="8:9" s="138" customFormat="1" x14ac:dyDescent="0.35">
      <c r="H847" s="197"/>
      <c r="I847" s="197"/>
    </row>
    <row r="848" spans="8:9" s="138" customFormat="1" x14ac:dyDescent="0.35">
      <c r="H848" s="197"/>
      <c r="I848" s="197"/>
    </row>
    <row r="849" spans="8:9" s="138" customFormat="1" x14ac:dyDescent="0.35">
      <c r="H849" s="197"/>
      <c r="I849" s="197"/>
    </row>
    <row r="850" spans="8:9" s="138" customFormat="1" x14ac:dyDescent="0.35">
      <c r="H850" s="197"/>
      <c r="I850" s="197"/>
    </row>
    <row r="851" spans="8:9" s="138" customFormat="1" x14ac:dyDescent="0.35">
      <c r="H851" s="197"/>
      <c r="I851" s="197"/>
    </row>
    <row r="852" spans="8:9" s="138" customFormat="1" x14ac:dyDescent="0.35">
      <c r="H852" s="197"/>
      <c r="I852" s="197"/>
    </row>
    <row r="853" spans="8:9" s="138" customFormat="1" x14ac:dyDescent="0.35">
      <c r="H853" s="197"/>
      <c r="I853" s="197"/>
    </row>
    <row r="854" spans="8:9" s="138" customFormat="1" x14ac:dyDescent="0.35">
      <c r="H854" s="197"/>
      <c r="I854" s="197"/>
    </row>
    <row r="855" spans="8:9" s="138" customFormat="1" x14ac:dyDescent="0.35">
      <c r="H855" s="197"/>
      <c r="I855" s="197"/>
    </row>
    <row r="856" spans="8:9" s="138" customFormat="1" x14ac:dyDescent="0.35">
      <c r="H856" s="197"/>
      <c r="I856" s="197"/>
    </row>
    <row r="857" spans="8:9" s="138" customFormat="1" x14ac:dyDescent="0.35">
      <c r="H857" s="197"/>
      <c r="I857" s="197"/>
    </row>
    <row r="858" spans="8:9" s="138" customFormat="1" x14ac:dyDescent="0.35">
      <c r="H858" s="197"/>
      <c r="I858" s="197"/>
    </row>
    <row r="859" spans="8:9" s="138" customFormat="1" x14ac:dyDescent="0.35">
      <c r="H859" s="197"/>
      <c r="I859" s="197"/>
    </row>
    <row r="860" spans="8:9" s="138" customFormat="1" x14ac:dyDescent="0.35">
      <c r="H860" s="197"/>
      <c r="I860" s="197"/>
    </row>
    <row r="861" spans="8:9" s="138" customFormat="1" x14ac:dyDescent="0.35">
      <c r="H861" s="197"/>
      <c r="I861" s="197"/>
    </row>
    <row r="862" spans="8:9" s="138" customFormat="1" x14ac:dyDescent="0.35">
      <c r="H862" s="197"/>
      <c r="I862" s="197"/>
    </row>
    <row r="863" spans="8:9" s="138" customFormat="1" x14ac:dyDescent="0.35">
      <c r="H863" s="197"/>
      <c r="I863" s="197"/>
    </row>
    <row r="864" spans="8:9" s="138" customFormat="1" x14ac:dyDescent="0.35">
      <c r="H864" s="197"/>
      <c r="I864" s="197"/>
    </row>
    <row r="865" spans="8:9" s="138" customFormat="1" x14ac:dyDescent="0.35">
      <c r="H865" s="197"/>
      <c r="I865" s="197"/>
    </row>
    <row r="866" spans="8:9" s="138" customFormat="1" x14ac:dyDescent="0.35">
      <c r="H866" s="197"/>
      <c r="I866" s="197"/>
    </row>
    <row r="867" spans="8:9" s="138" customFormat="1" x14ac:dyDescent="0.35">
      <c r="H867" s="197"/>
      <c r="I867" s="197"/>
    </row>
    <row r="868" spans="8:9" s="138" customFormat="1" x14ac:dyDescent="0.35">
      <c r="H868" s="197"/>
      <c r="I868" s="197"/>
    </row>
    <row r="869" spans="8:9" s="138" customFormat="1" x14ac:dyDescent="0.35">
      <c r="H869" s="197"/>
      <c r="I869" s="197"/>
    </row>
    <row r="870" spans="8:9" s="138" customFormat="1" x14ac:dyDescent="0.35">
      <c r="H870" s="197"/>
      <c r="I870" s="197"/>
    </row>
    <row r="871" spans="8:9" s="138" customFormat="1" x14ac:dyDescent="0.35">
      <c r="H871" s="197"/>
      <c r="I871" s="197"/>
    </row>
    <row r="872" spans="8:9" s="138" customFormat="1" x14ac:dyDescent="0.35">
      <c r="H872" s="197"/>
      <c r="I872" s="197"/>
    </row>
    <row r="873" spans="8:9" s="138" customFormat="1" x14ac:dyDescent="0.35">
      <c r="H873" s="197"/>
      <c r="I873" s="197"/>
    </row>
    <row r="874" spans="8:9" s="138" customFormat="1" x14ac:dyDescent="0.35">
      <c r="H874" s="197"/>
      <c r="I874" s="197"/>
    </row>
    <row r="875" spans="8:9" s="138" customFormat="1" x14ac:dyDescent="0.35">
      <c r="H875" s="197"/>
      <c r="I875" s="197"/>
    </row>
    <row r="876" spans="8:9" s="138" customFormat="1" x14ac:dyDescent="0.35">
      <c r="H876" s="197"/>
      <c r="I876" s="197"/>
    </row>
    <row r="877" spans="8:9" s="138" customFormat="1" x14ac:dyDescent="0.35">
      <c r="H877" s="197"/>
      <c r="I877" s="197"/>
    </row>
    <row r="878" spans="8:9" s="138" customFormat="1" x14ac:dyDescent="0.35">
      <c r="H878" s="197"/>
      <c r="I878" s="197"/>
    </row>
    <row r="879" spans="8:9" s="138" customFormat="1" x14ac:dyDescent="0.35">
      <c r="H879" s="197"/>
      <c r="I879" s="197"/>
    </row>
    <row r="880" spans="8:9" s="138" customFormat="1" x14ac:dyDescent="0.35">
      <c r="H880" s="197"/>
      <c r="I880" s="197"/>
    </row>
    <row r="881" spans="8:9" s="138" customFormat="1" x14ac:dyDescent="0.35">
      <c r="H881" s="197"/>
      <c r="I881" s="197"/>
    </row>
    <row r="882" spans="8:9" s="138" customFormat="1" x14ac:dyDescent="0.35">
      <c r="H882" s="197"/>
      <c r="I882" s="197"/>
    </row>
    <row r="883" spans="8:9" s="138" customFormat="1" x14ac:dyDescent="0.35">
      <c r="H883" s="197"/>
      <c r="I883" s="197"/>
    </row>
    <row r="884" spans="8:9" s="138" customFormat="1" x14ac:dyDescent="0.35">
      <c r="H884" s="197"/>
      <c r="I884" s="197"/>
    </row>
    <row r="885" spans="8:9" s="138" customFormat="1" x14ac:dyDescent="0.35">
      <c r="H885" s="197"/>
      <c r="I885" s="197"/>
    </row>
    <row r="886" spans="8:9" s="138" customFormat="1" x14ac:dyDescent="0.35">
      <c r="H886" s="197"/>
      <c r="I886" s="197"/>
    </row>
    <row r="887" spans="8:9" s="138" customFormat="1" x14ac:dyDescent="0.35">
      <c r="H887" s="197"/>
      <c r="I887" s="197"/>
    </row>
    <row r="888" spans="8:9" s="138" customFormat="1" x14ac:dyDescent="0.35">
      <c r="H888" s="197"/>
      <c r="I888" s="197"/>
    </row>
    <row r="889" spans="8:9" s="138" customFormat="1" x14ac:dyDescent="0.35">
      <c r="H889" s="197"/>
      <c r="I889" s="197"/>
    </row>
    <row r="890" spans="8:9" s="138" customFormat="1" x14ac:dyDescent="0.35">
      <c r="H890" s="197"/>
      <c r="I890" s="197"/>
    </row>
    <row r="891" spans="8:9" s="138" customFormat="1" x14ac:dyDescent="0.35">
      <c r="H891" s="197"/>
      <c r="I891" s="197"/>
    </row>
    <row r="892" spans="8:9" s="138" customFormat="1" x14ac:dyDescent="0.35">
      <c r="H892" s="197"/>
      <c r="I892" s="197"/>
    </row>
    <row r="893" spans="8:9" s="138" customFormat="1" x14ac:dyDescent="0.35">
      <c r="H893" s="197"/>
      <c r="I893" s="197"/>
    </row>
    <row r="894" spans="8:9" s="138" customFormat="1" x14ac:dyDescent="0.35">
      <c r="H894" s="197"/>
      <c r="I894" s="197"/>
    </row>
    <row r="895" spans="8:9" s="138" customFormat="1" x14ac:dyDescent="0.35">
      <c r="H895" s="197"/>
      <c r="I895" s="197"/>
    </row>
    <row r="896" spans="8:9" s="138" customFormat="1" x14ac:dyDescent="0.35">
      <c r="H896" s="197"/>
      <c r="I896" s="197"/>
    </row>
    <row r="897" spans="8:9" s="138" customFormat="1" x14ac:dyDescent="0.35">
      <c r="H897" s="197"/>
      <c r="I897" s="197"/>
    </row>
    <row r="898" spans="8:9" s="138" customFormat="1" x14ac:dyDescent="0.35">
      <c r="H898" s="197"/>
      <c r="I898" s="197"/>
    </row>
    <row r="899" spans="8:9" s="138" customFormat="1" x14ac:dyDescent="0.35">
      <c r="H899" s="197"/>
      <c r="I899" s="197"/>
    </row>
    <row r="900" spans="8:9" s="138" customFormat="1" x14ac:dyDescent="0.35">
      <c r="H900" s="197"/>
      <c r="I900" s="197"/>
    </row>
    <row r="901" spans="8:9" s="138" customFormat="1" x14ac:dyDescent="0.35">
      <c r="H901" s="197"/>
      <c r="I901" s="197"/>
    </row>
    <row r="902" spans="8:9" s="138" customFormat="1" x14ac:dyDescent="0.35">
      <c r="H902" s="197"/>
      <c r="I902" s="197"/>
    </row>
    <row r="903" spans="8:9" s="138" customFormat="1" x14ac:dyDescent="0.35">
      <c r="H903" s="197"/>
      <c r="I903" s="197"/>
    </row>
    <row r="904" spans="8:9" s="138" customFormat="1" x14ac:dyDescent="0.35">
      <c r="H904" s="197"/>
      <c r="I904" s="197"/>
    </row>
    <row r="905" spans="8:9" s="138" customFormat="1" x14ac:dyDescent="0.35">
      <c r="H905" s="197"/>
      <c r="I905" s="197"/>
    </row>
    <row r="906" spans="8:9" s="138" customFormat="1" x14ac:dyDescent="0.35">
      <c r="H906" s="197"/>
      <c r="I906" s="197"/>
    </row>
    <row r="907" spans="8:9" s="138" customFormat="1" x14ac:dyDescent="0.35">
      <c r="H907" s="197"/>
      <c r="I907" s="197"/>
    </row>
    <row r="908" spans="8:9" s="138" customFormat="1" x14ac:dyDescent="0.35">
      <c r="H908" s="197"/>
      <c r="I908" s="197"/>
    </row>
    <row r="909" spans="8:9" s="138" customFormat="1" x14ac:dyDescent="0.35">
      <c r="H909" s="197"/>
      <c r="I909" s="197"/>
    </row>
    <row r="910" spans="8:9" s="138" customFormat="1" x14ac:dyDescent="0.35">
      <c r="H910" s="197"/>
      <c r="I910" s="197"/>
    </row>
    <row r="911" spans="8:9" s="138" customFormat="1" x14ac:dyDescent="0.35">
      <c r="H911" s="197"/>
      <c r="I911" s="197"/>
    </row>
    <row r="912" spans="8:9" s="138" customFormat="1" x14ac:dyDescent="0.35">
      <c r="H912" s="197"/>
      <c r="I912" s="197"/>
    </row>
    <row r="913" spans="8:9" s="138" customFormat="1" x14ac:dyDescent="0.35">
      <c r="H913" s="197"/>
      <c r="I913" s="197"/>
    </row>
    <row r="914" spans="8:9" s="138" customFormat="1" x14ac:dyDescent="0.35">
      <c r="H914" s="197"/>
      <c r="I914" s="197"/>
    </row>
    <row r="915" spans="8:9" s="138" customFormat="1" x14ac:dyDescent="0.35">
      <c r="H915" s="197"/>
      <c r="I915" s="197"/>
    </row>
    <row r="916" spans="8:9" s="138" customFormat="1" x14ac:dyDescent="0.35">
      <c r="H916" s="197"/>
      <c r="I916" s="197"/>
    </row>
    <row r="917" spans="8:9" s="138" customFormat="1" x14ac:dyDescent="0.35">
      <c r="H917" s="197"/>
      <c r="I917" s="197"/>
    </row>
    <row r="918" spans="8:9" s="138" customFormat="1" x14ac:dyDescent="0.35">
      <c r="H918" s="197"/>
      <c r="I918" s="197"/>
    </row>
    <row r="919" spans="8:9" s="138" customFormat="1" x14ac:dyDescent="0.35">
      <c r="H919" s="197"/>
      <c r="I919" s="197"/>
    </row>
    <row r="920" spans="8:9" s="138" customFormat="1" x14ac:dyDescent="0.35">
      <c r="H920" s="197"/>
      <c r="I920" s="197"/>
    </row>
    <row r="921" spans="8:9" s="138" customFormat="1" x14ac:dyDescent="0.35">
      <c r="H921" s="197"/>
      <c r="I921" s="197"/>
    </row>
    <row r="922" spans="8:9" s="138" customFormat="1" x14ac:dyDescent="0.35">
      <c r="H922" s="197"/>
      <c r="I922" s="197"/>
    </row>
    <row r="923" spans="8:9" s="138" customFormat="1" x14ac:dyDescent="0.35">
      <c r="H923" s="197"/>
      <c r="I923" s="197"/>
    </row>
    <row r="924" spans="8:9" s="138" customFormat="1" x14ac:dyDescent="0.35">
      <c r="H924" s="197"/>
      <c r="I924" s="197"/>
    </row>
    <row r="925" spans="8:9" s="138" customFormat="1" x14ac:dyDescent="0.35">
      <c r="H925" s="197"/>
      <c r="I925" s="197"/>
    </row>
    <row r="926" spans="8:9" s="138" customFormat="1" x14ac:dyDescent="0.35">
      <c r="H926" s="197"/>
      <c r="I926" s="197"/>
    </row>
    <row r="927" spans="8:9" s="138" customFormat="1" x14ac:dyDescent="0.35">
      <c r="H927" s="197"/>
      <c r="I927" s="197"/>
    </row>
    <row r="928" spans="8:9" s="138" customFormat="1" x14ac:dyDescent="0.35">
      <c r="H928" s="197"/>
      <c r="I928" s="197"/>
    </row>
    <row r="929" spans="8:9" s="138" customFormat="1" x14ac:dyDescent="0.35">
      <c r="H929" s="197"/>
      <c r="I929" s="197"/>
    </row>
    <row r="930" spans="8:9" s="138" customFormat="1" x14ac:dyDescent="0.35">
      <c r="H930" s="197"/>
      <c r="I930" s="197"/>
    </row>
    <row r="931" spans="8:9" s="138" customFormat="1" x14ac:dyDescent="0.35">
      <c r="H931" s="197"/>
      <c r="I931" s="197"/>
    </row>
    <row r="932" spans="8:9" s="138" customFormat="1" x14ac:dyDescent="0.35">
      <c r="H932" s="197"/>
      <c r="I932" s="197"/>
    </row>
    <row r="933" spans="8:9" s="138" customFormat="1" x14ac:dyDescent="0.35">
      <c r="H933" s="197"/>
      <c r="I933" s="197"/>
    </row>
    <row r="934" spans="8:9" s="138" customFormat="1" x14ac:dyDescent="0.35">
      <c r="H934" s="197"/>
      <c r="I934" s="197"/>
    </row>
    <row r="935" spans="8:9" s="138" customFormat="1" x14ac:dyDescent="0.35">
      <c r="H935" s="197"/>
      <c r="I935" s="197"/>
    </row>
    <row r="936" spans="8:9" s="138" customFormat="1" x14ac:dyDescent="0.35">
      <c r="H936" s="197"/>
      <c r="I936" s="197"/>
    </row>
    <row r="937" spans="8:9" s="138" customFormat="1" x14ac:dyDescent="0.35">
      <c r="H937" s="197"/>
      <c r="I937" s="197"/>
    </row>
    <row r="938" spans="8:9" s="138" customFormat="1" x14ac:dyDescent="0.35">
      <c r="H938" s="197"/>
      <c r="I938" s="197"/>
    </row>
    <row r="939" spans="8:9" s="138" customFormat="1" x14ac:dyDescent="0.35">
      <c r="H939" s="197"/>
      <c r="I939" s="197"/>
    </row>
    <row r="940" spans="8:9" s="138" customFormat="1" x14ac:dyDescent="0.35">
      <c r="H940" s="197"/>
      <c r="I940" s="197"/>
    </row>
    <row r="941" spans="8:9" s="138" customFormat="1" x14ac:dyDescent="0.35">
      <c r="H941" s="197"/>
      <c r="I941" s="197"/>
    </row>
    <row r="942" spans="8:9" s="138" customFormat="1" x14ac:dyDescent="0.35">
      <c r="H942" s="197"/>
      <c r="I942" s="197"/>
    </row>
    <row r="943" spans="8:9" s="138" customFormat="1" x14ac:dyDescent="0.35">
      <c r="H943" s="197"/>
      <c r="I943" s="197"/>
    </row>
    <row r="944" spans="8:9" s="138" customFormat="1" x14ac:dyDescent="0.35">
      <c r="H944" s="197"/>
      <c r="I944" s="197"/>
    </row>
    <row r="945" spans="8:9" s="138" customFormat="1" x14ac:dyDescent="0.35">
      <c r="H945" s="197"/>
      <c r="I945" s="197"/>
    </row>
    <row r="946" spans="8:9" s="138" customFormat="1" x14ac:dyDescent="0.35">
      <c r="H946" s="197"/>
      <c r="I946" s="197"/>
    </row>
    <row r="947" spans="8:9" s="138" customFormat="1" x14ac:dyDescent="0.35">
      <c r="H947" s="197"/>
      <c r="I947" s="197"/>
    </row>
    <row r="948" spans="8:9" s="138" customFormat="1" x14ac:dyDescent="0.35">
      <c r="H948" s="197"/>
      <c r="I948" s="197"/>
    </row>
    <row r="949" spans="8:9" s="138" customFormat="1" x14ac:dyDescent="0.35">
      <c r="H949" s="197"/>
      <c r="I949" s="197"/>
    </row>
    <row r="950" spans="8:9" s="138" customFormat="1" x14ac:dyDescent="0.35">
      <c r="H950" s="197"/>
      <c r="I950" s="197"/>
    </row>
    <row r="951" spans="8:9" s="138" customFormat="1" x14ac:dyDescent="0.35">
      <c r="H951" s="197"/>
      <c r="I951" s="197"/>
    </row>
    <row r="952" spans="8:9" s="138" customFormat="1" x14ac:dyDescent="0.35">
      <c r="H952" s="197"/>
      <c r="I952" s="197"/>
    </row>
    <row r="953" spans="8:9" s="138" customFormat="1" x14ac:dyDescent="0.35">
      <c r="H953" s="197"/>
      <c r="I953" s="197"/>
    </row>
    <row r="954" spans="8:9" s="138" customFormat="1" x14ac:dyDescent="0.35">
      <c r="H954" s="197"/>
      <c r="I954" s="197"/>
    </row>
    <row r="955" spans="8:9" s="138" customFormat="1" x14ac:dyDescent="0.35">
      <c r="H955" s="197"/>
      <c r="I955" s="197"/>
    </row>
    <row r="956" spans="8:9" s="138" customFormat="1" x14ac:dyDescent="0.35">
      <c r="H956" s="197"/>
      <c r="I956" s="197"/>
    </row>
    <row r="957" spans="8:9" s="138" customFormat="1" x14ac:dyDescent="0.35">
      <c r="H957" s="197"/>
      <c r="I957" s="197"/>
    </row>
    <row r="958" spans="8:9" s="138" customFormat="1" x14ac:dyDescent="0.35">
      <c r="H958" s="197"/>
      <c r="I958" s="197"/>
    </row>
    <row r="959" spans="8:9" s="138" customFormat="1" x14ac:dyDescent="0.35">
      <c r="H959" s="197"/>
      <c r="I959" s="197"/>
    </row>
    <row r="960" spans="8:9" s="138" customFormat="1" x14ac:dyDescent="0.35">
      <c r="H960" s="197"/>
      <c r="I960" s="197"/>
    </row>
    <row r="961" spans="8:9" s="138" customFormat="1" x14ac:dyDescent="0.35">
      <c r="H961" s="197"/>
      <c r="I961" s="197"/>
    </row>
    <row r="962" spans="8:9" s="138" customFormat="1" x14ac:dyDescent="0.35">
      <c r="H962" s="197"/>
      <c r="I962" s="197"/>
    </row>
    <row r="963" spans="8:9" s="138" customFormat="1" x14ac:dyDescent="0.35">
      <c r="H963" s="197"/>
      <c r="I963" s="197"/>
    </row>
    <row r="964" spans="8:9" s="138" customFormat="1" x14ac:dyDescent="0.35">
      <c r="H964" s="197"/>
      <c r="I964" s="197"/>
    </row>
    <row r="965" spans="8:9" s="138" customFormat="1" x14ac:dyDescent="0.35">
      <c r="H965" s="197"/>
      <c r="I965" s="197"/>
    </row>
    <row r="966" spans="8:9" s="138" customFormat="1" x14ac:dyDescent="0.35">
      <c r="H966" s="197"/>
      <c r="I966" s="197"/>
    </row>
    <row r="967" spans="8:9" s="138" customFormat="1" x14ac:dyDescent="0.35">
      <c r="H967" s="197"/>
      <c r="I967" s="197"/>
    </row>
    <row r="968" spans="8:9" s="138" customFormat="1" x14ac:dyDescent="0.35">
      <c r="H968" s="197"/>
      <c r="I968" s="197"/>
    </row>
    <row r="969" spans="8:9" s="138" customFormat="1" x14ac:dyDescent="0.35">
      <c r="H969" s="197"/>
      <c r="I969" s="197"/>
    </row>
    <row r="970" spans="8:9" s="138" customFormat="1" x14ac:dyDescent="0.35">
      <c r="H970" s="197"/>
      <c r="I970" s="197"/>
    </row>
    <row r="971" spans="8:9" s="138" customFormat="1" x14ac:dyDescent="0.35">
      <c r="H971" s="197"/>
      <c r="I971" s="197"/>
    </row>
    <row r="972" spans="8:9" s="138" customFormat="1" x14ac:dyDescent="0.35">
      <c r="H972" s="197"/>
      <c r="I972" s="197"/>
    </row>
    <row r="973" spans="8:9" s="138" customFormat="1" x14ac:dyDescent="0.35">
      <c r="H973" s="197"/>
      <c r="I973" s="197"/>
    </row>
    <row r="974" spans="8:9" s="138" customFormat="1" x14ac:dyDescent="0.35">
      <c r="H974" s="197"/>
      <c r="I974" s="197"/>
    </row>
    <row r="975" spans="8:9" s="138" customFormat="1" x14ac:dyDescent="0.35">
      <c r="H975" s="197"/>
      <c r="I975" s="197"/>
    </row>
    <row r="976" spans="8:9" s="138" customFormat="1" x14ac:dyDescent="0.35">
      <c r="H976" s="197"/>
      <c r="I976" s="197"/>
    </row>
    <row r="977" spans="8:9" s="138" customFormat="1" x14ac:dyDescent="0.35">
      <c r="H977" s="197"/>
      <c r="I977" s="197"/>
    </row>
    <row r="978" spans="8:9" s="138" customFormat="1" x14ac:dyDescent="0.35">
      <c r="H978" s="197"/>
      <c r="I978" s="197"/>
    </row>
    <row r="979" spans="8:9" s="138" customFormat="1" x14ac:dyDescent="0.35">
      <c r="H979" s="197"/>
      <c r="I979" s="197"/>
    </row>
    <row r="980" spans="8:9" s="138" customFormat="1" x14ac:dyDescent="0.35">
      <c r="H980" s="197"/>
      <c r="I980" s="197"/>
    </row>
    <row r="981" spans="8:9" s="138" customFormat="1" x14ac:dyDescent="0.35">
      <c r="H981" s="197"/>
      <c r="I981" s="197"/>
    </row>
    <row r="982" spans="8:9" s="138" customFormat="1" x14ac:dyDescent="0.35">
      <c r="H982" s="197"/>
      <c r="I982" s="197"/>
    </row>
    <row r="983" spans="8:9" s="138" customFormat="1" x14ac:dyDescent="0.35">
      <c r="H983" s="197"/>
      <c r="I983" s="197"/>
    </row>
    <row r="984" spans="8:9" s="138" customFormat="1" x14ac:dyDescent="0.35">
      <c r="H984" s="197"/>
      <c r="I984" s="197"/>
    </row>
    <row r="985" spans="8:9" s="138" customFormat="1" x14ac:dyDescent="0.35">
      <c r="H985" s="197"/>
      <c r="I985" s="197"/>
    </row>
    <row r="986" spans="8:9" s="138" customFormat="1" x14ac:dyDescent="0.35">
      <c r="H986" s="197"/>
      <c r="I986" s="197"/>
    </row>
    <row r="987" spans="8:9" s="138" customFormat="1" x14ac:dyDescent="0.35">
      <c r="H987" s="197"/>
      <c r="I987" s="197"/>
    </row>
    <row r="988" spans="8:9" s="138" customFormat="1" x14ac:dyDescent="0.35">
      <c r="H988" s="197"/>
      <c r="I988" s="197"/>
    </row>
    <row r="989" spans="8:9" s="138" customFormat="1" x14ac:dyDescent="0.35">
      <c r="H989" s="197"/>
      <c r="I989" s="197"/>
    </row>
    <row r="990" spans="8:9" s="138" customFormat="1" x14ac:dyDescent="0.35">
      <c r="H990" s="197"/>
      <c r="I990" s="197"/>
    </row>
    <row r="991" spans="8:9" s="138" customFormat="1" x14ac:dyDescent="0.35">
      <c r="H991" s="197"/>
      <c r="I991" s="197"/>
    </row>
    <row r="992" spans="8:9" s="138" customFormat="1" x14ac:dyDescent="0.35">
      <c r="H992" s="197"/>
      <c r="I992" s="197"/>
    </row>
    <row r="993" spans="8:9" s="138" customFormat="1" x14ac:dyDescent="0.35">
      <c r="H993" s="197"/>
      <c r="I993" s="197"/>
    </row>
    <row r="994" spans="8:9" s="138" customFormat="1" x14ac:dyDescent="0.35">
      <c r="H994" s="197"/>
      <c r="I994" s="197"/>
    </row>
    <row r="995" spans="8:9" s="138" customFormat="1" x14ac:dyDescent="0.35">
      <c r="H995" s="197"/>
      <c r="I995" s="197"/>
    </row>
    <row r="996" spans="8:9" s="138" customFormat="1" x14ac:dyDescent="0.35">
      <c r="H996" s="197"/>
      <c r="I996" s="197"/>
    </row>
    <row r="997" spans="8:9" s="138" customFormat="1" x14ac:dyDescent="0.35">
      <c r="H997" s="197"/>
      <c r="I997" s="197"/>
    </row>
    <row r="998" spans="8:9" s="138" customFormat="1" x14ac:dyDescent="0.35">
      <c r="H998" s="197"/>
      <c r="I998" s="197"/>
    </row>
    <row r="999" spans="8:9" s="138" customFormat="1" x14ac:dyDescent="0.35">
      <c r="H999" s="197"/>
      <c r="I999" s="197"/>
    </row>
    <row r="1000" spans="8:9" s="138" customFormat="1" x14ac:dyDescent="0.35">
      <c r="H1000" s="197"/>
      <c r="I1000" s="197"/>
    </row>
    <row r="1001" spans="8:9" s="138" customFormat="1" x14ac:dyDescent="0.35">
      <c r="H1001" s="197"/>
      <c r="I1001" s="197"/>
    </row>
    <row r="1002" spans="8:9" s="138" customFormat="1" x14ac:dyDescent="0.35">
      <c r="H1002" s="197"/>
      <c r="I1002" s="197"/>
    </row>
    <row r="1003" spans="8:9" s="138" customFormat="1" x14ac:dyDescent="0.35">
      <c r="H1003" s="197"/>
      <c r="I1003" s="197"/>
    </row>
    <row r="1004" spans="8:9" s="138" customFormat="1" x14ac:dyDescent="0.35">
      <c r="H1004" s="197"/>
      <c r="I1004" s="197"/>
    </row>
    <row r="1005" spans="8:9" s="138" customFormat="1" x14ac:dyDescent="0.35">
      <c r="H1005" s="197"/>
      <c r="I1005" s="197"/>
    </row>
    <row r="1006" spans="8:9" s="138" customFormat="1" x14ac:dyDescent="0.35">
      <c r="H1006" s="197"/>
      <c r="I1006" s="197"/>
    </row>
    <row r="1007" spans="8:9" s="138" customFormat="1" x14ac:dyDescent="0.35">
      <c r="H1007" s="197"/>
      <c r="I1007" s="197"/>
    </row>
    <row r="1008" spans="8:9" s="138" customFormat="1" x14ac:dyDescent="0.35">
      <c r="H1008" s="197"/>
      <c r="I1008" s="197"/>
    </row>
    <row r="1009" spans="8:9" s="138" customFormat="1" x14ac:dyDescent="0.35">
      <c r="H1009" s="197"/>
      <c r="I1009" s="197"/>
    </row>
    <row r="1010" spans="8:9" s="138" customFormat="1" x14ac:dyDescent="0.35">
      <c r="H1010" s="197"/>
      <c r="I1010" s="197"/>
    </row>
    <row r="1011" spans="8:9" s="138" customFormat="1" x14ac:dyDescent="0.35">
      <c r="H1011" s="197"/>
      <c r="I1011" s="197"/>
    </row>
    <row r="1012" spans="8:9" s="138" customFormat="1" x14ac:dyDescent="0.35">
      <c r="H1012" s="197"/>
      <c r="I1012" s="197"/>
    </row>
    <row r="1013" spans="8:9" s="138" customFormat="1" x14ac:dyDescent="0.35">
      <c r="H1013" s="197"/>
      <c r="I1013" s="197"/>
    </row>
    <row r="1014" spans="8:9" s="138" customFormat="1" x14ac:dyDescent="0.35">
      <c r="H1014" s="197"/>
      <c r="I1014" s="197"/>
    </row>
    <row r="1015" spans="8:9" s="138" customFormat="1" x14ac:dyDescent="0.35">
      <c r="H1015" s="197"/>
      <c r="I1015" s="197"/>
    </row>
    <row r="1016" spans="8:9" s="138" customFormat="1" x14ac:dyDescent="0.35">
      <c r="H1016" s="197"/>
      <c r="I1016" s="197"/>
    </row>
    <row r="1017" spans="8:9" s="138" customFormat="1" x14ac:dyDescent="0.35">
      <c r="H1017" s="197"/>
      <c r="I1017" s="197"/>
    </row>
    <row r="1018" spans="8:9" s="138" customFormat="1" x14ac:dyDescent="0.35">
      <c r="H1018" s="197"/>
      <c r="I1018" s="197"/>
    </row>
    <row r="1019" spans="8:9" s="138" customFormat="1" x14ac:dyDescent="0.35">
      <c r="H1019" s="197"/>
      <c r="I1019" s="197"/>
    </row>
    <row r="1020" spans="8:9" s="138" customFormat="1" x14ac:dyDescent="0.35">
      <c r="H1020" s="197"/>
      <c r="I1020" s="197"/>
    </row>
    <row r="1021" spans="8:9" s="138" customFormat="1" x14ac:dyDescent="0.35">
      <c r="H1021" s="197"/>
      <c r="I1021" s="197"/>
    </row>
    <row r="1022" spans="8:9" s="138" customFormat="1" x14ac:dyDescent="0.35">
      <c r="H1022" s="197"/>
      <c r="I1022" s="197"/>
    </row>
    <row r="1023" spans="8:9" s="138" customFormat="1" x14ac:dyDescent="0.35">
      <c r="H1023" s="197"/>
      <c r="I1023" s="197"/>
    </row>
    <row r="1024" spans="8:9" s="138" customFormat="1" x14ac:dyDescent="0.35">
      <c r="H1024" s="197"/>
      <c r="I1024" s="197"/>
    </row>
    <row r="1025" spans="8:9" s="138" customFormat="1" x14ac:dyDescent="0.35">
      <c r="H1025" s="197"/>
      <c r="I1025" s="197"/>
    </row>
    <row r="1026" spans="8:9" s="138" customFormat="1" x14ac:dyDescent="0.35">
      <c r="H1026" s="197"/>
      <c r="I1026" s="197"/>
    </row>
    <row r="1027" spans="8:9" s="138" customFormat="1" x14ac:dyDescent="0.35">
      <c r="H1027" s="197"/>
      <c r="I1027" s="197"/>
    </row>
    <row r="1028" spans="8:9" s="138" customFormat="1" x14ac:dyDescent="0.35">
      <c r="H1028" s="197"/>
      <c r="I1028" s="197"/>
    </row>
    <row r="1029" spans="8:9" s="138" customFormat="1" x14ac:dyDescent="0.35">
      <c r="H1029" s="197"/>
      <c r="I1029" s="197"/>
    </row>
    <row r="1030" spans="8:9" s="138" customFormat="1" x14ac:dyDescent="0.35">
      <c r="H1030" s="197"/>
      <c r="I1030" s="197"/>
    </row>
    <row r="1031" spans="8:9" s="138" customFormat="1" x14ac:dyDescent="0.35">
      <c r="H1031" s="197"/>
      <c r="I1031" s="197"/>
    </row>
    <row r="1032" spans="8:9" s="138" customFormat="1" x14ac:dyDescent="0.35">
      <c r="H1032" s="197"/>
      <c r="I1032" s="197"/>
    </row>
    <row r="1033" spans="8:9" s="138" customFormat="1" x14ac:dyDescent="0.35">
      <c r="H1033" s="197"/>
      <c r="I1033" s="197"/>
    </row>
    <row r="1034" spans="8:9" s="138" customFormat="1" x14ac:dyDescent="0.35">
      <c r="H1034" s="197"/>
      <c r="I1034" s="197"/>
    </row>
    <row r="1035" spans="8:9" s="138" customFormat="1" x14ac:dyDescent="0.35">
      <c r="H1035" s="197"/>
      <c r="I1035" s="197"/>
    </row>
    <row r="1036" spans="8:9" s="138" customFormat="1" x14ac:dyDescent="0.35">
      <c r="H1036" s="197"/>
      <c r="I1036" s="197"/>
    </row>
    <row r="1037" spans="8:9" s="138" customFormat="1" x14ac:dyDescent="0.35">
      <c r="H1037" s="197"/>
      <c r="I1037" s="197"/>
    </row>
    <row r="1038" spans="8:9" s="138" customFormat="1" x14ac:dyDescent="0.35">
      <c r="H1038" s="197"/>
      <c r="I1038" s="197"/>
    </row>
    <row r="1039" spans="8:9" s="138" customFormat="1" x14ac:dyDescent="0.35">
      <c r="H1039" s="197"/>
      <c r="I1039" s="197"/>
    </row>
    <row r="1040" spans="8:9" s="138" customFormat="1" x14ac:dyDescent="0.35">
      <c r="H1040" s="197"/>
      <c r="I1040" s="197"/>
    </row>
    <row r="1041" spans="8:9" s="138" customFormat="1" x14ac:dyDescent="0.35">
      <c r="H1041" s="197"/>
      <c r="I1041" s="197"/>
    </row>
    <row r="1042" spans="8:9" s="138" customFormat="1" x14ac:dyDescent="0.35">
      <c r="H1042" s="197"/>
      <c r="I1042" s="197"/>
    </row>
    <row r="1043" spans="8:9" s="138" customFormat="1" x14ac:dyDescent="0.35">
      <c r="H1043" s="197"/>
      <c r="I1043" s="197"/>
    </row>
    <row r="1044" spans="8:9" s="138" customFormat="1" x14ac:dyDescent="0.35">
      <c r="H1044" s="197"/>
      <c r="I1044" s="197"/>
    </row>
    <row r="1045" spans="8:9" s="138" customFormat="1" x14ac:dyDescent="0.35">
      <c r="H1045" s="197"/>
      <c r="I1045" s="197"/>
    </row>
    <row r="1046" spans="8:9" s="138" customFormat="1" x14ac:dyDescent="0.35">
      <c r="H1046" s="197"/>
      <c r="I1046" s="197"/>
    </row>
    <row r="1047" spans="8:9" s="138" customFormat="1" x14ac:dyDescent="0.35">
      <c r="H1047" s="197"/>
      <c r="I1047" s="197"/>
    </row>
    <row r="1048" spans="8:9" s="138" customFormat="1" x14ac:dyDescent="0.35">
      <c r="H1048" s="197"/>
      <c r="I1048" s="197"/>
    </row>
    <row r="1049" spans="8:9" s="138" customFormat="1" x14ac:dyDescent="0.35">
      <c r="H1049" s="197"/>
      <c r="I1049" s="197"/>
    </row>
    <row r="1050" spans="8:9" s="138" customFormat="1" x14ac:dyDescent="0.35">
      <c r="H1050" s="197"/>
      <c r="I1050" s="197"/>
    </row>
    <row r="1051" spans="8:9" s="138" customFormat="1" x14ac:dyDescent="0.35">
      <c r="H1051" s="197"/>
      <c r="I1051" s="197"/>
    </row>
    <row r="1052" spans="8:9" s="138" customFormat="1" x14ac:dyDescent="0.35">
      <c r="H1052" s="197"/>
      <c r="I1052" s="197"/>
    </row>
    <row r="1053" spans="8:9" s="138" customFormat="1" x14ac:dyDescent="0.35">
      <c r="H1053" s="197"/>
      <c r="I1053" s="197"/>
    </row>
    <row r="1054" spans="8:9" s="138" customFormat="1" x14ac:dyDescent="0.35">
      <c r="H1054" s="197"/>
      <c r="I1054" s="197"/>
    </row>
    <row r="1055" spans="8:9" s="138" customFormat="1" x14ac:dyDescent="0.35">
      <c r="H1055" s="197"/>
      <c r="I1055" s="197"/>
    </row>
    <row r="1056" spans="8:9" s="138" customFormat="1" x14ac:dyDescent="0.35">
      <c r="H1056" s="197"/>
      <c r="I1056" s="197"/>
    </row>
    <row r="1057" spans="8:9" s="138" customFormat="1" x14ac:dyDescent="0.35">
      <c r="H1057" s="197"/>
      <c r="I1057" s="197"/>
    </row>
    <row r="1058" spans="8:9" s="138" customFormat="1" x14ac:dyDescent="0.35">
      <c r="H1058" s="197"/>
      <c r="I1058" s="197"/>
    </row>
    <row r="1059" spans="8:9" s="138" customFormat="1" x14ac:dyDescent="0.35">
      <c r="H1059" s="197"/>
      <c r="I1059" s="197"/>
    </row>
    <row r="1060" spans="8:9" s="138" customFormat="1" x14ac:dyDescent="0.35">
      <c r="H1060" s="197"/>
      <c r="I1060" s="197"/>
    </row>
    <row r="1061" spans="8:9" s="138" customFormat="1" x14ac:dyDescent="0.35">
      <c r="H1061" s="197"/>
      <c r="I1061" s="197"/>
    </row>
    <row r="1062" spans="8:9" s="138" customFormat="1" x14ac:dyDescent="0.35">
      <c r="H1062" s="197"/>
      <c r="I1062" s="197"/>
    </row>
    <row r="1063" spans="8:9" s="138" customFormat="1" x14ac:dyDescent="0.35">
      <c r="H1063" s="197"/>
      <c r="I1063" s="197"/>
    </row>
    <row r="1064" spans="8:9" s="138" customFormat="1" x14ac:dyDescent="0.35">
      <c r="H1064" s="197"/>
      <c r="I1064" s="197"/>
    </row>
    <row r="1065" spans="8:9" s="138" customFormat="1" x14ac:dyDescent="0.35">
      <c r="H1065" s="197"/>
      <c r="I1065" s="197"/>
    </row>
    <row r="1066" spans="8:9" s="138" customFormat="1" x14ac:dyDescent="0.35">
      <c r="H1066" s="197"/>
      <c r="I1066" s="197"/>
    </row>
    <row r="1067" spans="8:9" s="138" customFormat="1" x14ac:dyDescent="0.35">
      <c r="H1067" s="197"/>
      <c r="I1067" s="197"/>
    </row>
    <row r="1068" spans="8:9" s="138" customFormat="1" x14ac:dyDescent="0.35">
      <c r="H1068" s="197"/>
      <c r="I1068" s="197"/>
    </row>
    <row r="1069" spans="8:9" s="138" customFormat="1" x14ac:dyDescent="0.35">
      <c r="H1069" s="197"/>
      <c r="I1069" s="197"/>
    </row>
    <row r="1070" spans="8:9" s="138" customFormat="1" x14ac:dyDescent="0.35">
      <c r="H1070" s="197"/>
      <c r="I1070" s="197"/>
    </row>
    <row r="1071" spans="8:9" s="138" customFormat="1" x14ac:dyDescent="0.35">
      <c r="H1071" s="197"/>
      <c r="I1071" s="197"/>
    </row>
    <row r="1072" spans="8:9" s="138" customFormat="1" x14ac:dyDescent="0.35">
      <c r="H1072" s="197"/>
      <c r="I1072" s="197"/>
    </row>
    <row r="1073" spans="8:9" s="138" customFormat="1" x14ac:dyDescent="0.35">
      <c r="H1073" s="197"/>
      <c r="I1073" s="197"/>
    </row>
    <row r="1074" spans="8:9" s="138" customFormat="1" x14ac:dyDescent="0.35">
      <c r="H1074" s="197"/>
      <c r="I1074" s="197"/>
    </row>
    <row r="1075" spans="8:9" s="138" customFormat="1" x14ac:dyDescent="0.35">
      <c r="H1075" s="197"/>
      <c r="I1075" s="197"/>
    </row>
    <row r="1076" spans="8:9" s="138" customFormat="1" x14ac:dyDescent="0.35">
      <c r="H1076" s="197"/>
      <c r="I1076" s="197"/>
    </row>
    <row r="1077" spans="8:9" s="138" customFormat="1" x14ac:dyDescent="0.35">
      <c r="H1077" s="197"/>
      <c r="I1077" s="197"/>
    </row>
    <row r="1078" spans="8:9" s="138" customFormat="1" x14ac:dyDescent="0.35">
      <c r="H1078" s="197"/>
      <c r="I1078" s="197"/>
    </row>
    <row r="1079" spans="8:9" s="138" customFormat="1" x14ac:dyDescent="0.35">
      <c r="H1079" s="197"/>
      <c r="I1079" s="197"/>
    </row>
    <row r="1080" spans="8:9" s="138" customFormat="1" x14ac:dyDescent="0.35">
      <c r="H1080" s="197"/>
      <c r="I1080" s="197"/>
    </row>
    <row r="1081" spans="8:9" s="138" customFormat="1" x14ac:dyDescent="0.35">
      <c r="H1081" s="197"/>
      <c r="I1081" s="197"/>
    </row>
    <row r="1082" spans="8:9" s="138" customFormat="1" x14ac:dyDescent="0.35">
      <c r="H1082" s="197"/>
      <c r="I1082" s="197"/>
    </row>
    <row r="1083" spans="8:9" s="138" customFormat="1" x14ac:dyDescent="0.35">
      <c r="H1083" s="197"/>
      <c r="I1083" s="197"/>
    </row>
    <row r="1084" spans="8:9" s="138" customFormat="1" x14ac:dyDescent="0.35">
      <c r="H1084" s="197"/>
      <c r="I1084" s="197"/>
    </row>
    <row r="1085" spans="8:9" s="138" customFormat="1" x14ac:dyDescent="0.35">
      <c r="H1085" s="197"/>
      <c r="I1085" s="197"/>
    </row>
    <row r="1086" spans="8:9" s="138" customFormat="1" x14ac:dyDescent="0.35">
      <c r="H1086" s="197"/>
      <c r="I1086" s="197"/>
    </row>
    <row r="1087" spans="8:9" s="138" customFormat="1" x14ac:dyDescent="0.35">
      <c r="H1087" s="197"/>
      <c r="I1087" s="197"/>
    </row>
    <row r="1088" spans="8:9" s="138" customFormat="1" x14ac:dyDescent="0.35">
      <c r="H1088" s="197"/>
      <c r="I1088" s="197"/>
    </row>
    <row r="1089" spans="8:9" s="138" customFormat="1" x14ac:dyDescent="0.35">
      <c r="H1089" s="197"/>
      <c r="I1089" s="197"/>
    </row>
    <row r="1090" spans="8:9" s="138" customFormat="1" x14ac:dyDescent="0.35">
      <c r="H1090" s="197"/>
      <c r="I1090" s="197"/>
    </row>
    <row r="1091" spans="8:9" s="138" customFormat="1" x14ac:dyDescent="0.35">
      <c r="H1091" s="197"/>
      <c r="I1091" s="197"/>
    </row>
    <row r="1092" spans="8:9" s="138" customFormat="1" x14ac:dyDescent="0.35">
      <c r="H1092" s="197"/>
      <c r="I1092" s="197"/>
    </row>
    <row r="1093" spans="8:9" s="138" customFormat="1" x14ac:dyDescent="0.35">
      <c r="H1093" s="197"/>
      <c r="I1093" s="197"/>
    </row>
    <row r="1094" spans="8:9" s="138" customFormat="1" x14ac:dyDescent="0.35">
      <c r="H1094" s="197"/>
      <c r="I1094" s="197"/>
    </row>
    <row r="1095" spans="8:9" s="138" customFormat="1" x14ac:dyDescent="0.35">
      <c r="H1095" s="197"/>
      <c r="I1095" s="197"/>
    </row>
    <row r="1096" spans="8:9" s="138" customFormat="1" x14ac:dyDescent="0.35">
      <c r="H1096" s="197"/>
      <c r="I1096" s="197"/>
    </row>
    <row r="1097" spans="8:9" s="138" customFormat="1" x14ac:dyDescent="0.35">
      <c r="H1097" s="197"/>
      <c r="I1097" s="197"/>
    </row>
    <row r="1098" spans="8:9" s="138" customFormat="1" x14ac:dyDescent="0.35">
      <c r="H1098" s="197"/>
      <c r="I1098" s="197"/>
    </row>
    <row r="1099" spans="8:9" s="138" customFormat="1" x14ac:dyDescent="0.35">
      <c r="H1099" s="197"/>
      <c r="I1099" s="197"/>
    </row>
    <row r="1100" spans="8:9" s="138" customFormat="1" x14ac:dyDescent="0.35">
      <c r="H1100" s="197"/>
      <c r="I1100" s="197"/>
    </row>
    <row r="1101" spans="8:9" s="138" customFormat="1" x14ac:dyDescent="0.35">
      <c r="H1101" s="197"/>
      <c r="I1101" s="197"/>
    </row>
    <row r="1102" spans="8:9" s="138" customFormat="1" x14ac:dyDescent="0.35">
      <c r="H1102" s="197"/>
      <c r="I1102" s="197"/>
    </row>
    <row r="1103" spans="8:9" s="138" customFormat="1" x14ac:dyDescent="0.35">
      <c r="H1103" s="197"/>
      <c r="I1103" s="197"/>
    </row>
    <row r="1104" spans="8:9" s="138" customFormat="1" x14ac:dyDescent="0.35">
      <c r="H1104" s="197"/>
      <c r="I1104" s="197"/>
    </row>
    <row r="1105" spans="8:9" s="138" customFormat="1" x14ac:dyDescent="0.35">
      <c r="H1105" s="197"/>
      <c r="I1105" s="197"/>
    </row>
    <row r="1106" spans="8:9" s="138" customFormat="1" x14ac:dyDescent="0.35">
      <c r="H1106" s="197"/>
      <c r="I1106" s="197"/>
    </row>
    <row r="1107" spans="8:9" s="138" customFormat="1" x14ac:dyDescent="0.35">
      <c r="H1107" s="197"/>
      <c r="I1107" s="197"/>
    </row>
    <row r="1108" spans="8:9" s="138" customFormat="1" x14ac:dyDescent="0.35">
      <c r="H1108" s="197"/>
      <c r="I1108" s="197"/>
    </row>
    <row r="1109" spans="8:9" s="138" customFormat="1" x14ac:dyDescent="0.35">
      <c r="H1109" s="197"/>
      <c r="I1109" s="197"/>
    </row>
    <row r="1110" spans="8:9" s="138" customFormat="1" x14ac:dyDescent="0.35">
      <c r="H1110" s="197"/>
      <c r="I1110" s="197"/>
    </row>
    <row r="1111" spans="8:9" s="138" customFormat="1" x14ac:dyDescent="0.35">
      <c r="H1111" s="197"/>
      <c r="I1111" s="197"/>
    </row>
    <row r="1112" spans="8:9" s="138" customFormat="1" x14ac:dyDescent="0.35">
      <c r="H1112" s="197"/>
      <c r="I1112" s="197"/>
    </row>
    <row r="1113" spans="8:9" s="138" customFormat="1" x14ac:dyDescent="0.35">
      <c r="H1113" s="197"/>
      <c r="I1113" s="197"/>
    </row>
    <row r="1114" spans="8:9" s="138" customFormat="1" x14ac:dyDescent="0.35">
      <c r="H1114" s="197"/>
      <c r="I1114" s="197"/>
    </row>
    <row r="1115" spans="8:9" s="138" customFormat="1" x14ac:dyDescent="0.35">
      <c r="H1115" s="197"/>
      <c r="I1115" s="197"/>
    </row>
    <row r="1116" spans="8:9" s="138" customFormat="1" x14ac:dyDescent="0.35">
      <c r="H1116" s="197"/>
      <c r="I1116" s="197"/>
    </row>
    <row r="1117" spans="8:9" s="138" customFormat="1" x14ac:dyDescent="0.35">
      <c r="H1117" s="197"/>
      <c r="I1117" s="197"/>
    </row>
    <row r="1118" spans="8:9" s="138" customFormat="1" x14ac:dyDescent="0.35">
      <c r="H1118" s="197"/>
      <c r="I1118" s="197"/>
    </row>
    <row r="1119" spans="8:9" s="138" customFormat="1" x14ac:dyDescent="0.35">
      <c r="H1119" s="197"/>
      <c r="I1119" s="197"/>
    </row>
    <row r="1120" spans="8:9" s="138" customFormat="1" x14ac:dyDescent="0.35">
      <c r="H1120" s="197"/>
      <c r="I1120" s="197"/>
    </row>
    <row r="1121" spans="8:9" s="138" customFormat="1" x14ac:dyDescent="0.35">
      <c r="H1121" s="197"/>
      <c r="I1121" s="197"/>
    </row>
    <row r="1122" spans="8:9" s="138" customFormat="1" x14ac:dyDescent="0.35">
      <c r="H1122" s="197"/>
      <c r="I1122" s="197"/>
    </row>
    <row r="1123" spans="8:9" s="138" customFormat="1" x14ac:dyDescent="0.35">
      <c r="H1123" s="197"/>
      <c r="I1123" s="197"/>
    </row>
    <row r="1124" spans="8:9" s="138" customFormat="1" x14ac:dyDescent="0.35">
      <c r="H1124" s="197"/>
      <c r="I1124" s="197"/>
    </row>
    <row r="1125" spans="8:9" s="138" customFormat="1" x14ac:dyDescent="0.35">
      <c r="H1125" s="197"/>
      <c r="I1125" s="197"/>
    </row>
    <row r="1126" spans="8:9" s="138" customFormat="1" x14ac:dyDescent="0.35">
      <c r="H1126" s="197"/>
      <c r="I1126" s="197"/>
    </row>
    <row r="1127" spans="8:9" s="138" customFormat="1" x14ac:dyDescent="0.35">
      <c r="H1127" s="197"/>
      <c r="I1127" s="197"/>
    </row>
    <row r="1128" spans="8:9" s="138" customFormat="1" x14ac:dyDescent="0.35">
      <c r="H1128" s="197"/>
      <c r="I1128" s="197"/>
    </row>
    <row r="1129" spans="8:9" s="138" customFormat="1" x14ac:dyDescent="0.35">
      <c r="H1129" s="197"/>
      <c r="I1129" s="197"/>
    </row>
    <row r="1130" spans="8:9" s="138" customFormat="1" x14ac:dyDescent="0.35">
      <c r="H1130" s="197"/>
      <c r="I1130" s="197"/>
    </row>
    <row r="1131" spans="8:9" s="138" customFormat="1" x14ac:dyDescent="0.35">
      <c r="H1131" s="197"/>
      <c r="I1131" s="197"/>
    </row>
    <row r="1132" spans="8:9" s="138" customFormat="1" x14ac:dyDescent="0.35">
      <c r="H1132" s="197"/>
      <c r="I1132" s="197"/>
    </row>
    <row r="1133" spans="8:9" s="138" customFormat="1" x14ac:dyDescent="0.35">
      <c r="H1133" s="197"/>
      <c r="I1133" s="197"/>
    </row>
    <row r="1134" spans="8:9" s="138" customFormat="1" x14ac:dyDescent="0.35">
      <c r="H1134" s="197"/>
      <c r="I1134" s="197"/>
    </row>
    <row r="1135" spans="8:9" s="138" customFormat="1" x14ac:dyDescent="0.35">
      <c r="H1135" s="197"/>
      <c r="I1135" s="197"/>
    </row>
    <row r="1136" spans="8:9" s="138" customFormat="1" x14ac:dyDescent="0.35">
      <c r="H1136" s="197"/>
      <c r="I1136" s="197"/>
    </row>
    <row r="1137" spans="8:9" s="138" customFormat="1" x14ac:dyDescent="0.35">
      <c r="H1137" s="197"/>
      <c r="I1137" s="197"/>
    </row>
    <row r="1138" spans="8:9" s="138" customFormat="1" x14ac:dyDescent="0.35">
      <c r="H1138" s="197"/>
      <c r="I1138" s="197"/>
    </row>
    <row r="1139" spans="8:9" s="138" customFormat="1" x14ac:dyDescent="0.35">
      <c r="H1139" s="197"/>
      <c r="I1139" s="197"/>
    </row>
    <row r="1140" spans="8:9" s="138" customFormat="1" x14ac:dyDescent="0.35">
      <c r="H1140" s="197"/>
      <c r="I1140" s="197"/>
    </row>
    <row r="1141" spans="8:9" s="138" customFormat="1" x14ac:dyDescent="0.35">
      <c r="H1141" s="197"/>
      <c r="I1141" s="197"/>
    </row>
    <row r="1142" spans="8:9" s="138" customFormat="1" x14ac:dyDescent="0.35">
      <c r="H1142" s="197"/>
      <c r="I1142" s="197"/>
    </row>
    <row r="1143" spans="8:9" s="138" customFormat="1" x14ac:dyDescent="0.35">
      <c r="H1143" s="197"/>
      <c r="I1143" s="197"/>
    </row>
    <row r="1144" spans="8:9" s="138" customFormat="1" x14ac:dyDescent="0.35">
      <c r="H1144" s="197"/>
      <c r="I1144" s="197"/>
    </row>
    <row r="1145" spans="8:9" s="138" customFormat="1" x14ac:dyDescent="0.35">
      <c r="H1145" s="197"/>
      <c r="I1145" s="197"/>
    </row>
    <row r="1146" spans="8:9" s="138" customFormat="1" x14ac:dyDescent="0.35">
      <c r="H1146" s="197"/>
      <c r="I1146" s="197"/>
    </row>
    <row r="1147" spans="8:9" s="138" customFormat="1" x14ac:dyDescent="0.35">
      <c r="H1147" s="197"/>
      <c r="I1147" s="197"/>
    </row>
    <row r="1148" spans="8:9" s="138" customFormat="1" x14ac:dyDescent="0.35">
      <c r="H1148" s="197"/>
      <c r="I1148" s="197"/>
    </row>
    <row r="1149" spans="8:9" s="138" customFormat="1" x14ac:dyDescent="0.35">
      <c r="H1149" s="197"/>
      <c r="I1149" s="197"/>
    </row>
    <row r="1150" spans="8:9" s="138" customFormat="1" x14ac:dyDescent="0.35">
      <c r="H1150" s="197"/>
      <c r="I1150" s="197"/>
    </row>
    <row r="1151" spans="8:9" s="138" customFormat="1" x14ac:dyDescent="0.35">
      <c r="H1151" s="197"/>
      <c r="I1151" s="197"/>
    </row>
    <row r="1152" spans="8:9" s="138" customFormat="1" x14ac:dyDescent="0.35">
      <c r="H1152" s="197"/>
      <c r="I1152" s="197"/>
    </row>
    <row r="1153" spans="8:9" s="138" customFormat="1" x14ac:dyDescent="0.35">
      <c r="H1153" s="197"/>
      <c r="I1153" s="197"/>
    </row>
    <row r="1154" spans="8:9" s="138" customFormat="1" x14ac:dyDescent="0.35">
      <c r="H1154" s="197"/>
      <c r="I1154" s="197"/>
    </row>
    <row r="1155" spans="8:9" s="138" customFormat="1" x14ac:dyDescent="0.35">
      <c r="H1155" s="197"/>
      <c r="I1155" s="197"/>
    </row>
    <row r="1156" spans="8:9" s="138" customFormat="1" x14ac:dyDescent="0.35">
      <c r="H1156" s="197"/>
      <c r="I1156" s="197"/>
    </row>
    <row r="1157" spans="8:9" s="138" customFormat="1" x14ac:dyDescent="0.35">
      <c r="H1157" s="197"/>
      <c r="I1157" s="197"/>
    </row>
    <row r="1158" spans="8:9" s="138" customFormat="1" x14ac:dyDescent="0.35">
      <c r="H1158" s="197"/>
      <c r="I1158" s="197"/>
    </row>
    <row r="1159" spans="8:9" s="138" customFormat="1" x14ac:dyDescent="0.35">
      <c r="H1159" s="197"/>
      <c r="I1159" s="197"/>
    </row>
    <row r="1160" spans="8:9" s="138" customFormat="1" x14ac:dyDescent="0.35">
      <c r="H1160" s="197"/>
      <c r="I1160" s="197"/>
    </row>
    <row r="1161" spans="8:9" s="138" customFormat="1" x14ac:dyDescent="0.35">
      <c r="H1161" s="197"/>
      <c r="I1161" s="197"/>
    </row>
    <row r="1162" spans="8:9" s="138" customFormat="1" x14ac:dyDescent="0.35">
      <c r="H1162" s="197"/>
      <c r="I1162" s="197"/>
    </row>
    <row r="1163" spans="8:9" s="138" customFormat="1" x14ac:dyDescent="0.35">
      <c r="H1163" s="197"/>
      <c r="I1163" s="197"/>
    </row>
    <row r="1164" spans="8:9" s="138" customFormat="1" x14ac:dyDescent="0.35">
      <c r="H1164" s="197"/>
      <c r="I1164" s="197"/>
    </row>
    <row r="1165" spans="8:9" s="138" customFormat="1" x14ac:dyDescent="0.35">
      <c r="H1165" s="197"/>
      <c r="I1165" s="197"/>
    </row>
    <row r="1166" spans="8:9" s="138" customFormat="1" x14ac:dyDescent="0.35">
      <c r="H1166" s="197"/>
      <c r="I1166" s="197"/>
    </row>
    <row r="1167" spans="8:9" s="138" customFormat="1" x14ac:dyDescent="0.35">
      <c r="H1167" s="197"/>
      <c r="I1167" s="197"/>
    </row>
    <row r="1168" spans="8:9" s="138" customFormat="1" x14ac:dyDescent="0.35">
      <c r="H1168" s="197"/>
      <c r="I1168" s="197"/>
    </row>
    <row r="1169" spans="8:9" s="138" customFormat="1" x14ac:dyDescent="0.35">
      <c r="H1169" s="197"/>
      <c r="I1169" s="197"/>
    </row>
    <row r="1170" spans="8:9" s="138" customFormat="1" x14ac:dyDescent="0.35">
      <c r="H1170" s="197"/>
      <c r="I1170" s="197"/>
    </row>
    <row r="1171" spans="8:9" s="138" customFormat="1" x14ac:dyDescent="0.35">
      <c r="H1171" s="197"/>
      <c r="I1171" s="197"/>
    </row>
    <row r="1172" spans="8:9" s="138" customFormat="1" x14ac:dyDescent="0.35">
      <c r="H1172" s="197"/>
      <c r="I1172" s="197"/>
    </row>
    <row r="1173" spans="8:9" s="138" customFormat="1" x14ac:dyDescent="0.35">
      <c r="H1173" s="197"/>
      <c r="I1173" s="197"/>
    </row>
    <row r="1174" spans="8:9" s="138" customFormat="1" x14ac:dyDescent="0.35">
      <c r="H1174" s="197"/>
      <c r="I1174" s="197"/>
    </row>
    <row r="1175" spans="8:9" s="138" customFormat="1" x14ac:dyDescent="0.35">
      <c r="H1175" s="197"/>
      <c r="I1175" s="197"/>
    </row>
    <row r="1176" spans="8:9" s="138" customFormat="1" x14ac:dyDescent="0.35">
      <c r="H1176" s="197"/>
      <c r="I1176" s="197"/>
    </row>
    <row r="1177" spans="8:9" s="138" customFormat="1" x14ac:dyDescent="0.35">
      <c r="H1177" s="197"/>
      <c r="I1177" s="197"/>
    </row>
    <row r="1178" spans="8:9" s="138" customFormat="1" x14ac:dyDescent="0.35">
      <c r="H1178" s="197"/>
      <c r="I1178" s="197"/>
    </row>
    <row r="1179" spans="8:9" s="138" customFormat="1" x14ac:dyDescent="0.35">
      <c r="H1179" s="197"/>
      <c r="I1179" s="197"/>
    </row>
    <row r="1180" spans="8:9" s="138" customFormat="1" x14ac:dyDescent="0.35">
      <c r="H1180" s="197"/>
      <c r="I1180" s="197"/>
    </row>
    <row r="1181" spans="8:9" s="138" customFormat="1" x14ac:dyDescent="0.35">
      <c r="H1181" s="197"/>
      <c r="I1181" s="197"/>
    </row>
    <row r="1182" spans="8:9" s="138" customFormat="1" x14ac:dyDescent="0.35">
      <c r="H1182" s="197"/>
      <c r="I1182" s="197"/>
    </row>
    <row r="1183" spans="8:9" s="138" customFormat="1" x14ac:dyDescent="0.35">
      <c r="H1183" s="197"/>
      <c r="I1183" s="197"/>
    </row>
    <row r="1184" spans="8:9" s="138" customFormat="1" x14ac:dyDescent="0.35">
      <c r="H1184" s="197"/>
      <c r="I1184" s="197"/>
    </row>
    <row r="1185" spans="8:9" s="138" customFormat="1" x14ac:dyDescent="0.35">
      <c r="H1185" s="197"/>
      <c r="I1185" s="197"/>
    </row>
    <row r="1186" spans="8:9" s="138" customFormat="1" x14ac:dyDescent="0.35">
      <c r="H1186" s="197"/>
      <c r="I1186" s="197"/>
    </row>
    <row r="1187" spans="8:9" s="138" customFormat="1" x14ac:dyDescent="0.35">
      <c r="H1187" s="197"/>
      <c r="I1187" s="197"/>
    </row>
    <row r="1188" spans="8:9" s="138" customFormat="1" x14ac:dyDescent="0.35">
      <c r="H1188" s="197"/>
      <c r="I1188" s="197"/>
    </row>
    <row r="1189" spans="8:9" s="138" customFormat="1" x14ac:dyDescent="0.35">
      <c r="H1189" s="197"/>
      <c r="I1189" s="197"/>
    </row>
    <row r="1190" spans="8:9" s="138" customFormat="1" x14ac:dyDescent="0.35">
      <c r="H1190" s="197"/>
      <c r="I1190" s="197"/>
    </row>
    <row r="1191" spans="8:9" s="138" customFormat="1" x14ac:dyDescent="0.35">
      <c r="H1191" s="197"/>
      <c r="I1191" s="197"/>
    </row>
    <row r="1192" spans="8:9" s="138" customFormat="1" x14ac:dyDescent="0.35">
      <c r="H1192" s="197"/>
      <c r="I1192" s="197"/>
    </row>
    <row r="1193" spans="8:9" s="138" customFormat="1" x14ac:dyDescent="0.35">
      <c r="H1193" s="197"/>
      <c r="I1193" s="197"/>
    </row>
    <row r="1194" spans="8:9" s="138" customFormat="1" x14ac:dyDescent="0.35">
      <c r="H1194" s="197"/>
      <c r="I1194" s="197"/>
    </row>
    <row r="1195" spans="8:9" s="138" customFormat="1" x14ac:dyDescent="0.35">
      <c r="H1195" s="197"/>
      <c r="I1195" s="197"/>
    </row>
    <row r="1196" spans="8:9" s="138" customFormat="1" x14ac:dyDescent="0.35">
      <c r="H1196" s="197"/>
      <c r="I1196" s="197"/>
    </row>
    <row r="1197" spans="8:9" s="138" customFormat="1" x14ac:dyDescent="0.35">
      <c r="H1197" s="197"/>
      <c r="I1197" s="197"/>
    </row>
    <row r="1198" spans="8:9" s="138" customFormat="1" x14ac:dyDescent="0.35">
      <c r="H1198" s="197"/>
      <c r="I1198" s="197"/>
    </row>
    <row r="1199" spans="8:9" s="138" customFormat="1" x14ac:dyDescent="0.35">
      <c r="H1199" s="197"/>
      <c r="I1199" s="197"/>
    </row>
    <row r="1200" spans="8:9" s="138" customFormat="1" x14ac:dyDescent="0.35">
      <c r="H1200" s="197"/>
      <c r="I1200" s="197"/>
    </row>
    <row r="1201" spans="8:9" s="138" customFormat="1" x14ac:dyDescent="0.35">
      <c r="H1201" s="197"/>
      <c r="I1201" s="197"/>
    </row>
    <row r="1202" spans="8:9" s="138" customFormat="1" x14ac:dyDescent="0.35">
      <c r="H1202" s="197"/>
      <c r="I1202" s="197"/>
    </row>
    <row r="1203" spans="8:9" s="138" customFormat="1" x14ac:dyDescent="0.35">
      <c r="H1203" s="197"/>
      <c r="I1203" s="197"/>
    </row>
    <row r="1204" spans="8:9" s="138" customFormat="1" x14ac:dyDescent="0.35">
      <c r="H1204" s="197"/>
      <c r="I1204" s="197"/>
    </row>
    <row r="1205" spans="8:9" s="138" customFormat="1" x14ac:dyDescent="0.35">
      <c r="H1205" s="197"/>
      <c r="I1205" s="197"/>
    </row>
    <row r="1206" spans="8:9" s="138" customFormat="1" x14ac:dyDescent="0.35">
      <c r="H1206" s="197"/>
      <c r="I1206" s="197"/>
    </row>
    <row r="1207" spans="8:9" s="138" customFormat="1" x14ac:dyDescent="0.35">
      <c r="H1207" s="197"/>
      <c r="I1207" s="197"/>
    </row>
    <row r="1208" spans="8:9" s="138" customFormat="1" x14ac:dyDescent="0.35">
      <c r="H1208" s="197"/>
      <c r="I1208" s="197"/>
    </row>
    <row r="1209" spans="8:9" s="138" customFormat="1" x14ac:dyDescent="0.35">
      <c r="H1209" s="197"/>
      <c r="I1209" s="197"/>
    </row>
    <row r="1210" spans="8:9" s="138" customFormat="1" x14ac:dyDescent="0.35">
      <c r="H1210" s="197"/>
      <c r="I1210" s="197"/>
    </row>
    <row r="1211" spans="8:9" s="138" customFormat="1" x14ac:dyDescent="0.35">
      <c r="H1211" s="197"/>
      <c r="I1211" s="197"/>
    </row>
    <row r="1212" spans="8:9" s="138" customFormat="1" x14ac:dyDescent="0.35">
      <c r="H1212" s="197"/>
      <c r="I1212" s="197"/>
    </row>
    <row r="1213" spans="8:9" s="138" customFormat="1" x14ac:dyDescent="0.35">
      <c r="H1213" s="197"/>
      <c r="I1213" s="197"/>
    </row>
    <row r="1214" spans="8:9" s="138" customFormat="1" x14ac:dyDescent="0.35">
      <c r="H1214" s="197"/>
      <c r="I1214" s="197"/>
    </row>
    <row r="1215" spans="8:9" s="138" customFormat="1" x14ac:dyDescent="0.35">
      <c r="H1215" s="197"/>
      <c r="I1215" s="197"/>
    </row>
    <row r="1216" spans="8:9" s="138" customFormat="1" x14ac:dyDescent="0.35">
      <c r="H1216" s="197"/>
      <c r="I1216" s="197"/>
    </row>
    <row r="1217" spans="8:9" s="138" customFormat="1" x14ac:dyDescent="0.35">
      <c r="H1217" s="197"/>
      <c r="I1217" s="197"/>
    </row>
    <row r="1218" spans="8:9" s="138" customFormat="1" x14ac:dyDescent="0.35">
      <c r="H1218" s="197"/>
      <c r="I1218" s="197"/>
    </row>
    <row r="1219" spans="8:9" s="138" customFormat="1" x14ac:dyDescent="0.35">
      <c r="H1219" s="197"/>
      <c r="I1219" s="197"/>
    </row>
    <row r="1220" spans="8:9" s="138" customFormat="1" x14ac:dyDescent="0.35">
      <c r="H1220" s="197"/>
      <c r="I1220" s="197"/>
    </row>
    <row r="1221" spans="8:9" s="138" customFormat="1" x14ac:dyDescent="0.35">
      <c r="H1221" s="197"/>
      <c r="I1221" s="197"/>
    </row>
    <row r="1222" spans="8:9" s="138" customFormat="1" x14ac:dyDescent="0.35">
      <c r="H1222" s="197"/>
      <c r="I1222" s="197"/>
    </row>
    <row r="1223" spans="8:9" s="138" customFormat="1" x14ac:dyDescent="0.35">
      <c r="H1223" s="197"/>
      <c r="I1223" s="197"/>
    </row>
    <row r="1224" spans="8:9" s="138" customFormat="1" x14ac:dyDescent="0.35">
      <c r="H1224" s="197"/>
      <c r="I1224" s="197"/>
    </row>
    <row r="1225" spans="8:9" s="138" customFormat="1" x14ac:dyDescent="0.35">
      <c r="H1225" s="197"/>
      <c r="I1225" s="197"/>
    </row>
    <row r="1226" spans="8:9" s="138" customFormat="1" x14ac:dyDescent="0.35">
      <c r="H1226" s="197"/>
      <c r="I1226" s="197"/>
    </row>
    <row r="1227" spans="8:9" s="138" customFormat="1" x14ac:dyDescent="0.35">
      <c r="H1227" s="197"/>
      <c r="I1227" s="197"/>
    </row>
    <row r="1228" spans="8:9" s="138" customFormat="1" x14ac:dyDescent="0.35">
      <c r="H1228" s="197"/>
      <c r="I1228" s="197"/>
    </row>
    <row r="1229" spans="8:9" s="138" customFormat="1" x14ac:dyDescent="0.35">
      <c r="H1229" s="197"/>
      <c r="I1229" s="197"/>
    </row>
    <row r="1230" spans="8:9" s="138" customFormat="1" x14ac:dyDescent="0.35">
      <c r="H1230" s="197"/>
      <c r="I1230" s="197"/>
    </row>
    <row r="1231" spans="8:9" s="138" customFormat="1" x14ac:dyDescent="0.35">
      <c r="H1231" s="197"/>
      <c r="I1231" s="197"/>
    </row>
    <row r="1232" spans="8:9" s="138" customFormat="1" x14ac:dyDescent="0.35">
      <c r="H1232" s="197"/>
      <c r="I1232" s="197"/>
    </row>
    <row r="1233" spans="8:9" s="138" customFormat="1" x14ac:dyDescent="0.35">
      <c r="H1233" s="197"/>
      <c r="I1233" s="197"/>
    </row>
    <row r="1234" spans="8:9" s="138" customFormat="1" x14ac:dyDescent="0.35">
      <c r="H1234" s="197"/>
      <c r="I1234" s="197"/>
    </row>
    <row r="1235" spans="8:9" s="138" customFormat="1" x14ac:dyDescent="0.35">
      <c r="H1235" s="197"/>
      <c r="I1235" s="197"/>
    </row>
    <row r="1236" spans="8:9" s="138" customFormat="1" x14ac:dyDescent="0.35">
      <c r="H1236" s="197"/>
      <c r="I1236" s="197"/>
    </row>
    <row r="1237" spans="8:9" s="138" customFormat="1" x14ac:dyDescent="0.35">
      <c r="H1237" s="197"/>
      <c r="I1237" s="197"/>
    </row>
    <row r="1238" spans="8:9" s="138" customFormat="1" x14ac:dyDescent="0.35">
      <c r="H1238" s="197"/>
      <c r="I1238" s="197"/>
    </row>
    <row r="1239" spans="8:9" s="138" customFormat="1" x14ac:dyDescent="0.35">
      <c r="H1239" s="197"/>
      <c r="I1239" s="197"/>
    </row>
    <row r="1240" spans="8:9" s="138" customFormat="1" x14ac:dyDescent="0.35">
      <c r="H1240" s="197"/>
      <c r="I1240" s="197"/>
    </row>
    <row r="1241" spans="8:9" s="138" customFormat="1" x14ac:dyDescent="0.35">
      <c r="H1241" s="197"/>
      <c r="I1241" s="197"/>
    </row>
    <row r="1242" spans="8:9" s="138" customFormat="1" x14ac:dyDescent="0.35">
      <c r="H1242" s="197"/>
      <c r="I1242" s="197"/>
    </row>
    <row r="1243" spans="8:9" s="138" customFormat="1" x14ac:dyDescent="0.35">
      <c r="H1243" s="197"/>
      <c r="I1243" s="197"/>
    </row>
    <row r="1244" spans="8:9" s="138" customFormat="1" x14ac:dyDescent="0.35">
      <c r="H1244" s="197"/>
      <c r="I1244" s="197"/>
    </row>
    <row r="1245" spans="8:9" s="138" customFormat="1" x14ac:dyDescent="0.35">
      <c r="H1245" s="197"/>
      <c r="I1245" s="197"/>
    </row>
    <row r="1246" spans="8:9" s="138" customFormat="1" x14ac:dyDescent="0.35">
      <c r="H1246" s="197"/>
      <c r="I1246" s="197"/>
    </row>
    <row r="1247" spans="8:9" s="138" customFormat="1" x14ac:dyDescent="0.35">
      <c r="H1247" s="197"/>
      <c r="I1247" s="197"/>
    </row>
    <row r="1248" spans="8:9" s="138" customFormat="1" x14ac:dyDescent="0.35">
      <c r="H1248" s="197"/>
      <c r="I1248" s="197"/>
    </row>
    <row r="1249" spans="8:9" s="138" customFormat="1" x14ac:dyDescent="0.35">
      <c r="H1249" s="197"/>
      <c r="I1249" s="197"/>
    </row>
    <row r="1250" spans="8:9" s="138" customFormat="1" x14ac:dyDescent="0.35">
      <c r="H1250" s="197"/>
      <c r="I1250" s="197"/>
    </row>
    <row r="1251" spans="8:9" s="138" customFormat="1" x14ac:dyDescent="0.35">
      <c r="H1251" s="197"/>
      <c r="I1251" s="197"/>
    </row>
    <row r="1252" spans="8:9" s="138" customFormat="1" x14ac:dyDescent="0.35">
      <c r="H1252" s="197"/>
      <c r="I1252" s="197"/>
    </row>
    <row r="1253" spans="8:9" s="138" customFormat="1" x14ac:dyDescent="0.35">
      <c r="H1253" s="197"/>
      <c r="I1253" s="197"/>
    </row>
    <row r="1254" spans="8:9" s="138" customFormat="1" x14ac:dyDescent="0.35">
      <c r="H1254" s="197"/>
      <c r="I1254" s="197"/>
    </row>
    <row r="1255" spans="8:9" s="138" customFormat="1" x14ac:dyDescent="0.35">
      <c r="H1255" s="197"/>
      <c r="I1255" s="197"/>
    </row>
    <row r="1256" spans="8:9" s="138" customFormat="1" x14ac:dyDescent="0.35">
      <c r="H1256" s="197"/>
      <c r="I1256" s="197"/>
    </row>
    <row r="1257" spans="8:9" s="138" customFormat="1" x14ac:dyDescent="0.35">
      <c r="H1257" s="197"/>
      <c r="I1257" s="197"/>
    </row>
    <row r="1258" spans="8:9" s="138" customFormat="1" x14ac:dyDescent="0.35">
      <c r="H1258" s="197"/>
      <c r="I1258" s="197"/>
    </row>
    <row r="1259" spans="8:9" s="138" customFormat="1" x14ac:dyDescent="0.35">
      <c r="H1259" s="197"/>
      <c r="I1259" s="197"/>
    </row>
    <row r="1260" spans="8:9" s="138" customFormat="1" x14ac:dyDescent="0.35">
      <c r="H1260" s="197"/>
      <c r="I1260" s="197"/>
    </row>
    <row r="1261" spans="8:9" s="138" customFormat="1" x14ac:dyDescent="0.35">
      <c r="H1261" s="197"/>
      <c r="I1261" s="197"/>
    </row>
    <row r="1262" spans="8:9" s="138" customFormat="1" x14ac:dyDescent="0.35">
      <c r="H1262" s="197"/>
      <c r="I1262" s="197"/>
    </row>
    <row r="1263" spans="8:9" s="138" customFormat="1" x14ac:dyDescent="0.35">
      <c r="H1263" s="197"/>
      <c r="I1263" s="197"/>
    </row>
    <row r="1264" spans="8:9" s="138" customFormat="1" x14ac:dyDescent="0.35">
      <c r="H1264" s="197"/>
      <c r="I1264" s="197"/>
    </row>
    <row r="1265" spans="8:9" s="138" customFormat="1" x14ac:dyDescent="0.35">
      <c r="H1265" s="197"/>
      <c r="I1265" s="197"/>
    </row>
    <row r="1266" spans="8:9" s="138" customFormat="1" x14ac:dyDescent="0.35">
      <c r="H1266" s="197"/>
      <c r="I1266" s="197"/>
    </row>
    <row r="1267" spans="8:9" s="138" customFormat="1" x14ac:dyDescent="0.35">
      <c r="H1267" s="197"/>
      <c r="I1267" s="197"/>
    </row>
    <row r="1268" spans="8:9" s="138" customFormat="1" x14ac:dyDescent="0.35">
      <c r="H1268" s="197"/>
      <c r="I1268" s="197"/>
    </row>
    <row r="1269" spans="8:9" s="138" customFormat="1" x14ac:dyDescent="0.35">
      <c r="H1269" s="197"/>
      <c r="I1269" s="197"/>
    </row>
    <row r="1270" spans="8:9" s="138" customFormat="1" x14ac:dyDescent="0.35">
      <c r="H1270" s="197"/>
      <c r="I1270" s="197"/>
    </row>
    <row r="1271" spans="8:9" s="138" customFormat="1" x14ac:dyDescent="0.35">
      <c r="H1271" s="197"/>
      <c r="I1271" s="197"/>
    </row>
    <row r="1272" spans="8:9" s="138" customFormat="1" x14ac:dyDescent="0.35">
      <c r="H1272" s="197"/>
      <c r="I1272" s="197"/>
    </row>
    <row r="1273" spans="8:9" s="138" customFormat="1" x14ac:dyDescent="0.35">
      <c r="H1273" s="197"/>
      <c r="I1273" s="197"/>
    </row>
    <row r="1274" spans="8:9" s="138" customFormat="1" x14ac:dyDescent="0.35">
      <c r="H1274" s="197"/>
      <c r="I1274" s="197"/>
    </row>
    <row r="1275" spans="8:9" s="138" customFormat="1" x14ac:dyDescent="0.35">
      <c r="H1275" s="197"/>
      <c r="I1275" s="197"/>
    </row>
    <row r="1276" spans="8:9" s="138" customFormat="1" x14ac:dyDescent="0.35">
      <c r="H1276" s="197"/>
      <c r="I1276" s="197"/>
    </row>
    <row r="1277" spans="8:9" s="138" customFormat="1" x14ac:dyDescent="0.35">
      <c r="H1277" s="197"/>
      <c r="I1277" s="197"/>
    </row>
    <row r="1278" spans="8:9" s="138" customFormat="1" x14ac:dyDescent="0.35">
      <c r="H1278" s="197"/>
      <c r="I1278" s="197"/>
    </row>
    <row r="1279" spans="8:9" s="138" customFormat="1" x14ac:dyDescent="0.35">
      <c r="H1279" s="197"/>
      <c r="I1279" s="197"/>
    </row>
    <row r="1280" spans="8:9" s="138" customFormat="1" x14ac:dyDescent="0.35">
      <c r="H1280" s="197"/>
      <c r="I1280" s="197"/>
    </row>
    <row r="1281" spans="8:9" s="138" customFormat="1" x14ac:dyDescent="0.35">
      <c r="H1281" s="197"/>
      <c r="I1281" s="197"/>
    </row>
    <row r="1282" spans="8:9" s="138" customFormat="1" x14ac:dyDescent="0.35">
      <c r="H1282" s="197"/>
      <c r="I1282" s="197"/>
    </row>
    <row r="1283" spans="8:9" s="138" customFormat="1" x14ac:dyDescent="0.35">
      <c r="H1283" s="197"/>
      <c r="I1283" s="197"/>
    </row>
    <row r="1284" spans="8:9" s="138" customFormat="1" x14ac:dyDescent="0.35">
      <c r="H1284" s="197"/>
      <c r="I1284" s="197"/>
    </row>
    <row r="1285" spans="8:9" s="138" customFormat="1" x14ac:dyDescent="0.35">
      <c r="H1285" s="197"/>
      <c r="I1285" s="197"/>
    </row>
    <row r="1286" spans="8:9" s="138" customFormat="1" x14ac:dyDescent="0.35">
      <c r="H1286" s="197"/>
      <c r="I1286" s="197"/>
    </row>
    <row r="1287" spans="8:9" s="138" customFormat="1" x14ac:dyDescent="0.35">
      <c r="H1287" s="197"/>
      <c r="I1287" s="197"/>
    </row>
    <row r="1288" spans="8:9" s="138" customFormat="1" x14ac:dyDescent="0.35">
      <c r="H1288" s="197"/>
      <c r="I1288" s="197"/>
    </row>
    <row r="1289" spans="8:9" s="138" customFormat="1" x14ac:dyDescent="0.35">
      <c r="H1289" s="197"/>
      <c r="I1289" s="197"/>
    </row>
    <row r="1290" spans="8:9" s="138" customFormat="1" x14ac:dyDescent="0.35">
      <c r="H1290" s="197"/>
      <c r="I1290" s="197"/>
    </row>
    <row r="1291" spans="8:9" s="138" customFormat="1" x14ac:dyDescent="0.35">
      <c r="H1291" s="197"/>
      <c r="I1291" s="197"/>
    </row>
    <row r="1292" spans="8:9" s="138" customFormat="1" x14ac:dyDescent="0.35">
      <c r="H1292" s="197"/>
      <c r="I1292" s="197"/>
    </row>
    <row r="1293" spans="8:9" s="138" customFormat="1" x14ac:dyDescent="0.35">
      <c r="H1293" s="197"/>
      <c r="I1293" s="197"/>
    </row>
    <row r="1294" spans="8:9" s="138" customFormat="1" x14ac:dyDescent="0.35">
      <c r="H1294" s="197"/>
      <c r="I1294" s="197"/>
    </row>
    <row r="1295" spans="8:9" s="138" customFormat="1" x14ac:dyDescent="0.35">
      <c r="H1295" s="197"/>
      <c r="I1295" s="197"/>
    </row>
    <row r="1296" spans="8:9" s="138" customFormat="1" x14ac:dyDescent="0.35">
      <c r="H1296" s="197"/>
      <c r="I1296" s="197"/>
    </row>
    <row r="1297" spans="8:9" s="138" customFormat="1" x14ac:dyDescent="0.35">
      <c r="H1297" s="197"/>
      <c r="I1297" s="197"/>
    </row>
    <row r="1298" spans="8:9" s="138" customFormat="1" x14ac:dyDescent="0.35">
      <c r="H1298" s="197"/>
      <c r="I1298" s="197"/>
    </row>
    <row r="1299" spans="8:9" s="138" customFormat="1" x14ac:dyDescent="0.35">
      <c r="H1299" s="197"/>
      <c r="I1299" s="197"/>
    </row>
    <row r="1300" spans="8:9" s="138" customFormat="1" x14ac:dyDescent="0.35">
      <c r="H1300" s="197"/>
      <c r="I1300" s="197"/>
    </row>
    <row r="1301" spans="8:9" s="138" customFormat="1" x14ac:dyDescent="0.35">
      <c r="H1301" s="197"/>
      <c r="I1301" s="197"/>
    </row>
    <row r="1302" spans="8:9" s="138" customFormat="1" x14ac:dyDescent="0.35">
      <c r="H1302" s="197"/>
      <c r="I1302" s="197"/>
    </row>
    <row r="1303" spans="8:9" s="138" customFormat="1" x14ac:dyDescent="0.35">
      <c r="H1303" s="197"/>
      <c r="I1303" s="197"/>
    </row>
    <row r="1304" spans="8:9" s="138" customFormat="1" x14ac:dyDescent="0.35">
      <c r="H1304" s="197"/>
      <c r="I1304" s="197"/>
    </row>
    <row r="1305" spans="8:9" s="138" customFormat="1" x14ac:dyDescent="0.35">
      <c r="H1305" s="197"/>
      <c r="I1305" s="197"/>
    </row>
    <row r="1306" spans="8:9" s="138" customFormat="1" x14ac:dyDescent="0.35">
      <c r="H1306" s="197"/>
      <c r="I1306" s="197"/>
    </row>
    <row r="1307" spans="8:9" s="138" customFormat="1" x14ac:dyDescent="0.35">
      <c r="H1307" s="197"/>
      <c r="I1307" s="197"/>
    </row>
    <row r="1308" spans="8:9" s="138" customFormat="1" x14ac:dyDescent="0.35">
      <c r="H1308" s="197"/>
      <c r="I1308" s="197"/>
    </row>
    <row r="1309" spans="8:9" s="138" customFormat="1" x14ac:dyDescent="0.35">
      <c r="H1309" s="197"/>
      <c r="I1309" s="197"/>
    </row>
    <row r="1310" spans="8:9" s="138" customFormat="1" x14ac:dyDescent="0.35">
      <c r="H1310" s="197"/>
      <c r="I1310" s="197"/>
    </row>
    <row r="1311" spans="8:9" s="138" customFormat="1" x14ac:dyDescent="0.35">
      <c r="H1311" s="197"/>
      <c r="I1311" s="197"/>
    </row>
    <row r="1312" spans="8:9" s="138" customFormat="1" x14ac:dyDescent="0.35">
      <c r="H1312" s="197"/>
      <c r="I1312" s="197"/>
    </row>
    <row r="1313" spans="8:9" s="138" customFormat="1" x14ac:dyDescent="0.35">
      <c r="H1313" s="197"/>
      <c r="I1313" s="197"/>
    </row>
    <row r="1314" spans="8:9" s="138" customFormat="1" x14ac:dyDescent="0.35">
      <c r="H1314" s="197"/>
      <c r="I1314" s="197"/>
    </row>
    <row r="1315" spans="8:9" s="138" customFormat="1" x14ac:dyDescent="0.35">
      <c r="H1315" s="197"/>
      <c r="I1315" s="197"/>
    </row>
    <row r="1316" spans="8:9" s="138" customFormat="1" x14ac:dyDescent="0.35">
      <c r="H1316" s="197"/>
      <c r="I1316" s="197"/>
    </row>
    <row r="1317" spans="8:9" s="138" customFormat="1" x14ac:dyDescent="0.35">
      <c r="H1317" s="197"/>
      <c r="I1317" s="197"/>
    </row>
    <row r="1318" spans="8:9" s="138" customFormat="1" x14ac:dyDescent="0.35">
      <c r="H1318" s="197"/>
      <c r="I1318" s="197"/>
    </row>
    <row r="1319" spans="8:9" s="138" customFormat="1" x14ac:dyDescent="0.35">
      <c r="H1319" s="197"/>
      <c r="I1319" s="197"/>
    </row>
    <row r="1320" spans="8:9" s="138" customFormat="1" x14ac:dyDescent="0.35">
      <c r="H1320" s="197"/>
      <c r="I1320" s="197"/>
    </row>
    <row r="1321" spans="8:9" s="138" customFormat="1" x14ac:dyDescent="0.35">
      <c r="H1321" s="197"/>
      <c r="I1321" s="197"/>
    </row>
    <row r="1322" spans="8:9" s="138" customFormat="1" x14ac:dyDescent="0.35">
      <c r="H1322" s="197"/>
      <c r="I1322" s="197"/>
    </row>
    <row r="1323" spans="8:9" s="138" customFormat="1" x14ac:dyDescent="0.35">
      <c r="H1323" s="197"/>
      <c r="I1323" s="197"/>
    </row>
    <row r="1324" spans="8:9" s="138" customFormat="1" x14ac:dyDescent="0.35">
      <c r="H1324" s="197"/>
      <c r="I1324" s="197"/>
    </row>
    <row r="1325" spans="8:9" s="138" customFormat="1" x14ac:dyDescent="0.35">
      <c r="H1325" s="197"/>
      <c r="I1325" s="197"/>
    </row>
    <row r="1326" spans="8:9" s="138" customFormat="1" x14ac:dyDescent="0.35">
      <c r="H1326" s="197"/>
      <c r="I1326" s="197"/>
    </row>
    <row r="1327" spans="8:9" s="138" customFormat="1" x14ac:dyDescent="0.35">
      <c r="H1327" s="197"/>
      <c r="I1327" s="197"/>
    </row>
    <row r="1328" spans="8:9" s="138" customFormat="1" x14ac:dyDescent="0.35">
      <c r="H1328" s="197"/>
      <c r="I1328" s="197"/>
    </row>
    <row r="1329" spans="8:9" s="138" customFormat="1" x14ac:dyDescent="0.35">
      <c r="H1329" s="197"/>
      <c r="I1329" s="197"/>
    </row>
    <row r="1330" spans="8:9" s="138" customFormat="1" x14ac:dyDescent="0.35">
      <c r="H1330" s="197"/>
      <c r="I1330" s="197"/>
    </row>
    <row r="1331" spans="8:9" s="138" customFormat="1" x14ac:dyDescent="0.35">
      <c r="H1331" s="197"/>
      <c r="I1331" s="197"/>
    </row>
    <row r="1332" spans="8:9" s="138" customFormat="1" x14ac:dyDescent="0.35">
      <c r="H1332" s="197"/>
      <c r="I1332" s="197"/>
    </row>
    <row r="1333" spans="8:9" s="138" customFormat="1" x14ac:dyDescent="0.35">
      <c r="H1333" s="197"/>
      <c r="I1333" s="197"/>
    </row>
    <row r="1334" spans="8:9" s="138" customFormat="1" x14ac:dyDescent="0.35">
      <c r="H1334" s="197"/>
      <c r="I1334" s="197"/>
    </row>
    <row r="1335" spans="8:9" s="138" customFormat="1" x14ac:dyDescent="0.35">
      <c r="H1335" s="197"/>
      <c r="I1335" s="197"/>
    </row>
    <row r="1336" spans="8:9" s="138" customFormat="1" x14ac:dyDescent="0.35">
      <c r="H1336" s="197"/>
      <c r="I1336" s="197"/>
    </row>
    <row r="1337" spans="8:9" s="138" customFormat="1" x14ac:dyDescent="0.35">
      <c r="H1337" s="197"/>
      <c r="I1337" s="197"/>
    </row>
    <row r="1338" spans="8:9" s="138" customFormat="1" x14ac:dyDescent="0.35">
      <c r="H1338" s="197"/>
      <c r="I1338" s="197"/>
    </row>
    <row r="1339" spans="8:9" s="138" customFormat="1" x14ac:dyDescent="0.35">
      <c r="H1339" s="197"/>
      <c r="I1339" s="197"/>
    </row>
    <row r="1340" spans="8:9" s="138" customFormat="1" x14ac:dyDescent="0.35">
      <c r="H1340" s="197"/>
      <c r="I1340" s="197"/>
    </row>
    <row r="1341" spans="8:9" s="138" customFormat="1" x14ac:dyDescent="0.35">
      <c r="H1341" s="197"/>
      <c r="I1341" s="197"/>
    </row>
    <row r="1342" spans="8:9" s="138" customFormat="1" x14ac:dyDescent="0.35">
      <c r="H1342" s="197"/>
      <c r="I1342" s="197"/>
    </row>
    <row r="1343" spans="8:9" s="138" customFormat="1" x14ac:dyDescent="0.35">
      <c r="H1343" s="197"/>
      <c r="I1343" s="197"/>
    </row>
    <row r="1344" spans="8:9" s="138" customFormat="1" x14ac:dyDescent="0.35">
      <c r="H1344" s="197"/>
      <c r="I1344" s="197"/>
    </row>
    <row r="1345" spans="8:9" s="138" customFormat="1" x14ac:dyDescent="0.35">
      <c r="H1345" s="197"/>
      <c r="I1345" s="197"/>
    </row>
    <row r="1346" spans="8:9" s="138" customFormat="1" x14ac:dyDescent="0.35">
      <c r="H1346" s="197"/>
      <c r="I1346" s="197"/>
    </row>
    <row r="1347" spans="8:9" s="138" customFormat="1" x14ac:dyDescent="0.35">
      <c r="H1347" s="197"/>
      <c r="I1347" s="197"/>
    </row>
    <row r="1348" spans="8:9" s="138" customFormat="1" x14ac:dyDescent="0.35">
      <c r="H1348" s="197"/>
      <c r="I1348" s="197"/>
    </row>
    <row r="1349" spans="8:9" s="138" customFormat="1" x14ac:dyDescent="0.35">
      <c r="H1349" s="197"/>
      <c r="I1349" s="197"/>
    </row>
    <row r="1350" spans="8:9" s="138" customFormat="1" x14ac:dyDescent="0.35">
      <c r="H1350" s="197"/>
      <c r="I1350" s="197"/>
    </row>
    <row r="1351" spans="8:9" s="138" customFormat="1" x14ac:dyDescent="0.35">
      <c r="H1351" s="197"/>
      <c r="I1351" s="197"/>
    </row>
    <row r="1352" spans="8:9" s="138" customFormat="1" x14ac:dyDescent="0.35">
      <c r="H1352" s="197"/>
      <c r="I1352" s="197"/>
    </row>
    <row r="1353" spans="8:9" s="138" customFormat="1" x14ac:dyDescent="0.35">
      <c r="H1353" s="197"/>
      <c r="I1353" s="197"/>
    </row>
    <row r="1354" spans="8:9" s="138" customFormat="1" x14ac:dyDescent="0.35">
      <c r="H1354" s="197"/>
      <c r="I1354" s="197"/>
    </row>
    <row r="1355" spans="8:9" s="138" customFormat="1" x14ac:dyDescent="0.35">
      <c r="H1355" s="197"/>
      <c r="I1355" s="197"/>
    </row>
    <row r="1356" spans="8:9" s="138" customFormat="1" x14ac:dyDescent="0.35">
      <c r="H1356" s="197"/>
      <c r="I1356" s="197"/>
    </row>
    <row r="1357" spans="8:9" s="138" customFormat="1" x14ac:dyDescent="0.35">
      <c r="H1357" s="197"/>
      <c r="I1357" s="197"/>
    </row>
    <row r="1358" spans="8:9" s="138" customFormat="1" x14ac:dyDescent="0.35">
      <c r="H1358" s="197"/>
      <c r="I1358" s="197"/>
    </row>
    <row r="1359" spans="8:9" s="138" customFormat="1" x14ac:dyDescent="0.35">
      <c r="H1359" s="197"/>
      <c r="I1359" s="197"/>
    </row>
    <row r="1360" spans="8:9" s="138" customFormat="1" x14ac:dyDescent="0.35">
      <c r="H1360" s="197"/>
      <c r="I1360" s="197"/>
    </row>
    <row r="1361" spans="8:9" s="138" customFormat="1" x14ac:dyDescent="0.35">
      <c r="H1361" s="197"/>
      <c r="I1361" s="197"/>
    </row>
    <row r="1362" spans="8:9" s="138" customFormat="1" x14ac:dyDescent="0.35">
      <c r="H1362" s="197"/>
      <c r="I1362" s="197"/>
    </row>
    <row r="1363" spans="8:9" s="138" customFormat="1" x14ac:dyDescent="0.35">
      <c r="H1363" s="197"/>
      <c r="I1363" s="197"/>
    </row>
    <row r="1364" spans="8:9" s="138" customFormat="1" x14ac:dyDescent="0.35">
      <c r="H1364" s="197"/>
      <c r="I1364" s="197"/>
    </row>
    <row r="1365" spans="8:9" s="138" customFormat="1" x14ac:dyDescent="0.35">
      <c r="H1365" s="197"/>
      <c r="I1365" s="197"/>
    </row>
    <row r="1366" spans="8:9" s="138" customFormat="1" x14ac:dyDescent="0.35">
      <c r="H1366" s="197"/>
      <c r="I1366" s="197"/>
    </row>
    <row r="1367" spans="8:9" s="138" customFormat="1" x14ac:dyDescent="0.35">
      <c r="H1367" s="197"/>
      <c r="I1367" s="197"/>
    </row>
    <row r="1368" spans="8:9" s="138" customFormat="1" x14ac:dyDescent="0.35">
      <c r="H1368" s="197"/>
      <c r="I1368" s="197"/>
    </row>
    <row r="1369" spans="8:9" s="138" customFormat="1" x14ac:dyDescent="0.35">
      <c r="H1369" s="197"/>
      <c r="I1369" s="197"/>
    </row>
    <row r="1370" spans="8:9" s="138" customFormat="1" x14ac:dyDescent="0.35">
      <c r="H1370" s="197"/>
      <c r="I1370" s="197"/>
    </row>
    <row r="1371" spans="8:9" s="138" customFormat="1" x14ac:dyDescent="0.35">
      <c r="H1371" s="197"/>
      <c r="I1371" s="197"/>
    </row>
    <row r="1372" spans="8:9" s="138" customFormat="1" x14ac:dyDescent="0.35">
      <c r="H1372" s="197"/>
      <c r="I1372" s="197"/>
    </row>
    <row r="1373" spans="8:9" s="138" customFormat="1" x14ac:dyDescent="0.35">
      <c r="H1373" s="197"/>
      <c r="I1373" s="197"/>
    </row>
    <row r="1374" spans="8:9" s="138" customFormat="1" x14ac:dyDescent="0.35">
      <c r="H1374" s="197"/>
      <c r="I1374" s="197"/>
    </row>
    <row r="1375" spans="8:9" s="138" customFormat="1" x14ac:dyDescent="0.35">
      <c r="H1375" s="197"/>
      <c r="I1375" s="197"/>
    </row>
    <row r="1376" spans="8:9" s="138" customFormat="1" x14ac:dyDescent="0.35">
      <c r="H1376" s="197"/>
      <c r="I1376" s="197"/>
    </row>
    <row r="1377" spans="8:9" s="138" customFormat="1" x14ac:dyDescent="0.35">
      <c r="H1377" s="197"/>
      <c r="I1377" s="197"/>
    </row>
    <row r="1378" spans="8:9" s="138" customFormat="1" x14ac:dyDescent="0.35">
      <c r="H1378" s="197"/>
      <c r="I1378" s="197"/>
    </row>
    <row r="1379" spans="8:9" s="138" customFormat="1" x14ac:dyDescent="0.35">
      <c r="H1379" s="197"/>
      <c r="I1379" s="197"/>
    </row>
    <row r="1380" spans="8:9" s="138" customFormat="1" x14ac:dyDescent="0.35">
      <c r="H1380" s="197"/>
      <c r="I1380" s="197"/>
    </row>
    <row r="1381" spans="8:9" s="138" customFormat="1" x14ac:dyDescent="0.35">
      <c r="H1381" s="197"/>
      <c r="I1381" s="197"/>
    </row>
    <row r="1382" spans="8:9" s="138" customFormat="1" x14ac:dyDescent="0.35">
      <c r="H1382" s="197"/>
      <c r="I1382" s="197"/>
    </row>
    <row r="1383" spans="8:9" s="138" customFormat="1" x14ac:dyDescent="0.35">
      <c r="H1383" s="197"/>
      <c r="I1383" s="197"/>
    </row>
    <row r="1384" spans="8:9" s="138" customFormat="1" x14ac:dyDescent="0.35">
      <c r="H1384" s="197"/>
      <c r="I1384" s="197"/>
    </row>
    <row r="1385" spans="8:9" s="138" customFormat="1" x14ac:dyDescent="0.35">
      <c r="H1385" s="197"/>
      <c r="I1385" s="197"/>
    </row>
    <row r="1386" spans="8:9" s="138" customFormat="1" x14ac:dyDescent="0.35">
      <c r="H1386" s="197"/>
      <c r="I1386" s="197"/>
    </row>
    <row r="1387" spans="8:9" s="138" customFormat="1" x14ac:dyDescent="0.35">
      <c r="H1387" s="197"/>
      <c r="I1387" s="197"/>
    </row>
    <row r="1388" spans="8:9" s="138" customFormat="1" x14ac:dyDescent="0.35">
      <c r="H1388" s="197"/>
      <c r="I1388" s="197"/>
    </row>
    <row r="1389" spans="8:9" s="138" customFormat="1" x14ac:dyDescent="0.35">
      <c r="H1389" s="197"/>
      <c r="I1389" s="197"/>
    </row>
    <row r="1390" spans="8:9" s="138" customFormat="1" x14ac:dyDescent="0.35">
      <c r="H1390" s="197"/>
      <c r="I1390" s="197"/>
    </row>
    <row r="1391" spans="8:9" s="138" customFormat="1" x14ac:dyDescent="0.35">
      <c r="H1391" s="197"/>
      <c r="I1391" s="197"/>
    </row>
    <row r="1392" spans="8:9" s="138" customFormat="1" x14ac:dyDescent="0.35">
      <c r="H1392" s="197"/>
      <c r="I1392" s="197"/>
    </row>
    <row r="1393" spans="8:9" s="138" customFormat="1" x14ac:dyDescent="0.35">
      <c r="H1393" s="197"/>
      <c r="I1393" s="197"/>
    </row>
    <row r="1394" spans="8:9" s="138" customFormat="1" x14ac:dyDescent="0.35">
      <c r="H1394" s="197"/>
      <c r="I1394" s="197"/>
    </row>
    <row r="1395" spans="8:9" s="138" customFormat="1" x14ac:dyDescent="0.35">
      <c r="H1395" s="197"/>
      <c r="I1395" s="197"/>
    </row>
    <row r="1396" spans="8:9" s="138" customFormat="1" x14ac:dyDescent="0.35">
      <c r="H1396" s="197"/>
      <c r="I1396" s="197"/>
    </row>
    <row r="1397" spans="8:9" s="138" customFormat="1" x14ac:dyDescent="0.35">
      <c r="H1397" s="197"/>
      <c r="I1397" s="197"/>
    </row>
    <row r="1398" spans="8:9" s="138" customFormat="1" x14ac:dyDescent="0.35">
      <c r="H1398" s="197"/>
      <c r="I1398" s="197"/>
    </row>
    <row r="1399" spans="8:9" s="138" customFormat="1" x14ac:dyDescent="0.35">
      <c r="H1399" s="197"/>
      <c r="I1399" s="197"/>
    </row>
    <row r="1400" spans="8:9" s="138" customFormat="1" x14ac:dyDescent="0.35">
      <c r="H1400" s="197"/>
      <c r="I1400" s="197"/>
    </row>
    <row r="1401" spans="8:9" s="138" customFormat="1" x14ac:dyDescent="0.35">
      <c r="H1401" s="197"/>
      <c r="I1401" s="197"/>
    </row>
    <row r="1402" spans="8:9" s="138" customFormat="1" x14ac:dyDescent="0.35">
      <c r="H1402" s="197"/>
      <c r="I1402" s="197"/>
    </row>
    <row r="1403" spans="8:9" s="138" customFormat="1" x14ac:dyDescent="0.35">
      <c r="H1403" s="197"/>
      <c r="I1403" s="197"/>
    </row>
    <row r="1404" spans="8:9" s="138" customFormat="1" x14ac:dyDescent="0.35">
      <c r="H1404" s="197"/>
      <c r="I1404" s="197"/>
    </row>
    <row r="1405" spans="8:9" s="138" customFormat="1" x14ac:dyDescent="0.35">
      <c r="H1405" s="197"/>
      <c r="I1405" s="197"/>
    </row>
    <row r="1406" spans="8:9" s="138" customFormat="1" x14ac:dyDescent="0.35">
      <c r="H1406" s="197"/>
      <c r="I1406" s="197"/>
    </row>
    <row r="1407" spans="8:9" s="138" customFormat="1" x14ac:dyDescent="0.35">
      <c r="H1407" s="197"/>
      <c r="I1407" s="197"/>
    </row>
    <row r="1408" spans="8:9" s="138" customFormat="1" x14ac:dyDescent="0.35">
      <c r="H1408" s="197"/>
      <c r="I1408" s="197"/>
    </row>
    <row r="1409" spans="8:9" s="138" customFormat="1" x14ac:dyDescent="0.35">
      <c r="H1409" s="197"/>
      <c r="I1409" s="197"/>
    </row>
    <row r="1410" spans="8:9" s="138" customFormat="1" x14ac:dyDescent="0.35">
      <c r="H1410" s="197"/>
      <c r="I1410" s="197"/>
    </row>
    <row r="1411" spans="8:9" s="138" customFormat="1" x14ac:dyDescent="0.35">
      <c r="H1411" s="197"/>
      <c r="I1411" s="197"/>
    </row>
    <row r="1412" spans="8:9" s="138" customFormat="1" x14ac:dyDescent="0.35">
      <c r="H1412" s="197"/>
      <c r="I1412" s="197"/>
    </row>
    <row r="1413" spans="8:9" s="138" customFormat="1" x14ac:dyDescent="0.35">
      <c r="H1413" s="197"/>
      <c r="I1413" s="197"/>
    </row>
    <row r="1414" spans="8:9" s="138" customFormat="1" x14ac:dyDescent="0.35">
      <c r="H1414" s="197"/>
      <c r="I1414" s="197"/>
    </row>
    <row r="1415" spans="8:9" s="138" customFormat="1" x14ac:dyDescent="0.35">
      <c r="H1415" s="197"/>
      <c r="I1415" s="197"/>
    </row>
    <row r="1416" spans="8:9" s="138" customFormat="1" x14ac:dyDescent="0.35">
      <c r="H1416" s="197"/>
      <c r="I1416" s="197"/>
    </row>
    <row r="1417" spans="8:9" s="138" customFormat="1" x14ac:dyDescent="0.35">
      <c r="H1417" s="197"/>
      <c r="I1417" s="197"/>
    </row>
    <row r="1418" spans="8:9" s="138" customFormat="1" x14ac:dyDescent="0.35">
      <c r="H1418" s="197"/>
      <c r="I1418" s="197"/>
    </row>
    <row r="1419" spans="8:9" s="138" customFormat="1" x14ac:dyDescent="0.35">
      <c r="H1419" s="197"/>
      <c r="I1419" s="197"/>
    </row>
    <row r="1420" spans="8:9" s="138" customFormat="1" x14ac:dyDescent="0.35">
      <c r="H1420" s="197"/>
      <c r="I1420" s="197"/>
    </row>
    <row r="1421" spans="8:9" s="138" customFormat="1" x14ac:dyDescent="0.35">
      <c r="H1421" s="197"/>
      <c r="I1421" s="197"/>
    </row>
    <row r="1422" spans="8:9" s="138" customFormat="1" x14ac:dyDescent="0.35">
      <c r="H1422" s="197"/>
      <c r="I1422" s="197"/>
    </row>
    <row r="1423" spans="8:9" s="138" customFormat="1" x14ac:dyDescent="0.35">
      <c r="H1423" s="197"/>
      <c r="I1423" s="197"/>
    </row>
    <row r="1424" spans="8:9" s="138" customFormat="1" x14ac:dyDescent="0.35">
      <c r="H1424" s="197"/>
      <c r="I1424" s="197"/>
    </row>
    <row r="1425" spans="8:9" s="138" customFormat="1" x14ac:dyDescent="0.35">
      <c r="H1425" s="197"/>
      <c r="I1425" s="197"/>
    </row>
    <row r="1426" spans="8:9" s="138" customFormat="1" x14ac:dyDescent="0.35">
      <c r="H1426" s="197"/>
      <c r="I1426" s="197"/>
    </row>
    <row r="1427" spans="8:9" s="138" customFormat="1" x14ac:dyDescent="0.35">
      <c r="H1427" s="197"/>
      <c r="I1427" s="197"/>
    </row>
    <row r="1428" spans="8:9" s="138" customFormat="1" x14ac:dyDescent="0.35">
      <c r="H1428" s="197"/>
      <c r="I1428" s="197"/>
    </row>
    <row r="1429" spans="8:9" s="138" customFormat="1" x14ac:dyDescent="0.35">
      <c r="H1429" s="197"/>
      <c r="I1429" s="197"/>
    </row>
    <row r="1430" spans="8:9" s="138" customFormat="1" x14ac:dyDescent="0.35">
      <c r="H1430" s="197"/>
      <c r="I1430" s="197"/>
    </row>
    <row r="1431" spans="8:9" s="138" customFormat="1" x14ac:dyDescent="0.35">
      <c r="H1431" s="197"/>
      <c r="I1431" s="197"/>
    </row>
    <row r="1432" spans="8:9" s="138" customFormat="1" x14ac:dyDescent="0.35">
      <c r="H1432" s="197"/>
      <c r="I1432" s="197"/>
    </row>
    <row r="1433" spans="8:9" s="138" customFormat="1" x14ac:dyDescent="0.35">
      <c r="H1433" s="197"/>
      <c r="I1433" s="197"/>
    </row>
    <row r="1434" spans="8:9" s="138" customFormat="1" x14ac:dyDescent="0.35">
      <c r="H1434" s="197"/>
      <c r="I1434" s="197"/>
    </row>
    <row r="1435" spans="8:9" s="138" customFormat="1" x14ac:dyDescent="0.35">
      <c r="H1435" s="197"/>
      <c r="I1435" s="197"/>
    </row>
    <row r="1436" spans="8:9" s="138" customFormat="1" x14ac:dyDescent="0.35">
      <c r="H1436" s="197"/>
      <c r="I1436" s="197"/>
    </row>
    <row r="1437" spans="8:9" s="138" customFormat="1" x14ac:dyDescent="0.35">
      <c r="H1437" s="197"/>
      <c r="I1437" s="197"/>
    </row>
    <row r="1438" spans="8:9" s="138" customFormat="1" x14ac:dyDescent="0.35">
      <c r="H1438" s="197"/>
      <c r="I1438" s="197"/>
    </row>
    <row r="1439" spans="8:9" s="138" customFormat="1" x14ac:dyDescent="0.35">
      <c r="H1439" s="197"/>
      <c r="I1439" s="197"/>
    </row>
    <row r="1440" spans="8:9" s="138" customFormat="1" x14ac:dyDescent="0.35">
      <c r="H1440" s="197"/>
      <c r="I1440" s="197"/>
    </row>
    <row r="1441" spans="8:9" s="138" customFormat="1" x14ac:dyDescent="0.35">
      <c r="H1441" s="197"/>
      <c r="I1441" s="197"/>
    </row>
    <row r="1442" spans="8:9" s="138" customFormat="1" x14ac:dyDescent="0.35">
      <c r="H1442" s="197"/>
      <c r="I1442" s="197"/>
    </row>
    <row r="1443" spans="8:9" s="138" customFormat="1" x14ac:dyDescent="0.35">
      <c r="H1443" s="197"/>
      <c r="I1443" s="197"/>
    </row>
    <row r="1444" spans="8:9" s="138" customFormat="1" x14ac:dyDescent="0.35">
      <c r="H1444" s="197"/>
      <c r="I1444" s="197"/>
    </row>
    <row r="1445" spans="8:9" s="138" customFormat="1" x14ac:dyDescent="0.35">
      <c r="H1445" s="197"/>
      <c r="I1445" s="197"/>
    </row>
    <row r="1446" spans="8:9" s="138" customFormat="1" x14ac:dyDescent="0.35">
      <c r="H1446" s="197"/>
      <c r="I1446" s="197"/>
    </row>
    <row r="1447" spans="8:9" s="138" customFormat="1" x14ac:dyDescent="0.35">
      <c r="H1447" s="197"/>
      <c r="I1447" s="197"/>
    </row>
    <row r="1448" spans="8:9" s="138" customFormat="1" x14ac:dyDescent="0.35">
      <c r="H1448" s="197"/>
      <c r="I1448" s="197"/>
    </row>
    <row r="1449" spans="8:9" s="138" customFormat="1" x14ac:dyDescent="0.35">
      <c r="H1449" s="197"/>
      <c r="I1449" s="197"/>
    </row>
    <row r="1450" spans="8:9" s="138" customFormat="1" x14ac:dyDescent="0.35">
      <c r="H1450" s="197"/>
      <c r="I1450" s="197"/>
    </row>
    <row r="1451" spans="8:9" s="138" customFormat="1" x14ac:dyDescent="0.35">
      <c r="H1451" s="197"/>
      <c r="I1451" s="197"/>
    </row>
    <row r="1452" spans="8:9" s="138" customFormat="1" x14ac:dyDescent="0.35">
      <c r="H1452" s="197"/>
      <c r="I1452" s="197"/>
    </row>
    <row r="1453" spans="8:9" s="138" customFormat="1" x14ac:dyDescent="0.35">
      <c r="H1453" s="197"/>
      <c r="I1453" s="197"/>
    </row>
    <row r="1454" spans="8:9" s="138" customFormat="1" x14ac:dyDescent="0.35">
      <c r="H1454" s="197"/>
      <c r="I1454" s="197"/>
    </row>
    <row r="1455" spans="8:9" s="138" customFormat="1" x14ac:dyDescent="0.35">
      <c r="H1455" s="197"/>
      <c r="I1455" s="197"/>
    </row>
    <row r="1456" spans="8:9" s="138" customFormat="1" x14ac:dyDescent="0.35">
      <c r="H1456" s="197"/>
      <c r="I1456" s="197"/>
    </row>
    <row r="1457" spans="8:9" s="138" customFormat="1" x14ac:dyDescent="0.35">
      <c r="H1457" s="197"/>
      <c r="I1457" s="197"/>
    </row>
    <row r="1458" spans="8:9" s="138" customFormat="1" x14ac:dyDescent="0.35">
      <c r="H1458" s="197"/>
      <c r="I1458" s="197"/>
    </row>
    <row r="1459" spans="8:9" s="138" customFormat="1" x14ac:dyDescent="0.35">
      <c r="H1459" s="197"/>
      <c r="I1459" s="197"/>
    </row>
    <row r="1460" spans="8:9" s="138" customFormat="1" x14ac:dyDescent="0.35">
      <c r="H1460" s="197"/>
      <c r="I1460" s="197"/>
    </row>
    <row r="1461" spans="8:9" s="138" customFormat="1" x14ac:dyDescent="0.35">
      <c r="H1461" s="197"/>
      <c r="I1461" s="197"/>
    </row>
    <row r="1462" spans="8:9" s="138" customFormat="1" x14ac:dyDescent="0.35">
      <c r="H1462" s="197"/>
      <c r="I1462" s="197"/>
    </row>
    <row r="1463" spans="8:9" s="138" customFormat="1" x14ac:dyDescent="0.35">
      <c r="H1463" s="197"/>
      <c r="I1463" s="197"/>
    </row>
    <row r="1464" spans="8:9" s="138" customFormat="1" x14ac:dyDescent="0.35">
      <c r="H1464" s="197"/>
      <c r="I1464" s="197"/>
    </row>
    <row r="1465" spans="8:9" s="138" customFormat="1" x14ac:dyDescent="0.35">
      <c r="H1465" s="197"/>
      <c r="I1465" s="197"/>
    </row>
    <row r="1466" spans="8:9" s="138" customFormat="1" x14ac:dyDescent="0.35">
      <c r="H1466" s="197"/>
      <c r="I1466" s="197"/>
    </row>
    <row r="1467" spans="8:9" s="138" customFormat="1" x14ac:dyDescent="0.35">
      <c r="H1467" s="197"/>
      <c r="I1467" s="197"/>
    </row>
    <row r="1468" spans="8:9" s="138" customFormat="1" x14ac:dyDescent="0.35">
      <c r="H1468" s="197"/>
      <c r="I1468" s="197"/>
    </row>
    <row r="1469" spans="8:9" s="138" customFormat="1" x14ac:dyDescent="0.35">
      <c r="H1469" s="197"/>
      <c r="I1469" s="197"/>
    </row>
    <row r="1470" spans="8:9" s="138" customFormat="1" x14ac:dyDescent="0.35">
      <c r="H1470" s="197"/>
      <c r="I1470" s="197"/>
    </row>
    <row r="1471" spans="8:9" s="138" customFormat="1" x14ac:dyDescent="0.35">
      <c r="H1471" s="197"/>
      <c r="I1471" s="197"/>
    </row>
    <row r="1472" spans="8:9" s="138" customFormat="1" x14ac:dyDescent="0.35">
      <c r="H1472" s="197"/>
      <c r="I1472" s="197"/>
    </row>
    <row r="1473" spans="8:9" s="138" customFormat="1" x14ac:dyDescent="0.35">
      <c r="H1473" s="197"/>
      <c r="I1473" s="197"/>
    </row>
    <row r="1474" spans="8:9" s="138" customFormat="1" x14ac:dyDescent="0.35">
      <c r="H1474" s="197"/>
      <c r="I1474" s="197"/>
    </row>
    <row r="1475" spans="8:9" s="138" customFormat="1" x14ac:dyDescent="0.35">
      <c r="H1475" s="197"/>
      <c r="I1475" s="197"/>
    </row>
    <row r="1476" spans="8:9" s="138" customFormat="1" x14ac:dyDescent="0.35">
      <c r="H1476" s="197"/>
      <c r="I1476" s="197"/>
    </row>
    <row r="1477" spans="8:9" s="138" customFormat="1" x14ac:dyDescent="0.35">
      <c r="H1477" s="197"/>
      <c r="I1477" s="197"/>
    </row>
    <row r="1478" spans="8:9" s="138" customFormat="1" x14ac:dyDescent="0.35">
      <c r="H1478" s="197"/>
      <c r="I1478" s="197"/>
    </row>
    <row r="1479" spans="8:9" s="138" customFormat="1" x14ac:dyDescent="0.35">
      <c r="H1479" s="197"/>
      <c r="I1479" s="197"/>
    </row>
    <row r="1480" spans="8:9" s="138" customFormat="1" x14ac:dyDescent="0.35">
      <c r="H1480" s="197"/>
      <c r="I1480" s="197"/>
    </row>
    <row r="1481" spans="8:9" s="138" customFormat="1" x14ac:dyDescent="0.35">
      <c r="H1481" s="197"/>
      <c r="I1481" s="197"/>
    </row>
    <row r="1482" spans="8:9" s="138" customFormat="1" x14ac:dyDescent="0.35">
      <c r="H1482" s="197"/>
      <c r="I1482" s="197"/>
    </row>
    <row r="1483" spans="8:9" s="138" customFormat="1" x14ac:dyDescent="0.35">
      <c r="H1483" s="197"/>
      <c r="I1483" s="197"/>
    </row>
    <row r="1484" spans="8:9" s="138" customFormat="1" x14ac:dyDescent="0.35">
      <c r="H1484" s="197"/>
      <c r="I1484" s="197"/>
    </row>
    <row r="1485" spans="8:9" s="138" customFormat="1" x14ac:dyDescent="0.35">
      <c r="H1485" s="197"/>
      <c r="I1485" s="197"/>
    </row>
    <row r="1486" spans="8:9" s="138" customFormat="1" x14ac:dyDescent="0.35">
      <c r="H1486" s="197"/>
      <c r="I1486" s="197"/>
    </row>
    <row r="1487" spans="8:9" s="138" customFormat="1" x14ac:dyDescent="0.35">
      <c r="H1487" s="197"/>
      <c r="I1487" s="197"/>
    </row>
    <row r="1488" spans="8:9" s="138" customFormat="1" x14ac:dyDescent="0.35">
      <c r="H1488" s="197"/>
      <c r="I1488" s="197"/>
    </row>
    <row r="1489" spans="8:9" s="138" customFormat="1" x14ac:dyDescent="0.35">
      <c r="H1489" s="197"/>
      <c r="I1489" s="197"/>
    </row>
    <row r="1490" spans="8:9" s="138" customFormat="1" x14ac:dyDescent="0.35">
      <c r="H1490" s="197"/>
      <c r="I1490" s="197"/>
    </row>
    <row r="1491" spans="8:9" s="138" customFormat="1" x14ac:dyDescent="0.35">
      <c r="H1491" s="197"/>
      <c r="I1491" s="197"/>
    </row>
    <row r="1492" spans="8:9" s="138" customFormat="1" x14ac:dyDescent="0.35">
      <c r="H1492" s="197"/>
      <c r="I1492" s="197"/>
    </row>
    <row r="1493" spans="8:9" s="138" customFormat="1" x14ac:dyDescent="0.35">
      <c r="H1493" s="197"/>
      <c r="I1493" s="197"/>
    </row>
    <row r="1494" spans="8:9" s="138" customFormat="1" x14ac:dyDescent="0.35">
      <c r="H1494" s="197"/>
      <c r="I1494" s="197"/>
    </row>
    <row r="1495" spans="8:9" s="138" customFormat="1" x14ac:dyDescent="0.35">
      <c r="H1495" s="197"/>
      <c r="I1495" s="197"/>
    </row>
    <row r="1496" spans="8:9" s="138" customFormat="1" x14ac:dyDescent="0.35">
      <c r="H1496" s="197"/>
      <c r="I1496" s="197"/>
    </row>
    <row r="1497" spans="8:9" s="138" customFormat="1" x14ac:dyDescent="0.35">
      <c r="H1497" s="197"/>
      <c r="I1497" s="197"/>
    </row>
    <row r="1498" spans="8:9" s="138" customFormat="1" x14ac:dyDescent="0.35">
      <c r="H1498" s="197"/>
      <c r="I1498" s="197"/>
    </row>
    <row r="1499" spans="8:9" s="138" customFormat="1" x14ac:dyDescent="0.35">
      <c r="H1499" s="197"/>
      <c r="I1499" s="197"/>
    </row>
    <row r="1500" spans="8:9" s="138" customFormat="1" x14ac:dyDescent="0.35">
      <c r="H1500" s="197"/>
      <c r="I1500" s="197"/>
    </row>
    <row r="1501" spans="8:9" s="138" customFormat="1" x14ac:dyDescent="0.35">
      <c r="H1501" s="197"/>
      <c r="I1501" s="197"/>
    </row>
    <row r="1502" spans="8:9" s="138" customFormat="1" x14ac:dyDescent="0.35">
      <c r="H1502" s="197"/>
      <c r="I1502" s="197"/>
    </row>
    <row r="1503" spans="8:9" s="138" customFormat="1" x14ac:dyDescent="0.35">
      <c r="H1503" s="197"/>
      <c r="I1503" s="197"/>
    </row>
    <row r="1504" spans="8:9" s="138" customFormat="1" x14ac:dyDescent="0.35">
      <c r="H1504" s="197"/>
      <c r="I1504" s="197"/>
    </row>
    <row r="1505" spans="8:9" s="138" customFormat="1" x14ac:dyDescent="0.35">
      <c r="H1505" s="197"/>
      <c r="I1505" s="197"/>
    </row>
    <row r="1506" spans="8:9" s="138" customFormat="1" x14ac:dyDescent="0.35">
      <c r="H1506" s="197"/>
      <c r="I1506" s="197"/>
    </row>
    <row r="1507" spans="8:9" s="138" customFormat="1" x14ac:dyDescent="0.35">
      <c r="H1507" s="197"/>
      <c r="I1507" s="197"/>
    </row>
    <row r="1508" spans="8:9" s="138" customFormat="1" x14ac:dyDescent="0.35">
      <c r="H1508" s="197"/>
      <c r="I1508" s="197"/>
    </row>
    <row r="1509" spans="8:9" s="138" customFormat="1" x14ac:dyDescent="0.35">
      <c r="H1509" s="197"/>
      <c r="I1509" s="197"/>
    </row>
    <row r="1510" spans="8:9" s="138" customFormat="1" x14ac:dyDescent="0.35">
      <c r="H1510" s="197"/>
      <c r="I1510" s="197"/>
    </row>
    <row r="1511" spans="8:9" s="138" customFormat="1" x14ac:dyDescent="0.35">
      <c r="H1511" s="197"/>
      <c r="I1511" s="197"/>
    </row>
    <row r="1512" spans="8:9" s="138" customFormat="1" x14ac:dyDescent="0.35">
      <c r="H1512" s="197"/>
      <c r="I1512" s="197"/>
    </row>
    <row r="1513" spans="8:9" s="138" customFormat="1" x14ac:dyDescent="0.35">
      <c r="H1513" s="197"/>
      <c r="I1513" s="197"/>
    </row>
    <row r="1514" spans="8:9" s="138" customFormat="1" x14ac:dyDescent="0.35">
      <c r="H1514" s="197"/>
      <c r="I1514" s="197"/>
    </row>
    <row r="1515" spans="8:9" s="138" customFormat="1" x14ac:dyDescent="0.35">
      <c r="H1515" s="197"/>
      <c r="I1515" s="197"/>
    </row>
    <row r="1516" spans="8:9" s="138" customFormat="1" x14ac:dyDescent="0.35">
      <c r="H1516" s="197"/>
      <c r="I1516" s="197"/>
    </row>
    <row r="1517" spans="8:9" s="138" customFormat="1" x14ac:dyDescent="0.35">
      <c r="H1517" s="197"/>
      <c r="I1517" s="197"/>
    </row>
    <row r="1518" spans="8:9" s="138" customFormat="1" x14ac:dyDescent="0.35">
      <c r="H1518" s="197"/>
      <c r="I1518" s="197"/>
    </row>
    <row r="1519" spans="8:9" s="138" customFormat="1" x14ac:dyDescent="0.35">
      <c r="H1519" s="197"/>
      <c r="I1519" s="197"/>
    </row>
    <row r="1520" spans="8:9" s="138" customFormat="1" x14ac:dyDescent="0.35">
      <c r="H1520" s="197"/>
      <c r="I1520" s="197"/>
    </row>
    <row r="1521" spans="8:9" s="138" customFormat="1" x14ac:dyDescent="0.35">
      <c r="H1521" s="197"/>
      <c r="I1521" s="197"/>
    </row>
    <row r="1522" spans="8:9" s="138" customFormat="1" x14ac:dyDescent="0.35">
      <c r="H1522" s="197"/>
      <c r="I1522" s="197"/>
    </row>
    <row r="1523" spans="8:9" s="138" customFormat="1" x14ac:dyDescent="0.35">
      <c r="H1523" s="197"/>
      <c r="I1523" s="197"/>
    </row>
    <row r="1524" spans="8:9" s="138" customFormat="1" x14ac:dyDescent="0.35">
      <c r="H1524" s="197"/>
      <c r="I1524" s="197"/>
    </row>
    <row r="1525" spans="8:9" s="138" customFormat="1" x14ac:dyDescent="0.35">
      <c r="H1525" s="197"/>
      <c r="I1525" s="197"/>
    </row>
    <row r="1526" spans="8:9" s="138" customFormat="1" x14ac:dyDescent="0.35">
      <c r="H1526" s="197"/>
      <c r="I1526" s="197"/>
    </row>
    <row r="1527" spans="8:9" s="138" customFormat="1" x14ac:dyDescent="0.35">
      <c r="H1527" s="197"/>
      <c r="I1527" s="197"/>
    </row>
    <row r="1528" spans="8:9" s="138" customFormat="1" x14ac:dyDescent="0.35">
      <c r="H1528" s="197"/>
      <c r="I1528" s="197"/>
    </row>
    <row r="1529" spans="8:9" s="138" customFormat="1" x14ac:dyDescent="0.35">
      <c r="H1529" s="197"/>
      <c r="I1529" s="197"/>
    </row>
    <row r="1530" spans="8:9" s="138" customFormat="1" x14ac:dyDescent="0.35">
      <c r="H1530" s="197"/>
      <c r="I1530" s="197"/>
    </row>
    <row r="1531" spans="8:9" s="138" customFormat="1" x14ac:dyDescent="0.35">
      <c r="H1531" s="197"/>
      <c r="I1531" s="197"/>
    </row>
    <row r="1532" spans="8:9" s="138" customFormat="1" x14ac:dyDescent="0.35">
      <c r="H1532" s="197"/>
      <c r="I1532" s="197"/>
    </row>
    <row r="1533" spans="8:9" s="138" customFormat="1" x14ac:dyDescent="0.35">
      <c r="H1533" s="197"/>
      <c r="I1533" s="197"/>
    </row>
    <row r="1534" spans="8:9" s="138" customFormat="1" x14ac:dyDescent="0.35">
      <c r="H1534" s="197"/>
      <c r="I1534" s="197"/>
    </row>
    <row r="1535" spans="8:9" s="138" customFormat="1" x14ac:dyDescent="0.35">
      <c r="H1535" s="197"/>
      <c r="I1535" s="197"/>
    </row>
    <row r="1536" spans="8:9" s="138" customFormat="1" x14ac:dyDescent="0.35">
      <c r="H1536" s="197"/>
      <c r="I1536" s="197"/>
    </row>
    <row r="1537" spans="8:9" s="138" customFormat="1" x14ac:dyDescent="0.35">
      <c r="H1537" s="197"/>
      <c r="I1537" s="197"/>
    </row>
    <row r="1538" spans="8:9" s="138" customFormat="1" x14ac:dyDescent="0.35">
      <c r="H1538" s="197"/>
      <c r="I1538" s="197"/>
    </row>
    <row r="1539" spans="8:9" s="138" customFormat="1" x14ac:dyDescent="0.35">
      <c r="H1539" s="197"/>
      <c r="I1539" s="197"/>
    </row>
    <row r="1540" spans="8:9" s="138" customFormat="1" x14ac:dyDescent="0.35">
      <c r="H1540" s="197"/>
      <c r="I1540" s="197"/>
    </row>
    <row r="1541" spans="8:9" s="138" customFormat="1" x14ac:dyDescent="0.35">
      <c r="H1541" s="197"/>
      <c r="I1541" s="197"/>
    </row>
    <row r="1542" spans="8:9" s="138" customFormat="1" x14ac:dyDescent="0.35">
      <c r="H1542" s="197"/>
      <c r="I1542" s="197"/>
    </row>
    <row r="1543" spans="8:9" s="138" customFormat="1" x14ac:dyDescent="0.35">
      <c r="H1543" s="197"/>
      <c r="I1543" s="197"/>
    </row>
    <row r="1544" spans="8:9" s="138" customFormat="1" x14ac:dyDescent="0.35">
      <c r="H1544" s="197"/>
      <c r="I1544" s="197"/>
    </row>
    <row r="1545" spans="8:9" s="138" customFormat="1" x14ac:dyDescent="0.35">
      <c r="H1545" s="197"/>
      <c r="I1545" s="197"/>
    </row>
    <row r="1546" spans="8:9" s="138" customFormat="1" x14ac:dyDescent="0.35">
      <c r="H1546" s="197"/>
      <c r="I1546" s="197"/>
    </row>
    <row r="1547" spans="8:9" s="138" customFormat="1" x14ac:dyDescent="0.35">
      <c r="H1547" s="197"/>
      <c r="I1547" s="197"/>
    </row>
    <row r="1548" spans="8:9" s="138" customFormat="1" x14ac:dyDescent="0.35">
      <c r="H1548" s="197"/>
      <c r="I1548" s="197"/>
    </row>
    <row r="1549" spans="8:9" s="138" customFormat="1" x14ac:dyDescent="0.35">
      <c r="H1549" s="197"/>
      <c r="I1549" s="197"/>
    </row>
    <row r="1550" spans="8:9" s="138" customFormat="1" x14ac:dyDescent="0.35">
      <c r="H1550" s="197"/>
      <c r="I1550" s="197"/>
    </row>
    <row r="1551" spans="8:9" s="138" customFormat="1" x14ac:dyDescent="0.35">
      <c r="H1551" s="197"/>
      <c r="I1551" s="197"/>
    </row>
    <row r="1552" spans="8:9" s="138" customFormat="1" x14ac:dyDescent="0.35">
      <c r="H1552" s="197"/>
      <c r="I1552" s="197"/>
    </row>
    <row r="1553" spans="8:9" s="138" customFormat="1" x14ac:dyDescent="0.35">
      <c r="H1553" s="197"/>
      <c r="I1553" s="197"/>
    </row>
    <row r="1554" spans="8:9" s="138" customFormat="1" x14ac:dyDescent="0.35">
      <c r="H1554" s="197"/>
      <c r="I1554" s="197"/>
    </row>
    <row r="1555" spans="8:9" s="138" customFormat="1" x14ac:dyDescent="0.35">
      <c r="H1555" s="197"/>
      <c r="I1555" s="197"/>
    </row>
    <row r="1556" spans="8:9" s="138" customFormat="1" x14ac:dyDescent="0.35">
      <c r="H1556" s="197"/>
      <c r="I1556" s="197"/>
    </row>
    <row r="1557" spans="8:9" s="138" customFormat="1" x14ac:dyDescent="0.35">
      <c r="H1557" s="197"/>
      <c r="I1557" s="197"/>
    </row>
    <row r="1558" spans="8:9" s="138" customFormat="1" x14ac:dyDescent="0.35">
      <c r="H1558" s="197"/>
      <c r="I1558" s="197"/>
    </row>
    <row r="1559" spans="8:9" s="138" customFormat="1" x14ac:dyDescent="0.35">
      <c r="H1559" s="197"/>
      <c r="I1559" s="197"/>
    </row>
    <row r="1560" spans="8:9" s="138" customFormat="1" x14ac:dyDescent="0.35">
      <c r="H1560" s="197"/>
      <c r="I1560" s="197"/>
    </row>
    <row r="1561" spans="8:9" s="138" customFormat="1" x14ac:dyDescent="0.35">
      <c r="H1561" s="197"/>
      <c r="I1561" s="197"/>
    </row>
    <row r="1562" spans="8:9" s="138" customFormat="1" x14ac:dyDescent="0.35">
      <c r="H1562" s="197"/>
      <c r="I1562" s="197"/>
    </row>
    <row r="1563" spans="8:9" s="138" customFormat="1" x14ac:dyDescent="0.35">
      <c r="H1563" s="197"/>
      <c r="I1563" s="197"/>
    </row>
    <row r="1564" spans="8:9" s="138" customFormat="1" x14ac:dyDescent="0.35">
      <c r="H1564" s="197"/>
      <c r="I1564" s="197"/>
    </row>
    <row r="1565" spans="8:9" s="138" customFormat="1" x14ac:dyDescent="0.35">
      <c r="H1565" s="197"/>
      <c r="I1565" s="197"/>
    </row>
    <row r="1566" spans="8:9" s="138" customFormat="1" x14ac:dyDescent="0.35">
      <c r="H1566" s="197"/>
      <c r="I1566" s="197"/>
    </row>
    <row r="1567" spans="8:9" s="138" customFormat="1" x14ac:dyDescent="0.35">
      <c r="H1567" s="197"/>
      <c r="I1567" s="197"/>
    </row>
    <row r="1568" spans="8:9" s="138" customFormat="1" x14ac:dyDescent="0.35">
      <c r="H1568" s="197"/>
      <c r="I1568" s="197"/>
    </row>
    <row r="1569" spans="8:9" s="138" customFormat="1" x14ac:dyDescent="0.35">
      <c r="H1569" s="197"/>
      <c r="I1569" s="197"/>
    </row>
    <row r="1570" spans="8:9" s="138" customFormat="1" x14ac:dyDescent="0.35">
      <c r="H1570" s="197"/>
      <c r="I1570" s="197"/>
    </row>
    <row r="1571" spans="8:9" s="138" customFormat="1" x14ac:dyDescent="0.35">
      <c r="H1571" s="197"/>
      <c r="I1571" s="197"/>
    </row>
    <row r="1572" spans="8:9" s="138" customFormat="1" x14ac:dyDescent="0.35">
      <c r="H1572" s="197"/>
      <c r="I1572" s="197"/>
    </row>
    <row r="1573" spans="8:9" s="138" customFormat="1" x14ac:dyDescent="0.35">
      <c r="H1573" s="197"/>
      <c r="I1573" s="197"/>
    </row>
    <row r="1574" spans="8:9" s="138" customFormat="1" x14ac:dyDescent="0.35">
      <c r="H1574" s="197"/>
      <c r="I1574" s="197"/>
    </row>
    <row r="1575" spans="8:9" s="138" customFormat="1" x14ac:dyDescent="0.35">
      <c r="H1575" s="197"/>
      <c r="I1575" s="197"/>
    </row>
    <row r="1576" spans="8:9" s="138" customFormat="1" x14ac:dyDescent="0.35">
      <c r="H1576" s="197"/>
      <c r="I1576" s="197"/>
    </row>
    <row r="1577" spans="8:9" s="138" customFormat="1" x14ac:dyDescent="0.35">
      <c r="H1577" s="197"/>
      <c r="I1577" s="197"/>
    </row>
    <row r="1578" spans="8:9" s="138" customFormat="1" x14ac:dyDescent="0.35">
      <c r="H1578" s="197"/>
      <c r="I1578" s="197"/>
    </row>
    <row r="1579" spans="8:9" s="138" customFormat="1" x14ac:dyDescent="0.35">
      <c r="H1579" s="197"/>
      <c r="I1579" s="197"/>
    </row>
    <row r="1580" spans="8:9" s="138" customFormat="1" x14ac:dyDescent="0.35">
      <c r="H1580" s="197"/>
      <c r="I1580" s="197"/>
    </row>
    <row r="1581" spans="8:9" s="138" customFormat="1" x14ac:dyDescent="0.35">
      <c r="H1581" s="197"/>
      <c r="I1581" s="197"/>
    </row>
    <row r="1582" spans="8:9" s="138" customFormat="1" x14ac:dyDescent="0.35">
      <c r="H1582" s="197"/>
      <c r="I1582" s="197"/>
    </row>
    <row r="1583" spans="8:9" s="138" customFormat="1" x14ac:dyDescent="0.35">
      <c r="H1583" s="197"/>
      <c r="I1583" s="197"/>
    </row>
    <row r="1584" spans="8:9" s="138" customFormat="1" x14ac:dyDescent="0.35">
      <c r="H1584" s="197"/>
      <c r="I1584" s="197"/>
    </row>
    <row r="1585" spans="8:9" s="138" customFormat="1" x14ac:dyDescent="0.35">
      <c r="H1585" s="197"/>
      <c r="I1585" s="197"/>
    </row>
    <row r="1586" spans="8:9" s="138" customFormat="1" x14ac:dyDescent="0.35">
      <c r="H1586" s="197"/>
      <c r="I1586" s="197"/>
    </row>
    <row r="1587" spans="8:9" s="138" customFormat="1" x14ac:dyDescent="0.35">
      <c r="H1587" s="197"/>
      <c r="I1587" s="197"/>
    </row>
    <row r="1588" spans="8:9" s="138" customFormat="1" x14ac:dyDescent="0.35">
      <c r="H1588" s="197"/>
      <c r="I1588" s="197"/>
    </row>
    <row r="1589" spans="8:9" s="138" customFormat="1" x14ac:dyDescent="0.35">
      <c r="H1589" s="197"/>
      <c r="I1589" s="197"/>
    </row>
    <row r="1590" spans="8:9" s="138" customFormat="1" x14ac:dyDescent="0.35">
      <c r="H1590" s="197"/>
      <c r="I1590" s="197"/>
    </row>
    <row r="1591" spans="8:9" s="138" customFormat="1" x14ac:dyDescent="0.35">
      <c r="H1591" s="197"/>
      <c r="I1591" s="197"/>
    </row>
    <row r="1592" spans="8:9" s="138" customFormat="1" x14ac:dyDescent="0.35">
      <c r="H1592" s="197"/>
      <c r="I1592" s="197"/>
    </row>
    <row r="1593" spans="8:9" s="138" customFormat="1" x14ac:dyDescent="0.35">
      <c r="H1593" s="197"/>
      <c r="I1593" s="197"/>
    </row>
    <row r="1594" spans="8:9" s="138" customFormat="1" x14ac:dyDescent="0.35">
      <c r="H1594" s="197"/>
      <c r="I1594" s="197"/>
    </row>
    <row r="1595" spans="8:9" s="138" customFormat="1" x14ac:dyDescent="0.35">
      <c r="H1595" s="197"/>
      <c r="I1595" s="197"/>
    </row>
    <row r="1596" spans="8:9" s="138" customFormat="1" x14ac:dyDescent="0.35">
      <c r="H1596" s="197"/>
      <c r="I1596" s="197"/>
    </row>
    <row r="1597" spans="8:9" s="138" customFormat="1" x14ac:dyDescent="0.35">
      <c r="H1597" s="197"/>
      <c r="I1597" s="197"/>
    </row>
    <row r="1598" spans="8:9" s="138" customFormat="1" x14ac:dyDescent="0.35">
      <c r="H1598" s="197"/>
      <c r="I1598" s="197"/>
    </row>
    <row r="1599" spans="8:9" s="138" customFormat="1" x14ac:dyDescent="0.35">
      <c r="H1599" s="197"/>
      <c r="I1599" s="197"/>
    </row>
    <row r="1600" spans="8:9" s="138" customFormat="1" x14ac:dyDescent="0.35">
      <c r="H1600" s="197"/>
      <c r="I1600" s="197"/>
    </row>
    <row r="1601" spans="8:9" s="138" customFormat="1" x14ac:dyDescent="0.35">
      <c r="H1601" s="197"/>
      <c r="I1601" s="197"/>
    </row>
    <row r="1602" spans="8:9" s="138" customFormat="1" x14ac:dyDescent="0.35">
      <c r="H1602" s="197"/>
      <c r="I1602" s="197"/>
    </row>
    <row r="1603" spans="8:9" s="138" customFormat="1" x14ac:dyDescent="0.35">
      <c r="H1603" s="197"/>
      <c r="I1603" s="197"/>
    </row>
    <row r="1604" spans="8:9" s="138" customFormat="1" x14ac:dyDescent="0.35">
      <c r="H1604" s="197"/>
      <c r="I1604" s="197"/>
    </row>
    <row r="1605" spans="8:9" s="138" customFormat="1" x14ac:dyDescent="0.35">
      <c r="H1605" s="197"/>
      <c r="I1605" s="197"/>
    </row>
    <row r="1606" spans="8:9" s="138" customFormat="1" x14ac:dyDescent="0.35">
      <c r="H1606" s="197"/>
      <c r="I1606" s="197"/>
    </row>
    <row r="1607" spans="8:9" s="138" customFormat="1" x14ac:dyDescent="0.35">
      <c r="H1607" s="197"/>
      <c r="I1607" s="197"/>
    </row>
    <row r="1608" spans="8:9" s="138" customFormat="1" x14ac:dyDescent="0.35">
      <c r="H1608" s="197"/>
      <c r="I1608" s="197"/>
    </row>
    <row r="1609" spans="8:9" s="138" customFormat="1" x14ac:dyDescent="0.35">
      <c r="H1609" s="197"/>
      <c r="I1609" s="197"/>
    </row>
    <row r="1610" spans="8:9" s="138" customFormat="1" x14ac:dyDescent="0.35">
      <c r="H1610" s="197"/>
      <c r="I1610" s="197"/>
    </row>
    <row r="1611" spans="8:9" s="138" customFormat="1" x14ac:dyDescent="0.35">
      <c r="H1611" s="197"/>
      <c r="I1611" s="197"/>
    </row>
    <row r="1612" spans="8:9" s="138" customFormat="1" x14ac:dyDescent="0.35">
      <c r="H1612" s="197"/>
      <c r="I1612" s="197"/>
    </row>
    <row r="1613" spans="8:9" s="138" customFormat="1" x14ac:dyDescent="0.35">
      <c r="H1613" s="197"/>
      <c r="I1613" s="197"/>
    </row>
    <row r="1614" spans="8:9" s="138" customFormat="1" x14ac:dyDescent="0.35">
      <c r="H1614" s="197"/>
      <c r="I1614" s="197"/>
    </row>
    <row r="1615" spans="8:9" s="138" customFormat="1" x14ac:dyDescent="0.35">
      <c r="H1615" s="197"/>
      <c r="I1615" s="197"/>
    </row>
    <row r="1616" spans="8:9" s="138" customFormat="1" x14ac:dyDescent="0.35">
      <c r="H1616" s="197"/>
      <c r="I1616" s="197"/>
    </row>
    <row r="1617" spans="8:9" s="138" customFormat="1" x14ac:dyDescent="0.35">
      <c r="H1617" s="197"/>
      <c r="I1617" s="197"/>
    </row>
    <row r="1618" spans="8:9" s="138" customFormat="1" x14ac:dyDescent="0.35">
      <c r="H1618" s="197"/>
      <c r="I1618" s="197"/>
    </row>
    <row r="1619" spans="8:9" s="138" customFormat="1" x14ac:dyDescent="0.35">
      <c r="H1619" s="197"/>
      <c r="I1619" s="197"/>
    </row>
    <row r="1620" spans="8:9" s="138" customFormat="1" x14ac:dyDescent="0.35">
      <c r="H1620" s="197"/>
      <c r="I1620" s="197"/>
    </row>
    <row r="1621" spans="8:9" s="138" customFormat="1" x14ac:dyDescent="0.35">
      <c r="H1621" s="197"/>
      <c r="I1621" s="197"/>
    </row>
    <row r="1622" spans="8:9" s="138" customFormat="1" x14ac:dyDescent="0.35">
      <c r="H1622" s="197"/>
      <c r="I1622" s="197"/>
    </row>
    <row r="1623" spans="8:9" s="138" customFormat="1" x14ac:dyDescent="0.35">
      <c r="H1623" s="197"/>
      <c r="I1623" s="197"/>
    </row>
    <row r="1624" spans="8:9" s="138" customFormat="1" x14ac:dyDescent="0.35">
      <c r="H1624" s="197"/>
      <c r="I1624" s="197"/>
    </row>
    <row r="1625" spans="8:9" s="138" customFormat="1" x14ac:dyDescent="0.35">
      <c r="H1625" s="197"/>
      <c r="I1625" s="197"/>
    </row>
    <row r="1626" spans="8:9" s="138" customFormat="1" x14ac:dyDescent="0.35">
      <c r="H1626" s="197"/>
      <c r="I1626" s="197"/>
    </row>
    <row r="1627" spans="8:9" s="138" customFormat="1" x14ac:dyDescent="0.35">
      <c r="H1627" s="197"/>
      <c r="I1627" s="197"/>
    </row>
    <row r="1628" spans="8:9" s="138" customFormat="1" x14ac:dyDescent="0.35">
      <c r="H1628" s="197"/>
      <c r="I1628" s="197"/>
    </row>
    <row r="1629" spans="8:9" s="138" customFormat="1" x14ac:dyDescent="0.35">
      <c r="H1629" s="197"/>
      <c r="I1629" s="197"/>
    </row>
    <row r="1630" spans="8:9" s="138" customFormat="1" x14ac:dyDescent="0.35">
      <c r="H1630" s="197"/>
      <c r="I1630" s="197"/>
    </row>
    <row r="1631" spans="8:9" s="138" customFormat="1" x14ac:dyDescent="0.35">
      <c r="H1631" s="197"/>
      <c r="I1631" s="197"/>
    </row>
    <row r="1632" spans="8:9" s="138" customFormat="1" x14ac:dyDescent="0.35">
      <c r="H1632" s="197"/>
      <c r="I1632" s="197"/>
    </row>
    <row r="1633" spans="8:9" s="138" customFormat="1" x14ac:dyDescent="0.35">
      <c r="H1633" s="197"/>
      <c r="I1633" s="197"/>
    </row>
    <row r="1634" spans="8:9" s="138" customFormat="1" x14ac:dyDescent="0.35">
      <c r="H1634" s="197"/>
      <c r="I1634" s="197"/>
    </row>
    <row r="1635" spans="8:9" s="138" customFormat="1" x14ac:dyDescent="0.35">
      <c r="H1635" s="197"/>
      <c r="I1635" s="197"/>
    </row>
    <row r="1636" spans="8:9" s="138" customFormat="1" x14ac:dyDescent="0.35">
      <c r="H1636" s="197"/>
      <c r="I1636" s="197"/>
    </row>
    <row r="1637" spans="8:9" s="138" customFormat="1" x14ac:dyDescent="0.35">
      <c r="H1637" s="197"/>
      <c r="I1637" s="197"/>
    </row>
    <row r="1638" spans="8:9" s="138" customFormat="1" x14ac:dyDescent="0.35">
      <c r="H1638" s="197"/>
      <c r="I1638" s="197"/>
    </row>
    <row r="1639" spans="8:9" s="138" customFormat="1" x14ac:dyDescent="0.35">
      <c r="H1639" s="197"/>
      <c r="I1639" s="197"/>
    </row>
    <row r="1640" spans="8:9" s="138" customFormat="1" x14ac:dyDescent="0.35">
      <c r="H1640" s="197"/>
      <c r="I1640" s="197"/>
    </row>
    <row r="1641" spans="8:9" s="138" customFormat="1" x14ac:dyDescent="0.35">
      <c r="H1641" s="197"/>
      <c r="I1641" s="197"/>
    </row>
    <row r="1642" spans="8:9" s="138" customFormat="1" x14ac:dyDescent="0.35">
      <c r="H1642" s="197"/>
      <c r="I1642" s="197"/>
    </row>
    <row r="1643" spans="8:9" s="138" customFormat="1" x14ac:dyDescent="0.35">
      <c r="H1643" s="197"/>
      <c r="I1643" s="197"/>
    </row>
    <row r="1644" spans="8:9" s="138" customFormat="1" x14ac:dyDescent="0.35">
      <c r="H1644" s="197"/>
      <c r="I1644" s="197"/>
    </row>
    <row r="1645" spans="8:9" s="138" customFormat="1" x14ac:dyDescent="0.35">
      <c r="H1645" s="197"/>
      <c r="I1645" s="197"/>
    </row>
    <row r="1646" spans="8:9" s="138" customFormat="1" x14ac:dyDescent="0.35">
      <c r="H1646" s="197"/>
      <c r="I1646" s="197"/>
    </row>
    <row r="1647" spans="8:9" s="138" customFormat="1" x14ac:dyDescent="0.35">
      <c r="H1647" s="197"/>
      <c r="I1647" s="197"/>
    </row>
    <row r="1648" spans="8:9" s="138" customFormat="1" x14ac:dyDescent="0.35">
      <c r="H1648" s="197"/>
      <c r="I1648" s="197"/>
    </row>
    <row r="1649" spans="8:9" s="138" customFormat="1" x14ac:dyDescent="0.35">
      <c r="H1649" s="197"/>
      <c r="I1649" s="197"/>
    </row>
    <row r="1650" spans="8:9" s="138" customFormat="1" x14ac:dyDescent="0.35">
      <c r="H1650" s="197"/>
      <c r="I1650" s="197"/>
    </row>
    <row r="1651" spans="8:9" s="138" customFormat="1" x14ac:dyDescent="0.35">
      <c r="H1651" s="197"/>
      <c r="I1651" s="197"/>
    </row>
    <row r="1652" spans="8:9" s="138" customFormat="1" x14ac:dyDescent="0.35">
      <c r="H1652" s="197"/>
      <c r="I1652" s="197"/>
    </row>
    <row r="1653" spans="8:9" s="138" customFormat="1" x14ac:dyDescent="0.35">
      <c r="H1653" s="197"/>
      <c r="I1653" s="197"/>
    </row>
    <row r="1654" spans="8:9" s="138" customFormat="1" x14ac:dyDescent="0.35">
      <c r="H1654" s="197"/>
      <c r="I1654" s="197"/>
    </row>
    <row r="1655" spans="8:9" s="138" customFormat="1" x14ac:dyDescent="0.35">
      <c r="H1655" s="197"/>
      <c r="I1655" s="197"/>
    </row>
    <row r="1656" spans="8:9" s="138" customFormat="1" x14ac:dyDescent="0.35">
      <c r="H1656" s="197"/>
      <c r="I1656" s="197"/>
    </row>
    <row r="1657" spans="8:9" s="138" customFormat="1" x14ac:dyDescent="0.35">
      <c r="H1657" s="197"/>
      <c r="I1657" s="197"/>
    </row>
    <row r="1658" spans="8:9" s="138" customFormat="1" x14ac:dyDescent="0.35">
      <c r="H1658" s="197"/>
      <c r="I1658" s="197"/>
    </row>
    <row r="1659" spans="8:9" s="138" customFormat="1" x14ac:dyDescent="0.35">
      <c r="H1659" s="197"/>
      <c r="I1659" s="197"/>
    </row>
    <row r="1660" spans="8:9" s="138" customFormat="1" x14ac:dyDescent="0.35">
      <c r="H1660" s="197"/>
      <c r="I1660" s="197"/>
    </row>
    <row r="1661" spans="8:9" s="138" customFormat="1" x14ac:dyDescent="0.35">
      <c r="H1661" s="197"/>
      <c r="I1661" s="197"/>
    </row>
    <row r="1662" spans="8:9" s="138" customFormat="1" x14ac:dyDescent="0.35">
      <c r="H1662" s="197"/>
      <c r="I1662" s="197"/>
    </row>
    <row r="1663" spans="8:9" s="138" customFormat="1" x14ac:dyDescent="0.35">
      <c r="H1663" s="197"/>
      <c r="I1663" s="197"/>
    </row>
    <row r="1664" spans="8:9" s="138" customFormat="1" x14ac:dyDescent="0.35">
      <c r="H1664" s="197"/>
      <c r="I1664" s="197"/>
    </row>
    <row r="1665" spans="8:9" s="138" customFormat="1" x14ac:dyDescent="0.35">
      <c r="H1665" s="197"/>
      <c r="I1665" s="197"/>
    </row>
    <row r="1666" spans="8:9" s="138" customFormat="1" x14ac:dyDescent="0.35">
      <c r="H1666" s="197"/>
      <c r="I1666" s="197"/>
    </row>
    <row r="1667" spans="8:9" s="138" customFormat="1" x14ac:dyDescent="0.35">
      <c r="H1667" s="197"/>
      <c r="I1667" s="197"/>
    </row>
    <row r="1668" spans="8:9" s="138" customFormat="1" x14ac:dyDescent="0.35">
      <c r="H1668" s="197"/>
      <c r="I1668" s="197"/>
    </row>
    <row r="1669" spans="8:9" s="138" customFormat="1" x14ac:dyDescent="0.35">
      <c r="H1669" s="197"/>
      <c r="I1669" s="197"/>
    </row>
    <row r="1670" spans="8:9" s="138" customFormat="1" x14ac:dyDescent="0.35">
      <c r="H1670" s="197"/>
      <c r="I1670" s="197"/>
    </row>
    <row r="1671" spans="8:9" s="138" customFormat="1" x14ac:dyDescent="0.35">
      <c r="H1671" s="197"/>
      <c r="I1671" s="197"/>
    </row>
    <row r="1672" spans="8:9" s="138" customFormat="1" x14ac:dyDescent="0.35">
      <c r="H1672" s="197"/>
      <c r="I1672" s="197"/>
    </row>
    <row r="1673" spans="8:9" s="138" customFormat="1" x14ac:dyDescent="0.35">
      <c r="H1673" s="197"/>
      <c r="I1673" s="197"/>
    </row>
    <row r="1674" spans="8:9" s="138" customFormat="1" x14ac:dyDescent="0.35">
      <c r="H1674" s="197"/>
      <c r="I1674" s="197"/>
    </row>
    <row r="1675" spans="8:9" s="138" customFormat="1" x14ac:dyDescent="0.35">
      <c r="H1675" s="197"/>
      <c r="I1675" s="197"/>
    </row>
    <row r="1676" spans="8:9" s="138" customFormat="1" x14ac:dyDescent="0.35">
      <c r="H1676" s="197"/>
      <c r="I1676" s="197"/>
    </row>
    <row r="1677" spans="8:9" s="138" customFormat="1" x14ac:dyDescent="0.35">
      <c r="H1677" s="197"/>
      <c r="I1677" s="197"/>
    </row>
    <row r="1678" spans="8:9" s="138" customFormat="1" x14ac:dyDescent="0.35">
      <c r="H1678" s="197"/>
      <c r="I1678" s="197"/>
    </row>
    <row r="1679" spans="8:9" s="138" customFormat="1" x14ac:dyDescent="0.35">
      <c r="H1679" s="197"/>
      <c r="I1679" s="197"/>
    </row>
    <row r="1680" spans="8:9" s="138" customFormat="1" x14ac:dyDescent="0.35">
      <c r="H1680" s="197"/>
      <c r="I1680" s="197"/>
    </row>
    <row r="1681" spans="8:9" s="138" customFormat="1" x14ac:dyDescent="0.35">
      <c r="H1681" s="197"/>
      <c r="I1681" s="197"/>
    </row>
    <row r="1682" spans="8:9" s="138" customFormat="1" x14ac:dyDescent="0.35">
      <c r="H1682" s="197"/>
      <c r="I1682" s="197"/>
    </row>
    <row r="1683" spans="8:9" s="138" customFormat="1" x14ac:dyDescent="0.35">
      <c r="H1683" s="197"/>
      <c r="I1683" s="197"/>
    </row>
    <row r="1684" spans="8:9" s="138" customFormat="1" x14ac:dyDescent="0.35">
      <c r="H1684" s="197"/>
      <c r="I1684" s="197"/>
    </row>
    <row r="1685" spans="8:9" s="138" customFormat="1" x14ac:dyDescent="0.35">
      <c r="H1685" s="197"/>
      <c r="I1685" s="197"/>
    </row>
    <row r="1686" spans="8:9" s="138" customFormat="1" x14ac:dyDescent="0.35">
      <c r="H1686" s="197"/>
      <c r="I1686" s="197"/>
    </row>
    <row r="1687" spans="8:9" s="138" customFormat="1" x14ac:dyDescent="0.35">
      <c r="H1687" s="197"/>
      <c r="I1687" s="197"/>
    </row>
    <row r="1688" spans="8:9" s="138" customFormat="1" x14ac:dyDescent="0.35">
      <c r="H1688" s="197"/>
      <c r="I1688" s="197"/>
    </row>
    <row r="1689" spans="8:9" s="138" customFormat="1" x14ac:dyDescent="0.35">
      <c r="H1689" s="197"/>
      <c r="I1689" s="197"/>
    </row>
    <row r="1690" spans="8:9" s="138" customFormat="1" x14ac:dyDescent="0.35">
      <c r="H1690" s="197"/>
      <c r="I1690" s="197"/>
    </row>
    <row r="1691" spans="8:9" s="138" customFormat="1" x14ac:dyDescent="0.35">
      <c r="H1691" s="197"/>
      <c r="I1691" s="197"/>
    </row>
    <row r="1692" spans="8:9" s="138" customFormat="1" x14ac:dyDescent="0.35">
      <c r="H1692" s="197"/>
      <c r="I1692" s="197"/>
    </row>
    <row r="1693" spans="8:9" s="138" customFormat="1" x14ac:dyDescent="0.35">
      <c r="H1693" s="197"/>
      <c r="I1693" s="197"/>
    </row>
    <row r="1694" spans="8:9" s="138" customFormat="1" x14ac:dyDescent="0.35">
      <c r="H1694" s="197"/>
      <c r="I1694" s="197"/>
    </row>
    <row r="1695" spans="8:9" s="138" customFormat="1" x14ac:dyDescent="0.35">
      <c r="H1695" s="197"/>
      <c r="I1695" s="197"/>
    </row>
    <row r="1696" spans="8:9" s="138" customFormat="1" x14ac:dyDescent="0.35">
      <c r="H1696" s="197"/>
      <c r="I1696" s="197"/>
    </row>
    <row r="1697" spans="8:9" s="138" customFormat="1" x14ac:dyDescent="0.35">
      <c r="H1697" s="197"/>
      <c r="I1697" s="197"/>
    </row>
    <row r="1698" spans="8:9" s="138" customFormat="1" x14ac:dyDescent="0.35">
      <c r="H1698" s="197"/>
      <c r="I1698" s="197"/>
    </row>
    <row r="1699" spans="8:9" s="138" customFormat="1" x14ac:dyDescent="0.35">
      <c r="H1699" s="197"/>
      <c r="I1699" s="197"/>
    </row>
    <row r="1700" spans="8:9" s="138" customFormat="1" x14ac:dyDescent="0.35">
      <c r="H1700" s="197"/>
      <c r="I1700" s="197"/>
    </row>
    <row r="1701" spans="8:9" s="138" customFormat="1" x14ac:dyDescent="0.35">
      <c r="H1701" s="197"/>
      <c r="I1701" s="197"/>
    </row>
    <row r="1702" spans="8:9" s="138" customFormat="1" x14ac:dyDescent="0.35">
      <c r="H1702" s="197"/>
      <c r="I1702" s="197"/>
    </row>
    <row r="1703" spans="8:9" s="138" customFormat="1" x14ac:dyDescent="0.35">
      <c r="H1703" s="197"/>
      <c r="I1703" s="197"/>
    </row>
    <row r="1704" spans="8:9" s="138" customFormat="1" x14ac:dyDescent="0.35">
      <c r="H1704" s="197"/>
      <c r="I1704" s="197"/>
    </row>
    <row r="1705" spans="8:9" s="138" customFormat="1" x14ac:dyDescent="0.35">
      <c r="H1705" s="197"/>
      <c r="I1705" s="197"/>
    </row>
    <row r="1706" spans="8:9" s="138" customFormat="1" x14ac:dyDescent="0.35">
      <c r="H1706" s="197"/>
      <c r="I1706" s="197"/>
    </row>
    <row r="1707" spans="8:9" s="138" customFormat="1" x14ac:dyDescent="0.35">
      <c r="H1707" s="197"/>
      <c r="I1707" s="197"/>
    </row>
    <row r="1708" spans="8:9" s="138" customFormat="1" x14ac:dyDescent="0.35">
      <c r="H1708" s="197"/>
      <c r="I1708" s="197"/>
    </row>
    <row r="1709" spans="8:9" s="138" customFormat="1" x14ac:dyDescent="0.35">
      <c r="H1709" s="197"/>
      <c r="I1709" s="197"/>
    </row>
    <row r="1710" spans="8:9" s="138" customFormat="1" x14ac:dyDescent="0.35">
      <c r="H1710" s="197"/>
      <c r="I1710" s="197"/>
    </row>
    <row r="1711" spans="8:9" s="138" customFormat="1" x14ac:dyDescent="0.35">
      <c r="H1711" s="197"/>
      <c r="I1711" s="197"/>
    </row>
    <row r="1712" spans="8:9" s="138" customFormat="1" x14ac:dyDescent="0.35">
      <c r="H1712" s="197"/>
      <c r="I1712" s="197"/>
    </row>
    <row r="1713" spans="8:9" s="138" customFormat="1" x14ac:dyDescent="0.35">
      <c r="H1713" s="197"/>
      <c r="I1713" s="197"/>
    </row>
    <row r="1714" spans="8:9" s="138" customFormat="1" x14ac:dyDescent="0.35">
      <c r="H1714" s="197"/>
      <c r="I1714" s="197"/>
    </row>
    <row r="1715" spans="8:9" s="138" customFormat="1" x14ac:dyDescent="0.35">
      <c r="H1715" s="197"/>
      <c r="I1715" s="197"/>
    </row>
    <row r="1716" spans="8:9" s="138" customFormat="1" x14ac:dyDescent="0.35">
      <c r="H1716" s="197"/>
      <c r="I1716" s="197"/>
    </row>
    <row r="1717" spans="8:9" s="138" customFormat="1" x14ac:dyDescent="0.35">
      <c r="H1717" s="197"/>
      <c r="I1717" s="197"/>
    </row>
    <row r="1718" spans="8:9" s="138" customFormat="1" x14ac:dyDescent="0.35">
      <c r="H1718" s="197"/>
      <c r="I1718" s="197"/>
    </row>
    <row r="1719" spans="8:9" s="138" customFormat="1" x14ac:dyDescent="0.35">
      <c r="H1719" s="197"/>
      <c r="I1719" s="197"/>
    </row>
    <row r="1720" spans="8:9" s="138" customFormat="1" x14ac:dyDescent="0.35">
      <c r="H1720" s="197"/>
      <c r="I1720" s="197"/>
    </row>
    <row r="1721" spans="8:9" s="138" customFormat="1" x14ac:dyDescent="0.35">
      <c r="H1721" s="197"/>
      <c r="I1721" s="197"/>
    </row>
    <row r="1722" spans="8:9" s="138" customFormat="1" x14ac:dyDescent="0.35">
      <c r="H1722" s="197"/>
      <c r="I1722" s="197"/>
    </row>
    <row r="1723" spans="8:9" s="138" customFormat="1" x14ac:dyDescent="0.35">
      <c r="H1723" s="197"/>
      <c r="I1723" s="197"/>
    </row>
    <row r="1724" spans="8:9" s="138" customFormat="1" x14ac:dyDescent="0.35">
      <c r="H1724" s="197"/>
      <c r="I1724" s="197"/>
    </row>
    <row r="1725" spans="8:9" s="138" customFormat="1" x14ac:dyDescent="0.35">
      <c r="H1725" s="197"/>
      <c r="I1725" s="197"/>
    </row>
    <row r="1726" spans="8:9" s="138" customFormat="1" x14ac:dyDescent="0.35">
      <c r="H1726" s="197"/>
      <c r="I1726" s="197"/>
    </row>
    <row r="1727" spans="8:9" s="138" customFormat="1" x14ac:dyDescent="0.35">
      <c r="H1727" s="197"/>
      <c r="I1727" s="197"/>
    </row>
    <row r="1728" spans="8:9" s="138" customFormat="1" x14ac:dyDescent="0.35">
      <c r="H1728" s="197"/>
      <c r="I1728" s="197"/>
    </row>
    <row r="1729" spans="8:9" s="138" customFormat="1" x14ac:dyDescent="0.35">
      <c r="H1729" s="197"/>
      <c r="I1729" s="197"/>
    </row>
    <row r="1730" spans="8:9" s="138" customFormat="1" x14ac:dyDescent="0.35">
      <c r="H1730" s="197"/>
      <c r="I1730" s="197"/>
    </row>
    <row r="1731" spans="8:9" s="138" customFormat="1" x14ac:dyDescent="0.35">
      <c r="H1731" s="197"/>
      <c r="I1731" s="197"/>
    </row>
    <row r="1732" spans="8:9" s="138" customFormat="1" x14ac:dyDescent="0.35">
      <c r="H1732" s="197"/>
      <c r="I1732" s="197"/>
    </row>
    <row r="1733" spans="8:9" s="138" customFormat="1" x14ac:dyDescent="0.35">
      <c r="H1733" s="197"/>
      <c r="I1733" s="197"/>
    </row>
    <row r="1734" spans="8:9" s="138" customFormat="1" x14ac:dyDescent="0.35">
      <c r="H1734" s="197"/>
      <c r="I1734" s="197"/>
    </row>
    <row r="1735" spans="8:9" s="138" customFormat="1" x14ac:dyDescent="0.35">
      <c r="H1735" s="197"/>
      <c r="I1735" s="197"/>
    </row>
    <row r="1736" spans="8:9" s="138" customFormat="1" x14ac:dyDescent="0.35">
      <c r="H1736" s="197"/>
      <c r="I1736" s="197"/>
    </row>
    <row r="1737" spans="8:9" s="138" customFormat="1" x14ac:dyDescent="0.35">
      <c r="H1737" s="197"/>
      <c r="I1737" s="197"/>
    </row>
    <row r="1738" spans="8:9" s="138" customFormat="1" x14ac:dyDescent="0.35">
      <c r="H1738" s="197"/>
      <c r="I1738" s="197"/>
    </row>
    <row r="1739" spans="8:9" s="138" customFormat="1" x14ac:dyDescent="0.35">
      <c r="H1739" s="197"/>
      <c r="I1739" s="197"/>
    </row>
    <row r="1740" spans="8:9" s="138" customFormat="1" x14ac:dyDescent="0.35">
      <c r="H1740" s="197"/>
      <c r="I1740" s="197"/>
    </row>
    <row r="1741" spans="8:9" s="138" customFormat="1" x14ac:dyDescent="0.35">
      <c r="H1741" s="197"/>
      <c r="I1741" s="197"/>
    </row>
    <row r="1742" spans="8:9" s="138" customFormat="1" x14ac:dyDescent="0.35">
      <c r="H1742" s="197"/>
      <c r="I1742" s="197"/>
    </row>
    <row r="1743" spans="8:9" s="138" customFormat="1" x14ac:dyDescent="0.35">
      <c r="H1743" s="197"/>
      <c r="I1743" s="197"/>
    </row>
    <row r="1744" spans="8:9" s="138" customFormat="1" x14ac:dyDescent="0.35">
      <c r="H1744" s="197"/>
      <c r="I1744" s="197"/>
    </row>
    <row r="1745" spans="8:9" s="138" customFormat="1" x14ac:dyDescent="0.35">
      <c r="H1745" s="197"/>
      <c r="I1745" s="197"/>
    </row>
    <row r="1746" spans="8:9" s="138" customFormat="1" x14ac:dyDescent="0.35">
      <c r="H1746" s="197"/>
      <c r="I1746" s="197"/>
    </row>
    <row r="1747" spans="8:9" s="138" customFormat="1" x14ac:dyDescent="0.35">
      <c r="H1747" s="197"/>
      <c r="I1747" s="197"/>
    </row>
    <row r="1748" spans="8:9" s="138" customFormat="1" x14ac:dyDescent="0.35">
      <c r="H1748" s="197"/>
      <c r="I1748" s="197"/>
    </row>
    <row r="1749" spans="8:9" s="138" customFormat="1" x14ac:dyDescent="0.35">
      <c r="H1749" s="197"/>
      <c r="I1749" s="197"/>
    </row>
    <row r="1750" spans="8:9" s="138" customFormat="1" x14ac:dyDescent="0.35">
      <c r="H1750" s="197"/>
      <c r="I1750" s="197"/>
    </row>
    <row r="1751" spans="8:9" s="138" customFormat="1" x14ac:dyDescent="0.35">
      <c r="H1751" s="197"/>
      <c r="I1751" s="197"/>
    </row>
    <row r="1752" spans="8:9" s="138" customFormat="1" x14ac:dyDescent="0.35">
      <c r="H1752" s="197"/>
      <c r="I1752" s="197"/>
    </row>
    <row r="1753" spans="8:9" s="138" customFormat="1" x14ac:dyDescent="0.35">
      <c r="H1753" s="197"/>
      <c r="I1753" s="197"/>
    </row>
    <row r="1754" spans="8:9" s="138" customFormat="1" x14ac:dyDescent="0.35">
      <c r="H1754" s="197"/>
      <c r="I1754" s="197"/>
    </row>
    <row r="1755" spans="8:9" s="138" customFormat="1" x14ac:dyDescent="0.35">
      <c r="H1755" s="197"/>
      <c r="I1755" s="197"/>
    </row>
    <row r="1756" spans="8:9" s="138" customFormat="1" x14ac:dyDescent="0.35">
      <c r="H1756" s="197"/>
      <c r="I1756" s="197"/>
    </row>
    <row r="1757" spans="8:9" s="138" customFormat="1" x14ac:dyDescent="0.35">
      <c r="H1757" s="197"/>
      <c r="I1757" s="197"/>
    </row>
    <row r="1758" spans="8:9" s="138" customFormat="1" x14ac:dyDescent="0.35">
      <c r="H1758" s="197"/>
      <c r="I1758" s="197"/>
    </row>
    <row r="1759" spans="8:9" s="138" customFormat="1" x14ac:dyDescent="0.35">
      <c r="H1759" s="197"/>
      <c r="I1759" s="197"/>
    </row>
    <row r="1760" spans="8:9" s="138" customFormat="1" x14ac:dyDescent="0.35">
      <c r="H1760" s="197"/>
      <c r="I1760" s="197"/>
    </row>
    <row r="1761" spans="8:9" s="138" customFormat="1" x14ac:dyDescent="0.35">
      <c r="H1761" s="197"/>
      <c r="I1761" s="197"/>
    </row>
    <row r="1762" spans="8:9" s="138" customFormat="1" x14ac:dyDescent="0.35">
      <c r="H1762" s="197"/>
      <c r="I1762" s="197"/>
    </row>
    <row r="1763" spans="8:9" s="138" customFormat="1" x14ac:dyDescent="0.35">
      <c r="H1763" s="197"/>
      <c r="I1763" s="197"/>
    </row>
    <row r="1764" spans="8:9" s="138" customFormat="1" x14ac:dyDescent="0.35">
      <c r="H1764" s="197"/>
      <c r="I1764" s="197"/>
    </row>
    <row r="1765" spans="8:9" s="138" customFormat="1" x14ac:dyDescent="0.35">
      <c r="H1765" s="197"/>
      <c r="I1765" s="197"/>
    </row>
    <row r="1766" spans="8:9" s="138" customFormat="1" x14ac:dyDescent="0.35">
      <c r="H1766" s="197"/>
      <c r="I1766" s="197"/>
    </row>
    <row r="1767" spans="8:9" s="138" customFormat="1" x14ac:dyDescent="0.35">
      <c r="H1767" s="197"/>
      <c r="I1767" s="197"/>
    </row>
    <row r="1768" spans="8:9" s="138" customFormat="1" x14ac:dyDescent="0.35">
      <c r="H1768" s="197"/>
      <c r="I1768" s="197"/>
    </row>
    <row r="1769" spans="8:9" s="138" customFormat="1" x14ac:dyDescent="0.35">
      <c r="H1769" s="197"/>
      <c r="I1769" s="197"/>
    </row>
    <row r="1770" spans="8:9" s="138" customFormat="1" x14ac:dyDescent="0.35">
      <c r="H1770" s="197"/>
      <c r="I1770" s="197"/>
    </row>
    <row r="1771" spans="8:9" s="138" customFormat="1" x14ac:dyDescent="0.35">
      <c r="H1771" s="197"/>
      <c r="I1771" s="197"/>
    </row>
    <row r="1772" spans="8:9" s="138" customFormat="1" x14ac:dyDescent="0.35">
      <c r="H1772" s="197"/>
      <c r="I1772" s="197"/>
    </row>
    <row r="1773" spans="8:9" s="138" customFormat="1" x14ac:dyDescent="0.35">
      <c r="H1773" s="197"/>
      <c r="I1773" s="197"/>
    </row>
    <row r="1774" spans="8:9" s="138" customFormat="1" x14ac:dyDescent="0.35">
      <c r="H1774" s="197"/>
      <c r="I1774" s="197"/>
    </row>
    <row r="1775" spans="8:9" s="138" customFormat="1" x14ac:dyDescent="0.35">
      <c r="H1775" s="197"/>
      <c r="I1775" s="197"/>
    </row>
    <row r="1776" spans="8:9" s="138" customFormat="1" x14ac:dyDescent="0.35">
      <c r="H1776" s="197"/>
      <c r="I1776" s="197"/>
    </row>
    <row r="1777" spans="8:9" s="138" customFormat="1" x14ac:dyDescent="0.35">
      <c r="H1777" s="197"/>
      <c r="I1777" s="197"/>
    </row>
    <row r="1778" spans="8:9" s="138" customFormat="1" x14ac:dyDescent="0.35">
      <c r="H1778" s="197"/>
      <c r="I1778" s="197"/>
    </row>
    <row r="1779" spans="8:9" s="138" customFormat="1" x14ac:dyDescent="0.35">
      <c r="H1779" s="197"/>
      <c r="I1779" s="197"/>
    </row>
    <row r="1780" spans="8:9" s="138" customFormat="1" x14ac:dyDescent="0.35">
      <c r="H1780" s="197"/>
      <c r="I1780" s="197"/>
    </row>
    <row r="1781" spans="8:9" s="138" customFormat="1" x14ac:dyDescent="0.35">
      <c r="H1781" s="197"/>
      <c r="I1781" s="197"/>
    </row>
    <row r="1782" spans="8:9" s="138" customFormat="1" x14ac:dyDescent="0.35">
      <c r="H1782" s="197"/>
      <c r="I1782" s="197"/>
    </row>
    <row r="1783" spans="8:9" s="138" customFormat="1" x14ac:dyDescent="0.35">
      <c r="H1783" s="197"/>
      <c r="I1783" s="197"/>
    </row>
    <row r="1784" spans="8:9" s="138" customFormat="1" x14ac:dyDescent="0.35">
      <c r="H1784" s="197"/>
      <c r="I1784" s="197"/>
    </row>
    <row r="1785" spans="8:9" s="138" customFormat="1" x14ac:dyDescent="0.35">
      <c r="H1785" s="197"/>
      <c r="I1785" s="197"/>
    </row>
    <row r="1786" spans="8:9" s="138" customFormat="1" x14ac:dyDescent="0.35">
      <c r="H1786" s="197"/>
      <c r="I1786" s="197"/>
    </row>
    <row r="1787" spans="8:9" s="138" customFormat="1" x14ac:dyDescent="0.35">
      <c r="H1787" s="197"/>
      <c r="I1787" s="197"/>
    </row>
    <row r="1788" spans="8:9" s="138" customFormat="1" x14ac:dyDescent="0.35">
      <c r="H1788" s="197"/>
      <c r="I1788" s="197"/>
    </row>
    <row r="1789" spans="8:9" s="138" customFormat="1" x14ac:dyDescent="0.35">
      <c r="H1789" s="197"/>
      <c r="I1789" s="197"/>
    </row>
    <row r="1790" spans="8:9" s="138" customFormat="1" x14ac:dyDescent="0.35">
      <c r="H1790" s="197"/>
      <c r="I1790" s="197"/>
    </row>
    <row r="1791" spans="8:9" s="138" customFormat="1" x14ac:dyDescent="0.35">
      <c r="H1791" s="197"/>
      <c r="I1791" s="197"/>
    </row>
    <row r="1792" spans="8:9" s="138" customFormat="1" x14ac:dyDescent="0.35">
      <c r="H1792" s="197"/>
      <c r="I1792" s="197"/>
    </row>
    <row r="1793" spans="8:9" s="138" customFormat="1" x14ac:dyDescent="0.35">
      <c r="H1793" s="197"/>
      <c r="I1793" s="197"/>
    </row>
    <row r="1794" spans="8:9" s="138" customFormat="1" x14ac:dyDescent="0.35">
      <c r="H1794" s="197"/>
      <c r="I1794" s="197"/>
    </row>
    <row r="1795" spans="8:9" s="138" customFormat="1" x14ac:dyDescent="0.35">
      <c r="H1795" s="197"/>
      <c r="I1795" s="197"/>
    </row>
    <row r="1796" spans="8:9" s="138" customFormat="1" x14ac:dyDescent="0.35">
      <c r="H1796" s="197"/>
      <c r="I1796" s="197"/>
    </row>
    <row r="1797" spans="8:9" s="138" customFormat="1" x14ac:dyDescent="0.35">
      <c r="H1797" s="197"/>
      <c r="I1797" s="197"/>
    </row>
    <row r="1798" spans="8:9" s="138" customFormat="1" x14ac:dyDescent="0.35">
      <c r="H1798" s="197"/>
      <c r="I1798" s="197"/>
    </row>
    <row r="1799" spans="8:9" s="138" customFormat="1" x14ac:dyDescent="0.35">
      <c r="H1799" s="197"/>
      <c r="I1799" s="197"/>
    </row>
    <row r="1800" spans="8:9" s="138" customFormat="1" x14ac:dyDescent="0.35">
      <c r="H1800" s="197"/>
      <c r="I1800" s="197"/>
    </row>
    <row r="1801" spans="8:9" s="138" customFormat="1" x14ac:dyDescent="0.35">
      <c r="H1801" s="197"/>
      <c r="I1801" s="197"/>
    </row>
    <row r="1802" spans="8:9" s="138" customFormat="1" x14ac:dyDescent="0.35">
      <c r="H1802" s="197"/>
      <c r="I1802" s="197"/>
    </row>
    <row r="1803" spans="8:9" s="138" customFormat="1" x14ac:dyDescent="0.35">
      <c r="H1803" s="197"/>
      <c r="I1803" s="197"/>
    </row>
    <row r="1804" spans="8:9" s="138" customFormat="1" x14ac:dyDescent="0.35">
      <c r="H1804" s="197"/>
      <c r="I1804" s="197"/>
    </row>
    <row r="1805" spans="8:9" s="138" customFormat="1" x14ac:dyDescent="0.35">
      <c r="H1805" s="197"/>
      <c r="I1805" s="197"/>
    </row>
    <row r="1806" spans="8:9" s="138" customFormat="1" x14ac:dyDescent="0.35">
      <c r="H1806" s="197"/>
      <c r="I1806" s="197"/>
    </row>
    <row r="1807" spans="8:9" s="138" customFormat="1" x14ac:dyDescent="0.35">
      <c r="H1807" s="197"/>
      <c r="I1807" s="197"/>
    </row>
    <row r="1808" spans="8:9" s="138" customFormat="1" x14ac:dyDescent="0.35">
      <c r="H1808" s="197"/>
      <c r="I1808" s="197"/>
    </row>
    <row r="1809" spans="8:9" s="138" customFormat="1" x14ac:dyDescent="0.35">
      <c r="H1809" s="197"/>
      <c r="I1809" s="197"/>
    </row>
    <row r="1810" spans="8:9" s="138" customFormat="1" x14ac:dyDescent="0.35">
      <c r="H1810" s="197"/>
      <c r="I1810" s="197"/>
    </row>
    <row r="1811" spans="8:9" s="138" customFormat="1" x14ac:dyDescent="0.35">
      <c r="H1811" s="197"/>
      <c r="I1811" s="197"/>
    </row>
    <row r="1812" spans="8:9" s="138" customFormat="1" x14ac:dyDescent="0.35">
      <c r="H1812" s="197"/>
      <c r="I1812" s="197"/>
    </row>
    <row r="1813" spans="8:9" s="138" customFormat="1" x14ac:dyDescent="0.35">
      <c r="H1813" s="197"/>
      <c r="I1813" s="197"/>
    </row>
    <row r="1814" spans="8:9" s="138" customFormat="1" x14ac:dyDescent="0.35">
      <c r="H1814" s="197"/>
      <c r="I1814" s="197"/>
    </row>
    <row r="1815" spans="8:9" s="138" customFormat="1" x14ac:dyDescent="0.35">
      <c r="H1815" s="197"/>
      <c r="I1815" s="197"/>
    </row>
    <row r="1816" spans="8:9" s="138" customFormat="1" x14ac:dyDescent="0.35">
      <c r="H1816" s="197"/>
      <c r="I1816" s="197"/>
    </row>
    <row r="1817" spans="8:9" s="138" customFormat="1" x14ac:dyDescent="0.35">
      <c r="H1817" s="197"/>
      <c r="I1817" s="197"/>
    </row>
    <row r="1818" spans="8:9" s="138" customFormat="1" x14ac:dyDescent="0.35">
      <c r="H1818" s="197"/>
      <c r="I1818" s="197"/>
    </row>
    <row r="1819" spans="8:9" s="138" customFormat="1" x14ac:dyDescent="0.35">
      <c r="H1819" s="197"/>
      <c r="I1819" s="197"/>
    </row>
    <row r="1820" spans="8:9" s="138" customFormat="1" x14ac:dyDescent="0.35">
      <c r="H1820" s="197"/>
      <c r="I1820" s="197"/>
    </row>
    <row r="1821" spans="8:9" s="138" customFormat="1" x14ac:dyDescent="0.35">
      <c r="H1821" s="197"/>
      <c r="I1821" s="197"/>
    </row>
    <row r="1822" spans="8:9" s="138" customFormat="1" x14ac:dyDescent="0.35">
      <c r="H1822" s="197"/>
      <c r="I1822" s="197"/>
    </row>
    <row r="1823" spans="8:9" s="138" customFormat="1" x14ac:dyDescent="0.35">
      <c r="H1823" s="197"/>
      <c r="I1823" s="197"/>
    </row>
    <row r="1824" spans="8:9" s="138" customFormat="1" x14ac:dyDescent="0.35">
      <c r="H1824" s="197"/>
      <c r="I1824" s="197"/>
    </row>
    <row r="1825" spans="8:9" s="138" customFormat="1" x14ac:dyDescent="0.35">
      <c r="H1825" s="197"/>
      <c r="I1825" s="197"/>
    </row>
    <row r="1826" spans="8:9" s="138" customFormat="1" x14ac:dyDescent="0.35">
      <c r="H1826" s="197"/>
      <c r="I1826" s="197"/>
    </row>
    <row r="1827" spans="8:9" s="138" customFormat="1" x14ac:dyDescent="0.35">
      <c r="H1827" s="197"/>
      <c r="I1827" s="197"/>
    </row>
    <row r="1828" spans="8:9" s="138" customFormat="1" x14ac:dyDescent="0.35">
      <c r="H1828" s="197"/>
      <c r="I1828" s="197"/>
    </row>
    <row r="1829" spans="8:9" s="138" customFormat="1" x14ac:dyDescent="0.35">
      <c r="H1829" s="197"/>
      <c r="I1829" s="197"/>
    </row>
    <row r="1830" spans="8:9" s="138" customFormat="1" x14ac:dyDescent="0.35">
      <c r="H1830" s="197"/>
      <c r="I1830" s="197"/>
    </row>
    <row r="1831" spans="8:9" s="138" customFormat="1" x14ac:dyDescent="0.35">
      <c r="H1831" s="197"/>
      <c r="I1831" s="197"/>
    </row>
    <row r="1832" spans="8:9" s="138" customFormat="1" x14ac:dyDescent="0.35">
      <c r="H1832" s="197"/>
      <c r="I1832" s="197"/>
    </row>
    <row r="1833" spans="8:9" s="138" customFormat="1" x14ac:dyDescent="0.35">
      <c r="H1833" s="197"/>
      <c r="I1833" s="197"/>
    </row>
    <row r="1834" spans="8:9" s="138" customFormat="1" x14ac:dyDescent="0.35">
      <c r="H1834" s="197"/>
      <c r="I1834" s="197"/>
    </row>
    <row r="1835" spans="8:9" s="138" customFormat="1" x14ac:dyDescent="0.35">
      <c r="H1835" s="197"/>
      <c r="I1835" s="197"/>
    </row>
    <row r="1836" spans="8:9" s="138" customFormat="1" x14ac:dyDescent="0.35">
      <c r="H1836" s="197"/>
      <c r="I1836" s="197"/>
    </row>
    <row r="1837" spans="8:9" s="138" customFormat="1" x14ac:dyDescent="0.35">
      <c r="H1837" s="197"/>
      <c r="I1837" s="197"/>
    </row>
    <row r="1838" spans="8:9" s="138" customFormat="1" x14ac:dyDescent="0.35">
      <c r="H1838" s="197"/>
      <c r="I1838" s="197"/>
    </row>
    <row r="1839" spans="8:9" s="138" customFormat="1" x14ac:dyDescent="0.35">
      <c r="H1839" s="197"/>
      <c r="I1839" s="197"/>
    </row>
    <row r="1840" spans="8:9" s="138" customFormat="1" x14ac:dyDescent="0.35">
      <c r="H1840" s="197"/>
      <c r="I1840" s="197"/>
    </row>
    <row r="1841" spans="8:9" s="138" customFormat="1" x14ac:dyDescent="0.35">
      <c r="H1841" s="197"/>
      <c r="I1841" s="197"/>
    </row>
    <row r="1842" spans="8:9" s="138" customFormat="1" x14ac:dyDescent="0.35">
      <c r="H1842" s="197"/>
      <c r="I1842" s="197"/>
    </row>
    <row r="1843" spans="8:9" s="138" customFormat="1" x14ac:dyDescent="0.35">
      <c r="H1843" s="197"/>
      <c r="I1843" s="197"/>
    </row>
    <row r="1844" spans="8:9" s="138" customFormat="1" x14ac:dyDescent="0.35">
      <c r="H1844" s="197"/>
      <c r="I1844" s="197"/>
    </row>
    <row r="1845" spans="8:9" s="138" customFormat="1" x14ac:dyDescent="0.35">
      <c r="H1845" s="197"/>
      <c r="I1845" s="197"/>
    </row>
    <row r="1846" spans="8:9" s="138" customFormat="1" x14ac:dyDescent="0.35">
      <c r="H1846" s="197"/>
      <c r="I1846" s="197"/>
    </row>
    <row r="1847" spans="8:9" s="138" customFormat="1" x14ac:dyDescent="0.35">
      <c r="H1847" s="197"/>
      <c r="I1847" s="197"/>
    </row>
    <row r="1848" spans="8:9" s="138" customFormat="1" x14ac:dyDescent="0.35">
      <c r="H1848" s="197"/>
      <c r="I1848" s="197"/>
    </row>
    <row r="1849" spans="8:9" s="138" customFormat="1" x14ac:dyDescent="0.35">
      <c r="H1849" s="197"/>
      <c r="I1849" s="197"/>
    </row>
    <row r="1850" spans="8:9" s="138" customFormat="1" x14ac:dyDescent="0.35">
      <c r="H1850" s="197"/>
      <c r="I1850" s="197"/>
    </row>
    <row r="1851" spans="8:9" s="138" customFormat="1" x14ac:dyDescent="0.35">
      <c r="H1851" s="197"/>
      <c r="I1851" s="197"/>
    </row>
    <row r="1852" spans="8:9" s="138" customFormat="1" x14ac:dyDescent="0.35">
      <c r="H1852" s="197"/>
      <c r="I1852" s="197"/>
    </row>
    <row r="1853" spans="8:9" s="138" customFormat="1" x14ac:dyDescent="0.35">
      <c r="H1853" s="197"/>
      <c r="I1853" s="197"/>
    </row>
    <row r="1854" spans="8:9" s="138" customFormat="1" x14ac:dyDescent="0.35">
      <c r="H1854" s="197"/>
      <c r="I1854" s="197"/>
    </row>
    <row r="1855" spans="8:9" s="138" customFormat="1" x14ac:dyDescent="0.35">
      <c r="H1855" s="197"/>
      <c r="I1855" s="197"/>
    </row>
    <row r="1856" spans="8:9" s="138" customFormat="1" x14ac:dyDescent="0.35">
      <c r="H1856" s="197"/>
      <c r="I1856" s="197"/>
    </row>
    <row r="1857" spans="8:9" s="138" customFormat="1" x14ac:dyDescent="0.35">
      <c r="H1857" s="197"/>
      <c r="I1857" s="197"/>
    </row>
    <row r="1858" spans="8:9" s="138" customFormat="1" x14ac:dyDescent="0.35">
      <c r="H1858" s="197"/>
      <c r="I1858" s="197"/>
    </row>
    <row r="1859" spans="8:9" s="138" customFormat="1" x14ac:dyDescent="0.35">
      <c r="H1859" s="197"/>
      <c r="I1859" s="197"/>
    </row>
    <row r="1860" spans="8:9" s="138" customFormat="1" x14ac:dyDescent="0.35">
      <c r="H1860" s="197"/>
      <c r="I1860" s="197"/>
    </row>
    <row r="1861" spans="8:9" s="138" customFormat="1" x14ac:dyDescent="0.35">
      <c r="H1861" s="197"/>
      <c r="I1861" s="197"/>
    </row>
    <row r="1862" spans="8:9" s="138" customFormat="1" x14ac:dyDescent="0.35">
      <c r="H1862" s="197"/>
      <c r="I1862" s="197"/>
    </row>
    <row r="1863" spans="8:9" s="138" customFormat="1" x14ac:dyDescent="0.35">
      <c r="H1863" s="197"/>
      <c r="I1863" s="197"/>
    </row>
    <row r="1864" spans="8:9" s="138" customFormat="1" x14ac:dyDescent="0.35">
      <c r="H1864" s="197"/>
      <c r="I1864" s="197"/>
    </row>
    <row r="1865" spans="8:9" s="138" customFormat="1" x14ac:dyDescent="0.35">
      <c r="H1865" s="197"/>
      <c r="I1865" s="197"/>
    </row>
    <row r="1866" spans="8:9" s="138" customFormat="1" x14ac:dyDescent="0.35">
      <c r="H1866" s="197"/>
      <c r="I1866" s="197"/>
    </row>
    <row r="1867" spans="8:9" s="138" customFormat="1" x14ac:dyDescent="0.35">
      <c r="H1867" s="197"/>
      <c r="I1867" s="197"/>
    </row>
    <row r="1868" spans="8:9" s="138" customFormat="1" x14ac:dyDescent="0.35">
      <c r="H1868" s="197"/>
      <c r="I1868" s="197"/>
    </row>
    <row r="1869" spans="8:9" s="138" customFormat="1" x14ac:dyDescent="0.35">
      <c r="H1869" s="197"/>
      <c r="I1869" s="197"/>
    </row>
    <row r="1870" spans="8:9" s="138" customFormat="1" x14ac:dyDescent="0.35">
      <c r="H1870" s="197"/>
      <c r="I1870" s="197"/>
    </row>
    <row r="1871" spans="8:9" s="138" customFormat="1" x14ac:dyDescent="0.35">
      <c r="H1871" s="197"/>
      <c r="I1871" s="197"/>
    </row>
    <row r="1872" spans="8:9" s="138" customFormat="1" x14ac:dyDescent="0.35">
      <c r="H1872" s="197"/>
      <c r="I1872" s="197"/>
    </row>
    <row r="1873" spans="8:9" s="138" customFormat="1" x14ac:dyDescent="0.35">
      <c r="H1873" s="197"/>
      <c r="I1873" s="197"/>
    </row>
    <row r="1874" spans="8:9" s="138" customFormat="1" x14ac:dyDescent="0.35">
      <c r="H1874" s="197"/>
      <c r="I1874" s="197"/>
    </row>
    <row r="1875" spans="8:9" s="138" customFormat="1" x14ac:dyDescent="0.35">
      <c r="H1875" s="197"/>
      <c r="I1875" s="197"/>
    </row>
    <row r="1876" spans="8:9" s="138" customFormat="1" x14ac:dyDescent="0.35">
      <c r="H1876" s="197"/>
      <c r="I1876" s="197"/>
    </row>
    <row r="1877" spans="8:9" s="138" customFormat="1" x14ac:dyDescent="0.35">
      <c r="H1877" s="197"/>
      <c r="I1877" s="197"/>
    </row>
    <row r="1878" spans="8:9" s="138" customFormat="1" x14ac:dyDescent="0.35">
      <c r="H1878" s="197"/>
      <c r="I1878" s="197"/>
    </row>
    <row r="1879" spans="8:9" s="138" customFormat="1" x14ac:dyDescent="0.35">
      <c r="H1879" s="197"/>
      <c r="I1879" s="197"/>
    </row>
    <row r="1880" spans="8:9" s="138" customFormat="1" x14ac:dyDescent="0.35">
      <c r="H1880" s="197"/>
      <c r="I1880" s="197"/>
    </row>
    <row r="1881" spans="8:9" s="138" customFormat="1" x14ac:dyDescent="0.35">
      <c r="H1881" s="197"/>
      <c r="I1881" s="197"/>
    </row>
    <row r="1882" spans="8:9" s="138" customFormat="1" x14ac:dyDescent="0.35">
      <c r="H1882" s="197"/>
      <c r="I1882" s="197"/>
    </row>
    <row r="1883" spans="8:9" s="138" customFormat="1" x14ac:dyDescent="0.35">
      <c r="H1883" s="197"/>
      <c r="I1883" s="197"/>
    </row>
    <row r="1884" spans="8:9" s="138" customFormat="1" x14ac:dyDescent="0.35">
      <c r="H1884" s="197"/>
      <c r="I1884" s="197"/>
    </row>
    <row r="1885" spans="8:9" s="138" customFormat="1" x14ac:dyDescent="0.35">
      <c r="H1885" s="197"/>
      <c r="I1885" s="197"/>
    </row>
    <row r="1886" spans="8:9" s="138" customFormat="1" x14ac:dyDescent="0.35">
      <c r="H1886" s="197"/>
      <c r="I1886" s="197"/>
    </row>
    <row r="1887" spans="8:9" s="138" customFormat="1" x14ac:dyDescent="0.35">
      <c r="H1887" s="197"/>
      <c r="I1887" s="197"/>
    </row>
    <row r="1888" spans="8:9" s="138" customFormat="1" x14ac:dyDescent="0.35">
      <c r="H1888" s="197"/>
      <c r="I1888" s="197"/>
    </row>
    <row r="1889" spans="8:9" s="138" customFormat="1" x14ac:dyDescent="0.35">
      <c r="H1889" s="197"/>
      <c r="I1889" s="197"/>
    </row>
    <row r="1890" spans="8:9" s="138" customFormat="1" x14ac:dyDescent="0.35">
      <c r="H1890" s="197"/>
      <c r="I1890" s="197"/>
    </row>
    <row r="1891" spans="8:9" s="138" customFormat="1" x14ac:dyDescent="0.35">
      <c r="H1891" s="197"/>
      <c r="I1891" s="197"/>
    </row>
    <row r="1892" spans="8:9" s="138" customFormat="1" x14ac:dyDescent="0.35">
      <c r="H1892" s="197"/>
      <c r="I1892" s="197"/>
    </row>
    <row r="1893" spans="8:9" s="138" customFormat="1" x14ac:dyDescent="0.35">
      <c r="H1893" s="197"/>
      <c r="I1893" s="197"/>
    </row>
    <row r="1894" spans="8:9" s="138" customFormat="1" x14ac:dyDescent="0.35">
      <c r="H1894" s="197"/>
      <c r="I1894" s="197"/>
    </row>
    <row r="1895" spans="8:9" s="138" customFormat="1" x14ac:dyDescent="0.35">
      <c r="H1895" s="197"/>
      <c r="I1895" s="197"/>
    </row>
    <row r="1896" spans="8:9" s="138" customFormat="1" x14ac:dyDescent="0.35">
      <c r="H1896" s="197"/>
      <c r="I1896" s="197"/>
    </row>
    <row r="1897" spans="8:9" s="138" customFormat="1" x14ac:dyDescent="0.35">
      <c r="H1897" s="197"/>
      <c r="I1897" s="197"/>
    </row>
    <row r="1898" spans="8:9" s="138" customFormat="1" x14ac:dyDescent="0.35">
      <c r="H1898" s="197"/>
      <c r="I1898" s="197"/>
    </row>
    <row r="1899" spans="8:9" s="138" customFormat="1" x14ac:dyDescent="0.35">
      <c r="H1899" s="197"/>
      <c r="I1899" s="197"/>
    </row>
    <row r="1900" spans="8:9" s="138" customFormat="1" x14ac:dyDescent="0.35">
      <c r="H1900" s="197"/>
      <c r="I1900" s="197"/>
    </row>
    <row r="1901" spans="8:9" s="138" customFormat="1" x14ac:dyDescent="0.35">
      <c r="H1901" s="197"/>
      <c r="I1901" s="197"/>
    </row>
    <row r="1902" spans="8:9" s="138" customFormat="1" x14ac:dyDescent="0.35">
      <c r="H1902" s="197"/>
      <c r="I1902" s="197"/>
    </row>
    <row r="1903" spans="8:9" s="138" customFormat="1" x14ac:dyDescent="0.35">
      <c r="H1903" s="197"/>
      <c r="I1903" s="197"/>
    </row>
    <row r="1904" spans="8:9" s="138" customFormat="1" x14ac:dyDescent="0.35">
      <c r="H1904" s="197"/>
      <c r="I1904" s="197"/>
    </row>
    <row r="1905" spans="8:9" s="138" customFormat="1" x14ac:dyDescent="0.35">
      <c r="H1905" s="197"/>
      <c r="I1905" s="197"/>
    </row>
    <row r="1906" spans="8:9" s="138" customFormat="1" x14ac:dyDescent="0.35">
      <c r="H1906" s="197"/>
      <c r="I1906" s="197"/>
    </row>
    <row r="1907" spans="8:9" s="138" customFormat="1" x14ac:dyDescent="0.35">
      <c r="H1907" s="197"/>
      <c r="I1907" s="197"/>
    </row>
    <row r="1908" spans="8:9" s="138" customFormat="1" x14ac:dyDescent="0.35">
      <c r="H1908" s="197"/>
      <c r="I1908" s="197"/>
    </row>
    <row r="1909" spans="8:9" s="138" customFormat="1" x14ac:dyDescent="0.35">
      <c r="H1909" s="197"/>
      <c r="I1909" s="197"/>
    </row>
    <row r="1910" spans="8:9" s="138" customFormat="1" x14ac:dyDescent="0.35">
      <c r="H1910" s="197"/>
      <c r="I1910" s="197"/>
    </row>
    <row r="1911" spans="8:9" s="138" customFormat="1" x14ac:dyDescent="0.35">
      <c r="H1911" s="197"/>
      <c r="I1911" s="197"/>
    </row>
    <row r="1912" spans="8:9" s="138" customFormat="1" x14ac:dyDescent="0.35">
      <c r="H1912" s="197"/>
      <c r="I1912" s="197"/>
    </row>
    <row r="1913" spans="8:9" s="138" customFormat="1" x14ac:dyDescent="0.35">
      <c r="H1913" s="197"/>
      <c r="I1913" s="197"/>
    </row>
    <row r="1914" spans="8:9" s="138" customFormat="1" x14ac:dyDescent="0.35">
      <c r="H1914" s="197"/>
      <c r="I1914" s="197"/>
    </row>
    <row r="1915" spans="8:9" s="138" customFormat="1" x14ac:dyDescent="0.35">
      <c r="H1915" s="197"/>
      <c r="I1915" s="197"/>
    </row>
    <row r="1916" spans="8:9" s="138" customFormat="1" x14ac:dyDescent="0.35">
      <c r="H1916" s="197"/>
      <c r="I1916" s="197"/>
    </row>
    <row r="1917" spans="8:9" s="138" customFormat="1" x14ac:dyDescent="0.35">
      <c r="H1917" s="197"/>
      <c r="I1917" s="197"/>
    </row>
    <row r="1918" spans="8:9" s="138" customFormat="1" x14ac:dyDescent="0.35">
      <c r="H1918" s="197"/>
      <c r="I1918" s="197"/>
    </row>
    <row r="1919" spans="8:9" s="138" customFormat="1" x14ac:dyDescent="0.35">
      <c r="H1919" s="197"/>
      <c r="I1919" s="197"/>
    </row>
    <row r="1920" spans="8:9" s="138" customFormat="1" x14ac:dyDescent="0.35">
      <c r="H1920" s="197"/>
      <c r="I1920" s="197"/>
    </row>
    <row r="1921" spans="8:9" s="138" customFormat="1" x14ac:dyDescent="0.35">
      <c r="H1921" s="197"/>
      <c r="I1921" s="197"/>
    </row>
    <row r="1922" spans="8:9" s="138" customFormat="1" x14ac:dyDescent="0.35">
      <c r="H1922" s="197"/>
      <c r="I1922" s="197"/>
    </row>
    <row r="1923" spans="8:9" s="138" customFormat="1" x14ac:dyDescent="0.35">
      <c r="H1923" s="197"/>
      <c r="I1923" s="197"/>
    </row>
    <row r="1924" spans="8:9" s="138" customFormat="1" x14ac:dyDescent="0.35">
      <c r="H1924" s="197"/>
      <c r="I1924" s="197"/>
    </row>
    <row r="1925" spans="8:9" s="138" customFormat="1" x14ac:dyDescent="0.35">
      <c r="H1925" s="197"/>
      <c r="I1925" s="197"/>
    </row>
    <row r="1926" spans="8:9" s="138" customFormat="1" x14ac:dyDescent="0.35">
      <c r="H1926" s="197"/>
      <c r="I1926" s="197"/>
    </row>
    <row r="1927" spans="8:9" s="138" customFormat="1" x14ac:dyDescent="0.35">
      <c r="H1927" s="197"/>
      <c r="I1927" s="197"/>
    </row>
    <row r="1928" spans="8:9" s="138" customFormat="1" x14ac:dyDescent="0.35">
      <c r="H1928" s="197"/>
      <c r="I1928" s="197"/>
    </row>
    <row r="1929" spans="8:9" s="138" customFormat="1" x14ac:dyDescent="0.35">
      <c r="H1929" s="197"/>
      <c r="I1929" s="197"/>
    </row>
    <row r="1930" spans="8:9" s="138" customFormat="1" x14ac:dyDescent="0.35">
      <c r="H1930" s="197"/>
      <c r="I1930" s="197"/>
    </row>
    <row r="1931" spans="8:9" s="138" customFormat="1" x14ac:dyDescent="0.35">
      <c r="H1931" s="197"/>
      <c r="I1931" s="197"/>
    </row>
    <row r="1932" spans="8:9" s="138" customFormat="1" x14ac:dyDescent="0.35">
      <c r="H1932" s="197"/>
      <c r="I1932" s="197"/>
    </row>
    <row r="1933" spans="8:9" s="138" customFormat="1" x14ac:dyDescent="0.35">
      <c r="H1933" s="197"/>
      <c r="I1933" s="197"/>
    </row>
    <row r="1934" spans="8:9" s="138" customFormat="1" x14ac:dyDescent="0.35">
      <c r="H1934" s="197"/>
      <c r="I1934" s="197"/>
    </row>
    <row r="1935" spans="8:9" s="138" customFormat="1" x14ac:dyDescent="0.35">
      <c r="H1935" s="197"/>
      <c r="I1935" s="197"/>
    </row>
    <row r="1936" spans="8:9" s="138" customFormat="1" x14ac:dyDescent="0.35">
      <c r="H1936" s="197"/>
      <c r="I1936" s="197"/>
    </row>
    <row r="1937" spans="8:9" s="138" customFormat="1" x14ac:dyDescent="0.35">
      <c r="H1937" s="197"/>
      <c r="I1937" s="197"/>
    </row>
    <row r="1938" spans="8:9" s="138" customFormat="1" x14ac:dyDescent="0.35">
      <c r="H1938" s="197"/>
      <c r="I1938" s="197"/>
    </row>
    <row r="1939" spans="8:9" s="138" customFormat="1" x14ac:dyDescent="0.35">
      <c r="H1939" s="197"/>
      <c r="I1939" s="197"/>
    </row>
    <row r="1940" spans="8:9" s="138" customFormat="1" x14ac:dyDescent="0.35">
      <c r="H1940" s="197"/>
      <c r="I1940" s="197"/>
    </row>
    <row r="1941" spans="8:9" s="138" customFormat="1" x14ac:dyDescent="0.35">
      <c r="H1941" s="197"/>
      <c r="I1941" s="197"/>
    </row>
    <row r="1942" spans="8:9" s="138" customFormat="1" x14ac:dyDescent="0.35">
      <c r="H1942" s="197"/>
      <c r="I1942" s="197"/>
    </row>
    <row r="1943" spans="8:9" s="138" customFormat="1" x14ac:dyDescent="0.35">
      <c r="H1943" s="197"/>
      <c r="I1943" s="197"/>
    </row>
    <row r="1944" spans="8:9" s="138" customFormat="1" x14ac:dyDescent="0.35">
      <c r="H1944" s="197"/>
      <c r="I1944" s="197"/>
    </row>
    <row r="1945" spans="8:9" s="138" customFormat="1" x14ac:dyDescent="0.35">
      <c r="H1945" s="197"/>
      <c r="I1945" s="197"/>
    </row>
    <row r="1946" spans="8:9" s="138" customFormat="1" x14ac:dyDescent="0.35">
      <c r="H1946" s="197"/>
      <c r="I1946" s="197"/>
    </row>
    <row r="1947" spans="8:9" s="138" customFormat="1" x14ac:dyDescent="0.35">
      <c r="H1947" s="197"/>
      <c r="I1947" s="197"/>
    </row>
    <row r="1948" spans="8:9" s="138" customFormat="1" x14ac:dyDescent="0.35">
      <c r="H1948" s="197"/>
      <c r="I1948" s="197"/>
    </row>
    <row r="1949" spans="8:9" s="138" customFormat="1" x14ac:dyDescent="0.35">
      <c r="H1949" s="197"/>
      <c r="I1949" s="197"/>
    </row>
    <row r="1950" spans="8:9" s="138" customFormat="1" x14ac:dyDescent="0.35">
      <c r="H1950" s="197"/>
      <c r="I1950" s="197"/>
    </row>
    <row r="1951" spans="8:9" s="138" customFormat="1" x14ac:dyDescent="0.35">
      <c r="H1951" s="197"/>
      <c r="I1951" s="197"/>
    </row>
    <row r="1952" spans="8:9" s="138" customFormat="1" x14ac:dyDescent="0.35">
      <c r="H1952" s="197"/>
      <c r="I1952" s="197"/>
    </row>
    <row r="1953" spans="8:9" s="138" customFormat="1" x14ac:dyDescent="0.35">
      <c r="H1953" s="197"/>
      <c r="I1953" s="197"/>
    </row>
    <row r="1954" spans="8:9" s="138" customFormat="1" x14ac:dyDescent="0.35">
      <c r="H1954" s="197"/>
      <c r="I1954" s="197"/>
    </row>
    <row r="1955" spans="8:9" s="138" customFormat="1" x14ac:dyDescent="0.35">
      <c r="H1955" s="197"/>
      <c r="I1955" s="197"/>
    </row>
    <row r="1956" spans="8:9" s="138" customFormat="1" x14ac:dyDescent="0.35">
      <c r="H1956" s="197"/>
      <c r="I1956" s="197"/>
    </row>
    <row r="1957" spans="8:9" s="138" customFormat="1" x14ac:dyDescent="0.35">
      <c r="H1957" s="197"/>
      <c r="I1957" s="197"/>
    </row>
    <row r="1958" spans="8:9" s="138" customFormat="1" x14ac:dyDescent="0.35">
      <c r="H1958" s="197"/>
      <c r="I1958" s="197"/>
    </row>
    <row r="1959" spans="8:9" s="138" customFormat="1" x14ac:dyDescent="0.35">
      <c r="H1959" s="197"/>
      <c r="I1959" s="197"/>
    </row>
    <row r="1960" spans="8:9" s="138" customFormat="1" x14ac:dyDescent="0.35">
      <c r="H1960" s="197"/>
      <c r="I1960" s="197"/>
    </row>
    <row r="1961" spans="8:9" s="138" customFormat="1" x14ac:dyDescent="0.35">
      <c r="H1961" s="197"/>
      <c r="I1961" s="197"/>
    </row>
    <row r="1962" spans="8:9" s="138" customFormat="1" x14ac:dyDescent="0.35">
      <c r="H1962" s="197"/>
      <c r="I1962" s="197"/>
    </row>
    <row r="1963" spans="8:9" s="138" customFormat="1" x14ac:dyDescent="0.35">
      <c r="H1963" s="197"/>
      <c r="I1963" s="197"/>
    </row>
    <row r="1964" spans="8:9" s="138" customFormat="1" x14ac:dyDescent="0.35">
      <c r="H1964" s="197"/>
      <c r="I1964" s="197"/>
    </row>
    <row r="1965" spans="8:9" s="138" customFormat="1" x14ac:dyDescent="0.35">
      <c r="H1965" s="197"/>
      <c r="I1965" s="197"/>
    </row>
    <row r="1966" spans="8:9" s="138" customFormat="1" x14ac:dyDescent="0.35">
      <c r="H1966" s="197"/>
      <c r="I1966" s="197"/>
    </row>
    <row r="1967" spans="8:9" s="138" customFormat="1" x14ac:dyDescent="0.35">
      <c r="H1967" s="197"/>
      <c r="I1967" s="197"/>
    </row>
    <row r="1968" spans="8:9" s="138" customFormat="1" x14ac:dyDescent="0.35">
      <c r="H1968" s="197"/>
      <c r="I1968" s="197"/>
    </row>
    <row r="1969" spans="8:9" s="138" customFormat="1" x14ac:dyDescent="0.35">
      <c r="H1969" s="197"/>
      <c r="I1969" s="197"/>
    </row>
    <row r="1970" spans="8:9" s="138" customFormat="1" x14ac:dyDescent="0.35">
      <c r="H1970" s="197"/>
      <c r="I1970" s="197"/>
    </row>
    <row r="1971" spans="8:9" s="138" customFormat="1" x14ac:dyDescent="0.35">
      <c r="H1971" s="197"/>
      <c r="I1971" s="197"/>
    </row>
    <row r="1972" spans="8:9" s="138" customFormat="1" x14ac:dyDescent="0.35">
      <c r="H1972" s="197"/>
      <c r="I1972" s="197"/>
    </row>
    <row r="1973" spans="8:9" s="138" customFormat="1" x14ac:dyDescent="0.35">
      <c r="H1973" s="197"/>
      <c r="I1973" s="197"/>
    </row>
    <row r="1974" spans="8:9" s="138" customFormat="1" x14ac:dyDescent="0.35">
      <c r="H1974" s="197"/>
      <c r="I1974" s="197"/>
    </row>
    <row r="1975" spans="8:9" s="138" customFormat="1" x14ac:dyDescent="0.35">
      <c r="H1975" s="197"/>
      <c r="I1975" s="197"/>
    </row>
    <row r="1976" spans="8:9" s="138" customFormat="1" x14ac:dyDescent="0.35">
      <c r="H1976" s="197"/>
      <c r="I1976" s="197"/>
    </row>
    <row r="1977" spans="8:9" s="138" customFormat="1" x14ac:dyDescent="0.35">
      <c r="H1977" s="197"/>
      <c r="I1977" s="197"/>
    </row>
    <row r="1978" spans="8:9" s="138" customFormat="1" x14ac:dyDescent="0.35">
      <c r="H1978" s="197"/>
      <c r="I1978" s="197"/>
    </row>
    <row r="1979" spans="8:9" s="138" customFormat="1" x14ac:dyDescent="0.35">
      <c r="H1979" s="197"/>
      <c r="I1979" s="197"/>
    </row>
    <row r="1980" spans="8:9" s="138" customFormat="1" x14ac:dyDescent="0.35">
      <c r="H1980" s="197"/>
      <c r="I1980" s="197"/>
    </row>
    <row r="1981" spans="8:9" s="138" customFormat="1" x14ac:dyDescent="0.35">
      <c r="H1981" s="197"/>
      <c r="I1981" s="197"/>
    </row>
    <row r="1982" spans="8:9" s="138" customFormat="1" x14ac:dyDescent="0.35">
      <c r="H1982" s="197"/>
      <c r="I1982" s="197"/>
    </row>
    <row r="1983" spans="8:9" s="138" customFormat="1" x14ac:dyDescent="0.35">
      <c r="H1983" s="197"/>
      <c r="I1983" s="197"/>
    </row>
    <row r="1984" spans="8:9" s="138" customFormat="1" x14ac:dyDescent="0.35">
      <c r="H1984" s="197"/>
      <c r="I1984" s="197"/>
    </row>
    <row r="1985" spans="8:9" s="138" customFormat="1" x14ac:dyDescent="0.35">
      <c r="H1985" s="197"/>
      <c r="I1985" s="197"/>
    </row>
    <row r="1986" spans="8:9" s="138" customFormat="1" x14ac:dyDescent="0.35">
      <c r="H1986" s="197"/>
      <c r="I1986" s="197"/>
    </row>
    <row r="1987" spans="8:9" s="138" customFormat="1" x14ac:dyDescent="0.35">
      <c r="H1987" s="197"/>
      <c r="I1987" s="197"/>
    </row>
    <row r="1988" spans="8:9" s="138" customFormat="1" x14ac:dyDescent="0.35">
      <c r="H1988" s="197"/>
      <c r="I1988" s="197"/>
    </row>
    <row r="1989" spans="8:9" s="138" customFormat="1" x14ac:dyDescent="0.35">
      <c r="H1989" s="197"/>
      <c r="I1989" s="197"/>
    </row>
    <row r="1990" spans="8:9" s="138" customFormat="1" x14ac:dyDescent="0.35">
      <c r="H1990" s="197"/>
      <c r="I1990" s="197"/>
    </row>
    <row r="1991" spans="8:9" s="138" customFormat="1" x14ac:dyDescent="0.35">
      <c r="H1991" s="197"/>
      <c r="I1991" s="197"/>
    </row>
    <row r="1992" spans="8:9" s="138" customFormat="1" x14ac:dyDescent="0.35">
      <c r="H1992" s="197"/>
      <c r="I1992" s="197"/>
    </row>
    <row r="1993" spans="8:9" s="138" customFormat="1" x14ac:dyDescent="0.35">
      <c r="H1993" s="197"/>
      <c r="I1993" s="197"/>
    </row>
    <row r="1994" spans="8:9" s="138" customFormat="1" x14ac:dyDescent="0.35">
      <c r="H1994" s="197"/>
      <c r="I1994" s="197"/>
    </row>
    <row r="1995" spans="8:9" s="138" customFormat="1" x14ac:dyDescent="0.35">
      <c r="H1995" s="197"/>
      <c r="I1995" s="197"/>
    </row>
    <row r="1996" spans="8:9" s="138" customFormat="1" x14ac:dyDescent="0.35">
      <c r="H1996" s="197"/>
      <c r="I1996" s="197"/>
    </row>
    <row r="1997" spans="8:9" s="138" customFormat="1" x14ac:dyDescent="0.35">
      <c r="H1997" s="197"/>
      <c r="I1997" s="197"/>
    </row>
    <row r="1998" spans="8:9" s="138" customFormat="1" x14ac:dyDescent="0.35">
      <c r="H1998" s="197"/>
      <c r="I1998" s="197"/>
    </row>
    <row r="1999" spans="8:9" s="138" customFormat="1" x14ac:dyDescent="0.35">
      <c r="H1999" s="197"/>
      <c r="I1999" s="197"/>
    </row>
    <row r="2000" spans="8:9" s="138" customFormat="1" x14ac:dyDescent="0.35">
      <c r="H2000" s="197"/>
      <c r="I2000" s="197"/>
    </row>
    <row r="2001" spans="8:9" s="138" customFormat="1" x14ac:dyDescent="0.35">
      <c r="H2001" s="197"/>
      <c r="I2001" s="197"/>
    </row>
    <row r="2002" spans="8:9" s="138" customFormat="1" x14ac:dyDescent="0.35">
      <c r="H2002" s="197"/>
      <c r="I2002" s="197"/>
    </row>
    <row r="2003" spans="8:9" s="138" customFormat="1" x14ac:dyDescent="0.35">
      <c r="H2003" s="197"/>
      <c r="I2003" s="197"/>
    </row>
    <row r="2004" spans="8:9" s="138" customFormat="1" x14ac:dyDescent="0.35">
      <c r="H2004" s="197"/>
      <c r="I2004" s="197"/>
    </row>
    <row r="2005" spans="8:9" s="138" customFormat="1" x14ac:dyDescent="0.35">
      <c r="H2005" s="197"/>
      <c r="I2005" s="197"/>
    </row>
    <row r="2006" spans="8:9" s="138" customFormat="1" x14ac:dyDescent="0.35">
      <c r="H2006" s="197"/>
      <c r="I2006" s="197"/>
    </row>
    <row r="2007" spans="8:9" s="138" customFormat="1" x14ac:dyDescent="0.35">
      <c r="H2007" s="197"/>
      <c r="I2007" s="197"/>
    </row>
    <row r="2008" spans="8:9" s="138" customFormat="1" x14ac:dyDescent="0.35">
      <c r="H2008" s="197"/>
      <c r="I2008" s="197"/>
    </row>
    <row r="2009" spans="8:9" s="138" customFormat="1" x14ac:dyDescent="0.35">
      <c r="H2009" s="197"/>
      <c r="I2009" s="197"/>
    </row>
    <row r="2010" spans="8:9" s="138" customFormat="1" x14ac:dyDescent="0.35">
      <c r="H2010" s="197"/>
      <c r="I2010" s="197"/>
    </row>
    <row r="2011" spans="8:9" s="138" customFormat="1" x14ac:dyDescent="0.35">
      <c r="H2011" s="197"/>
      <c r="I2011" s="197"/>
    </row>
    <row r="2012" spans="8:9" s="138" customFormat="1" x14ac:dyDescent="0.35">
      <c r="H2012" s="197"/>
      <c r="I2012" s="197"/>
    </row>
    <row r="2013" spans="8:9" s="138" customFormat="1" x14ac:dyDescent="0.35">
      <c r="H2013" s="197"/>
      <c r="I2013" s="197"/>
    </row>
    <row r="2014" spans="8:9" s="138" customFormat="1" x14ac:dyDescent="0.35">
      <c r="H2014" s="197"/>
      <c r="I2014" s="197"/>
    </row>
    <row r="2015" spans="8:9" s="138" customFormat="1" x14ac:dyDescent="0.35">
      <c r="H2015" s="197"/>
      <c r="I2015" s="197"/>
    </row>
    <row r="2016" spans="8:9" s="138" customFormat="1" x14ac:dyDescent="0.35">
      <c r="H2016" s="197"/>
      <c r="I2016" s="197"/>
    </row>
    <row r="2017" spans="8:9" s="138" customFormat="1" x14ac:dyDescent="0.35">
      <c r="H2017" s="197"/>
      <c r="I2017" s="197"/>
    </row>
    <row r="2018" spans="8:9" s="138" customFormat="1" x14ac:dyDescent="0.35">
      <c r="H2018" s="197"/>
      <c r="I2018" s="197"/>
    </row>
    <row r="2019" spans="8:9" s="138" customFormat="1" x14ac:dyDescent="0.35">
      <c r="H2019" s="197"/>
      <c r="I2019" s="197"/>
    </row>
    <row r="2020" spans="8:9" s="138" customFormat="1" x14ac:dyDescent="0.35">
      <c r="H2020" s="197"/>
      <c r="I2020" s="197"/>
    </row>
    <row r="2021" spans="8:9" s="138" customFormat="1" x14ac:dyDescent="0.35">
      <c r="H2021" s="197"/>
      <c r="I2021" s="197"/>
    </row>
    <row r="2022" spans="8:9" s="138" customFormat="1" x14ac:dyDescent="0.35">
      <c r="H2022" s="197"/>
      <c r="I2022" s="197"/>
    </row>
    <row r="2023" spans="8:9" s="138" customFormat="1" x14ac:dyDescent="0.35">
      <c r="H2023" s="197"/>
      <c r="I2023" s="197"/>
    </row>
    <row r="2024" spans="8:9" s="138" customFormat="1" x14ac:dyDescent="0.35">
      <c r="H2024" s="197"/>
      <c r="I2024" s="197"/>
    </row>
    <row r="2025" spans="8:9" s="138" customFormat="1" x14ac:dyDescent="0.35">
      <c r="H2025" s="197"/>
      <c r="I2025" s="197"/>
    </row>
    <row r="2026" spans="8:9" s="138" customFormat="1" x14ac:dyDescent="0.35">
      <c r="H2026" s="197"/>
      <c r="I2026" s="197"/>
    </row>
    <row r="2027" spans="8:9" s="138" customFormat="1" x14ac:dyDescent="0.35">
      <c r="H2027" s="197"/>
      <c r="I2027" s="197"/>
    </row>
    <row r="2028" spans="8:9" s="138" customFormat="1" x14ac:dyDescent="0.35">
      <c r="H2028" s="197"/>
      <c r="I2028" s="197"/>
    </row>
    <row r="2029" spans="8:9" s="138" customFormat="1" x14ac:dyDescent="0.35">
      <c r="H2029" s="197"/>
      <c r="I2029" s="197"/>
    </row>
    <row r="2030" spans="8:9" s="138" customFormat="1" x14ac:dyDescent="0.35">
      <c r="H2030" s="197"/>
      <c r="I2030" s="197"/>
    </row>
    <row r="2031" spans="8:9" s="138" customFormat="1" x14ac:dyDescent="0.35">
      <c r="H2031" s="197"/>
      <c r="I2031" s="197"/>
    </row>
    <row r="2032" spans="8:9" s="138" customFormat="1" x14ac:dyDescent="0.35">
      <c r="H2032" s="197"/>
      <c r="I2032" s="197"/>
    </row>
    <row r="2033" spans="8:9" s="138" customFormat="1" x14ac:dyDescent="0.35">
      <c r="H2033" s="197"/>
      <c r="I2033" s="197"/>
    </row>
    <row r="2034" spans="8:9" s="138" customFormat="1" x14ac:dyDescent="0.35">
      <c r="H2034" s="197"/>
      <c r="I2034" s="197"/>
    </row>
    <row r="2035" spans="8:9" s="138" customFormat="1" x14ac:dyDescent="0.35">
      <c r="H2035" s="197"/>
      <c r="I2035" s="197"/>
    </row>
    <row r="2036" spans="8:9" s="138" customFormat="1" x14ac:dyDescent="0.35">
      <c r="H2036" s="197"/>
      <c r="I2036" s="197"/>
    </row>
    <row r="2037" spans="8:9" s="138" customFormat="1" x14ac:dyDescent="0.35">
      <c r="H2037" s="197"/>
      <c r="I2037" s="197"/>
    </row>
    <row r="2038" spans="8:9" s="138" customFormat="1" x14ac:dyDescent="0.35">
      <c r="H2038" s="197"/>
      <c r="I2038" s="197"/>
    </row>
    <row r="2039" spans="8:9" s="138" customFormat="1" x14ac:dyDescent="0.35">
      <c r="H2039" s="197"/>
      <c r="I2039" s="197"/>
    </row>
    <row r="2040" spans="8:9" s="138" customFormat="1" x14ac:dyDescent="0.35">
      <c r="H2040" s="197"/>
      <c r="I2040" s="197"/>
    </row>
    <row r="2041" spans="8:9" s="138" customFormat="1" x14ac:dyDescent="0.35">
      <c r="H2041" s="197"/>
      <c r="I2041" s="197"/>
    </row>
    <row r="2042" spans="8:9" s="138" customFormat="1" x14ac:dyDescent="0.35">
      <c r="H2042" s="197"/>
      <c r="I2042" s="197"/>
    </row>
    <row r="2043" spans="8:9" s="138" customFormat="1" x14ac:dyDescent="0.35">
      <c r="H2043" s="197"/>
      <c r="I2043" s="197"/>
    </row>
    <row r="2044" spans="8:9" s="138" customFormat="1" x14ac:dyDescent="0.35">
      <c r="H2044" s="197"/>
      <c r="I2044" s="197"/>
    </row>
    <row r="2045" spans="8:9" s="138" customFormat="1" x14ac:dyDescent="0.35">
      <c r="H2045" s="197"/>
      <c r="I2045" s="197"/>
    </row>
    <row r="2046" spans="8:9" s="138" customFormat="1" x14ac:dyDescent="0.35">
      <c r="H2046" s="197"/>
      <c r="I2046" s="197"/>
    </row>
    <row r="2047" spans="8:9" s="138" customFormat="1" x14ac:dyDescent="0.35">
      <c r="H2047" s="197"/>
      <c r="I2047" s="197"/>
    </row>
    <row r="2048" spans="8:9" s="138" customFormat="1" x14ac:dyDescent="0.35">
      <c r="H2048" s="197"/>
      <c r="I2048" s="197"/>
    </row>
    <row r="2049" spans="8:9" s="138" customFormat="1" x14ac:dyDescent="0.35">
      <c r="H2049" s="197"/>
      <c r="I2049" s="197"/>
    </row>
    <row r="2050" spans="8:9" s="138" customFormat="1" x14ac:dyDescent="0.35">
      <c r="H2050" s="197"/>
      <c r="I2050" s="197"/>
    </row>
    <row r="2051" spans="8:9" s="138" customFormat="1" x14ac:dyDescent="0.35">
      <c r="H2051" s="197"/>
      <c r="I2051" s="197"/>
    </row>
    <row r="2052" spans="8:9" s="138" customFormat="1" x14ac:dyDescent="0.35">
      <c r="H2052" s="197"/>
      <c r="I2052" s="197"/>
    </row>
    <row r="2053" spans="8:9" s="138" customFormat="1" x14ac:dyDescent="0.35">
      <c r="H2053" s="197"/>
      <c r="I2053" s="197"/>
    </row>
    <row r="2054" spans="8:9" s="138" customFormat="1" x14ac:dyDescent="0.35">
      <c r="H2054" s="197"/>
      <c r="I2054" s="197"/>
    </row>
    <row r="2055" spans="8:9" s="138" customFormat="1" x14ac:dyDescent="0.35">
      <c r="H2055" s="197"/>
      <c r="I2055" s="197"/>
    </row>
    <row r="2056" spans="8:9" s="138" customFormat="1" x14ac:dyDescent="0.35">
      <c r="H2056" s="197"/>
      <c r="I2056" s="197"/>
    </row>
    <row r="2057" spans="8:9" s="138" customFormat="1" x14ac:dyDescent="0.35">
      <c r="H2057" s="197"/>
      <c r="I2057" s="197"/>
    </row>
    <row r="2058" spans="8:9" s="138" customFormat="1" x14ac:dyDescent="0.35">
      <c r="H2058" s="197"/>
      <c r="I2058" s="197"/>
    </row>
    <row r="2059" spans="8:9" s="138" customFormat="1" x14ac:dyDescent="0.35">
      <c r="H2059" s="197"/>
      <c r="I2059" s="197"/>
    </row>
    <row r="2060" spans="8:9" s="138" customFormat="1" x14ac:dyDescent="0.35">
      <c r="H2060" s="197"/>
      <c r="I2060" s="197"/>
    </row>
    <row r="2061" spans="8:9" s="138" customFormat="1" x14ac:dyDescent="0.35">
      <c r="H2061" s="197"/>
      <c r="I2061" s="197"/>
    </row>
    <row r="2062" spans="8:9" s="138" customFormat="1" x14ac:dyDescent="0.35">
      <c r="H2062" s="197"/>
      <c r="I2062" s="197"/>
    </row>
    <row r="2063" spans="8:9" s="138" customFormat="1" x14ac:dyDescent="0.35">
      <c r="H2063" s="197"/>
      <c r="I2063" s="197"/>
    </row>
    <row r="2064" spans="8:9" s="138" customFormat="1" x14ac:dyDescent="0.35">
      <c r="H2064" s="197"/>
      <c r="I2064" s="197"/>
    </row>
    <row r="2065" spans="8:9" s="138" customFormat="1" x14ac:dyDescent="0.35">
      <c r="H2065" s="197"/>
      <c r="I2065" s="197"/>
    </row>
    <row r="2066" spans="8:9" s="138" customFormat="1" x14ac:dyDescent="0.35">
      <c r="H2066" s="197"/>
      <c r="I2066" s="197"/>
    </row>
    <row r="2067" spans="8:9" s="138" customFormat="1" x14ac:dyDescent="0.35">
      <c r="H2067" s="197"/>
      <c r="I2067" s="197"/>
    </row>
    <row r="2068" spans="8:9" s="138" customFormat="1" x14ac:dyDescent="0.35">
      <c r="H2068" s="197"/>
      <c r="I2068" s="197"/>
    </row>
    <row r="2069" spans="8:9" s="138" customFormat="1" x14ac:dyDescent="0.35">
      <c r="H2069" s="197"/>
      <c r="I2069" s="197"/>
    </row>
    <row r="2070" spans="8:9" s="138" customFormat="1" x14ac:dyDescent="0.35">
      <c r="H2070" s="197"/>
      <c r="I2070" s="197"/>
    </row>
    <row r="2071" spans="8:9" s="138" customFormat="1" x14ac:dyDescent="0.35">
      <c r="H2071" s="197"/>
      <c r="I2071" s="197"/>
    </row>
    <row r="2072" spans="8:9" s="138" customFormat="1" x14ac:dyDescent="0.35">
      <c r="H2072" s="197"/>
      <c r="I2072" s="197"/>
    </row>
    <row r="2073" spans="8:9" s="138" customFormat="1" x14ac:dyDescent="0.35">
      <c r="H2073" s="197"/>
      <c r="I2073" s="197"/>
    </row>
    <row r="2074" spans="8:9" s="138" customFormat="1" x14ac:dyDescent="0.35">
      <c r="H2074" s="197"/>
      <c r="I2074" s="197"/>
    </row>
    <row r="2075" spans="8:9" s="138" customFormat="1" x14ac:dyDescent="0.35">
      <c r="H2075" s="197"/>
      <c r="I2075" s="197"/>
    </row>
    <row r="2076" spans="8:9" s="138" customFormat="1" x14ac:dyDescent="0.35">
      <c r="H2076" s="197"/>
      <c r="I2076" s="197"/>
    </row>
    <row r="2077" spans="8:9" s="138" customFormat="1" x14ac:dyDescent="0.35">
      <c r="H2077" s="197"/>
      <c r="I2077" s="197"/>
    </row>
    <row r="2078" spans="8:9" s="138" customFormat="1" x14ac:dyDescent="0.35">
      <c r="H2078" s="197"/>
      <c r="I2078" s="197"/>
    </row>
    <row r="2079" spans="8:9" s="138" customFormat="1" x14ac:dyDescent="0.35">
      <c r="H2079" s="197"/>
      <c r="I2079" s="197"/>
    </row>
    <row r="2080" spans="8:9" s="138" customFormat="1" x14ac:dyDescent="0.35">
      <c r="H2080" s="197"/>
      <c r="I2080" s="197"/>
    </row>
    <row r="2081" spans="8:9" s="138" customFormat="1" x14ac:dyDescent="0.35">
      <c r="H2081" s="197"/>
      <c r="I2081" s="197"/>
    </row>
    <row r="2082" spans="8:9" s="138" customFormat="1" x14ac:dyDescent="0.35">
      <c r="H2082" s="197"/>
      <c r="I2082" s="197"/>
    </row>
    <row r="2083" spans="8:9" s="138" customFormat="1" x14ac:dyDescent="0.35">
      <c r="H2083" s="197"/>
      <c r="I2083" s="197"/>
    </row>
    <row r="2084" spans="8:9" s="138" customFormat="1" x14ac:dyDescent="0.35">
      <c r="H2084" s="197"/>
      <c r="I2084" s="197"/>
    </row>
    <row r="2085" spans="8:9" s="138" customFormat="1" x14ac:dyDescent="0.35">
      <c r="H2085" s="197"/>
      <c r="I2085" s="197"/>
    </row>
    <row r="2086" spans="8:9" s="138" customFormat="1" x14ac:dyDescent="0.35">
      <c r="H2086" s="197"/>
      <c r="I2086" s="197"/>
    </row>
    <row r="2087" spans="8:9" s="138" customFormat="1" x14ac:dyDescent="0.35">
      <c r="H2087" s="197"/>
      <c r="I2087" s="197"/>
    </row>
    <row r="2088" spans="8:9" s="138" customFormat="1" x14ac:dyDescent="0.35">
      <c r="H2088" s="197"/>
      <c r="I2088" s="197"/>
    </row>
    <row r="2089" spans="8:9" s="138" customFormat="1" x14ac:dyDescent="0.35">
      <c r="H2089" s="197"/>
      <c r="I2089" s="197"/>
    </row>
    <row r="2090" spans="8:9" s="138" customFormat="1" x14ac:dyDescent="0.35">
      <c r="H2090" s="197"/>
      <c r="I2090" s="197"/>
    </row>
    <row r="2091" spans="8:9" s="138" customFormat="1" x14ac:dyDescent="0.35">
      <c r="H2091" s="197"/>
      <c r="I2091" s="197"/>
    </row>
    <row r="2092" spans="8:9" s="138" customFormat="1" x14ac:dyDescent="0.35">
      <c r="H2092" s="197"/>
      <c r="I2092" s="197"/>
    </row>
    <row r="2093" spans="8:9" s="138" customFormat="1" x14ac:dyDescent="0.35">
      <c r="H2093" s="197"/>
      <c r="I2093" s="197"/>
    </row>
    <row r="2094" spans="8:9" s="138" customFormat="1" x14ac:dyDescent="0.35">
      <c r="H2094" s="197"/>
      <c r="I2094" s="197"/>
    </row>
    <row r="2095" spans="8:9" s="138" customFormat="1" x14ac:dyDescent="0.35">
      <c r="H2095" s="197"/>
      <c r="I2095" s="197"/>
    </row>
    <row r="2096" spans="8:9" s="138" customFormat="1" x14ac:dyDescent="0.35">
      <c r="H2096" s="197"/>
      <c r="I2096" s="197"/>
    </row>
    <row r="2097" spans="8:9" s="138" customFormat="1" x14ac:dyDescent="0.35">
      <c r="H2097" s="197"/>
      <c r="I2097" s="197"/>
    </row>
    <row r="2098" spans="8:9" s="138" customFormat="1" x14ac:dyDescent="0.35">
      <c r="H2098" s="197"/>
      <c r="I2098" s="197"/>
    </row>
    <row r="2099" spans="8:9" s="138" customFormat="1" x14ac:dyDescent="0.35">
      <c r="H2099" s="197"/>
      <c r="I2099" s="197"/>
    </row>
    <row r="2100" spans="8:9" s="138" customFormat="1" x14ac:dyDescent="0.35">
      <c r="H2100" s="197"/>
      <c r="I2100" s="197"/>
    </row>
    <row r="2101" spans="8:9" s="138" customFormat="1" x14ac:dyDescent="0.35">
      <c r="H2101" s="197"/>
      <c r="I2101" s="197"/>
    </row>
    <row r="2102" spans="8:9" s="138" customFormat="1" x14ac:dyDescent="0.35">
      <c r="H2102" s="197"/>
      <c r="I2102" s="197"/>
    </row>
    <row r="2103" spans="8:9" s="138" customFormat="1" x14ac:dyDescent="0.35">
      <c r="H2103" s="197"/>
      <c r="I2103" s="197"/>
    </row>
    <row r="2104" spans="8:9" s="138" customFormat="1" x14ac:dyDescent="0.35">
      <c r="H2104" s="197"/>
      <c r="I2104" s="197"/>
    </row>
    <row r="2105" spans="8:9" s="138" customFormat="1" x14ac:dyDescent="0.35">
      <c r="H2105" s="197"/>
      <c r="I2105" s="197"/>
    </row>
    <row r="2106" spans="8:9" s="138" customFormat="1" x14ac:dyDescent="0.35">
      <c r="H2106" s="197"/>
      <c r="I2106" s="197"/>
    </row>
    <row r="2107" spans="8:9" s="138" customFormat="1" x14ac:dyDescent="0.35">
      <c r="H2107" s="197"/>
      <c r="I2107" s="197"/>
    </row>
    <row r="2108" spans="8:9" s="138" customFormat="1" x14ac:dyDescent="0.35">
      <c r="H2108" s="197"/>
      <c r="I2108" s="197"/>
    </row>
    <row r="2109" spans="8:9" s="138" customFormat="1" x14ac:dyDescent="0.35">
      <c r="H2109" s="197"/>
      <c r="I2109" s="197"/>
    </row>
    <row r="2110" spans="8:9" s="138" customFormat="1" x14ac:dyDescent="0.35">
      <c r="H2110" s="197"/>
      <c r="I2110" s="197"/>
    </row>
    <row r="2111" spans="8:9" s="138" customFormat="1" x14ac:dyDescent="0.35">
      <c r="H2111" s="197"/>
      <c r="I2111" s="197"/>
    </row>
    <row r="2112" spans="8:9" s="138" customFormat="1" x14ac:dyDescent="0.35">
      <c r="H2112" s="197"/>
      <c r="I2112" s="197"/>
    </row>
    <row r="2113" spans="8:9" s="138" customFormat="1" x14ac:dyDescent="0.35">
      <c r="H2113" s="197"/>
      <c r="I2113" s="197"/>
    </row>
    <row r="2114" spans="8:9" s="138" customFormat="1" x14ac:dyDescent="0.35">
      <c r="H2114" s="197"/>
      <c r="I2114" s="197"/>
    </row>
    <row r="2115" spans="8:9" s="138" customFormat="1" x14ac:dyDescent="0.35">
      <c r="H2115" s="197"/>
      <c r="I2115" s="197"/>
    </row>
    <row r="2116" spans="8:9" s="138" customFormat="1" x14ac:dyDescent="0.35">
      <c r="H2116" s="197"/>
      <c r="I2116" s="197"/>
    </row>
    <row r="2117" spans="8:9" s="138" customFormat="1" x14ac:dyDescent="0.35">
      <c r="H2117" s="197"/>
      <c r="I2117" s="197"/>
    </row>
    <row r="2118" spans="8:9" s="138" customFormat="1" x14ac:dyDescent="0.35">
      <c r="H2118" s="197"/>
      <c r="I2118" s="197"/>
    </row>
    <row r="2119" spans="8:9" s="138" customFormat="1" x14ac:dyDescent="0.35">
      <c r="H2119" s="197"/>
      <c r="I2119" s="197"/>
    </row>
    <row r="2120" spans="8:9" s="138" customFormat="1" x14ac:dyDescent="0.35">
      <c r="H2120" s="197"/>
      <c r="I2120" s="197"/>
    </row>
    <row r="2121" spans="8:9" s="138" customFormat="1" x14ac:dyDescent="0.35">
      <c r="H2121" s="197"/>
      <c r="I2121" s="197"/>
    </row>
    <row r="2122" spans="8:9" s="138" customFormat="1" x14ac:dyDescent="0.35">
      <c r="H2122" s="197"/>
      <c r="I2122" s="197"/>
    </row>
    <row r="2123" spans="8:9" s="138" customFormat="1" x14ac:dyDescent="0.35">
      <c r="H2123" s="197"/>
      <c r="I2123" s="197"/>
    </row>
    <row r="2124" spans="8:9" s="138" customFormat="1" x14ac:dyDescent="0.35">
      <c r="H2124" s="197"/>
      <c r="I2124" s="197"/>
    </row>
    <row r="2125" spans="8:9" s="138" customFormat="1" x14ac:dyDescent="0.35">
      <c r="H2125" s="197"/>
      <c r="I2125" s="197"/>
    </row>
    <row r="2126" spans="8:9" s="138" customFormat="1" x14ac:dyDescent="0.35">
      <c r="H2126" s="197"/>
      <c r="I2126" s="197"/>
    </row>
    <row r="2127" spans="8:9" s="138" customFormat="1" x14ac:dyDescent="0.35">
      <c r="H2127" s="197"/>
      <c r="I2127" s="197"/>
    </row>
    <row r="2128" spans="8:9" s="138" customFormat="1" x14ac:dyDescent="0.35">
      <c r="H2128" s="197"/>
      <c r="I2128" s="197"/>
    </row>
    <row r="2129" spans="8:9" s="138" customFormat="1" x14ac:dyDescent="0.35">
      <c r="H2129" s="197"/>
      <c r="I2129" s="197"/>
    </row>
    <row r="2130" spans="8:9" s="138" customFormat="1" x14ac:dyDescent="0.35">
      <c r="H2130" s="197"/>
      <c r="I2130" s="197"/>
    </row>
    <row r="2131" spans="8:9" s="138" customFormat="1" x14ac:dyDescent="0.35">
      <c r="H2131" s="197"/>
      <c r="I2131" s="197"/>
    </row>
    <row r="2132" spans="8:9" s="138" customFormat="1" x14ac:dyDescent="0.35">
      <c r="H2132" s="197"/>
      <c r="I2132" s="197"/>
    </row>
    <row r="2133" spans="8:9" s="138" customFormat="1" x14ac:dyDescent="0.35">
      <c r="H2133" s="197"/>
      <c r="I2133" s="197"/>
    </row>
    <row r="2134" spans="8:9" s="138" customFormat="1" x14ac:dyDescent="0.35">
      <c r="H2134" s="197"/>
      <c r="I2134" s="197"/>
    </row>
    <row r="2135" spans="8:9" s="138" customFormat="1" x14ac:dyDescent="0.35">
      <c r="H2135" s="197"/>
      <c r="I2135" s="197"/>
    </row>
    <row r="2136" spans="8:9" s="138" customFormat="1" x14ac:dyDescent="0.35">
      <c r="H2136" s="197"/>
      <c r="I2136" s="197"/>
    </row>
    <row r="2137" spans="8:9" s="138" customFormat="1" x14ac:dyDescent="0.35">
      <c r="H2137" s="197"/>
      <c r="I2137" s="197"/>
    </row>
    <row r="2138" spans="8:9" s="138" customFormat="1" x14ac:dyDescent="0.35">
      <c r="H2138" s="197"/>
      <c r="I2138" s="197"/>
    </row>
    <row r="2139" spans="8:9" s="138" customFormat="1" x14ac:dyDescent="0.35">
      <c r="H2139" s="197"/>
      <c r="I2139" s="197"/>
    </row>
    <row r="2140" spans="8:9" s="138" customFormat="1" x14ac:dyDescent="0.35">
      <c r="H2140" s="197"/>
      <c r="I2140" s="197"/>
    </row>
    <row r="2141" spans="8:9" s="138" customFormat="1" x14ac:dyDescent="0.35">
      <c r="H2141" s="197"/>
      <c r="I2141" s="197"/>
    </row>
    <row r="2142" spans="8:9" s="138" customFormat="1" x14ac:dyDescent="0.35">
      <c r="H2142" s="197"/>
      <c r="I2142" s="197"/>
    </row>
    <row r="2143" spans="8:9" s="138" customFormat="1" x14ac:dyDescent="0.35">
      <c r="H2143" s="197"/>
      <c r="I2143" s="197"/>
    </row>
    <row r="2144" spans="8:9" s="138" customFormat="1" x14ac:dyDescent="0.35">
      <c r="H2144" s="197"/>
      <c r="I2144" s="197"/>
    </row>
    <row r="2145" spans="8:9" s="138" customFormat="1" x14ac:dyDescent="0.35">
      <c r="H2145" s="197"/>
      <c r="I2145" s="197"/>
    </row>
    <row r="2146" spans="8:9" s="138" customFormat="1" x14ac:dyDescent="0.35">
      <c r="H2146" s="197"/>
      <c r="I2146" s="197"/>
    </row>
    <row r="2147" spans="8:9" s="138" customFormat="1" x14ac:dyDescent="0.35">
      <c r="H2147" s="197"/>
      <c r="I2147" s="197"/>
    </row>
    <row r="2148" spans="8:9" s="138" customFormat="1" x14ac:dyDescent="0.35">
      <c r="H2148" s="197"/>
      <c r="I2148" s="197"/>
    </row>
    <row r="2149" spans="8:9" s="138" customFormat="1" x14ac:dyDescent="0.35">
      <c r="H2149" s="197"/>
      <c r="I2149" s="197"/>
    </row>
    <row r="2150" spans="8:9" s="138" customFormat="1" x14ac:dyDescent="0.35">
      <c r="H2150" s="197"/>
      <c r="I2150" s="197"/>
    </row>
    <row r="2151" spans="8:9" s="138" customFormat="1" x14ac:dyDescent="0.35">
      <c r="H2151" s="197"/>
      <c r="I2151" s="197"/>
    </row>
    <row r="2152" spans="8:9" s="138" customFormat="1" x14ac:dyDescent="0.35">
      <c r="H2152" s="197"/>
      <c r="I2152" s="197"/>
    </row>
    <row r="2153" spans="8:9" s="138" customFormat="1" x14ac:dyDescent="0.35">
      <c r="H2153" s="197"/>
      <c r="I2153" s="197"/>
    </row>
    <row r="2154" spans="8:9" s="138" customFormat="1" x14ac:dyDescent="0.35">
      <c r="H2154" s="197"/>
      <c r="I2154" s="197"/>
    </row>
    <row r="2155" spans="8:9" s="138" customFormat="1" x14ac:dyDescent="0.35">
      <c r="H2155" s="197"/>
      <c r="I2155" s="197"/>
    </row>
    <row r="2156" spans="8:9" s="138" customFormat="1" x14ac:dyDescent="0.35">
      <c r="H2156" s="197"/>
      <c r="I2156" s="197"/>
    </row>
    <row r="2157" spans="8:9" s="138" customFormat="1" x14ac:dyDescent="0.35">
      <c r="H2157" s="197"/>
      <c r="I2157" s="197"/>
    </row>
    <row r="2158" spans="8:9" s="138" customFormat="1" x14ac:dyDescent="0.35">
      <c r="H2158" s="197"/>
      <c r="I2158" s="197"/>
    </row>
    <row r="2159" spans="8:9" s="138" customFormat="1" x14ac:dyDescent="0.35">
      <c r="H2159" s="197"/>
      <c r="I2159" s="197"/>
    </row>
    <row r="2160" spans="8:9" s="138" customFormat="1" x14ac:dyDescent="0.35">
      <c r="H2160" s="197"/>
      <c r="I2160" s="197"/>
    </row>
    <row r="2161" spans="8:9" s="138" customFormat="1" x14ac:dyDescent="0.35">
      <c r="H2161" s="197"/>
      <c r="I2161" s="197"/>
    </row>
    <row r="2162" spans="8:9" s="138" customFormat="1" x14ac:dyDescent="0.35">
      <c r="H2162" s="197"/>
      <c r="I2162" s="197"/>
    </row>
    <row r="2163" spans="8:9" s="138" customFormat="1" x14ac:dyDescent="0.35">
      <c r="H2163" s="197"/>
      <c r="I2163" s="197"/>
    </row>
    <row r="2164" spans="8:9" s="138" customFormat="1" x14ac:dyDescent="0.35">
      <c r="H2164" s="197"/>
      <c r="I2164" s="197"/>
    </row>
    <row r="2165" spans="8:9" s="138" customFormat="1" x14ac:dyDescent="0.35">
      <c r="H2165" s="197"/>
      <c r="I2165" s="197"/>
    </row>
    <row r="2166" spans="8:9" s="138" customFormat="1" x14ac:dyDescent="0.35">
      <c r="H2166" s="197"/>
      <c r="I2166" s="197"/>
    </row>
    <row r="2167" spans="8:9" s="138" customFormat="1" x14ac:dyDescent="0.35">
      <c r="H2167" s="197"/>
      <c r="I2167" s="197"/>
    </row>
    <row r="2168" spans="8:9" s="138" customFormat="1" x14ac:dyDescent="0.35">
      <c r="H2168" s="197"/>
      <c r="I2168" s="197"/>
    </row>
    <row r="2169" spans="8:9" s="138" customFormat="1" x14ac:dyDescent="0.35">
      <c r="H2169" s="197"/>
      <c r="I2169" s="197"/>
    </row>
    <row r="2170" spans="8:9" s="138" customFormat="1" x14ac:dyDescent="0.35">
      <c r="H2170" s="197"/>
      <c r="I2170" s="197"/>
    </row>
    <row r="2171" spans="8:9" s="138" customFormat="1" x14ac:dyDescent="0.35">
      <c r="H2171" s="197"/>
      <c r="I2171" s="197"/>
    </row>
    <row r="2172" spans="8:9" s="138" customFormat="1" x14ac:dyDescent="0.35">
      <c r="H2172" s="197"/>
      <c r="I2172" s="197"/>
    </row>
    <row r="2173" spans="8:9" s="138" customFormat="1" x14ac:dyDescent="0.35">
      <c r="H2173" s="197"/>
      <c r="I2173" s="197"/>
    </row>
    <row r="2174" spans="8:9" s="138" customFormat="1" x14ac:dyDescent="0.35">
      <c r="H2174" s="197"/>
      <c r="I2174" s="197"/>
    </row>
    <row r="2175" spans="8:9" s="138" customFormat="1" x14ac:dyDescent="0.35">
      <c r="H2175" s="197"/>
      <c r="I2175" s="197"/>
    </row>
    <row r="2176" spans="8:9" s="138" customFormat="1" x14ac:dyDescent="0.35">
      <c r="H2176" s="197"/>
      <c r="I2176" s="197"/>
    </row>
    <row r="2177" spans="8:9" s="138" customFormat="1" x14ac:dyDescent="0.35">
      <c r="H2177" s="197"/>
      <c r="I2177" s="197"/>
    </row>
    <row r="2178" spans="8:9" s="138" customFormat="1" x14ac:dyDescent="0.35">
      <c r="H2178" s="197"/>
      <c r="I2178" s="197"/>
    </row>
    <row r="2179" spans="8:9" s="138" customFormat="1" x14ac:dyDescent="0.35">
      <c r="H2179" s="197"/>
      <c r="I2179" s="197"/>
    </row>
    <row r="2180" spans="8:9" s="138" customFormat="1" x14ac:dyDescent="0.35">
      <c r="H2180" s="197"/>
      <c r="I2180" s="197"/>
    </row>
    <row r="2181" spans="8:9" s="138" customFormat="1" x14ac:dyDescent="0.35">
      <c r="H2181" s="197"/>
      <c r="I2181" s="197"/>
    </row>
    <row r="2182" spans="8:9" s="138" customFormat="1" x14ac:dyDescent="0.35">
      <c r="H2182" s="197"/>
      <c r="I2182" s="197"/>
    </row>
    <row r="2183" spans="8:9" s="138" customFormat="1" x14ac:dyDescent="0.35">
      <c r="H2183" s="197"/>
      <c r="I2183" s="197"/>
    </row>
    <row r="2184" spans="8:9" s="138" customFormat="1" x14ac:dyDescent="0.35">
      <c r="H2184" s="197"/>
      <c r="I2184" s="197"/>
    </row>
    <row r="2185" spans="8:9" s="138" customFormat="1" x14ac:dyDescent="0.35">
      <c r="H2185" s="197"/>
      <c r="I2185" s="197"/>
    </row>
    <row r="2186" spans="8:9" s="138" customFormat="1" x14ac:dyDescent="0.35">
      <c r="H2186" s="197"/>
      <c r="I2186" s="197"/>
    </row>
    <row r="2187" spans="8:9" s="138" customFormat="1" x14ac:dyDescent="0.35">
      <c r="H2187" s="197"/>
      <c r="I2187" s="197"/>
    </row>
    <row r="2188" spans="8:9" s="138" customFormat="1" x14ac:dyDescent="0.35">
      <c r="H2188" s="197"/>
      <c r="I2188" s="197"/>
    </row>
    <row r="2189" spans="8:9" s="138" customFormat="1" x14ac:dyDescent="0.35">
      <c r="H2189" s="197"/>
      <c r="I2189" s="197"/>
    </row>
    <row r="2190" spans="8:9" s="138" customFormat="1" x14ac:dyDescent="0.35">
      <c r="H2190" s="197"/>
      <c r="I2190" s="197"/>
    </row>
    <row r="2191" spans="8:9" s="138" customFormat="1" x14ac:dyDescent="0.35">
      <c r="H2191" s="197"/>
      <c r="I2191" s="197"/>
    </row>
    <row r="2192" spans="8:9" s="138" customFormat="1" x14ac:dyDescent="0.35">
      <c r="H2192" s="197"/>
      <c r="I2192" s="197"/>
    </row>
    <row r="2193" spans="8:9" s="138" customFormat="1" x14ac:dyDescent="0.35">
      <c r="H2193" s="197"/>
      <c r="I2193" s="197"/>
    </row>
    <row r="2194" spans="8:9" s="138" customFormat="1" x14ac:dyDescent="0.35">
      <c r="H2194" s="197"/>
      <c r="I2194" s="197"/>
    </row>
    <row r="2195" spans="8:9" s="138" customFormat="1" x14ac:dyDescent="0.35">
      <c r="H2195" s="197"/>
      <c r="I2195" s="197"/>
    </row>
    <row r="2196" spans="8:9" s="138" customFormat="1" x14ac:dyDescent="0.35">
      <c r="H2196" s="197"/>
      <c r="I2196" s="197"/>
    </row>
    <row r="2197" spans="8:9" s="138" customFormat="1" x14ac:dyDescent="0.35">
      <c r="H2197" s="197"/>
      <c r="I2197" s="197"/>
    </row>
    <row r="2198" spans="8:9" s="138" customFormat="1" x14ac:dyDescent="0.35">
      <c r="H2198" s="197"/>
      <c r="I2198" s="197"/>
    </row>
    <row r="2199" spans="8:9" s="138" customFormat="1" x14ac:dyDescent="0.35">
      <c r="H2199" s="197"/>
      <c r="I2199" s="197"/>
    </row>
    <row r="2200" spans="8:9" s="138" customFormat="1" x14ac:dyDescent="0.35">
      <c r="H2200" s="197"/>
      <c r="I2200" s="197"/>
    </row>
    <row r="2201" spans="8:9" s="138" customFormat="1" x14ac:dyDescent="0.35">
      <c r="H2201" s="197"/>
      <c r="I2201" s="197"/>
    </row>
    <row r="2202" spans="8:9" s="138" customFormat="1" x14ac:dyDescent="0.35">
      <c r="H2202" s="197"/>
      <c r="I2202" s="197"/>
    </row>
    <row r="2203" spans="8:9" s="138" customFormat="1" x14ac:dyDescent="0.35">
      <c r="H2203" s="197"/>
      <c r="I2203" s="197"/>
    </row>
    <row r="2204" spans="8:9" s="138" customFormat="1" x14ac:dyDescent="0.35">
      <c r="H2204" s="197"/>
      <c r="I2204" s="197"/>
    </row>
    <row r="2205" spans="8:9" s="138" customFormat="1" x14ac:dyDescent="0.35">
      <c r="H2205" s="197"/>
      <c r="I2205" s="197"/>
    </row>
    <row r="2206" spans="8:9" s="138" customFormat="1" x14ac:dyDescent="0.35">
      <c r="H2206" s="197"/>
      <c r="I2206" s="197"/>
    </row>
    <row r="2207" spans="8:9" s="138" customFormat="1" x14ac:dyDescent="0.35">
      <c r="H2207" s="197"/>
      <c r="I2207" s="197"/>
    </row>
    <row r="2208" spans="8:9" s="138" customFormat="1" x14ac:dyDescent="0.35">
      <c r="H2208" s="197"/>
      <c r="I2208" s="197"/>
    </row>
    <row r="2209" spans="8:9" s="138" customFormat="1" x14ac:dyDescent="0.35">
      <c r="H2209" s="197"/>
      <c r="I2209" s="197"/>
    </row>
    <row r="2210" spans="8:9" s="138" customFormat="1" x14ac:dyDescent="0.35">
      <c r="H2210" s="197"/>
      <c r="I2210" s="197"/>
    </row>
    <row r="2211" spans="8:9" s="138" customFormat="1" x14ac:dyDescent="0.35">
      <c r="H2211" s="197"/>
      <c r="I2211" s="197"/>
    </row>
    <row r="2212" spans="8:9" s="138" customFormat="1" x14ac:dyDescent="0.35">
      <c r="H2212" s="197"/>
      <c r="I2212" s="197"/>
    </row>
    <row r="2213" spans="8:9" s="138" customFormat="1" x14ac:dyDescent="0.35">
      <c r="H2213" s="197"/>
      <c r="I2213" s="197"/>
    </row>
    <row r="2214" spans="8:9" s="138" customFormat="1" x14ac:dyDescent="0.35">
      <c r="H2214" s="197"/>
      <c r="I2214" s="197"/>
    </row>
    <row r="2215" spans="8:9" s="138" customFormat="1" x14ac:dyDescent="0.35">
      <c r="H2215" s="197"/>
      <c r="I2215" s="197"/>
    </row>
    <row r="2216" spans="8:9" s="138" customFormat="1" x14ac:dyDescent="0.35">
      <c r="H2216" s="197"/>
      <c r="I2216" s="197"/>
    </row>
    <row r="2217" spans="8:9" s="138" customFormat="1" x14ac:dyDescent="0.35">
      <c r="H2217" s="197"/>
      <c r="I2217" s="197"/>
    </row>
    <row r="2218" spans="8:9" s="138" customFormat="1" x14ac:dyDescent="0.35">
      <c r="H2218" s="197"/>
      <c r="I2218" s="197"/>
    </row>
    <row r="2219" spans="8:9" s="138" customFormat="1" x14ac:dyDescent="0.35">
      <c r="H2219" s="197"/>
      <c r="I2219" s="197"/>
    </row>
    <row r="2220" spans="8:9" s="138" customFormat="1" x14ac:dyDescent="0.35">
      <c r="H2220" s="197"/>
      <c r="I2220" s="197"/>
    </row>
    <row r="2221" spans="8:9" s="138" customFormat="1" x14ac:dyDescent="0.35">
      <c r="H2221" s="197"/>
      <c r="I2221" s="197"/>
    </row>
    <row r="2222" spans="8:9" s="138" customFormat="1" x14ac:dyDescent="0.35">
      <c r="H2222" s="197"/>
      <c r="I2222" s="197"/>
    </row>
    <row r="2223" spans="8:9" s="138" customFormat="1" x14ac:dyDescent="0.35">
      <c r="H2223" s="197"/>
      <c r="I2223" s="197"/>
    </row>
    <row r="2224" spans="8:9" s="138" customFormat="1" x14ac:dyDescent="0.35">
      <c r="H2224" s="197"/>
      <c r="I2224" s="197"/>
    </row>
    <row r="2225" spans="8:9" s="138" customFormat="1" x14ac:dyDescent="0.35">
      <c r="H2225" s="197"/>
      <c r="I2225" s="197"/>
    </row>
    <row r="2226" spans="8:9" s="138" customFormat="1" x14ac:dyDescent="0.35">
      <c r="H2226" s="197"/>
      <c r="I2226" s="197"/>
    </row>
    <row r="2227" spans="8:9" s="138" customFormat="1" x14ac:dyDescent="0.35">
      <c r="H2227" s="197"/>
      <c r="I2227" s="197"/>
    </row>
    <row r="2228" spans="8:9" s="138" customFormat="1" x14ac:dyDescent="0.35">
      <c r="H2228" s="197"/>
      <c r="I2228" s="197"/>
    </row>
    <row r="2229" spans="8:9" s="138" customFormat="1" x14ac:dyDescent="0.35">
      <c r="H2229" s="197"/>
      <c r="I2229" s="197"/>
    </row>
    <row r="2230" spans="8:9" s="138" customFormat="1" x14ac:dyDescent="0.35">
      <c r="H2230" s="197"/>
      <c r="I2230" s="197"/>
    </row>
    <row r="2231" spans="8:9" s="138" customFormat="1" x14ac:dyDescent="0.35">
      <c r="H2231" s="197"/>
      <c r="I2231" s="197"/>
    </row>
    <row r="2232" spans="8:9" s="138" customFormat="1" x14ac:dyDescent="0.35">
      <c r="H2232" s="197"/>
      <c r="I2232" s="197"/>
    </row>
    <row r="2233" spans="8:9" s="138" customFormat="1" x14ac:dyDescent="0.35">
      <c r="H2233" s="197"/>
      <c r="I2233" s="197"/>
    </row>
    <row r="2234" spans="8:9" s="138" customFormat="1" x14ac:dyDescent="0.35">
      <c r="H2234" s="197"/>
      <c r="I2234" s="197"/>
    </row>
    <row r="2235" spans="8:9" s="138" customFormat="1" x14ac:dyDescent="0.35">
      <c r="H2235" s="197"/>
      <c r="I2235" s="197"/>
    </row>
    <row r="2236" spans="8:9" s="138" customFormat="1" x14ac:dyDescent="0.35">
      <c r="H2236" s="197"/>
      <c r="I2236" s="197"/>
    </row>
    <row r="2237" spans="8:9" s="138" customFormat="1" x14ac:dyDescent="0.35">
      <c r="H2237" s="197"/>
      <c r="I2237" s="197"/>
    </row>
    <row r="2238" spans="8:9" s="138" customFormat="1" x14ac:dyDescent="0.35">
      <c r="H2238" s="197"/>
      <c r="I2238" s="197"/>
    </row>
    <row r="2239" spans="8:9" s="138" customFormat="1" x14ac:dyDescent="0.35">
      <c r="H2239" s="197"/>
      <c r="I2239" s="197"/>
    </row>
    <row r="2240" spans="8:9" s="138" customFormat="1" x14ac:dyDescent="0.35">
      <c r="H2240" s="197"/>
      <c r="I2240" s="197"/>
    </row>
    <row r="2241" spans="8:9" s="138" customFormat="1" x14ac:dyDescent="0.35">
      <c r="H2241" s="197"/>
      <c r="I2241" s="197"/>
    </row>
    <row r="2242" spans="8:9" s="138" customFormat="1" x14ac:dyDescent="0.35">
      <c r="H2242" s="197"/>
      <c r="I2242" s="197"/>
    </row>
    <row r="2243" spans="8:9" s="138" customFormat="1" x14ac:dyDescent="0.35">
      <c r="H2243" s="197"/>
      <c r="I2243" s="197"/>
    </row>
    <row r="2244" spans="8:9" s="138" customFormat="1" x14ac:dyDescent="0.35">
      <c r="H2244" s="197"/>
      <c r="I2244" s="197"/>
    </row>
    <row r="2245" spans="8:9" s="138" customFormat="1" x14ac:dyDescent="0.35">
      <c r="H2245" s="197"/>
      <c r="I2245" s="197"/>
    </row>
    <row r="2246" spans="8:9" s="138" customFormat="1" x14ac:dyDescent="0.35">
      <c r="H2246" s="197"/>
      <c r="I2246" s="197"/>
    </row>
    <row r="2247" spans="8:9" s="138" customFormat="1" x14ac:dyDescent="0.35">
      <c r="H2247" s="197"/>
      <c r="I2247" s="197"/>
    </row>
    <row r="2248" spans="8:9" s="138" customFormat="1" x14ac:dyDescent="0.35">
      <c r="H2248" s="197"/>
      <c r="I2248" s="197"/>
    </row>
    <row r="2249" spans="8:9" s="138" customFormat="1" x14ac:dyDescent="0.35">
      <c r="H2249" s="197"/>
      <c r="I2249" s="197"/>
    </row>
    <row r="2250" spans="8:9" s="138" customFormat="1" x14ac:dyDescent="0.35">
      <c r="H2250" s="197"/>
      <c r="I2250" s="197"/>
    </row>
    <row r="2251" spans="8:9" s="138" customFormat="1" x14ac:dyDescent="0.35">
      <c r="H2251" s="197"/>
      <c r="I2251" s="197"/>
    </row>
    <row r="2252" spans="8:9" s="138" customFormat="1" x14ac:dyDescent="0.35">
      <c r="H2252" s="197"/>
      <c r="I2252" s="197"/>
    </row>
    <row r="2253" spans="8:9" s="138" customFormat="1" x14ac:dyDescent="0.35">
      <c r="H2253" s="197"/>
      <c r="I2253" s="197"/>
    </row>
    <row r="2254" spans="8:9" s="138" customFormat="1" x14ac:dyDescent="0.35">
      <c r="H2254" s="197"/>
      <c r="I2254" s="197"/>
    </row>
    <row r="2255" spans="8:9" s="138" customFormat="1" x14ac:dyDescent="0.35">
      <c r="H2255" s="197"/>
      <c r="I2255" s="197"/>
    </row>
    <row r="2256" spans="8:9" s="138" customFormat="1" x14ac:dyDescent="0.35">
      <c r="H2256" s="197"/>
      <c r="I2256" s="197"/>
    </row>
    <row r="2257" spans="8:9" s="138" customFormat="1" x14ac:dyDescent="0.35">
      <c r="H2257" s="197"/>
      <c r="I2257" s="197"/>
    </row>
    <row r="2258" spans="8:9" s="138" customFormat="1" x14ac:dyDescent="0.35">
      <c r="H2258" s="197"/>
      <c r="I2258" s="197"/>
    </row>
    <row r="2259" spans="8:9" s="138" customFormat="1" x14ac:dyDescent="0.35">
      <c r="H2259" s="197"/>
      <c r="I2259" s="197"/>
    </row>
    <row r="2260" spans="8:9" s="138" customFormat="1" x14ac:dyDescent="0.35">
      <c r="H2260" s="197"/>
      <c r="I2260" s="197"/>
    </row>
    <row r="2261" spans="8:9" s="138" customFormat="1" x14ac:dyDescent="0.35">
      <c r="H2261" s="197"/>
      <c r="I2261" s="197"/>
    </row>
    <row r="2262" spans="8:9" s="138" customFormat="1" x14ac:dyDescent="0.35">
      <c r="H2262" s="197"/>
      <c r="I2262" s="197"/>
    </row>
    <row r="2263" spans="8:9" s="138" customFormat="1" x14ac:dyDescent="0.35">
      <c r="H2263" s="197"/>
      <c r="I2263" s="197"/>
    </row>
    <row r="2264" spans="8:9" s="138" customFormat="1" x14ac:dyDescent="0.35">
      <c r="H2264" s="197"/>
      <c r="I2264" s="197"/>
    </row>
    <row r="2265" spans="8:9" s="138" customFormat="1" x14ac:dyDescent="0.35">
      <c r="H2265" s="197"/>
      <c r="I2265" s="197"/>
    </row>
    <row r="2266" spans="8:9" s="138" customFormat="1" x14ac:dyDescent="0.35">
      <c r="H2266" s="197"/>
      <c r="I2266" s="197"/>
    </row>
    <row r="2267" spans="8:9" s="138" customFormat="1" x14ac:dyDescent="0.35">
      <c r="H2267" s="197"/>
      <c r="I2267" s="197"/>
    </row>
    <row r="2268" spans="8:9" s="138" customFormat="1" x14ac:dyDescent="0.35">
      <c r="H2268" s="197"/>
      <c r="I2268" s="197"/>
    </row>
    <row r="2269" spans="8:9" s="138" customFormat="1" x14ac:dyDescent="0.35">
      <c r="H2269" s="197"/>
      <c r="I2269" s="197"/>
    </row>
    <row r="2270" spans="8:9" s="138" customFormat="1" x14ac:dyDescent="0.35">
      <c r="H2270" s="197"/>
      <c r="I2270" s="197"/>
    </row>
    <row r="2271" spans="8:9" s="138" customFormat="1" x14ac:dyDescent="0.35">
      <c r="H2271" s="197"/>
      <c r="I2271" s="197"/>
    </row>
    <row r="2272" spans="8:9" s="138" customFormat="1" x14ac:dyDescent="0.35">
      <c r="H2272" s="197"/>
      <c r="I2272" s="197"/>
    </row>
    <row r="2273" spans="8:9" s="138" customFormat="1" x14ac:dyDescent="0.35">
      <c r="H2273" s="197"/>
      <c r="I2273" s="197"/>
    </row>
    <row r="2274" spans="8:9" s="138" customFormat="1" x14ac:dyDescent="0.35">
      <c r="H2274" s="197"/>
      <c r="I2274" s="197"/>
    </row>
    <row r="2275" spans="8:9" s="138" customFormat="1" x14ac:dyDescent="0.35">
      <c r="H2275" s="197"/>
      <c r="I2275" s="197"/>
    </row>
    <row r="2276" spans="8:9" s="138" customFormat="1" x14ac:dyDescent="0.35">
      <c r="H2276" s="197"/>
      <c r="I2276" s="197"/>
    </row>
    <row r="2277" spans="8:9" s="138" customFormat="1" x14ac:dyDescent="0.35">
      <c r="H2277" s="197"/>
      <c r="I2277" s="197"/>
    </row>
    <row r="2278" spans="8:9" s="138" customFormat="1" x14ac:dyDescent="0.35">
      <c r="H2278" s="197"/>
      <c r="I2278" s="197"/>
    </row>
    <row r="2279" spans="8:9" s="138" customFormat="1" x14ac:dyDescent="0.35">
      <c r="H2279" s="197"/>
      <c r="I2279" s="197"/>
    </row>
    <row r="2280" spans="8:9" s="138" customFormat="1" x14ac:dyDescent="0.35">
      <c r="H2280" s="197"/>
      <c r="I2280" s="197"/>
    </row>
    <row r="2281" spans="8:9" s="138" customFormat="1" x14ac:dyDescent="0.35">
      <c r="H2281" s="197"/>
      <c r="I2281" s="197"/>
    </row>
    <row r="2282" spans="8:9" s="138" customFormat="1" x14ac:dyDescent="0.35">
      <c r="H2282" s="197"/>
      <c r="I2282" s="197"/>
    </row>
    <row r="2283" spans="8:9" s="138" customFormat="1" x14ac:dyDescent="0.35">
      <c r="H2283" s="197"/>
      <c r="I2283" s="197"/>
    </row>
    <row r="2284" spans="8:9" s="138" customFormat="1" x14ac:dyDescent="0.35">
      <c r="H2284" s="197"/>
      <c r="I2284" s="197"/>
    </row>
    <row r="2285" spans="8:9" s="138" customFormat="1" x14ac:dyDescent="0.35">
      <c r="H2285" s="197"/>
      <c r="I2285" s="197"/>
    </row>
    <row r="2286" spans="8:9" s="138" customFormat="1" x14ac:dyDescent="0.35">
      <c r="H2286" s="197"/>
      <c r="I2286" s="197"/>
    </row>
    <row r="2287" spans="8:9" s="138" customFormat="1" x14ac:dyDescent="0.35">
      <c r="H2287" s="197"/>
      <c r="I2287" s="197"/>
    </row>
    <row r="2288" spans="8:9" s="138" customFormat="1" x14ac:dyDescent="0.35">
      <c r="H2288" s="197"/>
      <c r="I2288" s="197"/>
    </row>
    <row r="2289" spans="8:9" s="138" customFormat="1" x14ac:dyDescent="0.35">
      <c r="H2289" s="197"/>
      <c r="I2289" s="197"/>
    </row>
    <row r="2290" spans="8:9" s="138" customFormat="1" x14ac:dyDescent="0.35">
      <c r="H2290" s="197"/>
      <c r="I2290" s="197"/>
    </row>
    <row r="2291" spans="8:9" s="138" customFormat="1" x14ac:dyDescent="0.35">
      <c r="H2291" s="197"/>
      <c r="I2291" s="197"/>
    </row>
    <row r="2292" spans="8:9" s="138" customFormat="1" x14ac:dyDescent="0.35">
      <c r="H2292" s="197"/>
      <c r="I2292" s="197"/>
    </row>
    <row r="2293" spans="8:9" s="138" customFormat="1" x14ac:dyDescent="0.35">
      <c r="H2293" s="197"/>
      <c r="I2293" s="197"/>
    </row>
    <row r="2294" spans="8:9" s="138" customFormat="1" x14ac:dyDescent="0.35">
      <c r="H2294" s="197"/>
      <c r="I2294" s="197"/>
    </row>
    <row r="2295" spans="8:9" s="138" customFormat="1" x14ac:dyDescent="0.35">
      <c r="H2295" s="197"/>
      <c r="I2295" s="197"/>
    </row>
    <row r="2296" spans="8:9" s="138" customFormat="1" x14ac:dyDescent="0.35">
      <c r="H2296" s="197"/>
      <c r="I2296" s="197"/>
    </row>
    <row r="2297" spans="8:9" s="138" customFormat="1" x14ac:dyDescent="0.35">
      <c r="H2297" s="197"/>
      <c r="I2297" s="197"/>
    </row>
    <row r="2298" spans="8:9" s="138" customFormat="1" x14ac:dyDescent="0.35">
      <c r="H2298" s="197"/>
      <c r="I2298" s="197"/>
    </row>
    <row r="2299" spans="8:9" s="138" customFormat="1" x14ac:dyDescent="0.35">
      <c r="H2299" s="197"/>
      <c r="I2299" s="197"/>
    </row>
    <row r="2300" spans="8:9" s="138" customFormat="1" x14ac:dyDescent="0.35">
      <c r="H2300" s="197"/>
      <c r="I2300" s="197"/>
    </row>
    <row r="2301" spans="8:9" s="138" customFormat="1" x14ac:dyDescent="0.35">
      <c r="H2301" s="197"/>
      <c r="I2301" s="197"/>
    </row>
    <row r="2302" spans="8:9" s="138" customFormat="1" x14ac:dyDescent="0.35">
      <c r="H2302" s="197"/>
      <c r="I2302" s="197"/>
    </row>
    <row r="2303" spans="8:9" s="138" customFormat="1" x14ac:dyDescent="0.35">
      <c r="H2303" s="197"/>
      <c r="I2303" s="197"/>
    </row>
    <row r="2304" spans="8:9" s="138" customFormat="1" x14ac:dyDescent="0.35">
      <c r="H2304" s="197"/>
      <c r="I2304" s="197"/>
    </row>
    <row r="2305" spans="8:9" s="138" customFormat="1" x14ac:dyDescent="0.35">
      <c r="H2305" s="197"/>
      <c r="I2305" s="197"/>
    </row>
    <row r="2306" spans="8:9" s="138" customFormat="1" x14ac:dyDescent="0.35">
      <c r="H2306" s="197"/>
      <c r="I2306" s="197"/>
    </row>
    <row r="2307" spans="8:9" s="138" customFormat="1" x14ac:dyDescent="0.35">
      <c r="H2307" s="197"/>
      <c r="I2307" s="197"/>
    </row>
    <row r="2308" spans="8:9" s="138" customFormat="1" x14ac:dyDescent="0.35">
      <c r="H2308" s="197"/>
      <c r="I2308" s="197"/>
    </row>
    <row r="2309" spans="8:9" s="138" customFormat="1" x14ac:dyDescent="0.35">
      <c r="H2309" s="197"/>
      <c r="I2309" s="197"/>
    </row>
    <row r="2310" spans="8:9" s="138" customFormat="1" x14ac:dyDescent="0.35">
      <c r="H2310" s="197"/>
      <c r="I2310" s="197"/>
    </row>
    <row r="2311" spans="8:9" s="138" customFormat="1" x14ac:dyDescent="0.35">
      <c r="H2311" s="197"/>
      <c r="I2311" s="197"/>
    </row>
    <row r="2312" spans="8:9" s="138" customFormat="1" x14ac:dyDescent="0.35">
      <c r="H2312" s="197"/>
      <c r="I2312" s="197"/>
    </row>
    <row r="2313" spans="8:9" s="138" customFormat="1" x14ac:dyDescent="0.35">
      <c r="H2313" s="197"/>
      <c r="I2313" s="197"/>
    </row>
    <row r="2314" spans="8:9" s="138" customFormat="1" x14ac:dyDescent="0.35">
      <c r="H2314" s="197"/>
      <c r="I2314" s="197"/>
    </row>
    <row r="2315" spans="8:9" s="138" customFormat="1" x14ac:dyDescent="0.35">
      <c r="H2315" s="197"/>
      <c r="I2315" s="197"/>
    </row>
    <row r="2316" spans="8:9" s="138" customFormat="1" x14ac:dyDescent="0.35">
      <c r="H2316" s="197"/>
      <c r="I2316" s="197"/>
    </row>
    <row r="2317" spans="8:9" s="138" customFormat="1" x14ac:dyDescent="0.35">
      <c r="H2317" s="197"/>
      <c r="I2317" s="197"/>
    </row>
    <row r="2318" spans="8:9" s="138" customFormat="1" x14ac:dyDescent="0.35">
      <c r="H2318" s="197"/>
      <c r="I2318" s="197"/>
    </row>
    <row r="2319" spans="8:9" s="138" customFormat="1" x14ac:dyDescent="0.35">
      <c r="H2319" s="197"/>
      <c r="I2319" s="197"/>
    </row>
    <row r="2320" spans="8:9" s="138" customFormat="1" x14ac:dyDescent="0.35">
      <c r="H2320" s="197"/>
      <c r="I2320" s="197"/>
    </row>
    <row r="2321" spans="8:9" s="138" customFormat="1" x14ac:dyDescent="0.35">
      <c r="H2321" s="197"/>
      <c r="I2321" s="197"/>
    </row>
    <row r="2322" spans="8:9" s="138" customFormat="1" x14ac:dyDescent="0.35">
      <c r="H2322" s="197"/>
      <c r="I2322" s="197"/>
    </row>
    <row r="2323" spans="8:9" s="138" customFormat="1" x14ac:dyDescent="0.35">
      <c r="H2323" s="197"/>
      <c r="I2323" s="197"/>
    </row>
    <row r="2324" spans="8:9" s="138" customFormat="1" x14ac:dyDescent="0.35">
      <c r="H2324" s="197"/>
      <c r="I2324" s="197"/>
    </row>
    <row r="2325" spans="8:9" s="138" customFormat="1" x14ac:dyDescent="0.35">
      <c r="H2325" s="197"/>
      <c r="I2325" s="197"/>
    </row>
    <row r="2326" spans="8:9" s="138" customFormat="1" x14ac:dyDescent="0.35">
      <c r="H2326" s="197"/>
      <c r="I2326" s="197"/>
    </row>
    <row r="2327" spans="8:9" s="138" customFormat="1" x14ac:dyDescent="0.35">
      <c r="H2327" s="197"/>
      <c r="I2327" s="197"/>
    </row>
    <row r="2328" spans="8:9" s="138" customFormat="1" x14ac:dyDescent="0.35">
      <c r="H2328" s="197"/>
      <c r="I2328" s="197"/>
    </row>
    <row r="2329" spans="8:9" s="138" customFormat="1" x14ac:dyDescent="0.35">
      <c r="H2329" s="197"/>
      <c r="I2329" s="197"/>
    </row>
    <row r="2330" spans="8:9" s="138" customFormat="1" x14ac:dyDescent="0.35">
      <c r="H2330" s="197"/>
      <c r="I2330" s="197"/>
    </row>
    <row r="2331" spans="8:9" s="138" customFormat="1" x14ac:dyDescent="0.35">
      <c r="H2331" s="197"/>
      <c r="I2331" s="197"/>
    </row>
    <row r="2332" spans="8:9" s="138" customFormat="1" x14ac:dyDescent="0.35">
      <c r="H2332" s="197"/>
      <c r="I2332" s="197"/>
    </row>
    <row r="2333" spans="8:9" s="138" customFormat="1" x14ac:dyDescent="0.35">
      <c r="H2333" s="197"/>
      <c r="I2333" s="197"/>
    </row>
    <row r="2334" spans="8:9" s="138" customFormat="1" x14ac:dyDescent="0.35">
      <c r="H2334" s="197"/>
      <c r="I2334" s="197"/>
    </row>
    <row r="2335" spans="8:9" s="138" customFormat="1" x14ac:dyDescent="0.35">
      <c r="H2335" s="197"/>
      <c r="I2335" s="197"/>
    </row>
    <row r="2336" spans="8:9" s="138" customFormat="1" x14ac:dyDescent="0.35">
      <c r="H2336" s="197"/>
      <c r="I2336" s="197"/>
    </row>
    <row r="2337" spans="8:9" s="138" customFormat="1" x14ac:dyDescent="0.35">
      <c r="H2337" s="197"/>
      <c r="I2337" s="197"/>
    </row>
    <row r="2338" spans="8:9" s="138" customFormat="1" x14ac:dyDescent="0.35">
      <c r="H2338" s="197"/>
      <c r="I2338" s="197"/>
    </row>
    <row r="2339" spans="8:9" s="138" customFormat="1" x14ac:dyDescent="0.35">
      <c r="H2339" s="197"/>
      <c r="I2339" s="197"/>
    </row>
    <row r="2340" spans="8:9" s="138" customFormat="1" x14ac:dyDescent="0.35">
      <c r="H2340" s="197"/>
      <c r="I2340" s="197"/>
    </row>
    <row r="2341" spans="8:9" s="138" customFormat="1" x14ac:dyDescent="0.35">
      <c r="H2341" s="197"/>
      <c r="I2341" s="197"/>
    </row>
    <row r="2342" spans="8:9" s="138" customFormat="1" x14ac:dyDescent="0.35">
      <c r="H2342" s="197"/>
      <c r="I2342" s="197"/>
    </row>
    <row r="2343" spans="8:9" s="138" customFormat="1" x14ac:dyDescent="0.35">
      <c r="H2343" s="197"/>
      <c r="I2343" s="197"/>
    </row>
    <row r="2344" spans="8:9" s="138" customFormat="1" x14ac:dyDescent="0.35">
      <c r="H2344" s="197"/>
      <c r="I2344" s="197"/>
    </row>
    <row r="2345" spans="8:9" s="138" customFormat="1" x14ac:dyDescent="0.35">
      <c r="H2345" s="197"/>
      <c r="I2345" s="197"/>
    </row>
    <row r="2346" spans="8:9" s="138" customFormat="1" x14ac:dyDescent="0.35">
      <c r="H2346" s="197"/>
      <c r="I2346" s="197"/>
    </row>
    <row r="2347" spans="8:9" s="138" customFormat="1" x14ac:dyDescent="0.35">
      <c r="H2347" s="197"/>
      <c r="I2347" s="197"/>
    </row>
    <row r="2348" spans="8:9" s="138" customFormat="1" x14ac:dyDescent="0.35">
      <c r="H2348" s="197"/>
      <c r="I2348" s="197"/>
    </row>
    <row r="2349" spans="8:9" s="138" customFormat="1" x14ac:dyDescent="0.35">
      <c r="H2349" s="197"/>
      <c r="I2349" s="197"/>
    </row>
    <row r="2350" spans="8:9" s="138" customFormat="1" x14ac:dyDescent="0.35">
      <c r="H2350" s="197"/>
      <c r="I2350" s="197"/>
    </row>
    <row r="2351" spans="8:9" s="138" customFormat="1" x14ac:dyDescent="0.35">
      <c r="H2351" s="197"/>
      <c r="I2351" s="197"/>
    </row>
    <row r="2352" spans="8:9" s="138" customFormat="1" x14ac:dyDescent="0.35">
      <c r="H2352" s="197"/>
      <c r="I2352" s="197"/>
    </row>
    <row r="2353" spans="8:9" s="138" customFormat="1" x14ac:dyDescent="0.35">
      <c r="H2353" s="197"/>
      <c r="I2353" s="197"/>
    </row>
    <row r="2354" spans="8:9" s="138" customFormat="1" x14ac:dyDescent="0.35">
      <c r="H2354" s="197"/>
      <c r="I2354" s="197"/>
    </row>
    <row r="2355" spans="8:9" s="138" customFormat="1" x14ac:dyDescent="0.35">
      <c r="H2355" s="197"/>
      <c r="I2355" s="197"/>
    </row>
    <row r="2356" spans="8:9" s="138" customFormat="1" x14ac:dyDescent="0.35">
      <c r="H2356" s="197"/>
      <c r="I2356" s="197"/>
    </row>
    <row r="2357" spans="8:9" s="138" customFormat="1" x14ac:dyDescent="0.35">
      <c r="H2357" s="197"/>
      <c r="I2357" s="197"/>
    </row>
    <row r="2358" spans="8:9" s="138" customFormat="1" x14ac:dyDescent="0.35">
      <c r="H2358" s="197"/>
      <c r="I2358" s="197"/>
    </row>
    <row r="2359" spans="8:9" s="138" customFormat="1" x14ac:dyDescent="0.35">
      <c r="H2359" s="197"/>
      <c r="I2359" s="197"/>
    </row>
    <row r="2360" spans="8:9" s="138" customFormat="1" x14ac:dyDescent="0.35">
      <c r="H2360" s="197"/>
      <c r="I2360" s="197"/>
    </row>
    <row r="2361" spans="8:9" s="138" customFormat="1" x14ac:dyDescent="0.35">
      <c r="H2361" s="197"/>
      <c r="I2361" s="197"/>
    </row>
    <row r="2362" spans="8:9" s="138" customFormat="1" x14ac:dyDescent="0.35">
      <c r="H2362" s="197"/>
      <c r="I2362" s="197"/>
    </row>
    <row r="2363" spans="8:9" s="138" customFormat="1" x14ac:dyDescent="0.35">
      <c r="H2363" s="197"/>
      <c r="I2363" s="197"/>
    </row>
    <row r="2364" spans="8:9" s="138" customFormat="1" x14ac:dyDescent="0.35">
      <c r="H2364" s="197"/>
      <c r="I2364" s="197"/>
    </row>
    <row r="2365" spans="8:9" s="138" customFormat="1" x14ac:dyDescent="0.35">
      <c r="H2365" s="197"/>
      <c r="I2365" s="197"/>
    </row>
    <row r="2366" spans="8:9" s="138" customFormat="1" x14ac:dyDescent="0.35">
      <c r="H2366" s="197"/>
      <c r="I2366" s="197"/>
    </row>
    <row r="2367" spans="8:9" s="138" customFormat="1" x14ac:dyDescent="0.35">
      <c r="H2367" s="197"/>
      <c r="I2367" s="197"/>
    </row>
    <row r="2368" spans="8:9" s="138" customFormat="1" x14ac:dyDescent="0.35">
      <c r="H2368" s="197"/>
      <c r="I2368" s="197"/>
    </row>
    <row r="2369" spans="8:9" s="138" customFormat="1" x14ac:dyDescent="0.35">
      <c r="H2369" s="197"/>
      <c r="I2369" s="197"/>
    </row>
    <row r="2370" spans="8:9" s="138" customFormat="1" x14ac:dyDescent="0.35">
      <c r="H2370" s="197"/>
      <c r="I2370" s="197"/>
    </row>
    <row r="2371" spans="8:9" s="138" customFormat="1" x14ac:dyDescent="0.35">
      <c r="H2371" s="197"/>
      <c r="I2371" s="197"/>
    </row>
    <row r="2372" spans="8:9" s="138" customFormat="1" x14ac:dyDescent="0.35">
      <c r="H2372" s="197"/>
      <c r="I2372" s="197"/>
    </row>
    <row r="2373" spans="8:9" s="138" customFormat="1" x14ac:dyDescent="0.35">
      <c r="H2373" s="197"/>
      <c r="I2373" s="197"/>
    </row>
    <row r="2374" spans="8:9" s="138" customFormat="1" x14ac:dyDescent="0.35">
      <c r="H2374" s="197"/>
      <c r="I2374" s="197"/>
    </row>
    <row r="2375" spans="8:9" s="138" customFormat="1" x14ac:dyDescent="0.35">
      <c r="H2375" s="197"/>
      <c r="I2375" s="197"/>
    </row>
    <row r="2376" spans="8:9" s="138" customFormat="1" x14ac:dyDescent="0.35">
      <c r="H2376" s="197"/>
      <c r="I2376" s="197"/>
    </row>
    <row r="2377" spans="8:9" s="138" customFormat="1" x14ac:dyDescent="0.35">
      <c r="H2377" s="197"/>
      <c r="I2377" s="197"/>
    </row>
    <row r="2378" spans="8:9" s="138" customFormat="1" x14ac:dyDescent="0.35">
      <c r="H2378" s="197"/>
      <c r="I2378" s="197"/>
    </row>
    <row r="2379" spans="8:9" s="138" customFormat="1" x14ac:dyDescent="0.35">
      <c r="H2379" s="197"/>
      <c r="I2379" s="197"/>
    </row>
    <row r="2380" spans="8:9" s="138" customFormat="1" x14ac:dyDescent="0.35">
      <c r="H2380" s="197"/>
      <c r="I2380" s="197"/>
    </row>
    <row r="2381" spans="8:9" s="138" customFormat="1" x14ac:dyDescent="0.35">
      <c r="H2381" s="197"/>
      <c r="I2381" s="197"/>
    </row>
    <row r="2382" spans="8:9" s="138" customFormat="1" x14ac:dyDescent="0.35">
      <c r="H2382" s="197"/>
      <c r="I2382" s="197"/>
    </row>
    <row r="2383" spans="8:9" s="138" customFormat="1" x14ac:dyDescent="0.35">
      <c r="H2383" s="197"/>
      <c r="I2383" s="197"/>
    </row>
    <row r="2384" spans="8:9" s="138" customFormat="1" x14ac:dyDescent="0.35">
      <c r="H2384" s="197"/>
      <c r="I2384" s="197"/>
    </row>
    <row r="2385" spans="8:9" s="138" customFormat="1" x14ac:dyDescent="0.35">
      <c r="H2385" s="197"/>
      <c r="I2385" s="197"/>
    </row>
    <row r="2386" spans="8:9" s="138" customFormat="1" x14ac:dyDescent="0.35">
      <c r="H2386" s="197"/>
      <c r="I2386" s="197"/>
    </row>
    <row r="2387" spans="8:9" s="138" customFormat="1" x14ac:dyDescent="0.35">
      <c r="H2387" s="197"/>
      <c r="I2387" s="197"/>
    </row>
    <row r="2388" spans="8:9" s="138" customFormat="1" x14ac:dyDescent="0.35">
      <c r="H2388" s="197"/>
      <c r="I2388" s="197"/>
    </row>
    <row r="2389" spans="8:9" s="138" customFormat="1" x14ac:dyDescent="0.35">
      <c r="H2389" s="197"/>
      <c r="I2389" s="197"/>
    </row>
    <row r="2390" spans="8:9" s="138" customFormat="1" x14ac:dyDescent="0.35">
      <c r="H2390" s="197"/>
      <c r="I2390" s="197"/>
    </row>
    <row r="2391" spans="8:9" s="138" customFormat="1" x14ac:dyDescent="0.35">
      <c r="H2391" s="197"/>
      <c r="I2391" s="197"/>
    </row>
    <row r="2392" spans="8:9" s="138" customFormat="1" x14ac:dyDescent="0.35">
      <c r="H2392" s="197"/>
      <c r="I2392" s="197"/>
    </row>
    <row r="2393" spans="8:9" s="138" customFormat="1" x14ac:dyDescent="0.35">
      <c r="H2393" s="197"/>
      <c r="I2393" s="197"/>
    </row>
    <row r="2394" spans="8:9" s="138" customFormat="1" x14ac:dyDescent="0.35">
      <c r="H2394" s="197"/>
      <c r="I2394" s="197"/>
    </row>
    <row r="2395" spans="8:9" s="138" customFormat="1" x14ac:dyDescent="0.35">
      <c r="H2395" s="197"/>
      <c r="I2395" s="197"/>
    </row>
    <row r="2396" spans="8:9" s="138" customFormat="1" x14ac:dyDescent="0.35">
      <c r="H2396" s="197"/>
      <c r="I2396" s="197"/>
    </row>
    <row r="2397" spans="8:9" s="138" customFormat="1" x14ac:dyDescent="0.35">
      <c r="H2397" s="197"/>
      <c r="I2397" s="197"/>
    </row>
    <row r="2398" spans="8:9" s="138" customFormat="1" x14ac:dyDescent="0.35">
      <c r="H2398" s="197"/>
      <c r="I2398" s="197"/>
    </row>
    <row r="2399" spans="8:9" s="138" customFormat="1" x14ac:dyDescent="0.35">
      <c r="H2399" s="197"/>
      <c r="I2399" s="197"/>
    </row>
    <row r="2400" spans="8:9" s="138" customFormat="1" x14ac:dyDescent="0.35">
      <c r="H2400" s="197"/>
      <c r="I2400" s="197"/>
    </row>
    <row r="2401" spans="8:9" s="138" customFormat="1" x14ac:dyDescent="0.35">
      <c r="H2401" s="197"/>
      <c r="I2401" s="197"/>
    </row>
    <row r="2402" spans="8:9" s="138" customFormat="1" x14ac:dyDescent="0.35">
      <c r="H2402" s="197"/>
      <c r="I2402" s="197"/>
    </row>
    <row r="2403" spans="8:9" s="138" customFormat="1" x14ac:dyDescent="0.35">
      <c r="H2403" s="197"/>
      <c r="I2403" s="197"/>
    </row>
    <row r="2404" spans="8:9" s="138" customFormat="1" x14ac:dyDescent="0.35">
      <c r="H2404" s="197"/>
      <c r="I2404" s="197"/>
    </row>
    <row r="2405" spans="8:9" s="138" customFormat="1" x14ac:dyDescent="0.35">
      <c r="H2405" s="197"/>
      <c r="I2405" s="197"/>
    </row>
    <row r="2406" spans="8:9" s="138" customFormat="1" x14ac:dyDescent="0.35">
      <c r="H2406" s="197"/>
      <c r="I2406" s="197"/>
    </row>
    <row r="2407" spans="8:9" s="138" customFormat="1" x14ac:dyDescent="0.35">
      <c r="H2407" s="197"/>
      <c r="I2407" s="197"/>
    </row>
    <row r="2408" spans="8:9" s="138" customFormat="1" x14ac:dyDescent="0.35">
      <c r="H2408" s="197"/>
      <c r="I2408" s="197"/>
    </row>
    <row r="2409" spans="8:9" s="138" customFormat="1" x14ac:dyDescent="0.35">
      <c r="H2409" s="197"/>
      <c r="I2409" s="197"/>
    </row>
    <row r="2410" spans="8:9" s="138" customFormat="1" x14ac:dyDescent="0.35">
      <c r="H2410" s="197"/>
      <c r="I2410" s="197"/>
    </row>
    <row r="2411" spans="8:9" s="138" customFormat="1" x14ac:dyDescent="0.35">
      <c r="H2411" s="197"/>
      <c r="I2411" s="197"/>
    </row>
    <row r="2412" spans="8:9" s="138" customFormat="1" x14ac:dyDescent="0.35">
      <c r="H2412" s="197"/>
      <c r="I2412" s="197"/>
    </row>
    <row r="2413" spans="8:9" s="138" customFormat="1" x14ac:dyDescent="0.35">
      <c r="H2413" s="197"/>
      <c r="I2413" s="197"/>
    </row>
    <row r="2414" spans="8:9" s="138" customFormat="1" x14ac:dyDescent="0.35">
      <c r="H2414" s="197"/>
      <c r="I2414" s="197"/>
    </row>
    <row r="2415" spans="8:9" s="138" customFormat="1" x14ac:dyDescent="0.35">
      <c r="H2415" s="197"/>
      <c r="I2415" s="197"/>
    </row>
    <row r="2416" spans="8:9" s="138" customFormat="1" x14ac:dyDescent="0.35">
      <c r="H2416" s="197"/>
      <c r="I2416" s="197"/>
    </row>
    <row r="2417" spans="8:9" s="138" customFormat="1" x14ac:dyDescent="0.35">
      <c r="H2417" s="197"/>
      <c r="I2417" s="197"/>
    </row>
    <row r="2418" spans="8:9" s="138" customFormat="1" x14ac:dyDescent="0.35">
      <c r="H2418" s="197"/>
      <c r="I2418" s="197"/>
    </row>
    <row r="2419" spans="8:9" s="138" customFormat="1" x14ac:dyDescent="0.35">
      <c r="H2419" s="197"/>
      <c r="I2419" s="197"/>
    </row>
    <row r="2420" spans="8:9" s="138" customFormat="1" x14ac:dyDescent="0.35">
      <c r="H2420" s="197"/>
      <c r="I2420" s="197"/>
    </row>
    <row r="2421" spans="8:9" s="138" customFormat="1" x14ac:dyDescent="0.35">
      <c r="H2421" s="197"/>
      <c r="I2421" s="197"/>
    </row>
    <row r="2422" spans="8:9" s="138" customFormat="1" x14ac:dyDescent="0.35">
      <c r="H2422" s="197"/>
      <c r="I2422" s="197"/>
    </row>
    <row r="2423" spans="8:9" s="138" customFormat="1" x14ac:dyDescent="0.35">
      <c r="H2423" s="197"/>
      <c r="I2423" s="197"/>
    </row>
    <row r="2424" spans="8:9" s="138" customFormat="1" x14ac:dyDescent="0.35">
      <c r="H2424" s="197"/>
      <c r="I2424" s="197"/>
    </row>
    <row r="2425" spans="8:9" s="138" customFormat="1" x14ac:dyDescent="0.35">
      <c r="H2425" s="197"/>
      <c r="I2425" s="197"/>
    </row>
    <row r="2426" spans="8:9" s="138" customFormat="1" x14ac:dyDescent="0.35">
      <c r="H2426" s="197"/>
      <c r="I2426" s="197"/>
    </row>
    <row r="2427" spans="8:9" s="138" customFormat="1" x14ac:dyDescent="0.35">
      <c r="H2427" s="197"/>
      <c r="I2427" s="197"/>
    </row>
    <row r="2428" spans="8:9" s="138" customFormat="1" x14ac:dyDescent="0.35">
      <c r="H2428" s="197"/>
      <c r="I2428" s="197"/>
    </row>
    <row r="2429" spans="8:9" s="138" customFormat="1" x14ac:dyDescent="0.35">
      <c r="H2429" s="197"/>
      <c r="I2429" s="197"/>
    </row>
    <row r="2430" spans="8:9" s="138" customFormat="1" x14ac:dyDescent="0.35">
      <c r="H2430" s="197"/>
      <c r="I2430" s="197"/>
    </row>
    <row r="2431" spans="8:9" s="138" customFormat="1" x14ac:dyDescent="0.35">
      <c r="H2431" s="197"/>
      <c r="I2431" s="197"/>
    </row>
    <row r="2432" spans="8:9" s="138" customFormat="1" x14ac:dyDescent="0.35">
      <c r="H2432" s="197"/>
      <c r="I2432" s="197"/>
    </row>
    <row r="2433" spans="8:9" s="138" customFormat="1" x14ac:dyDescent="0.35">
      <c r="H2433" s="197"/>
      <c r="I2433" s="197"/>
    </row>
    <row r="2434" spans="8:9" s="138" customFormat="1" x14ac:dyDescent="0.35">
      <c r="H2434" s="197"/>
      <c r="I2434" s="197"/>
    </row>
    <row r="2435" spans="8:9" s="138" customFormat="1" x14ac:dyDescent="0.35">
      <c r="H2435" s="197"/>
      <c r="I2435" s="197"/>
    </row>
    <row r="2436" spans="8:9" s="138" customFormat="1" x14ac:dyDescent="0.35">
      <c r="H2436" s="197"/>
      <c r="I2436" s="197"/>
    </row>
    <row r="2437" spans="8:9" s="138" customFormat="1" x14ac:dyDescent="0.35">
      <c r="H2437" s="197"/>
      <c r="I2437" s="197"/>
    </row>
    <row r="2438" spans="8:9" s="138" customFormat="1" x14ac:dyDescent="0.35">
      <c r="H2438" s="197"/>
      <c r="I2438" s="197"/>
    </row>
    <row r="2439" spans="8:9" s="138" customFormat="1" x14ac:dyDescent="0.35">
      <c r="H2439" s="197"/>
      <c r="I2439" s="197"/>
    </row>
    <row r="2440" spans="8:9" s="138" customFormat="1" x14ac:dyDescent="0.35">
      <c r="H2440" s="197"/>
      <c r="I2440" s="197"/>
    </row>
    <row r="2441" spans="8:9" s="138" customFormat="1" x14ac:dyDescent="0.35">
      <c r="H2441" s="197"/>
      <c r="I2441" s="197"/>
    </row>
    <row r="2442" spans="8:9" s="138" customFormat="1" x14ac:dyDescent="0.35">
      <c r="H2442" s="197"/>
      <c r="I2442" s="197"/>
    </row>
    <row r="2443" spans="8:9" s="138" customFormat="1" x14ac:dyDescent="0.35">
      <c r="H2443" s="197"/>
      <c r="I2443" s="197"/>
    </row>
    <row r="2444" spans="8:9" s="138" customFormat="1" x14ac:dyDescent="0.35">
      <c r="H2444" s="197"/>
      <c r="I2444" s="197"/>
    </row>
    <row r="2445" spans="8:9" s="138" customFormat="1" x14ac:dyDescent="0.35">
      <c r="H2445" s="197"/>
      <c r="I2445" s="197"/>
    </row>
    <row r="2446" spans="8:9" s="138" customFormat="1" x14ac:dyDescent="0.35">
      <c r="H2446" s="197"/>
      <c r="I2446" s="197"/>
    </row>
    <row r="2447" spans="8:9" s="138" customFormat="1" x14ac:dyDescent="0.35">
      <c r="H2447" s="197"/>
      <c r="I2447" s="197"/>
    </row>
    <row r="2448" spans="8:9" s="138" customFormat="1" x14ac:dyDescent="0.35">
      <c r="H2448" s="197"/>
      <c r="I2448" s="197"/>
    </row>
    <row r="2449" spans="8:9" s="138" customFormat="1" x14ac:dyDescent="0.35">
      <c r="H2449" s="197"/>
      <c r="I2449" s="197"/>
    </row>
    <row r="2450" spans="8:9" s="138" customFormat="1" x14ac:dyDescent="0.35">
      <c r="H2450" s="197"/>
      <c r="I2450" s="197"/>
    </row>
    <row r="2451" spans="8:9" s="138" customFormat="1" x14ac:dyDescent="0.35">
      <c r="H2451" s="197"/>
      <c r="I2451" s="197"/>
    </row>
    <row r="2452" spans="8:9" s="138" customFormat="1" x14ac:dyDescent="0.35">
      <c r="H2452" s="197"/>
      <c r="I2452" s="197"/>
    </row>
    <row r="2453" spans="8:9" s="138" customFormat="1" x14ac:dyDescent="0.35">
      <c r="H2453" s="197"/>
      <c r="I2453" s="197"/>
    </row>
    <row r="2454" spans="8:9" s="138" customFormat="1" x14ac:dyDescent="0.35">
      <c r="H2454" s="197"/>
      <c r="I2454" s="197"/>
    </row>
    <row r="2455" spans="8:9" s="138" customFormat="1" x14ac:dyDescent="0.35">
      <c r="H2455" s="197"/>
      <c r="I2455" s="197"/>
    </row>
    <row r="2456" spans="8:9" s="138" customFormat="1" x14ac:dyDescent="0.35">
      <c r="H2456" s="197"/>
      <c r="I2456" s="197"/>
    </row>
    <row r="2457" spans="8:9" s="138" customFormat="1" x14ac:dyDescent="0.35">
      <c r="H2457" s="197"/>
      <c r="I2457" s="197"/>
    </row>
    <row r="2458" spans="8:9" s="138" customFormat="1" x14ac:dyDescent="0.35">
      <c r="H2458" s="197"/>
      <c r="I2458" s="197"/>
    </row>
    <row r="2459" spans="8:9" s="138" customFormat="1" x14ac:dyDescent="0.35">
      <c r="H2459" s="197"/>
      <c r="I2459" s="197"/>
    </row>
    <row r="2460" spans="8:9" s="138" customFormat="1" x14ac:dyDescent="0.35">
      <c r="H2460" s="197"/>
      <c r="I2460" s="197"/>
    </row>
    <row r="2461" spans="8:9" s="138" customFormat="1" x14ac:dyDescent="0.35">
      <c r="H2461" s="197"/>
      <c r="I2461" s="197"/>
    </row>
    <row r="2462" spans="8:9" s="138" customFormat="1" x14ac:dyDescent="0.35">
      <c r="H2462" s="197"/>
      <c r="I2462" s="197"/>
    </row>
    <row r="2463" spans="8:9" s="138" customFormat="1" x14ac:dyDescent="0.35">
      <c r="H2463" s="197"/>
      <c r="I2463" s="197"/>
    </row>
    <row r="2464" spans="8:9" s="138" customFormat="1" x14ac:dyDescent="0.35">
      <c r="H2464" s="197"/>
      <c r="I2464" s="197"/>
    </row>
    <row r="2465" spans="8:9" s="138" customFormat="1" x14ac:dyDescent="0.35">
      <c r="H2465" s="197"/>
      <c r="I2465" s="197"/>
    </row>
    <row r="2466" spans="8:9" s="138" customFormat="1" x14ac:dyDescent="0.35">
      <c r="H2466" s="197"/>
      <c r="I2466" s="197"/>
    </row>
    <row r="2467" spans="8:9" s="138" customFormat="1" x14ac:dyDescent="0.35">
      <c r="H2467" s="197"/>
      <c r="I2467" s="197"/>
    </row>
    <row r="2468" spans="8:9" s="138" customFormat="1" x14ac:dyDescent="0.35">
      <c r="H2468" s="197"/>
      <c r="I2468" s="197"/>
    </row>
    <row r="2469" spans="8:9" s="138" customFormat="1" x14ac:dyDescent="0.35">
      <c r="H2469" s="197"/>
      <c r="I2469" s="197"/>
    </row>
    <row r="2470" spans="8:9" s="138" customFormat="1" x14ac:dyDescent="0.35">
      <c r="H2470" s="197"/>
      <c r="I2470" s="197"/>
    </row>
    <row r="2471" spans="8:9" s="138" customFormat="1" x14ac:dyDescent="0.35">
      <c r="H2471" s="197"/>
      <c r="I2471" s="197"/>
    </row>
    <row r="2472" spans="8:9" s="138" customFormat="1" x14ac:dyDescent="0.35">
      <c r="H2472" s="197"/>
      <c r="I2472" s="197"/>
    </row>
    <row r="2473" spans="8:9" s="138" customFormat="1" x14ac:dyDescent="0.35">
      <c r="H2473" s="197"/>
      <c r="I2473" s="197"/>
    </row>
    <row r="2474" spans="8:9" s="138" customFormat="1" x14ac:dyDescent="0.35">
      <c r="H2474" s="197"/>
      <c r="I2474" s="197"/>
    </row>
    <row r="2475" spans="8:9" s="138" customFormat="1" x14ac:dyDescent="0.35">
      <c r="H2475" s="197"/>
      <c r="I2475" s="197"/>
    </row>
    <row r="2476" spans="8:9" s="138" customFormat="1" x14ac:dyDescent="0.35">
      <c r="H2476" s="197"/>
      <c r="I2476" s="197"/>
    </row>
    <row r="2477" spans="8:9" s="138" customFormat="1" x14ac:dyDescent="0.35">
      <c r="H2477" s="197"/>
      <c r="I2477" s="197"/>
    </row>
    <row r="2478" spans="8:9" s="138" customFormat="1" x14ac:dyDescent="0.35">
      <c r="H2478" s="197"/>
      <c r="I2478" s="197"/>
    </row>
    <row r="2479" spans="8:9" s="138" customFormat="1" x14ac:dyDescent="0.35">
      <c r="H2479" s="197"/>
      <c r="I2479" s="197"/>
    </row>
    <row r="2480" spans="8:9" s="138" customFormat="1" x14ac:dyDescent="0.35">
      <c r="H2480" s="197"/>
      <c r="I2480" s="197"/>
    </row>
    <row r="2481" spans="8:9" s="138" customFormat="1" x14ac:dyDescent="0.35">
      <c r="H2481" s="197"/>
      <c r="I2481" s="197"/>
    </row>
    <row r="2482" spans="8:9" s="138" customFormat="1" x14ac:dyDescent="0.35">
      <c r="H2482" s="197"/>
      <c r="I2482" s="197"/>
    </row>
    <row r="2483" spans="8:9" s="138" customFormat="1" x14ac:dyDescent="0.35">
      <c r="H2483" s="197"/>
      <c r="I2483" s="197"/>
    </row>
    <row r="2484" spans="8:9" s="138" customFormat="1" x14ac:dyDescent="0.35">
      <c r="H2484" s="197"/>
      <c r="I2484" s="197"/>
    </row>
    <row r="2485" spans="8:9" s="138" customFormat="1" x14ac:dyDescent="0.35">
      <c r="H2485" s="197"/>
      <c r="I2485" s="197"/>
    </row>
    <row r="2486" spans="8:9" s="138" customFormat="1" x14ac:dyDescent="0.35">
      <c r="H2486" s="197"/>
      <c r="I2486" s="197"/>
    </row>
    <row r="2487" spans="8:9" s="138" customFormat="1" x14ac:dyDescent="0.35">
      <c r="H2487" s="197"/>
      <c r="I2487" s="197"/>
    </row>
    <row r="2488" spans="8:9" s="138" customFormat="1" x14ac:dyDescent="0.35">
      <c r="H2488" s="197"/>
      <c r="I2488" s="197"/>
    </row>
    <row r="2489" spans="8:9" s="138" customFormat="1" x14ac:dyDescent="0.35">
      <c r="H2489" s="197"/>
      <c r="I2489" s="197"/>
    </row>
    <row r="2490" spans="8:9" s="138" customFormat="1" x14ac:dyDescent="0.35">
      <c r="H2490" s="197"/>
      <c r="I2490" s="197"/>
    </row>
    <row r="2491" spans="8:9" s="138" customFormat="1" x14ac:dyDescent="0.35">
      <c r="H2491" s="197"/>
      <c r="I2491" s="197"/>
    </row>
    <row r="2492" spans="8:9" s="138" customFormat="1" x14ac:dyDescent="0.35">
      <c r="H2492" s="197"/>
      <c r="I2492" s="197"/>
    </row>
    <row r="2493" spans="8:9" s="138" customFormat="1" x14ac:dyDescent="0.35">
      <c r="H2493" s="197"/>
      <c r="I2493" s="197"/>
    </row>
    <row r="2494" spans="8:9" s="138" customFormat="1" x14ac:dyDescent="0.35">
      <c r="H2494" s="197"/>
      <c r="I2494" s="197"/>
    </row>
    <row r="2495" spans="8:9" s="138" customFormat="1" x14ac:dyDescent="0.35">
      <c r="H2495" s="197"/>
      <c r="I2495" s="197"/>
    </row>
    <row r="2496" spans="8:9" s="138" customFormat="1" x14ac:dyDescent="0.35">
      <c r="H2496" s="197"/>
      <c r="I2496" s="197"/>
    </row>
    <row r="2497" spans="8:9" s="138" customFormat="1" x14ac:dyDescent="0.35">
      <c r="H2497" s="197"/>
      <c r="I2497" s="197"/>
    </row>
    <row r="2498" spans="8:9" s="138" customFormat="1" x14ac:dyDescent="0.35">
      <c r="H2498" s="197"/>
      <c r="I2498" s="197"/>
    </row>
    <row r="2499" spans="8:9" s="138" customFormat="1" x14ac:dyDescent="0.35">
      <c r="H2499" s="197"/>
      <c r="I2499" s="197"/>
    </row>
    <row r="2500" spans="8:9" s="138" customFormat="1" x14ac:dyDescent="0.35">
      <c r="H2500" s="197"/>
      <c r="I2500" s="197"/>
    </row>
    <row r="2501" spans="8:9" s="138" customFormat="1" x14ac:dyDescent="0.35">
      <c r="H2501" s="197"/>
      <c r="I2501" s="197"/>
    </row>
    <row r="2502" spans="8:9" s="138" customFormat="1" x14ac:dyDescent="0.35">
      <c r="H2502" s="197"/>
      <c r="I2502" s="197"/>
    </row>
    <row r="2503" spans="8:9" s="138" customFormat="1" x14ac:dyDescent="0.35">
      <c r="H2503" s="197"/>
      <c r="I2503" s="197"/>
    </row>
    <row r="2504" spans="8:9" s="138" customFormat="1" x14ac:dyDescent="0.35">
      <c r="H2504" s="197"/>
      <c r="I2504" s="197"/>
    </row>
    <row r="2505" spans="8:9" s="138" customFormat="1" x14ac:dyDescent="0.35">
      <c r="H2505" s="197"/>
      <c r="I2505" s="197"/>
    </row>
    <row r="2506" spans="8:9" s="138" customFormat="1" x14ac:dyDescent="0.35">
      <c r="H2506" s="197"/>
      <c r="I2506" s="197"/>
    </row>
    <row r="2507" spans="8:9" s="138" customFormat="1" x14ac:dyDescent="0.35">
      <c r="H2507" s="197"/>
      <c r="I2507" s="197"/>
    </row>
    <row r="2508" spans="8:9" s="138" customFormat="1" x14ac:dyDescent="0.35">
      <c r="H2508" s="197"/>
      <c r="I2508" s="197"/>
    </row>
    <row r="2509" spans="8:9" s="138" customFormat="1" x14ac:dyDescent="0.35">
      <c r="H2509" s="197"/>
      <c r="I2509" s="197"/>
    </row>
    <row r="2510" spans="8:9" s="138" customFormat="1" x14ac:dyDescent="0.35">
      <c r="H2510" s="197"/>
      <c r="I2510" s="197"/>
    </row>
    <row r="2511" spans="8:9" s="138" customFormat="1" x14ac:dyDescent="0.35">
      <c r="H2511" s="197"/>
      <c r="I2511" s="197"/>
    </row>
    <row r="2512" spans="8:9" s="138" customFormat="1" x14ac:dyDescent="0.35">
      <c r="H2512" s="197"/>
      <c r="I2512" s="197"/>
    </row>
    <row r="2513" spans="8:9" s="138" customFormat="1" x14ac:dyDescent="0.35">
      <c r="H2513" s="197"/>
      <c r="I2513" s="197"/>
    </row>
    <row r="2514" spans="8:9" s="138" customFormat="1" x14ac:dyDescent="0.35">
      <c r="H2514" s="197"/>
      <c r="I2514" s="197"/>
    </row>
    <row r="2515" spans="8:9" s="138" customFormat="1" x14ac:dyDescent="0.35">
      <c r="H2515" s="197"/>
      <c r="I2515" s="197"/>
    </row>
    <row r="2516" spans="8:9" s="138" customFormat="1" x14ac:dyDescent="0.35">
      <c r="H2516" s="197"/>
      <c r="I2516" s="197"/>
    </row>
    <row r="2517" spans="8:9" s="138" customFormat="1" x14ac:dyDescent="0.35">
      <c r="H2517" s="197"/>
      <c r="I2517" s="197"/>
    </row>
    <row r="2518" spans="8:9" s="138" customFormat="1" x14ac:dyDescent="0.35">
      <c r="H2518" s="197"/>
      <c r="I2518" s="197"/>
    </row>
    <row r="2519" spans="8:9" s="138" customFormat="1" x14ac:dyDescent="0.35">
      <c r="H2519" s="197"/>
      <c r="I2519" s="197"/>
    </row>
    <row r="2520" spans="8:9" s="138" customFormat="1" x14ac:dyDescent="0.35">
      <c r="H2520" s="197"/>
      <c r="I2520" s="197"/>
    </row>
    <row r="2521" spans="8:9" s="138" customFormat="1" x14ac:dyDescent="0.35">
      <c r="H2521" s="197"/>
      <c r="I2521" s="197"/>
    </row>
    <row r="2522" spans="8:9" s="138" customFormat="1" x14ac:dyDescent="0.35">
      <c r="H2522" s="197"/>
      <c r="I2522" s="197"/>
    </row>
    <row r="2523" spans="8:9" s="138" customFormat="1" x14ac:dyDescent="0.35">
      <c r="H2523" s="197"/>
      <c r="I2523" s="197"/>
    </row>
    <row r="2524" spans="8:9" s="138" customFormat="1" x14ac:dyDescent="0.35">
      <c r="H2524" s="197"/>
      <c r="I2524" s="197"/>
    </row>
    <row r="2525" spans="8:9" s="138" customFormat="1" x14ac:dyDescent="0.35">
      <c r="H2525" s="197"/>
      <c r="I2525" s="197"/>
    </row>
    <row r="2526" spans="8:9" s="138" customFormat="1" x14ac:dyDescent="0.35">
      <c r="H2526" s="197"/>
      <c r="I2526" s="197"/>
    </row>
    <row r="2527" spans="8:9" s="138" customFormat="1" x14ac:dyDescent="0.35">
      <c r="H2527" s="197"/>
      <c r="I2527" s="197"/>
    </row>
    <row r="2528" spans="8:9" s="138" customFormat="1" x14ac:dyDescent="0.35">
      <c r="H2528" s="197"/>
      <c r="I2528" s="197"/>
    </row>
    <row r="2529" spans="8:9" s="138" customFormat="1" x14ac:dyDescent="0.35">
      <c r="H2529" s="197"/>
      <c r="I2529" s="197"/>
    </row>
    <row r="2530" spans="8:9" s="138" customFormat="1" x14ac:dyDescent="0.35">
      <c r="H2530" s="197"/>
      <c r="I2530" s="197"/>
    </row>
    <row r="2531" spans="8:9" s="138" customFormat="1" x14ac:dyDescent="0.35">
      <c r="H2531" s="197"/>
      <c r="I2531" s="197"/>
    </row>
    <row r="2532" spans="8:9" s="138" customFormat="1" x14ac:dyDescent="0.35">
      <c r="H2532" s="197"/>
      <c r="I2532" s="197"/>
    </row>
    <row r="2533" spans="8:9" s="138" customFormat="1" x14ac:dyDescent="0.35">
      <c r="H2533" s="197"/>
      <c r="I2533" s="197"/>
    </row>
    <row r="2534" spans="8:9" s="138" customFormat="1" x14ac:dyDescent="0.35">
      <c r="H2534" s="197"/>
      <c r="I2534" s="197"/>
    </row>
    <row r="2535" spans="8:9" s="138" customFormat="1" x14ac:dyDescent="0.35">
      <c r="H2535" s="197"/>
      <c r="I2535" s="197"/>
    </row>
    <row r="2536" spans="8:9" s="138" customFormat="1" x14ac:dyDescent="0.35">
      <c r="H2536" s="197"/>
      <c r="I2536" s="197"/>
    </row>
    <row r="2537" spans="8:9" s="138" customFormat="1" x14ac:dyDescent="0.35">
      <c r="H2537" s="197"/>
      <c r="I2537" s="197"/>
    </row>
    <row r="2538" spans="8:9" s="138" customFormat="1" x14ac:dyDescent="0.35">
      <c r="H2538" s="197"/>
      <c r="I2538" s="197"/>
    </row>
    <row r="2539" spans="8:9" s="138" customFormat="1" x14ac:dyDescent="0.35">
      <c r="H2539" s="197"/>
      <c r="I2539" s="197"/>
    </row>
    <row r="2540" spans="8:9" s="138" customFormat="1" x14ac:dyDescent="0.35">
      <c r="H2540" s="197"/>
      <c r="I2540" s="197"/>
    </row>
    <row r="2541" spans="8:9" s="138" customFormat="1" x14ac:dyDescent="0.35">
      <c r="H2541" s="197"/>
      <c r="I2541" s="197"/>
    </row>
    <row r="2542" spans="8:9" s="138" customFormat="1" x14ac:dyDescent="0.35">
      <c r="H2542" s="197"/>
      <c r="I2542" s="197"/>
    </row>
    <row r="2543" spans="8:9" s="138" customFormat="1" x14ac:dyDescent="0.35">
      <c r="H2543" s="197"/>
      <c r="I2543" s="197"/>
    </row>
    <row r="2544" spans="8:9" s="138" customFormat="1" x14ac:dyDescent="0.35">
      <c r="H2544" s="197"/>
      <c r="I2544" s="197"/>
    </row>
    <row r="2545" spans="8:9" s="138" customFormat="1" x14ac:dyDescent="0.35">
      <c r="H2545" s="197"/>
      <c r="I2545" s="197"/>
    </row>
    <row r="2546" spans="8:9" s="138" customFormat="1" x14ac:dyDescent="0.35">
      <c r="H2546" s="197"/>
      <c r="I2546" s="197"/>
    </row>
    <row r="2547" spans="8:9" s="138" customFormat="1" x14ac:dyDescent="0.35">
      <c r="H2547" s="197"/>
      <c r="I2547" s="197"/>
    </row>
    <row r="2548" spans="8:9" s="138" customFormat="1" x14ac:dyDescent="0.35">
      <c r="H2548" s="197"/>
      <c r="I2548" s="197"/>
    </row>
    <row r="2549" spans="8:9" s="138" customFormat="1" x14ac:dyDescent="0.35">
      <c r="H2549" s="197"/>
      <c r="I2549" s="197"/>
    </row>
    <row r="2550" spans="8:9" s="138" customFormat="1" x14ac:dyDescent="0.35">
      <c r="H2550" s="197"/>
      <c r="I2550" s="197"/>
    </row>
    <row r="2551" spans="8:9" s="138" customFormat="1" x14ac:dyDescent="0.35">
      <c r="H2551" s="197"/>
      <c r="I2551" s="197"/>
    </row>
    <row r="2552" spans="8:9" s="138" customFormat="1" x14ac:dyDescent="0.35">
      <c r="H2552" s="197"/>
      <c r="I2552" s="197"/>
    </row>
    <row r="2553" spans="8:9" s="138" customFormat="1" x14ac:dyDescent="0.35">
      <c r="H2553" s="197"/>
      <c r="I2553" s="197"/>
    </row>
    <row r="2554" spans="8:9" s="138" customFormat="1" x14ac:dyDescent="0.35">
      <c r="H2554" s="197"/>
      <c r="I2554" s="197"/>
    </row>
    <row r="2555" spans="8:9" s="138" customFormat="1" x14ac:dyDescent="0.35">
      <c r="H2555" s="197"/>
      <c r="I2555" s="197"/>
    </row>
    <row r="2556" spans="8:9" s="138" customFormat="1" x14ac:dyDescent="0.35">
      <c r="H2556" s="197"/>
      <c r="I2556" s="197"/>
    </row>
    <row r="2557" spans="8:9" s="138" customFormat="1" x14ac:dyDescent="0.35">
      <c r="H2557" s="197"/>
      <c r="I2557" s="197"/>
    </row>
    <row r="2558" spans="8:9" s="138" customFormat="1" x14ac:dyDescent="0.35">
      <c r="H2558" s="197"/>
      <c r="I2558" s="197"/>
    </row>
    <row r="2559" spans="8:9" s="138" customFormat="1" x14ac:dyDescent="0.35">
      <c r="H2559" s="197"/>
      <c r="I2559" s="197"/>
    </row>
    <row r="2560" spans="8:9" s="138" customFormat="1" x14ac:dyDescent="0.35">
      <c r="H2560" s="197"/>
      <c r="I2560" s="197"/>
    </row>
    <row r="2561" spans="8:9" s="138" customFormat="1" x14ac:dyDescent="0.35">
      <c r="H2561" s="197"/>
      <c r="I2561" s="197"/>
    </row>
    <row r="2562" spans="8:9" s="138" customFormat="1" x14ac:dyDescent="0.35">
      <c r="H2562" s="197"/>
      <c r="I2562" s="197"/>
    </row>
    <row r="2563" spans="8:9" s="138" customFormat="1" x14ac:dyDescent="0.35">
      <c r="H2563" s="197"/>
      <c r="I2563" s="197"/>
    </row>
    <row r="2564" spans="8:9" s="138" customFormat="1" x14ac:dyDescent="0.35">
      <c r="H2564" s="197"/>
      <c r="I2564" s="197"/>
    </row>
    <row r="2565" spans="8:9" s="138" customFormat="1" x14ac:dyDescent="0.35">
      <c r="H2565" s="197"/>
      <c r="I2565" s="197"/>
    </row>
    <row r="2566" spans="8:9" s="138" customFormat="1" x14ac:dyDescent="0.35">
      <c r="H2566" s="197"/>
      <c r="I2566" s="197"/>
    </row>
    <row r="2567" spans="8:9" s="138" customFormat="1" x14ac:dyDescent="0.35">
      <c r="H2567" s="197"/>
      <c r="I2567" s="197"/>
    </row>
    <row r="2568" spans="8:9" s="138" customFormat="1" x14ac:dyDescent="0.35">
      <c r="H2568" s="197"/>
      <c r="I2568" s="197"/>
    </row>
    <row r="2569" spans="8:9" s="138" customFormat="1" x14ac:dyDescent="0.35">
      <c r="H2569" s="197"/>
      <c r="I2569" s="197"/>
    </row>
    <row r="2570" spans="8:9" s="138" customFormat="1" x14ac:dyDescent="0.35">
      <c r="H2570" s="197"/>
      <c r="I2570" s="197"/>
    </row>
    <row r="2571" spans="8:9" s="138" customFormat="1" x14ac:dyDescent="0.35">
      <c r="H2571" s="197"/>
      <c r="I2571" s="197"/>
    </row>
    <row r="2572" spans="8:9" s="138" customFormat="1" x14ac:dyDescent="0.35">
      <c r="H2572" s="197"/>
      <c r="I2572" s="197"/>
    </row>
    <row r="2573" spans="8:9" s="138" customFormat="1" x14ac:dyDescent="0.35">
      <c r="H2573" s="197"/>
      <c r="I2573" s="197"/>
    </row>
    <row r="2574" spans="8:9" s="138" customFormat="1" x14ac:dyDescent="0.35">
      <c r="H2574" s="197"/>
      <c r="I2574" s="197"/>
    </row>
    <row r="2575" spans="8:9" s="138" customFormat="1" x14ac:dyDescent="0.35">
      <c r="H2575" s="197"/>
      <c r="I2575" s="197"/>
    </row>
    <row r="2576" spans="8:9" s="138" customFormat="1" x14ac:dyDescent="0.35">
      <c r="H2576" s="197"/>
      <c r="I2576" s="197"/>
    </row>
    <row r="2577" spans="8:9" s="138" customFormat="1" x14ac:dyDescent="0.35">
      <c r="H2577" s="197"/>
      <c r="I2577" s="197"/>
    </row>
    <row r="2578" spans="8:9" s="138" customFormat="1" x14ac:dyDescent="0.35">
      <c r="H2578" s="197"/>
      <c r="I2578" s="197"/>
    </row>
    <row r="2579" spans="8:9" s="138" customFormat="1" x14ac:dyDescent="0.35">
      <c r="H2579" s="197"/>
      <c r="I2579" s="197"/>
    </row>
    <row r="2580" spans="8:9" s="138" customFormat="1" x14ac:dyDescent="0.35">
      <c r="H2580" s="197"/>
      <c r="I2580" s="197"/>
    </row>
    <row r="2581" spans="8:9" s="138" customFormat="1" x14ac:dyDescent="0.35">
      <c r="H2581" s="197"/>
      <c r="I2581" s="197"/>
    </row>
    <row r="2582" spans="8:9" s="138" customFormat="1" x14ac:dyDescent="0.35">
      <c r="H2582" s="197"/>
      <c r="I2582" s="197"/>
    </row>
    <row r="2583" spans="8:9" s="138" customFormat="1" x14ac:dyDescent="0.35">
      <c r="H2583" s="197"/>
      <c r="I2583" s="197"/>
    </row>
    <row r="2584" spans="8:9" s="138" customFormat="1" x14ac:dyDescent="0.35">
      <c r="H2584" s="197"/>
      <c r="I2584" s="197"/>
    </row>
    <row r="2585" spans="8:9" s="138" customFormat="1" x14ac:dyDescent="0.35">
      <c r="H2585" s="197"/>
      <c r="I2585" s="197"/>
    </row>
    <row r="2586" spans="8:9" s="138" customFormat="1" x14ac:dyDescent="0.35">
      <c r="H2586" s="197"/>
      <c r="I2586" s="197"/>
    </row>
    <row r="2587" spans="8:9" s="138" customFormat="1" x14ac:dyDescent="0.35">
      <c r="H2587" s="197"/>
      <c r="I2587" s="197"/>
    </row>
    <row r="2588" spans="8:9" s="138" customFormat="1" x14ac:dyDescent="0.35">
      <c r="H2588" s="197"/>
      <c r="I2588" s="197"/>
    </row>
    <row r="2589" spans="8:9" s="138" customFormat="1" x14ac:dyDescent="0.35">
      <c r="H2589" s="197"/>
      <c r="I2589" s="197"/>
    </row>
    <row r="2590" spans="8:9" s="138" customFormat="1" x14ac:dyDescent="0.35">
      <c r="H2590" s="197"/>
      <c r="I2590" s="197"/>
    </row>
    <row r="2591" spans="8:9" s="138" customFormat="1" x14ac:dyDescent="0.35">
      <c r="H2591" s="197"/>
      <c r="I2591" s="197"/>
    </row>
    <row r="2592" spans="8:9" s="138" customFormat="1" x14ac:dyDescent="0.35">
      <c r="H2592" s="197"/>
      <c r="I2592" s="197"/>
    </row>
    <row r="2593" spans="8:9" s="138" customFormat="1" x14ac:dyDescent="0.35">
      <c r="H2593" s="197"/>
      <c r="I2593" s="197"/>
    </row>
    <row r="2594" spans="8:9" s="138" customFormat="1" x14ac:dyDescent="0.35">
      <c r="H2594" s="197"/>
      <c r="I2594" s="197"/>
    </row>
    <row r="2595" spans="8:9" s="138" customFormat="1" x14ac:dyDescent="0.35">
      <c r="H2595" s="197"/>
      <c r="I2595" s="197"/>
    </row>
    <row r="2596" spans="8:9" s="138" customFormat="1" x14ac:dyDescent="0.35">
      <c r="H2596" s="197"/>
      <c r="I2596" s="197"/>
    </row>
    <row r="2597" spans="8:9" s="138" customFormat="1" x14ac:dyDescent="0.35">
      <c r="H2597" s="197"/>
      <c r="I2597" s="197"/>
    </row>
    <row r="2598" spans="8:9" s="138" customFormat="1" x14ac:dyDescent="0.35">
      <c r="H2598" s="197"/>
      <c r="I2598" s="197"/>
    </row>
    <row r="2599" spans="8:9" s="138" customFormat="1" x14ac:dyDescent="0.35">
      <c r="H2599" s="197"/>
      <c r="I2599" s="197"/>
    </row>
    <row r="2600" spans="8:9" s="138" customFormat="1" x14ac:dyDescent="0.35">
      <c r="H2600" s="197"/>
      <c r="I2600" s="197"/>
    </row>
    <row r="2601" spans="8:9" s="138" customFormat="1" x14ac:dyDescent="0.35">
      <c r="H2601" s="197"/>
      <c r="I2601" s="197"/>
    </row>
    <row r="2602" spans="8:9" s="138" customFormat="1" x14ac:dyDescent="0.35">
      <c r="H2602" s="197"/>
      <c r="I2602" s="197"/>
    </row>
    <row r="2603" spans="8:9" s="138" customFormat="1" x14ac:dyDescent="0.35">
      <c r="H2603" s="197"/>
      <c r="I2603" s="197"/>
    </row>
    <row r="2604" spans="8:9" s="138" customFormat="1" x14ac:dyDescent="0.35">
      <c r="H2604" s="197"/>
      <c r="I2604" s="197"/>
    </row>
    <row r="2605" spans="8:9" s="138" customFormat="1" x14ac:dyDescent="0.35">
      <c r="H2605" s="197"/>
      <c r="I2605" s="197"/>
    </row>
    <row r="2606" spans="8:9" s="138" customFormat="1" x14ac:dyDescent="0.35">
      <c r="H2606" s="197"/>
      <c r="I2606" s="197"/>
    </row>
    <row r="2607" spans="8:9" s="138" customFormat="1" x14ac:dyDescent="0.35">
      <c r="H2607" s="197"/>
      <c r="I2607" s="197"/>
    </row>
    <row r="2608" spans="8:9" s="138" customFormat="1" x14ac:dyDescent="0.35">
      <c r="H2608" s="197"/>
      <c r="I2608" s="197"/>
    </row>
    <row r="2609" spans="8:9" s="138" customFormat="1" x14ac:dyDescent="0.35">
      <c r="H2609" s="197"/>
      <c r="I2609" s="197"/>
    </row>
    <row r="2610" spans="8:9" s="138" customFormat="1" x14ac:dyDescent="0.35">
      <c r="H2610" s="197"/>
      <c r="I2610" s="197"/>
    </row>
    <row r="2611" spans="8:9" s="138" customFormat="1" x14ac:dyDescent="0.35">
      <c r="H2611" s="197"/>
      <c r="I2611" s="197"/>
    </row>
    <row r="2612" spans="8:9" s="138" customFormat="1" x14ac:dyDescent="0.35">
      <c r="H2612" s="197"/>
      <c r="I2612" s="197"/>
    </row>
    <row r="2613" spans="8:9" s="138" customFormat="1" x14ac:dyDescent="0.35">
      <c r="H2613" s="197"/>
      <c r="I2613" s="197"/>
    </row>
    <row r="2614" spans="8:9" s="138" customFormat="1" x14ac:dyDescent="0.35">
      <c r="H2614" s="197"/>
      <c r="I2614" s="197"/>
    </row>
    <row r="2615" spans="8:9" s="138" customFormat="1" x14ac:dyDescent="0.35">
      <c r="H2615" s="197"/>
      <c r="I2615" s="197"/>
    </row>
    <row r="2616" spans="8:9" s="138" customFormat="1" x14ac:dyDescent="0.35">
      <c r="H2616" s="197"/>
      <c r="I2616" s="197"/>
    </row>
    <row r="2617" spans="8:9" s="138" customFormat="1" x14ac:dyDescent="0.35">
      <c r="H2617" s="197"/>
      <c r="I2617" s="197"/>
    </row>
    <row r="2618" spans="8:9" s="138" customFormat="1" x14ac:dyDescent="0.35">
      <c r="H2618" s="197"/>
      <c r="I2618" s="197"/>
    </row>
    <row r="2619" spans="8:9" s="138" customFormat="1" x14ac:dyDescent="0.35">
      <c r="H2619" s="197"/>
      <c r="I2619" s="197"/>
    </row>
    <row r="2620" spans="8:9" s="138" customFormat="1" x14ac:dyDescent="0.35">
      <c r="H2620" s="197"/>
      <c r="I2620" s="197"/>
    </row>
    <row r="2621" spans="8:9" s="138" customFormat="1" x14ac:dyDescent="0.35">
      <c r="H2621" s="197"/>
      <c r="I2621" s="197"/>
    </row>
    <row r="2622" spans="8:9" s="138" customFormat="1" x14ac:dyDescent="0.35">
      <c r="H2622" s="197"/>
      <c r="I2622" s="197"/>
    </row>
    <row r="2623" spans="8:9" s="138" customFormat="1" x14ac:dyDescent="0.35">
      <c r="H2623" s="197"/>
      <c r="I2623" s="197"/>
    </row>
    <row r="2624" spans="8:9" s="138" customFormat="1" x14ac:dyDescent="0.35">
      <c r="H2624" s="197"/>
      <c r="I2624" s="197"/>
    </row>
    <row r="2625" spans="8:9" s="138" customFormat="1" x14ac:dyDescent="0.35">
      <c r="H2625" s="197"/>
      <c r="I2625" s="197"/>
    </row>
    <row r="2626" spans="8:9" s="138" customFormat="1" x14ac:dyDescent="0.35">
      <c r="H2626" s="197"/>
      <c r="I2626" s="197"/>
    </row>
    <row r="2627" spans="8:9" s="138" customFormat="1" x14ac:dyDescent="0.35">
      <c r="H2627" s="197"/>
      <c r="I2627" s="197"/>
    </row>
    <row r="2628" spans="8:9" s="138" customFormat="1" x14ac:dyDescent="0.35">
      <c r="H2628" s="197"/>
      <c r="I2628" s="197"/>
    </row>
    <row r="2629" spans="8:9" s="138" customFormat="1" x14ac:dyDescent="0.35">
      <c r="H2629" s="197"/>
      <c r="I2629" s="197"/>
    </row>
    <row r="2630" spans="8:9" s="138" customFormat="1" x14ac:dyDescent="0.35">
      <c r="H2630" s="197"/>
      <c r="I2630" s="197"/>
    </row>
    <row r="2631" spans="8:9" s="138" customFormat="1" x14ac:dyDescent="0.35">
      <c r="H2631" s="197"/>
      <c r="I2631" s="197"/>
    </row>
    <row r="2632" spans="8:9" s="138" customFormat="1" x14ac:dyDescent="0.35">
      <c r="H2632" s="197"/>
      <c r="I2632" s="197"/>
    </row>
    <row r="2633" spans="8:9" s="138" customFormat="1" x14ac:dyDescent="0.35">
      <c r="H2633" s="197"/>
      <c r="I2633" s="197"/>
    </row>
    <row r="2634" spans="8:9" s="138" customFormat="1" x14ac:dyDescent="0.35">
      <c r="H2634" s="197"/>
      <c r="I2634" s="197"/>
    </row>
    <row r="2635" spans="8:9" s="138" customFormat="1" x14ac:dyDescent="0.35">
      <c r="H2635" s="197"/>
      <c r="I2635" s="197"/>
    </row>
    <row r="2636" spans="8:9" s="138" customFormat="1" x14ac:dyDescent="0.35">
      <c r="H2636" s="197"/>
      <c r="I2636" s="197"/>
    </row>
    <row r="2637" spans="8:9" s="138" customFormat="1" x14ac:dyDescent="0.35">
      <c r="H2637" s="197"/>
      <c r="I2637" s="197"/>
    </row>
    <row r="2638" spans="8:9" s="138" customFormat="1" x14ac:dyDescent="0.35">
      <c r="H2638" s="197"/>
      <c r="I2638" s="197"/>
    </row>
    <row r="2639" spans="8:9" s="138" customFormat="1" x14ac:dyDescent="0.35">
      <c r="H2639" s="197"/>
      <c r="I2639" s="197"/>
    </row>
    <row r="2640" spans="8:9" s="138" customFormat="1" x14ac:dyDescent="0.35">
      <c r="H2640" s="197"/>
      <c r="I2640" s="197"/>
    </row>
    <row r="2641" spans="8:9" s="138" customFormat="1" x14ac:dyDescent="0.35">
      <c r="H2641" s="197"/>
      <c r="I2641" s="197"/>
    </row>
    <row r="2642" spans="8:9" s="138" customFormat="1" x14ac:dyDescent="0.35">
      <c r="H2642" s="197"/>
      <c r="I2642" s="197"/>
    </row>
    <row r="2643" spans="8:9" s="138" customFormat="1" x14ac:dyDescent="0.35">
      <c r="H2643" s="197"/>
      <c r="I2643" s="197"/>
    </row>
    <row r="2644" spans="8:9" s="138" customFormat="1" x14ac:dyDescent="0.35">
      <c r="H2644" s="197"/>
      <c r="I2644" s="197"/>
    </row>
    <row r="2645" spans="8:9" s="138" customFormat="1" x14ac:dyDescent="0.35">
      <c r="H2645" s="197"/>
      <c r="I2645" s="197"/>
    </row>
    <row r="2646" spans="8:9" s="138" customFormat="1" x14ac:dyDescent="0.35">
      <c r="H2646" s="197"/>
      <c r="I2646" s="197"/>
    </row>
    <row r="2647" spans="8:9" s="138" customFormat="1" x14ac:dyDescent="0.35">
      <c r="H2647" s="197"/>
      <c r="I2647" s="197"/>
    </row>
    <row r="2648" spans="8:9" s="138" customFormat="1" x14ac:dyDescent="0.35">
      <c r="H2648" s="197"/>
      <c r="I2648" s="197"/>
    </row>
    <row r="2649" spans="8:9" s="138" customFormat="1" x14ac:dyDescent="0.35">
      <c r="H2649" s="197"/>
      <c r="I2649" s="197"/>
    </row>
    <row r="2650" spans="8:9" s="138" customFormat="1" x14ac:dyDescent="0.35">
      <c r="H2650" s="197"/>
      <c r="I2650" s="197"/>
    </row>
    <row r="2651" spans="8:9" s="138" customFormat="1" x14ac:dyDescent="0.35">
      <c r="H2651" s="197"/>
      <c r="I2651" s="197"/>
    </row>
    <row r="2652" spans="8:9" s="138" customFormat="1" x14ac:dyDescent="0.35">
      <c r="H2652" s="197"/>
      <c r="I2652" s="197"/>
    </row>
    <row r="2653" spans="8:9" s="138" customFormat="1" x14ac:dyDescent="0.35">
      <c r="H2653" s="197"/>
      <c r="I2653" s="197"/>
    </row>
    <row r="2654" spans="8:9" s="138" customFormat="1" x14ac:dyDescent="0.35">
      <c r="H2654" s="197"/>
      <c r="I2654" s="197"/>
    </row>
    <row r="2655" spans="8:9" s="138" customFormat="1" x14ac:dyDescent="0.35">
      <c r="H2655" s="197"/>
      <c r="I2655" s="197"/>
    </row>
    <row r="2656" spans="8:9" s="138" customFormat="1" x14ac:dyDescent="0.35">
      <c r="H2656" s="197"/>
      <c r="I2656" s="197"/>
    </row>
    <row r="2657" spans="8:9" s="138" customFormat="1" x14ac:dyDescent="0.35">
      <c r="H2657" s="197"/>
      <c r="I2657" s="197"/>
    </row>
    <row r="2658" spans="8:9" s="138" customFormat="1" x14ac:dyDescent="0.35">
      <c r="H2658" s="197"/>
      <c r="I2658" s="197"/>
    </row>
    <row r="2659" spans="8:9" s="138" customFormat="1" x14ac:dyDescent="0.35">
      <c r="H2659" s="197"/>
      <c r="I2659" s="197"/>
    </row>
    <row r="2660" spans="8:9" s="138" customFormat="1" x14ac:dyDescent="0.35">
      <c r="H2660" s="197"/>
      <c r="I2660" s="197"/>
    </row>
    <row r="2661" spans="8:9" s="138" customFormat="1" x14ac:dyDescent="0.35">
      <c r="H2661" s="197"/>
      <c r="I2661" s="197"/>
    </row>
    <row r="2662" spans="8:9" s="138" customFormat="1" x14ac:dyDescent="0.35">
      <c r="H2662" s="197"/>
      <c r="I2662" s="197"/>
    </row>
    <row r="2663" spans="8:9" s="138" customFormat="1" x14ac:dyDescent="0.35">
      <c r="H2663" s="197"/>
      <c r="I2663" s="197"/>
    </row>
    <row r="2664" spans="8:9" s="138" customFormat="1" x14ac:dyDescent="0.35">
      <c r="H2664" s="197"/>
      <c r="I2664" s="197"/>
    </row>
    <row r="2665" spans="8:9" s="138" customFormat="1" x14ac:dyDescent="0.35">
      <c r="H2665" s="197"/>
      <c r="I2665" s="197"/>
    </row>
    <row r="2666" spans="8:9" s="138" customFormat="1" x14ac:dyDescent="0.35">
      <c r="H2666" s="197"/>
      <c r="I2666" s="197"/>
    </row>
    <row r="2667" spans="8:9" s="138" customFormat="1" x14ac:dyDescent="0.35">
      <c r="H2667" s="197"/>
      <c r="I2667" s="197"/>
    </row>
    <row r="2668" spans="8:9" s="138" customFormat="1" x14ac:dyDescent="0.35">
      <c r="H2668" s="197"/>
      <c r="I2668" s="197"/>
    </row>
    <row r="2669" spans="8:9" s="138" customFormat="1" x14ac:dyDescent="0.35">
      <c r="H2669" s="197"/>
      <c r="I2669" s="197"/>
    </row>
    <row r="2670" spans="8:9" s="138" customFormat="1" x14ac:dyDescent="0.35">
      <c r="H2670" s="197"/>
      <c r="I2670" s="197"/>
    </row>
    <row r="2671" spans="8:9" s="138" customFormat="1" x14ac:dyDescent="0.35">
      <c r="H2671" s="197"/>
      <c r="I2671" s="197"/>
    </row>
    <row r="2672" spans="8:9" s="138" customFormat="1" x14ac:dyDescent="0.35">
      <c r="H2672" s="197"/>
      <c r="I2672" s="197"/>
    </row>
    <row r="2673" spans="8:9" s="138" customFormat="1" x14ac:dyDescent="0.35">
      <c r="H2673" s="197"/>
      <c r="I2673" s="197"/>
    </row>
    <row r="2674" spans="8:9" s="138" customFormat="1" x14ac:dyDescent="0.35">
      <c r="H2674" s="197"/>
      <c r="I2674" s="197"/>
    </row>
    <row r="2675" spans="8:9" s="138" customFormat="1" x14ac:dyDescent="0.35">
      <c r="H2675" s="197"/>
      <c r="I2675" s="197"/>
    </row>
    <row r="2676" spans="8:9" s="138" customFormat="1" x14ac:dyDescent="0.35">
      <c r="H2676" s="197"/>
      <c r="I2676" s="197"/>
    </row>
    <row r="2677" spans="8:9" s="138" customFormat="1" x14ac:dyDescent="0.35">
      <c r="H2677" s="197"/>
      <c r="I2677" s="197"/>
    </row>
    <row r="2678" spans="8:9" s="138" customFormat="1" x14ac:dyDescent="0.35">
      <c r="H2678" s="197"/>
      <c r="I2678" s="197"/>
    </row>
    <row r="2679" spans="8:9" s="138" customFormat="1" x14ac:dyDescent="0.35">
      <c r="H2679" s="197"/>
      <c r="I2679" s="197"/>
    </row>
    <row r="2680" spans="8:9" s="138" customFormat="1" x14ac:dyDescent="0.35">
      <c r="H2680" s="197"/>
      <c r="I2680" s="197"/>
    </row>
    <row r="2681" spans="8:9" s="138" customFormat="1" x14ac:dyDescent="0.35">
      <c r="H2681" s="197"/>
      <c r="I2681" s="197"/>
    </row>
    <row r="2682" spans="8:9" s="138" customFormat="1" x14ac:dyDescent="0.35">
      <c r="H2682" s="197"/>
      <c r="I2682" s="197"/>
    </row>
    <row r="2683" spans="8:9" s="138" customFormat="1" x14ac:dyDescent="0.35">
      <c r="H2683" s="197"/>
      <c r="I2683" s="197"/>
    </row>
    <row r="2684" spans="8:9" s="138" customFormat="1" x14ac:dyDescent="0.35">
      <c r="H2684" s="197"/>
      <c r="I2684" s="197"/>
    </row>
    <row r="2685" spans="8:9" s="138" customFormat="1" x14ac:dyDescent="0.35">
      <c r="H2685" s="197"/>
      <c r="I2685" s="197"/>
    </row>
    <row r="2686" spans="8:9" s="138" customFormat="1" x14ac:dyDescent="0.35">
      <c r="H2686" s="197"/>
      <c r="I2686" s="197"/>
    </row>
    <row r="2687" spans="8:9" s="138" customFormat="1" x14ac:dyDescent="0.35">
      <c r="H2687" s="197"/>
      <c r="I2687" s="197"/>
    </row>
    <row r="2688" spans="8:9" s="138" customFormat="1" x14ac:dyDescent="0.35">
      <c r="H2688" s="197"/>
      <c r="I2688" s="197"/>
    </row>
    <row r="2689" spans="8:9" s="138" customFormat="1" x14ac:dyDescent="0.35">
      <c r="H2689" s="197"/>
      <c r="I2689" s="197"/>
    </row>
    <row r="2690" spans="8:9" s="138" customFormat="1" x14ac:dyDescent="0.35">
      <c r="H2690" s="197"/>
      <c r="I2690" s="197"/>
    </row>
    <row r="2691" spans="8:9" s="138" customFormat="1" x14ac:dyDescent="0.35">
      <c r="H2691" s="197"/>
      <c r="I2691" s="197"/>
    </row>
    <row r="2692" spans="8:9" s="138" customFormat="1" x14ac:dyDescent="0.35">
      <c r="H2692" s="197"/>
      <c r="I2692" s="197"/>
    </row>
    <row r="2693" spans="8:9" s="138" customFormat="1" x14ac:dyDescent="0.35">
      <c r="H2693" s="197"/>
      <c r="I2693" s="197"/>
    </row>
    <row r="2694" spans="8:9" s="138" customFormat="1" x14ac:dyDescent="0.35">
      <c r="H2694" s="197"/>
      <c r="I2694" s="197"/>
    </row>
    <row r="2695" spans="8:9" s="138" customFormat="1" x14ac:dyDescent="0.35">
      <c r="H2695" s="197"/>
      <c r="I2695" s="197"/>
    </row>
    <row r="2696" spans="8:9" s="138" customFormat="1" x14ac:dyDescent="0.35">
      <c r="H2696" s="197"/>
      <c r="I2696" s="197"/>
    </row>
    <row r="2697" spans="8:9" s="138" customFormat="1" x14ac:dyDescent="0.35">
      <c r="H2697" s="197"/>
      <c r="I2697" s="197"/>
    </row>
    <row r="2698" spans="8:9" s="138" customFormat="1" x14ac:dyDescent="0.35">
      <c r="H2698" s="197"/>
      <c r="I2698" s="197"/>
    </row>
    <row r="2699" spans="8:9" s="138" customFormat="1" x14ac:dyDescent="0.35">
      <c r="H2699" s="197"/>
      <c r="I2699" s="197"/>
    </row>
    <row r="2700" spans="8:9" s="138" customFormat="1" x14ac:dyDescent="0.35">
      <c r="H2700" s="197"/>
      <c r="I2700" s="197"/>
    </row>
    <row r="2701" spans="8:9" s="138" customFormat="1" x14ac:dyDescent="0.35">
      <c r="H2701" s="197"/>
      <c r="I2701" s="197"/>
    </row>
    <row r="2702" spans="8:9" s="138" customFormat="1" x14ac:dyDescent="0.35">
      <c r="H2702" s="197"/>
      <c r="I2702" s="197"/>
    </row>
    <row r="2703" spans="8:9" s="138" customFormat="1" x14ac:dyDescent="0.35">
      <c r="H2703" s="197"/>
      <c r="I2703" s="197"/>
    </row>
    <row r="2704" spans="8:9" s="138" customFormat="1" x14ac:dyDescent="0.35">
      <c r="H2704" s="197"/>
      <c r="I2704" s="197"/>
    </row>
    <row r="2705" spans="8:9" s="138" customFormat="1" x14ac:dyDescent="0.35">
      <c r="H2705" s="197"/>
      <c r="I2705" s="197"/>
    </row>
    <row r="2706" spans="8:9" s="138" customFormat="1" x14ac:dyDescent="0.35">
      <c r="H2706" s="197"/>
      <c r="I2706" s="197"/>
    </row>
    <row r="2707" spans="8:9" s="138" customFormat="1" x14ac:dyDescent="0.35">
      <c r="H2707" s="197"/>
      <c r="I2707" s="197"/>
    </row>
    <row r="2708" spans="8:9" s="138" customFormat="1" x14ac:dyDescent="0.35">
      <c r="H2708" s="197"/>
      <c r="I2708" s="197"/>
    </row>
    <row r="2709" spans="8:9" s="138" customFormat="1" x14ac:dyDescent="0.35">
      <c r="H2709" s="197"/>
      <c r="I2709" s="197"/>
    </row>
    <row r="2710" spans="8:9" s="138" customFormat="1" x14ac:dyDescent="0.35">
      <c r="H2710" s="197"/>
      <c r="I2710" s="197"/>
    </row>
    <row r="2711" spans="8:9" s="138" customFormat="1" x14ac:dyDescent="0.35">
      <c r="H2711" s="197"/>
      <c r="I2711" s="197"/>
    </row>
    <row r="2712" spans="8:9" s="138" customFormat="1" x14ac:dyDescent="0.35">
      <c r="H2712" s="197"/>
      <c r="I2712" s="197"/>
    </row>
    <row r="2713" spans="8:9" s="138" customFormat="1" x14ac:dyDescent="0.35">
      <c r="H2713" s="197"/>
      <c r="I2713" s="197"/>
    </row>
    <row r="2714" spans="8:9" s="138" customFormat="1" x14ac:dyDescent="0.35">
      <c r="H2714" s="197"/>
      <c r="I2714" s="197"/>
    </row>
    <row r="2715" spans="8:9" s="138" customFormat="1" x14ac:dyDescent="0.35">
      <c r="H2715" s="197"/>
      <c r="I2715" s="197"/>
    </row>
    <row r="2716" spans="8:9" s="138" customFormat="1" x14ac:dyDescent="0.35">
      <c r="H2716" s="197"/>
      <c r="I2716" s="197"/>
    </row>
    <row r="2717" spans="8:9" s="138" customFormat="1" x14ac:dyDescent="0.35">
      <c r="H2717" s="197"/>
      <c r="I2717" s="197"/>
    </row>
    <row r="2718" spans="8:9" s="138" customFormat="1" x14ac:dyDescent="0.35">
      <c r="H2718" s="197"/>
      <c r="I2718" s="197"/>
    </row>
    <row r="2719" spans="8:9" s="138" customFormat="1" x14ac:dyDescent="0.35">
      <c r="H2719" s="197"/>
      <c r="I2719" s="197"/>
    </row>
    <row r="2720" spans="8:9" s="138" customFormat="1" x14ac:dyDescent="0.35">
      <c r="H2720" s="197"/>
      <c r="I2720" s="197"/>
    </row>
    <row r="2721" spans="8:9" s="138" customFormat="1" x14ac:dyDescent="0.35">
      <c r="H2721" s="197"/>
      <c r="I2721" s="197"/>
    </row>
    <row r="2722" spans="8:9" s="138" customFormat="1" x14ac:dyDescent="0.35">
      <c r="H2722" s="197"/>
      <c r="I2722" s="197"/>
    </row>
    <row r="2723" spans="8:9" s="138" customFormat="1" x14ac:dyDescent="0.35">
      <c r="H2723" s="197"/>
      <c r="I2723" s="197"/>
    </row>
    <row r="2724" spans="8:9" s="138" customFormat="1" x14ac:dyDescent="0.35">
      <c r="H2724" s="197"/>
      <c r="I2724" s="197"/>
    </row>
    <row r="2725" spans="8:9" s="138" customFormat="1" x14ac:dyDescent="0.35">
      <c r="H2725" s="197"/>
      <c r="I2725" s="197"/>
    </row>
    <row r="2726" spans="8:9" s="138" customFormat="1" x14ac:dyDescent="0.35">
      <c r="H2726" s="197"/>
      <c r="I2726" s="197"/>
    </row>
    <row r="2727" spans="8:9" s="138" customFormat="1" x14ac:dyDescent="0.35">
      <c r="H2727" s="197"/>
      <c r="I2727" s="197"/>
    </row>
    <row r="2728" spans="8:9" s="138" customFormat="1" x14ac:dyDescent="0.35">
      <c r="H2728" s="197"/>
      <c r="I2728" s="197"/>
    </row>
    <row r="2729" spans="8:9" s="138" customFormat="1" x14ac:dyDescent="0.35">
      <c r="H2729" s="197"/>
      <c r="I2729" s="197"/>
    </row>
    <row r="2730" spans="8:9" s="138" customFormat="1" x14ac:dyDescent="0.35">
      <c r="H2730" s="197"/>
      <c r="I2730" s="197"/>
    </row>
    <row r="2731" spans="8:9" s="138" customFormat="1" x14ac:dyDescent="0.35">
      <c r="H2731" s="197"/>
      <c r="I2731" s="197"/>
    </row>
    <row r="2732" spans="8:9" s="138" customFormat="1" x14ac:dyDescent="0.35">
      <c r="H2732" s="197"/>
      <c r="I2732" s="197"/>
    </row>
    <row r="2733" spans="8:9" s="138" customFormat="1" x14ac:dyDescent="0.35">
      <c r="H2733" s="197"/>
      <c r="I2733" s="197"/>
    </row>
    <row r="2734" spans="8:9" s="138" customFormat="1" x14ac:dyDescent="0.35">
      <c r="H2734" s="197"/>
      <c r="I2734" s="197"/>
    </row>
    <row r="2735" spans="8:9" s="138" customFormat="1" x14ac:dyDescent="0.35">
      <c r="H2735" s="197"/>
      <c r="I2735" s="197"/>
    </row>
    <row r="2736" spans="8:9" s="138" customFormat="1" x14ac:dyDescent="0.35">
      <c r="H2736" s="197"/>
      <c r="I2736" s="197"/>
    </row>
    <row r="2737" spans="8:9" s="138" customFormat="1" x14ac:dyDescent="0.35">
      <c r="H2737" s="197"/>
      <c r="I2737" s="197"/>
    </row>
    <row r="2738" spans="8:9" s="138" customFormat="1" x14ac:dyDescent="0.35">
      <c r="H2738" s="197"/>
      <c r="I2738" s="197"/>
    </row>
    <row r="2739" spans="8:9" s="138" customFormat="1" x14ac:dyDescent="0.35">
      <c r="H2739" s="197"/>
      <c r="I2739" s="197"/>
    </row>
    <row r="2740" spans="8:9" s="138" customFormat="1" x14ac:dyDescent="0.35">
      <c r="H2740" s="197"/>
      <c r="I2740" s="197"/>
    </row>
    <row r="2741" spans="8:9" s="138" customFormat="1" x14ac:dyDescent="0.35">
      <c r="H2741" s="197"/>
      <c r="I2741" s="197"/>
    </row>
    <row r="2742" spans="8:9" s="138" customFormat="1" x14ac:dyDescent="0.35">
      <c r="H2742" s="197"/>
      <c r="I2742" s="197"/>
    </row>
    <row r="2743" spans="8:9" s="138" customFormat="1" x14ac:dyDescent="0.35">
      <c r="H2743" s="197"/>
      <c r="I2743" s="197"/>
    </row>
    <row r="2744" spans="8:9" s="138" customFormat="1" x14ac:dyDescent="0.35">
      <c r="H2744" s="197"/>
      <c r="I2744" s="197"/>
    </row>
    <row r="2745" spans="8:9" s="138" customFormat="1" x14ac:dyDescent="0.35">
      <c r="H2745" s="197"/>
      <c r="I2745" s="197"/>
    </row>
    <row r="2746" spans="8:9" s="138" customFormat="1" x14ac:dyDescent="0.35">
      <c r="H2746" s="197"/>
      <c r="I2746" s="197"/>
    </row>
    <row r="2747" spans="8:9" s="138" customFormat="1" x14ac:dyDescent="0.35">
      <c r="H2747" s="197"/>
      <c r="I2747" s="197"/>
    </row>
    <row r="2748" spans="8:9" s="138" customFormat="1" x14ac:dyDescent="0.35">
      <c r="H2748" s="197"/>
      <c r="I2748" s="197"/>
    </row>
    <row r="2749" spans="8:9" s="138" customFormat="1" x14ac:dyDescent="0.35">
      <c r="H2749" s="197"/>
      <c r="I2749" s="197"/>
    </row>
    <row r="2750" spans="8:9" s="138" customFormat="1" x14ac:dyDescent="0.35">
      <c r="H2750" s="197"/>
      <c r="I2750" s="197"/>
    </row>
    <row r="2751" spans="8:9" s="138" customFormat="1" x14ac:dyDescent="0.35">
      <c r="H2751" s="197"/>
      <c r="I2751" s="197"/>
    </row>
    <row r="2752" spans="8:9" s="138" customFormat="1" x14ac:dyDescent="0.35">
      <c r="H2752" s="197"/>
      <c r="I2752" s="197"/>
    </row>
    <row r="2753" spans="8:9" s="138" customFormat="1" x14ac:dyDescent="0.35">
      <c r="H2753" s="197"/>
      <c r="I2753" s="197"/>
    </row>
    <row r="2754" spans="8:9" s="138" customFormat="1" x14ac:dyDescent="0.35">
      <c r="H2754" s="197"/>
      <c r="I2754" s="197"/>
    </row>
    <row r="2755" spans="8:9" s="138" customFormat="1" x14ac:dyDescent="0.35">
      <c r="H2755" s="197"/>
      <c r="I2755" s="197"/>
    </row>
    <row r="2756" spans="8:9" s="138" customFormat="1" x14ac:dyDescent="0.35">
      <c r="H2756" s="197"/>
      <c r="I2756" s="197"/>
    </row>
    <row r="2757" spans="8:9" s="138" customFormat="1" x14ac:dyDescent="0.35">
      <c r="H2757" s="197"/>
      <c r="I2757" s="197"/>
    </row>
    <row r="2758" spans="8:9" s="138" customFormat="1" x14ac:dyDescent="0.35">
      <c r="H2758" s="197"/>
      <c r="I2758" s="197"/>
    </row>
    <row r="2759" spans="8:9" s="138" customFormat="1" x14ac:dyDescent="0.35">
      <c r="H2759" s="197"/>
      <c r="I2759" s="197"/>
    </row>
    <row r="2760" spans="8:9" s="138" customFormat="1" x14ac:dyDescent="0.35">
      <c r="H2760" s="197"/>
      <c r="I2760" s="197"/>
    </row>
    <row r="2761" spans="8:9" s="138" customFormat="1" x14ac:dyDescent="0.35">
      <c r="H2761" s="197"/>
      <c r="I2761" s="197"/>
    </row>
    <row r="2762" spans="8:9" s="138" customFormat="1" x14ac:dyDescent="0.35">
      <c r="H2762" s="197"/>
      <c r="I2762" s="197"/>
    </row>
    <row r="2763" spans="8:9" s="138" customFormat="1" x14ac:dyDescent="0.35">
      <c r="H2763" s="197"/>
      <c r="I2763" s="197"/>
    </row>
    <row r="2764" spans="8:9" s="138" customFormat="1" x14ac:dyDescent="0.35">
      <c r="H2764" s="197"/>
      <c r="I2764" s="197"/>
    </row>
    <row r="2765" spans="8:9" s="138" customFormat="1" x14ac:dyDescent="0.35">
      <c r="H2765" s="197"/>
      <c r="I2765" s="197"/>
    </row>
    <row r="2766" spans="8:9" s="138" customFormat="1" x14ac:dyDescent="0.35">
      <c r="H2766" s="197"/>
      <c r="I2766" s="197"/>
    </row>
    <row r="2767" spans="8:9" s="138" customFormat="1" x14ac:dyDescent="0.35">
      <c r="H2767" s="197"/>
      <c r="I2767" s="197"/>
    </row>
    <row r="2768" spans="8:9" s="138" customFormat="1" x14ac:dyDescent="0.35">
      <c r="H2768" s="197"/>
      <c r="I2768" s="197"/>
    </row>
    <row r="2769" spans="8:9" s="138" customFormat="1" x14ac:dyDescent="0.35">
      <c r="H2769" s="197"/>
      <c r="I2769" s="197"/>
    </row>
    <row r="2770" spans="8:9" s="138" customFormat="1" x14ac:dyDescent="0.35">
      <c r="H2770" s="197"/>
      <c r="I2770" s="197"/>
    </row>
    <row r="2771" spans="8:9" s="138" customFormat="1" x14ac:dyDescent="0.35">
      <c r="H2771" s="197"/>
      <c r="I2771" s="197"/>
    </row>
    <row r="2772" spans="8:9" s="138" customFormat="1" x14ac:dyDescent="0.35">
      <c r="H2772" s="197"/>
      <c r="I2772" s="197"/>
    </row>
    <row r="2773" spans="8:9" s="138" customFormat="1" x14ac:dyDescent="0.35">
      <c r="H2773" s="197"/>
      <c r="I2773" s="197"/>
    </row>
    <row r="2774" spans="8:9" s="138" customFormat="1" x14ac:dyDescent="0.35">
      <c r="H2774" s="197"/>
      <c r="I2774" s="197"/>
    </row>
    <row r="2775" spans="8:9" s="138" customFormat="1" x14ac:dyDescent="0.35">
      <c r="H2775" s="197"/>
      <c r="I2775" s="197"/>
    </row>
    <row r="2776" spans="8:9" s="138" customFormat="1" x14ac:dyDescent="0.35">
      <c r="H2776" s="197"/>
      <c r="I2776" s="197"/>
    </row>
    <row r="2777" spans="8:9" s="138" customFormat="1" x14ac:dyDescent="0.35">
      <c r="H2777" s="197"/>
      <c r="I2777" s="197"/>
    </row>
    <row r="2778" spans="8:9" s="138" customFormat="1" x14ac:dyDescent="0.35">
      <c r="H2778" s="197"/>
      <c r="I2778" s="197"/>
    </row>
    <row r="2779" spans="8:9" s="138" customFormat="1" x14ac:dyDescent="0.35">
      <c r="H2779" s="197"/>
      <c r="I2779" s="197"/>
    </row>
    <row r="2780" spans="8:9" s="138" customFormat="1" x14ac:dyDescent="0.35">
      <c r="H2780" s="197"/>
      <c r="I2780" s="197"/>
    </row>
    <row r="2781" spans="8:9" s="138" customFormat="1" x14ac:dyDescent="0.35">
      <c r="H2781" s="197"/>
      <c r="I2781" s="197"/>
    </row>
    <row r="2782" spans="8:9" s="138" customFormat="1" x14ac:dyDescent="0.35">
      <c r="H2782" s="197"/>
      <c r="I2782" s="197"/>
    </row>
    <row r="2783" spans="8:9" s="138" customFormat="1" x14ac:dyDescent="0.35">
      <c r="H2783" s="197"/>
      <c r="I2783" s="197"/>
    </row>
    <row r="2784" spans="8:9" s="138" customFormat="1" x14ac:dyDescent="0.35">
      <c r="H2784" s="197"/>
      <c r="I2784" s="197"/>
    </row>
    <row r="2785" spans="8:9" s="138" customFormat="1" x14ac:dyDescent="0.35">
      <c r="H2785" s="197"/>
      <c r="I2785" s="197"/>
    </row>
    <row r="2786" spans="8:9" s="138" customFormat="1" x14ac:dyDescent="0.35">
      <c r="H2786" s="197"/>
      <c r="I2786" s="197"/>
    </row>
    <row r="2787" spans="8:9" s="138" customFormat="1" x14ac:dyDescent="0.35">
      <c r="H2787" s="197"/>
      <c r="I2787" s="197"/>
    </row>
    <row r="2788" spans="8:9" s="138" customFormat="1" x14ac:dyDescent="0.35">
      <c r="H2788" s="197"/>
      <c r="I2788" s="197"/>
    </row>
    <row r="2789" spans="8:9" s="138" customFormat="1" x14ac:dyDescent="0.35">
      <c r="H2789" s="197"/>
      <c r="I2789" s="197"/>
    </row>
    <row r="2790" spans="8:9" s="138" customFormat="1" x14ac:dyDescent="0.35">
      <c r="H2790" s="197"/>
      <c r="I2790" s="197"/>
    </row>
    <row r="2791" spans="8:9" s="138" customFormat="1" x14ac:dyDescent="0.35">
      <c r="H2791" s="197"/>
      <c r="I2791" s="197"/>
    </row>
    <row r="2792" spans="8:9" s="138" customFormat="1" x14ac:dyDescent="0.35">
      <c r="H2792" s="197"/>
      <c r="I2792" s="197"/>
    </row>
    <row r="2793" spans="8:9" s="138" customFormat="1" x14ac:dyDescent="0.35">
      <c r="H2793" s="197"/>
      <c r="I2793" s="197"/>
    </row>
    <row r="2794" spans="8:9" s="138" customFormat="1" x14ac:dyDescent="0.35">
      <c r="H2794" s="197"/>
      <c r="I2794" s="197"/>
    </row>
    <row r="2795" spans="8:9" s="138" customFormat="1" x14ac:dyDescent="0.35">
      <c r="H2795" s="197"/>
      <c r="I2795" s="197"/>
    </row>
    <row r="2796" spans="8:9" s="138" customFormat="1" x14ac:dyDescent="0.35">
      <c r="H2796" s="197"/>
      <c r="I2796" s="197"/>
    </row>
    <row r="2797" spans="8:9" s="138" customFormat="1" x14ac:dyDescent="0.35">
      <c r="H2797" s="197"/>
      <c r="I2797" s="197"/>
    </row>
    <row r="2798" spans="8:9" s="138" customFormat="1" x14ac:dyDescent="0.35">
      <c r="H2798" s="197"/>
      <c r="I2798" s="197"/>
    </row>
    <row r="2799" spans="8:9" s="138" customFormat="1" x14ac:dyDescent="0.35">
      <c r="H2799" s="197"/>
      <c r="I2799" s="197"/>
    </row>
    <row r="2800" spans="8:9" s="138" customFormat="1" x14ac:dyDescent="0.35">
      <c r="H2800" s="197"/>
      <c r="I2800" s="197"/>
    </row>
    <row r="2801" spans="8:9" s="138" customFormat="1" x14ac:dyDescent="0.35">
      <c r="H2801" s="197"/>
      <c r="I2801" s="197"/>
    </row>
    <row r="2802" spans="8:9" s="138" customFormat="1" x14ac:dyDescent="0.35">
      <c r="H2802" s="197"/>
      <c r="I2802" s="197"/>
    </row>
    <row r="2803" spans="8:9" s="138" customFormat="1" x14ac:dyDescent="0.35">
      <c r="H2803" s="197"/>
      <c r="I2803" s="197"/>
    </row>
    <row r="2804" spans="8:9" s="138" customFormat="1" x14ac:dyDescent="0.35">
      <c r="H2804" s="197"/>
      <c r="I2804" s="197"/>
    </row>
    <row r="2805" spans="8:9" s="138" customFormat="1" x14ac:dyDescent="0.35">
      <c r="H2805" s="197"/>
      <c r="I2805" s="197"/>
    </row>
    <row r="2806" spans="8:9" s="138" customFormat="1" x14ac:dyDescent="0.35">
      <c r="H2806" s="197"/>
      <c r="I2806" s="197"/>
    </row>
    <row r="2807" spans="8:9" s="138" customFormat="1" x14ac:dyDescent="0.35">
      <c r="H2807" s="197"/>
      <c r="I2807" s="197"/>
    </row>
    <row r="2808" spans="8:9" s="138" customFormat="1" x14ac:dyDescent="0.35">
      <c r="H2808" s="197"/>
      <c r="I2808" s="197"/>
    </row>
    <row r="2809" spans="8:9" s="138" customFormat="1" x14ac:dyDescent="0.35">
      <c r="H2809" s="197"/>
      <c r="I2809" s="197"/>
    </row>
    <row r="2810" spans="8:9" s="138" customFormat="1" x14ac:dyDescent="0.35">
      <c r="H2810" s="197"/>
      <c r="I2810" s="197"/>
    </row>
    <row r="2811" spans="8:9" s="138" customFormat="1" x14ac:dyDescent="0.35">
      <c r="H2811" s="197"/>
      <c r="I2811" s="197"/>
    </row>
    <row r="2812" spans="8:9" s="138" customFormat="1" x14ac:dyDescent="0.35">
      <c r="H2812" s="197"/>
      <c r="I2812" s="197"/>
    </row>
    <row r="2813" spans="8:9" s="138" customFormat="1" x14ac:dyDescent="0.35">
      <c r="H2813" s="197"/>
      <c r="I2813" s="197"/>
    </row>
    <row r="2814" spans="8:9" s="138" customFormat="1" x14ac:dyDescent="0.35">
      <c r="H2814" s="197"/>
      <c r="I2814" s="197"/>
    </row>
    <row r="2815" spans="8:9" s="138" customFormat="1" x14ac:dyDescent="0.35">
      <c r="H2815" s="197"/>
      <c r="I2815" s="197"/>
    </row>
    <row r="2816" spans="8:9" s="138" customFormat="1" x14ac:dyDescent="0.35">
      <c r="H2816" s="197"/>
      <c r="I2816" s="197"/>
    </row>
    <row r="2817" spans="8:9" s="138" customFormat="1" x14ac:dyDescent="0.35">
      <c r="H2817" s="197"/>
      <c r="I2817" s="197"/>
    </row>
    <row r="2818" spans="8:9" s="138" customFormat="1" x14ac:dyDescent="0.35">
      <c r="H2818" s="197"/>
      <c r="I2818" s="197"/>
    </row>
    <row r="2819" spans="8:9" s="138" customFormat="1" x14ac:dyDescent="0.35">
      <c r="H2819" s="197"/>
      <c r="I2819" s="197"/>
    </row>
    <row r="2820" spans="8:9" s="138" customFormat="1" x14ac:dyDescent="0.35">
      <c r="H2820" s="197"/>
      <c r="I2820" s="197"/>
    </row>
    <row r="2821" spans="8:9" s="138" customFormat="1" x14ac:dyDescent="0.35">
      <c r="H2821" s="197"/>
      <c r="I2821" s="197"/>
    </row>
    <row r="2822" spans="8:9" s="138" customFormat="1" x14ac:dyDescent="0.35">
      <c r="H2822" s="197"/>
      <c r="I2822" s="197"/>
    </row>
    <row r="2823" spans="8:9" s="138" customFormat="1" x14ac:dyDescent="0.35">
      <c r="H2823" s="197"/>
      <c r="I2823" s="197"/>
    </row>
    <row r="2824" spans="8:9" s="138" customFormat="1" x14ac:dyDescent="0.35">
      <c r="H2824" s="197"/>
      <c r="I2824" s="197"/>
    </row>
    <row r="2825" spans="8:9" s="138" customFormat="1" x14ac:dyDescent="0.35">
      <c r="H2825" s="197"/>
      <c r="I2825" s="197"/>
    </row>
    <row r="2826" spans="8:9" s="138" customFormat="1" x14ac:dyDescent="0.35">
      <c r="H2826" s="197"/>
      <c r="I2826" s="197"/>
    </row>
    <row r="2827" spans="8:9" s="138" customFormat="1" x14ac:dyDescent="0.35">
      <c r="H2827" s="197"/>
      <c r="I2827" s="197"/>
    </row>
    <row r="2828" spans="8:9" s="138" customFormat="1" x14ac:dyDescent="0.35">
      <c r="H2828" s="197"/>
      <c r="I2828" s="197"/>
    </row>
    <row r="2829" spans="8:9" s="138" customFormat="1" x14ac:dyDescent="0.35">
      <c r="H2829" s="197"/>
      <c r="I2829" s="197"/>
    </row>
    <row r="2830" spans="8:9" s="138" customFormat="1" x14ac:dyDescent="0.35">
      <c r="H2830" s="197"/>
      <c r="I2830" s="197"/>
    </row>
    <row r="2831" spans="8:9" s="138" customFormat="1" x14ac:dyDescent="0.35">
      <c r="H2831" s="197"/>
      <c r="I2831" s="197"/>
    </row>
    <row r="2832" spans="8:9" s="138" customFormat="1" x14ac:dyDescent="0.35">
      <c r="H2832" s="197"/>
      <c r="I2832" s="197"/>
    </row>
    <row r="2833" spans="8:9" s="138" customFormat="1" x14ac:dyDescent="0.35">
      <c r="H2833" s="197"/>
      <c r="I2833" s="197"/>
    </row>
    <row r="2834" spans="8:9" s="138" customFormat="1" x14ac:dyDescent="0.35">
      <c r="H2834" s="197"/>
      <c r="I2834" s="197"/>
    </row>
    <row r="2835" spans="8:9" s="138" customFormat="1" x14ac:dyDescent="0.35">
      <c r="H2835" s="197"/>
      <c r="I2835" s="197"/>
    </row>
    <row r="2836" spans="8:9" s="138" customFormat="1" x14ac:dyDescent="0.35">
      <c r="H2836" s="197"/>
      <c r="I2836" s="197"/>
    </row>
    <row r="2837" spans="8:9" s="138" customFormat="1" x14ac:dyDescent="0.35">
      <c r="H2837" s="197"/>
      <c r="I2837" s="197"/>
    </row>
    <row r="2838" spans="8:9" s="138" customFormat="1" x14ac:dyDescent="0.35">
      <c r="H2838" s="197"/>
      <c r="I2838" s="197"/>
    </row>
    <row r="2839" spans="8:9" s="138" customFormat="1" x14ac:dyDescent="0.35">
      <c r="H2839" s="197"/>
      <c r="I2839" s="197"/>
    </row>
    <row r="2840" spans="8:9" s="138" customFormat="1" x14ac:dyDescent="0.35">
      <c r="H2840" s="197"/>
      <c r="I2840" s="197"/>
    </row>
    <row r="2841" spans="8:9" s="138" customFormat="1" x14ac:dyDescent="0.35">
      <c r="H2841" s="197"/>
      <c r="I2841" s="197"/>
    </row>
    <row r="2842" spans="8:9" s="138" customFormat="1" x14ac:dyDescent="0.35">
      <c r="H2842" s="197"/>
      <c r="I2842" s="197"/>
    </row>
    <row r="2843" spans="8:9" s="138" customFormat="1" x14ac:dyDescent="0.35">
      <c r="H2843" s="197"/>
      <c r="I2843" s="197"/>
    </row>
    <row r="2844" spans="8:9" s="138" customFormat="1" x14ac:dyDescent="0.35">
      <c r="H2844" s="197"/>
      <c r="I2844" s="197"/>
    </row>
    <row r="2845" spans="8:9" s="138" customFormat="1" x14ac:dyDescent="0.35">
      <c r="H2845" s="197"/>
      <c r="I2845" s="197"/>
    </row>
    <row r="2846" spans="8:9" s="138" customFormat="1" x14ac:dyDescent="0.35">
      <c r="H2846" s="197"/>
      <c r="I2846" s="197"/>
    </row>
    <row r="2847" spans="8:9" s="138" customFormat="1" x14ac:dyDescent="0.35">
      <c r="H2847" s="197"/>
      <c r="I2847" s="197"/>
    </row>
    <row r="2848" spans="8:9" s="138" customFormat="1" x14ac:dyDescent="0.35">
      <c r="H2848" s="197"/>
      <c r="I2848" s="197"/>
    </row>
    <row r="2849" spans="8:9" s="138" customFormat="1" x14ac:dyDescent="0.35">
      <c r="H2849" s="197"/>
      <c r="I2849" s="197"/>
    </row>
    <row r="2850" spans="8:9" s="138" customFormat="1" x14ac:dyDescent="0.35">
      <c r="H2850" s="197"/>
      <c r="I2850" s="197"/>
    </row>
    <row r="2851" spans="8:9" s="138" customFormat="1" x14ac:dyDescent="0.35">
      <c r="H2851" s="197"/>
      <c r="I2851" s="197"/>
    </row>
    <row r="2852" spans="8:9" s="138" customFormat="1" x14ac:dyDescent="0.35">
      <c r="H2852" s="197"/>
      <c r="I2852" s="197"/>
    </row>
    <row r="2853" spans="8:9" s="138" customFormat="1" x14ac:dyDescent="0.35">
      <c r="H2853" s="197"/>
      <c r="I2853" s="197"/>
    </row>
    <row r="2854" spans="8:9" s="138" customFormat="1" x14ac:dyDescent="0.35">
      <c r="H2854" s="197"/>
      <c r="I2854" s="197"/>
    </row>
    <row r="2855" spans="8:9" s="138" customFormat="1" x14ac:dyDescent="0.35">
      <c r="H2855" s="197"/>
      <c r="I2855" s="197"/>
    </row>
    <row r="2856" spans="8:9" s="138" customFormat="1" x14ac:dyDescent="0.35">
      <c r="H2856" s="197"/>
      <c r="I2856" s="197"/>
    </row>
    <row r="2857" spans="8:9" s="138" customFormat="1" x14ac:dyDescent="0.35">
      <c r="H2857" s="197"/>
      <c r="I2857" s="197"/>
    </row>
    <row r="2858" spans="8:9" s="138" customFormat="1" x14ac:dyDescent="0.35">
      <c r="H2858" s="197"/>
      <c r="I2858" s="197"/>
    </row>
    <row r="2859" spans="8:9" s="138" customFormat="1" x14ac:dyDescent="0.35">
      <c r="H2859" s="197"/>
      <c r="I2859" s="197"/>
    </row>
    <row r="2860" spans="8:9" s="138" customFormat="1" x14ac:dyDescent="0.35">
      <c r="H2860" s="197"/>
      <c r="I2860" s="197"/>
    </row>
    <row r="2861" spans="8:9" s="138" customFormat="1" x14ac:dyDescent="0.35">
      <c r="H2861" s="197"/>
      <c r="I2861" s="197"/>
    </row>
    <row r="2862" spans="8:9" s="138" customFormat="1" x14ac:dyDescent="0.35">
      <c r="H2862" s="197"/>
      <c r="I2862" s="197"/>
    </row>
    <row r="2863" spans="8:9" s="138" customFormat="1" x14ac:dyDescent="0.35">
      <c r="H2863" s="197"/>
      <c r="I2863" s="197"/>
    </row>
    <row r="2864" spans="8:9" s="138" customFormat="1" x14ac:dyDescent="0.35">
      <c r="H2864" s="197"/>
      <c r="I2864" s="197"/>
    </row>
    <row r="2865" spans="8:9" s="138" customFormat="1" x14ac:dyDescent="0.35">
      <c r="H2865" s="197"/>
      <c r="I2865" s="197"/>
    </row>
    <row r="2866" spans="8:9" s="138" customFormat="1" x14ac:dyDescent="0.35">
      <c r="H2866" s="197"/>
      <c r="I2866" s="197"/>
    </row>
    <row r="2867" spans="8:9" s="138" customFormat="1" x14ac:dyDescent="0.35">
      <c r="H2867" s="197"/>
      <c r="I2867" s="197"/>
    </row>
    <row r="2868" spans="8:9" s="138" customFormat="1" x14ac:dyDescent="0.35">
      <c r="H2868" s="197"/>
      <c r="I2868" s="197"/>
    </row>
    <row r="2869" spans="8:9" s="138" customFormat="1" x14ac:dyDescent="0.35">
      <c r="H2869" s="197"/>
      <c r="I2869" s="197"/>
    </row>
    <row r="2870" spans="8:9" s="138" customFormat="1" x14ac:dyDescent="0.35">
      <c r="H2870" s="197"/>
      <c r="I2870" s="197"/>
    </row>
    <row r="2871" spans="8:9" s="138" customFormat="1" x14ac:dyDescent="0.35">
      <c r="H2871" s="197"/>
      <c r="I2871" s="197"/>
    </row>
    <row r="2872" spans="8:9" s="138" customFormat="1" x14ac:dyDescent="0.35">
      <c r="H2872" s="197"/>
      <c r="I2872" s="197"/>
    </row>
    <row r="2873" spans="8:9" s="138" customFormat="1" x14ac:dyDescent="0.35">
      <c r="H2873" s="197"/>
      <c r="I2873" s="197"/>
    </row>
    <row r="2874" spans="8:9" s="138" customFormat="1" x14ac:dyDescent="0.35">
      <c r="H2874" s="197"/>
      <c r="I2874" s="197"/>
    </row>
    <row r="2875" spans="8:9" s="138" customFormat="1" x14ac:dyDescent="0.35">
      <c r="H2875" s="197"/>
      <c r="I2875" s="197"/>
    </row>
    <row r="2876" spans="8:9" s="138" customFormat="1" x14ac:dyDescent="0.35">
      <c r="H2876" s="197"/>
      <c r="I2876" s="197"/>
    </row>
    <row r="2877" spans="8:9" s="138" customFormat="1" x14ac:dyDescent="0.35">
      <c r="H2877" s="197"/>
      <c r="I2877" s="197"/>
    </row>
    <row r="2878" spans="8:9" s="138" customFormat="1" x14ac:dyDescent="0.35">
      <c r="H2878" s="197"/>
      <c r="I2878" s="197"/>
    </row>
    <row r="2879" spans="8:9" s="138" customFormat="1" x14ac:dyDescent="0.35">
      <c r="H2879" s="197"/>
      <c r="I2879" s="197"/>
    </row>
    <row r="2880" spans="8:9" s="138" customFormat="1" x14ac:dyDescent="0.35">
      <c r="H2880" s="197"/>
      <c r="I2880" s="197"/>
    </row>
    <row r="2881" spans="8:9" s="138" customFormat="1" x14ac:dyDescent="0.35">
      <c r="H2881" s="197"/>
      <c r="I2881" s="197"/>
    </row>
    <row r="2882" spans="8:9" s="138" customFormat="1" x14ac:dyDescent="0.35">
      <c r="H2882" s="197"/>
      <c r="I2882" s="197"/>
    </row>
    <row r="2883" spans="8:9" s="138" customFormat="1" x14ac:dyDescent="0.35">
      <c r="H2883" s="197"/>
      <c r="I2883" s="197"/>
    </row>
    <row r="2884" spans="8:9" s="138" customFormat="1" x14ac:dyDescent="0.35">
      <c r="H2884" s="197"/>
      <c r="I2884" s="197"/>
    </row>
    <row r="2885" spans="8:9" s="138" customFormat="1" x14ac:dyDescent="0.35">
      <c r="H2885" s="197"/>
      <c r="I2885" s="197"/>
    </row>
    <row r="2886" spans="8:9" s="138" customFormat="1" x14ac:dyDescent="0.35">
      <c r="H2886" s="197"/>
      <c r="I2886" s="197"/>
    </row>
    <row r="2887" spans="8:9" s="138" customFormat="1" x14ac:dyDescent="0.35">
      <c r="H2887" s="197"/>
      <c r="I2887" s="197"/>
    </row>
    <row r="2888" spans="8:9" s="138" customFormat="1" x14ac:dyDescent="0.35">
      <c r="H2888" s="197"/>
      <c r="I2888" s="197"/>
    </row>
    <row r="2889" spans="8:9" s="138" customFormat="1" x14ac:dyDescent="0.35">
      <c r="H2889" s="197"/>
      <c r="I2889" s="197"/>
    </row>
    <row r="2890" spans="8:9" s="138" customFormat="1" x14ac:dyDescent="0.35">
      <c r="H2890" s="197"/>
      <c r="I2890" s="197"/>
    </row>
    <row r="2891" spans="8:9" s="138" customFormat="1" x14ac:dyDescent="0.35">
      <c r="H2891" s="197"/>
      <c r="I2891" s="197"/>
    </row>
    <row r="2892" spans="8:9" s="138" customFormat="1" x14ac:dyDescent="0.35">
      <c r="H2892" s="197"/>
      <c r="I2892" s="197"/>
    </row>
    <row r="2893" spans="8:9" s="138" customFormat="1" x14ac:dyDescent="0.35">
      <c r="H2893" s="197"/>
      <c r="I2893" s="197"/>
    </row>
    <row r="2894" spans="8:9" s="138" customFormat="1" x14ac:dyDescent="0.35">
      <c r="H2894" s="197"/>
      <c r="I2894" s="197"/>
    </row>
    <row r="2895" spans="8:9" s="138" customFormat="1" x14ac:dyDescent="0.35">
      <c r="H2895" s="197"/>
      <c r="I2895" s="197"/>
    </row>
    <row r="2896" spans="8:9" s="138" customFormat="1" x14ac:dyDescent="0.35">
      <c r="H2896" s="197"/>
      <c r="I2896" s="197"/>
    </row>
    <row r="2897" spans="8:9" s="138" customFormat="1" x14ac:dyDescent="0.35">
      <c r="H2897" s="197"/>
      <c r="I2897" s="197"/>
    </row>
    <row r="2898" spans="8:9" s="138" customFormat="1" x14ac:dyDescent="0.35">
      <c r="H2898" s="197"/>
      <c r="I2898" s="197"/>
    </row>
    <row r="2899" spans="8:9" s="138" customFormat="1" x14ac:dyDescent="0.35">
      <c r="H2899" s="197"/>
      <c r="I2899" s="197"/>
    </row>
    <row r="2900" spans="8:9" s="138" customFormat="1" x14ac:dyDescent="0.35">
      <c r="H2900" s="197"/>
      <c r="I2900" s="197"/>
    </row>
    <row r="2901" spans="8:9" s="138" customFormat="1" x14ac:dyDescent="0.35">
      <c r="H2901" s="197"/>
      <c r="I2901" s="197"/>
    </row>
    <row r="2902" spans="8:9" s="138" customFormat="1" x14ac:dyDescent="0.35">
      <c r="H2902" s="197"/>
      <c r="I2902" s="197"/>
    </row>
    <row r="2903" spans="8:9" s="138" customFormat="1" x14ac:dyDescent="0.35">
      <c r="H2903" s="197"/>
      <c r="I2903" s="197"/>
    </row>
    <row r="2904" spans="8:9" s="138" customFormat="1" x14ac:dyDescent="0.35">
      <c r="H2904" s="197"/>
      <c r="I2904" s="197"/>
    </row>
    <row r="2905" spans="8:9" s="138" customFormat="1" x14ac:dyDescent="0.35">
      <c r="H2905" s="197"/>
      <c r="I2905" s="197"/>
    </row>
    <row r="2906" spans="8:9" s="138" customFormat="1" x14ac:dyDescent="0.35">
      <c r="H2906" s="197"/>
      <c r="I2906" s="197"/>
    </row>
    <row r="2907" spans="8:9" s="138" customFormat="1" x14ac:dyDescent="0.35">
      <c r="H2907" s="197"/>
      <c r="I2907" s="197"/>
    </row>
    <row r="2908" spans="8:9" s="138" customFormat="1" x14ac:dyDescent="0.35">
      <c r="H2908" s="197"/>
      <c r="I2908" s="197"/>
    </row>
    <row r="2909" spans="8:9" s="138" customFormat="1" x14ac:dyDescent="0.35">
      <c r="H2909" s="197"/>
      <c r="I2909" s="197"/>
    </row>
    <row r="2910" spans="8:9" s="138" customFormat="1" x14ac:dyDescent="0.35">
      <c r="H2910" s="197"/>
      <c r="I2910" s="197"/>
    </row>
    <row r="2911" spans="8:9" s="138" customFormat="1" x14ac:dyDescent="0.35">
      <c r="H2911" s="197"/>
      <c r="I2911" s="197"/>
    </row>
    <row r="2912" spans="8:9" s="138" customFormat="1" x14ac:dyDescent="0.35">
      <c r="H2912" s="197"/>
      <c r="I2912" s="197"/>
    </row>
    <row r="2913" spans="8:9" s="138" customFormat="1" x14ac:dyDescent="0.35">
      <c r="H2913" s="197"/>
      <c r="I2913" s="197"/>
    </row>
    <row r="2914" spans="8:9" s="138" customFormat="1" x14ac:dyDescent="0.35">
      <c r="H2914" s="197"/>
      <c r="I2914" s="197"/>
    </row>
    <row r="2915" spans="8:9" s="138" customFormat="1" x14ac:dyDescent="0.35">
      <c r="H2915" s="197"/>
      <c r="I2915" s="197"/>
    </row>
    <row r="2916" spans="8:9" s="138" customFormat="1" x14ac:dyDescent="0.35">
      <c r="H2916" s="197"/>
      <c r="I2916" s="197"/>
    </row>
    <row r="2917" spans="8:9" s="138" customFormat="1" x14ac:dyDescent="0.35">
      <c r="H2917" s="197"/>
      <c r="I2917" s="197"/>
    </row>
    <row r="2918" spans="8:9" s="138" customFormat="1" x14ac:dyDescent="0.35">
      <c r="H2918" s="197"/>
      <c r="I2918" s="197"/>
    </row>
    <row r="2919" spans="8:9" s="138" customFormat="1" x14ac:dyDescent="0.35">
      <c r="H2919" s="197"/>
      <c r="I2919" s="197"/>
    </row>
    <row r="2920" spans="8:9" s="138" customFormat="1" x14ac:dyDescent="0.35">
      <c r="H2920" s="197"/>
      <c r="I2920" s="197"/>
    </row>
    <row r="2921" spans="8:9" s="138" customFormat="1" x14ac:dyDescent="0.35">
      <c r="H2921" s="197"/>
      <c r="I2921" s="197"/>
    </row>
    <row r="2922" spans="8:9" s="138" customFormat="1" x14ac:dyDescent="0.35">
      <c r="H2922" s="197"/>
      <c r="I2922" s="197"/>
    </row>
    <row r="2923" spans="8:9" s="138" customFormat="1" x14ac:dyDescent="0.35">
      <c r="H2923" s="197"/>
      <c r="I2923" s="197"/>
    </row>
    <row r="2924" spans="8:9" s="138" customFormat="1" x14ac:dyDescent="0.35">
      <c r="H2924" s="197"/>
      <c r="I2924" s="197"/>
    </row>
    <row r="2925" spans="8:9" s="138" customFormat="1" x14ac:dyDescent="0.35">
      <c r="H2925" s="197"/>
      <c r="I2925" s="197"/>
    </row>
    <row r="2926" spans="8:9" s="138" customFormat="1" x14ac:dyDescent="0.35">
      <c r="H2926" s="197"/>
      <c r="I2926" s="197"/>
    </row>
    <row r="2927" spans="8:9" s="138" customFormat="1" x14ac:dyDescent="0.35">
      <c r="H2927" s="197"/>
      <c r="I2927" s="197"/>
    </row>
    <row r="2928" spans="8:9" s="138" customFormat="1" x14ac:dyDescent="0.35">
      <c r="H2928" s="197"/>
      <c r="I2928" s="197"/>
    </row>
    <row r="2929" spans="8:9" s="138" customFormat="1" x14ac:dyDescent="0.35">
      <c r="H2929" s="197"/>
      <c r="I2929" s="197"/>
    </row>
    <row r="2930" spans="8:9" s="138" customFormat="1" x14ac:dyDescent="0.35">
      <c r="H2930" s="197"/>
      <c r="I2930" s="197"/>
    </row>
    <row r="2931" spans="8:9" s="138" customFormat="1" x14ac:dyDescent="0.35">
      <c r="H2931" s="197"/>
      <c r="I2931" s="197"/>
    </row>
    <row r="2932" spans="8:9" s="138" customFormat="1" x14ac:dyDescent="0.35">
      <c r="H2932" s="197"/>
      <c r="I2932" s="197"/>
    </row>
    <row r="2933" spans="8:9" s="138" customFormat="1" x14ac:dyDescent="0.35">
      <c r="H2933" s="197"/>
      <c r="I2933" s="197"/>
    </row>
    <row r="2934" spans="8:9" s="138" customFormat="1" x14ac:dyDescent="0.35">
      <c r="H2934" s="197"/>
      <c r="I2934" s="197"/>
    </row>
    <row r="2935" spans="8:9" s="138" customFormat="1" x14ac:dyDescent="0.35">
      <c r="H2935" s="197"/>
      <c r="I2935" s="197"/>
    </row>
    <row r="2936" spans="8:9" s="138" customFormat="1" x14ac:dyDescent="0.35">
      <c r="H2936" s="197"/>
      <c r="I2936" s="197"/>
    </row>
    <row r="2937" spans="8:9" s="138" customFormat="1" x14ac:dyDescent="0.35">
      <c r="H2937" s="197"/>
      <c r="I2937" s="197"/>
    </row>
    <row r="2938" spans="8:9" s="138" customFormat="1" x14ac:dyDescent="0.35">
      <c r="H2938" s="197"/>
      <c r="I2938" s="197"/>
    </row>
    <row r="2939" spans="8:9" s="138" customFormat="1" x14ac:dyDescent="0.35">
      <c r="H2939" s="197"/>
      <c r="I2939" s="197"/>
    </row>
    <row r="2940" spans="8:9" s="138" customFormat="1" x14ac:dyDescent="0.35">
      <c r="H2940" s="197"/>
      <c r="I2940" s="197"/>
    </row>
    <row r="2941" spans="8:9" s="138" customFormat="1" x14ac:dyDescent="0.35">
      <c r="H2941" s="197"/>
      <c r="I2941" s="197"/>
    </row>
    <row r="2942" spans="8:9" s="138" customFormat="1" x14ac:dyDescent="0.35">
      <c r="H2942" s="197"/>
      <c r="I2942" s="197"/>
    </row>
    <row r="2943" spans="8:9" s="138" customFormat="1" x14ac:dyDescent="0.35">
      <c r="H2943" s="197"/>
      <c r="I2943" s="197"/>
    </row>
    <row r="2944" spans="8:9" s="138" customFormat="1" x14ac:dyDescent="0.35">
      <c r="H2944" s="197"/>
      <c r="I2944" s="197"/>
    </row>
    <row r="2945" spans="8:9" s="138" customFormat="1" x14ac:dyDescent="0.35">
      <c r="H2945" s="197"/>
      <c r="I2945" s="197"/>
    </row>
    <row r="2946" spans="8:9" s="138" customFormat="1" x14ac:dyDescent="0.35">
      <c r="H2946" s="197"/>
      <c r="I2946" s="197"/>
    </row>
    <row r="2947" spans="8:9" s="138" customFormat="1" x14ac:dyDescent="0.35">
      <c r="H2947" s="197"/>
      <c r="I2947" s="197"/>
    </row>
    <row r="2948" spans="8:9" s="138" customFormat="1" x14ac:dyDescent="0.35">
      <c r="H2948" s="197"/>
      <c r="I2948" s="197"/>
    </row>
    <row r="2949" spans="8:9" s="138" customFormat="1" x14ac:dyDescent="0.35">
      <c r="H2949" s="197"/>
      <c r="I2949" s="197"/>
    </row>
    <row r="2950" spans="8:9" s="138" customFormat="1" x14ac:dyDescent="0.35">
      <c r="H2950" s="197"/>
      <c r="I2950" s="197"/>
    </row>
    <row r="2951" spans="8:9" s="138" customFormat="1" x14ac:dyDescent="0.35">
      <c r="H2951" s="197"/>
      <c r="I2951" s="197"/>
    </row>
    <row r="2952" spans="8:9" s="138" customFormat="1" x14ac:dyDescent="0.35">
      <c r="H2952" s="197"/>
      <c r="I2952" s="197"/>
    </row>
    <row r="2953" spans="8:9" s="138" customFormat="1" x14ac:dyDescent="0.35">
      <c r="H2953" s="197"/>
      <c r="I2953" s="197"/>
    </row>
    <row r="2954" spans="8:9" s="138" customFormat="1" x14ac:dyDescent="0.35">
      <c r="H2954" s="197"/>
      <c r="I2954" s="197"/>
    </row>
    <row r="2955" spans="8:9" s="138" customFormat="1" x14ac:dyDescent="0.35">
      <c r="H2955" s="197"/>
      <c r="I2955" s="197"/>
    </row>
    <row r="2956" spans="8:9" s="138" customFormat="1" x14ac:dyDescent="0.35">
      <c r="H2956" s="197"/>
      <c r="I2956" s="197"/>
    </row>
    <row r="2957" spans="8:9" s="138" customFormat="1" x14ac:dyDescent="0.35">
      <c r="H2957" s="197"/>
      <c r="I2957" s="197"/>
    </row>
  </sheetData>
  <sheetProtection algorithmName="SHA-512" hashValue="vsy+Eicmy/zs2H7hT6X6HvHdbFBUld1/OKRjG5MH8sBYut5ubisf3wr6vgDiCFM3Wu5Mm3V3IP2n4UJJsCDBsg==" saltValue="bgqgKHUbIFHS5ClLD6E1Yg==" spinCount="100000" sheet="1" objects="1" scenarios="1"/>
  <mergeCells count="12">
    <mergeCell ref="I35:I37"/>
    <mergeCell ref="E2:I2"/>
    <mergeCell ref="B3:D3"/>
    <mergeCell ref="B2:D2"/>
    <mergeCell ref="B31:H31"/>
    <mergeCell ref="B32:B34"/>
    <mergeCell ref="E32:E34"/>
    <mergeCell ref="B35:B37"/>
    <mergeCell ref="E35:E37"/>
    <mergeCell ref="F35:F37"/>
    <mergeCell ref="G35:G37"/>
    <mergeCell ref="H35:H37"/>
  </mergeCells>
  <pageMargins left="0.70866141732283472" right="0.70866141732283472" top="0.74803149606299213" bottom="0.74803149606299213" header="0.31496062992125984" footer="0.31496062992125984"/>
  <pageSetup scale="41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D3F42F00B7B4B969B83E756CED36E" ma:contentTypeVersion="21" ma:contentTypeDescription="Create a new document." ma:contentTypeScope="" ma:versionID="d4f53086387ab1d00179031375d38f3e">
  <xsd:schema xmlns:xsd="http://www.w3.org/2001/XMLSchema" xmlns:xs="http://www.w3.org/2001/XMLSchema" xmlns:p="http://schemas.microsoft.com/office/2006/metadata/properties" xmlns:ns2="8023131a-878c-428f-82c2-e684b9830a6f" xmlns:ns3="2cd787a3-3daf-4431-8afa-4616a2b52e9f" targetNamespace="http://schemas.microsoft.com/office/2006/metadata/properties" ma:root="true" ma:fieldsID="98a199818dd300d035730e121aeff6c1" ns2:_="" ns3:_="">
    <xsd:import namespace="8023131a-878c-428f-82c2-e684b9830a6f"/>
    <xsd:import namespace="2cd787a3-3daf-4431-8afa-4616a2b52e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3131a-878c-428f-82c2-e684b9830a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ee2231d-9be8-4a4e-b989-0666b5032414}" ma:internalName="TaxCatchAll" ma:showField="CatchAllData" ma:web="8023131a-878c-428f-82c2-e684b9830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787a3-3daf-4431-8afa-4616a2b52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ae5dbd-61a1-410f-a896-2263b54cb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23131a-878c-428f-82c2-e684b9830a6f" xsi:nil="true"/>
    <lcf76f155ced4ddcb4097134ff3c332f xmlns="2cd787a3-3daf-4431-8afa-4616a2b52e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B2726-0CA5-4B49-9917-9304F4D42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3131a-878c-428f-82c2-e684b9830a6f"/>
    <ds:schemaRef ds:uri="2cd787a3-3daf-4431-8afa-4616a2b52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60F926-77B1-4EEB-8E3F-34637F81EF5D}">
  <ds:schemaRefs>
    <ds:schemaRef ds:uri="http://schemas.microsoft.com/office/2006/metadata/properties"/>
    <ds:schemaRef ds:uri="http://schemas.microsoft.com/office/infopath/2007/PartnerControls"/>
    <ds:schemaRef ds:uri="8023131a-878c-428f-82c2-e684b9830a6f"/>
    <ds:schemaRef ds:uri="2cd787a3-3daf-4431-8afa-4616a2b52e9f"/>
  </ds:schemaRefs>
</ds:datastoreItem>
</file>

<file path=customXml/itemProps3.xml><?xml version="1.0" encoding="utf-8"?>
<ds:datastoreItem xmlns:ds="http://schemas.openxmlformats.org/officeDocument/2006/customXml" ds:itemID="{1864FB71-FDAB-4EFB-91B3-6B9ADAAE2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Summary of Pricing</vt:lpstr>
      <vt:lpstr>C1.2</vt:lpstr>
      <vt:lpstr>C1.3</vt:lpstr>
      <vt:lpstr>C1.4</vt:lpstr>
      <vt:lpstr>C1.5</vt:lpstr>
      <vt:lpstr>C1.6</vt:lpstr>
      <vt:lpstr>C3.1</vt:lpstr>
      <vt:lpstr>C3.2</vt:lpstr>
      <vt:lpstr>C3.3</vt:lpstr>
      <vt:lpstr>C4.2</vt:lpstr>
      <vt:lpstr>C4.3</vt:lpstr>
      <vt:lpstr>C5.2</vt:lpstr>
      <vt:lpstr>C9.1</vt:lpstr>
      <vt:lpstr>C11.1</vt:lpstr>
      <vt:lpstr>C11.2</vt:lpstr>
      <vt:lpstr>C11.7</vt:lpstr>
      <vt:lpstr>C11.9</vt:lpstr>
      <vt:lpstr>C20.1</vt:lpstr>
      <vt:lpstr>Schedule B</vt:lpstr>
      <vt:lpstr>'Summary of Pricing'!_Toc391906137</vt:lpstr>
      <vt:lpstr>'Summary of Pricing'!_Toc407010575</vt:lpstr>
      <vt:lpstr>'Summary of Pricing'!_Toc42260028</vt:lpstr>
      <vt:lpstr>C1.2!Print_Area</vt:lpstr>
      <vt:lpstr>C1.3!Print_Area</vt:lpstr>
      <vt:lpstr>C1.4!Print_Area</vt:lpstr>
      <vt:lpstr>C1.5!Print_Area</vt:lpstr>
      <vt:lpstr>C1.6!Print_Area</vt:lpstr>
      <vt:lpstr>C11.1!Print_Area</vt:lpstr>
      <vt:lpstr>C11.2!Print_Area</vt:lpstr>
      <vt:lpstr>C11.7!Print_Area</vt:lpstr>
      <vt:lpstr>C11.9!Print_Area</vt:lpstr>
      <vt:lpstr>C20.1!Print_Area</vt:lpstr>
      <vt:lpstr>C3.1!Print_Area</vt:lpstr>
      <vt:lpstr>C3.2!Print_Area</vt:lpstr>
      <vt:lpstr>C3.3!Print_Area</vt:lpstr>
      <vt:lpstr>C4.2!Print_Area</vt:lpstr>
      <vt:lpstr>C4.3!Print_Area</vt:lpstr>
      <vt:lpstr>C5.2!Print_Area</vt:lpstr>
      <vt:lpstr>C9.1!Print_Area</vt:lpstr>
      <vt:lpstr>'Summary of Pricing'!Print_Area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2026-01-20T13:34:59Z</dcterms:created>
  <dcterms:modified xsi:type="dcterms:W3CDTF">2026-02-24T13:26:42Z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0x0101007E0D3F42F00B7B4B969B83E756CED36E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1864d1-c16a-45ad-949f-bdea3b8c9e66_Enabled">
    <vt:lpwstr>true</vt:lpwstr>
  </property>
  <property fmtid="{D5CDD505-2E9C-101B-9397-08002B2CF9AE}" pid="7" name="MSIP_Label_a11864d1-c16a-45ad-949f-bdea3b8c9e66_SetDate">
    <vt:lpwstr>2026-01-23T10:00:30Z</vt:lpwstr>
  </property>
  <property fmtid="{D5CDD505-2E9C-101B-9397-08002B2CF9AE}" pid="8" name="MSIP_Label_a11864d1-c16a-45ad-949f-bdea3b8c9e66_Method">
    <vt:lpwstr>Standard</vt:lpwstr>
  </property>
  <property fmtid="{D5CDD505-2E9C-101B-9397-08002B2CF9AE}" pid="9" name="MSIP_Label_a11864d1-c16a-45ad-949f-bdea3b8c9e66_Name">
    <vt:lpwstr>Confidential</vt:lpwstr>
  </property>
  <property fmtid="{D5CDD505-2E9C-101B-9397-08002B2CF9AE}" pid="10" name="MSIP_Label_a11864d1-c16a-45ad-949f-bdea3b8c9e66_SiteId">
    <vt:lpwstr>fb62d46e-e86e-4673-ba82-b27b61d8202b</vt:lpwstr>
  </property>
  <property fmtid="{D5CDD505-2E9C-101B-9397-08002B2CF9AE}" pid="11" name="MSIP_Label_a11864d1-c16a-45ad-949f-bdea3b8c9e66_ActionId">
    <vt:lpwstr>722a460f-d9fa-4e37-a968-c70732461691</vt:lpwstr>
  </property>
  <property fmtid="{D5CDD505-2E9C-101B-9397-08002B2CF9AE}" pid="12" name="MSIP_Label_a11864d1-c16a-45ad-949f-bdea3b8c9e66_ContentBits">
    <vt:lpwstr>3</vt:lpwstr>
  </property>
  <property fmtid="{D5CDD505-2E9C-101B-9397-08002B2CF9AE}" pid="13" name="MSIP_Label_a11864d1-c16a-45ad-949f-bdea3b8c9e66_Tag">
    <vt:lpwstr>10, 3, 0, 1</vt:lpwstr>
  </property>
</Properties>
</file>