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7071721\Documents\01 SIS\Security\Guarding\LBD242509 Branches Guarding\New folder\2025 RFP Docs Guarding\"/>
    </mc:Choice>
  </mc:AlternateContent>
  <bookViews>
    <workbookView xWindow="0" yWindow="0" windowWidth="20490" windowHeight="7755"/>
  </bookViews>
  <sheets>
    <sheet name="Central Free State" sheetId="25" r:id="rId1"/>
  </sheets>
  <calcPr calcId="152511"/>
</workbook>
</file>

<file path=xl/calcChain.xml><?xml version="1.0" encoding="utf-8"?>
<calcChain xmlns="http://schemas.openxmlformats.org/spreadsheetml/2006/main">
  <c r="AJ26" i="25" l="1"/>
  <c r="AK26" i="25"/>
  <c r="AJ27" i="25"/>
  <c r="AK27" i="25"/>
  <c r="AJ28" i="25"/>
  <c r="AK28" i="25"/>
  <c r="M7" i="25" l="1"/>
  <c r="P7" i="25" s="1"/>
  <c r="Q7" i="25" s="1"/>
  <c r="Z7" i="25"/>
  <c r="AC7" i="25" s="1"/>
  <c r="AD7" i="25" s="1"/>
  <c r="AG7" i="25"/>
  <c r="AN7" i="25"/>
  <c r="AQ7" i="25" s="1"/>
  <c r="AR7" i="25" s="1"/>
  <c r="AU7" i="25"/>
  <c r="AX7" i="25" s="1"/>
  <c r="AY7" i="25" s="1"/>
  <c r="M8" i="25"/>
  <c r="P8" i="25" s="1"/>
  <c r="Q8" i="25" s="1"/>
  <c r="Z8" i="25"/>
  <c r="AC8" i="25" s="1"/>
  <c r="AD8" i="25" s="1"/>
  <c r="AG8" i="25"/>
  <c r="AJ8" i="25" s="1"/>
  <c r="AK8" i="25" s="1"/>
  <c r="AN8" i="25"/>
  <c r="AU8" i="25"/>
  <c r="AX8" i="25" s="1"/>
  <c r="AY8" i="25" s="1"/>
  <c r="M9" i="25"/>
  <c r="Z9" i="25"/>
  <c r="AC9" i="25" s="1"/>
  <c r="AD9" i="25" s="1"/>
  <c r="AG9" i="25"/>
  <c r="AJ9" i="25" s="1"/>
  <c r="AK9" i="25" s="1"/>
  <c r="AN9" i="25"/>
  <c r="AQ9" i="25" s="1"/>
  <c r="AR9" i="25" s="1"/>
  <c r="AU9" i="25"/>
  <c r="M10" i="25"/>
  <c r="P10" i="25" s="1"/>
  <c r="Q10" i="25" s="1"/>
  <c r="Z10" i="25"/>
  <c r="AG10" i="25"/>
  <c r="AJ10" i="25" s="1"/>
  <c r="AK10" i="25" s="1"/>
  <c r="AN10" i="25"/>
  <c r="AQ10" i="25" s="1"/>
  <c r="AR10" i="25" s="1"/>
  <c r="AU10" i="25"/>
  <c r="AX10" i="25" s="1"/>
  <c r="AY10" i="25" s="1"/>
  <c r="M11" i="25"/>
  <c r="P11" i="25" s="1"/>
  <c r="Q11" i="25" s="1"/>
  <c r="Z11" i="25"/>
  <c r="AC11" i="25" s="1"/>
  <c r="AD11" i="25" s="1"/>
  <c r="AG11" i="25"/>
  <c r="AN11" i="25"/>
  <c r="AQ11" i="25" s="1"/>
  <c r="AR11" i="25" s="1"/>
  <c r="AU11" i="25"/>
  <c r="AX11" i="25" s="1"/>
  <c r="AY11" i="25" s="1"/>
  <c r="M12" i="25"/>
  <c r="P12" i="25" s="1"/>
  <c r="Q12" i="25" s="1"/>
  <c r="Z12" i="25"/>
  <c r="AC12" i="25" s="1"/>
  <c r="AD12" i="25" s="1"/>
  <c r="AG12" i="25"/>
  <c r="AJ12" i="25" s="1"/>
  <c r="AK12" i="25" s="1"/>
  <c r="AN12" i="25"/>
  <c r="AU12" i="25"/>
  <c r="AX12" i="25" s="1"/>
  <c r="AY12" i="25" s="1"/>
  <c r="M13" i="25"/>
  <c r="Z13" i="25"/>
  <c r="AC13" i="25" s="1"/>
  <c r="AD13" i="25" s="1"/>
  <c r="AG13" i="25"/>
  <c r="AJ13" i="25" s="1"/>
  <c r="AK13" i="25" s="1"/>
  <c r="AN13" i="25"/>
  <c r="AQ13" i="25" s="1"/>
  <c r="AR13" i="25" s="1"/>
  <c r="AU13" i="25"/>
  <c r="AX13" i="25" s="1"/>
  <c r="AY13" i="25" s="1"/>
  <c r="M14" i="25"/>
  <c r="P14" i="25" s="1"/>
  <c r="Q14" i="25" s="1"/>
  <c r="Z14" i="25"/>
  <c r="AC14" i="25" s="1"/>
  <c r="AD14" i="25" s="1"/>
  <c r="AG14" i="25"/>
  <c r="AJ14" i="25" s="1"/>
  <c r="AK14" i="25" s="1"/>
  <c r="AN14" i="25"/>
  <c r="AU14" i="25"/>
  <c r="AX14" i="25" s="1"/>
  <c r="AY14" i="25" s="1"/>
  <c r="M15" i="25"/>
  <c r="P15" i="25" s="1"/>
  <c r="Q15" i="25" s="1"/>
  <c r="Z15" i="25"/>
  <c r="AC15" i="25" s="1"/>
  <c r="AD15" i="25" s="1"/>
  <c r="AG15" i="25"/>
  <c r="AN15" i="25"/>
  <c r="AU15" i="25"/>
  <c r="AX15" i="25" s="1"/>
  <c r="AY15" i="25" s="1"/>
  <c r="M16" i="25"/>
  <c r="P16" i="25" s="1"/>
  <c r="Q16" i="25" s="1"/>
  <c r="Z16" i="25"/>
  <c r="AC16" i="25" s="1"/>
  <c r="AD16" i="25" s="1"/>
  <c r="AG16" i="25"/>
  <c r="AJ16" i="25" s="1"/>
  <c r="AK16" i="25" s="1"/>
  <c r="AN16" i="25"/>
  <c r="AU16" i="25"/>
  <c r="AX16" i="25" s="1"/>
  <c r="AY16" i="25" s="1"/>
  <c r="M17" i="25"/>
  <c r="Z17" i="25"/>
  <c r="AC17" i="25" s="1"/>
  <c r="AD17" i="25" s="1"/>
  <c r="AG17" i="25"/>
  <c r="AJ17" i="25" s="1"/>
  <c r="AK17" i="25" s="1"/>
  <c r="AN17" i="25"/>
  <c r="AQ17" i="25" s="1"/>
  <c r="AR17" i="25" s="1"/>
  <c r="AU17" i="25"/>
  <c r="AX17" i="25" s="1"/>
  <c r="AY17" i="25" s="1"/>
  <c r="M18" i="25"/>
  <c r="P18" i="25" s="1"/>
  <c r="Q18" i="25" s="1"/>
  <c r="Z18" i="25"/>
  <c r="AC18" i="25" s="1"/>
  <c r="AD18" i="25" s="1"/>
  <c r="AG18" i="25"/>
  <c r="AJ18" i="25" s="1"/>
  <c r="AK18" i="25" s="1"/>
  <c r="AN18" i="25"/>
  <c r="AQ18" i="25" s="1"/>
  <c r="AR18" i="25" s="1"/>
  <c r="AU18" i="25"/>
  <c r="AX18" i="25" s="1"/>
  <c r="AY18" i="25" s="1"/>
  <c r="M19" i="25"/>
  <c r="P19" i="25" s="1"/>
  <c r="Q19" i="25" s="1"/>
  <c r="Z19" i="25"/>
  <c r="AC19" i="25" s="1"/>
  <c r="AD19" i="25" s="1"/>
  <c r="AG19" i="25"/>
  <c r="AN19" i="25"/>
  <c r="AQ19" i="25" s="1"/>
  <c r="AR19" i="25" s="1"/>
  <c r="AU19" i="25"/>
  <c r="AX19" i="25" s="1"/>
  <c r="AY19" i="25" s="1"/>
  <c r="M20" i="25"/>
  <c r="Z20" i="25"/>
  <c r="AC20" i="25" s="1"/>
  <c r="AD20" i="25" s="1"/>
  <c r="AG20" i="25"/>
  <c r="AJ20" i="25" s="1"/>
  <c r="AK20" i="25" s="1"/>
  <c r="AN20" i="25"/>
  <c r="AU20" i="25"/>
  <c r="AX20" i="25" s="1"/>
  <c r="AY20" i="25" s="1"/>
  <c r="M21" i="25"/>
  <c r="P21" i="25" s="1"/>
  <c r="Q21" i="25" s="1"/>
  <c r="Z21" i="25"/>
  <c r="AC21" i="25" s="1"/>
  <c r="AD21" i="25" s="1"/>
  <c r="AG21" i="25"/>
  <c r="AJ21" i="25" s="1"/>
  <c r="AK21" i="25" s="1"/>
  <c r="AN21" i="25"/>
  <c r="AQ21" i="25" s="1"/>
  <c r="AR21" i="25" s="1"/>
  <c r="AU21" i="25"/>
  <c r="AX21" i="25" s="1"/>
  <c r="AY21" i="25" s="1"/>
  <c r="M22" i="25"/>
  <c r="P22" i="25" s="1"/>
  <c r="Q22" i="25" s="1"/>
  <c r="Z22" i="25"/>
  <c r="AG22" i="25"/>
  <c r="AJ22" i="25" s="1"/>
  <c r="AK22" i="25" s="1"/>
  <c r="AN22" i="25"/>
  <c r="AQ22" i="25" s="1"/>
  <c r="AR22" i="25" s="1"/>
  <c r="AU22" i="25"/>
  <c r="M23" i="25"/>
  <c r="P23" i="25" s="1"/>
  <c r="Q23" i="25" s="1"/>
  <c r="Z23" i="25"/>
  <c r="AC23" i="25" s="1"/>
  <c r="AD23" i="25" s="1"/>
  <c r="AG23" i="25"/>
  <c r="AN23" i="25"/>
  <c r="AU23" i="25"/>
  <c r="AX23" i="25" s="1"/>
  <c r="AY23" i="25" s="1"/>
  <c r="M24" i="25"/>
  <c r="Z24" i="25"/>
  <c r="AC24" i="25" s="1"/>
  <c r="AD24" i="25" s="1"/>
  <c r="AG24" i="25"/>
  <c r="AJ24" i="25" s="1"/>
  <c r="AK24" i="25" s="1"/>
  <c r="AN24" i="25"/>
  <c r="AQ24" i="25" s="1"/>
  <c r="AR24" i="25" s="1"/>
  <c r="AU24" i="25"/>
  <c r="M25" i="25"/>
  <c r="P25" i="25" s="1"/>
  <c r="Q25" i="25" s="1"/>
  <c r="Z25" i="25"/>
  <c r="AC25" i="25" s="1"/>
  <c r="AD25" i="25" s="1"/>
  <c r="AG25" i="25"/>
  <c r="AJ25" i="25" s="1"/>
  <c r="AK25" i="25" s="1"/>
  <c r="AN25" i="25"/>
  <c r="AQ25" i="25" s="1"/>
  <c r="AR25" i="25" s="1"/>
  <c r="AU25" i="25"/>
  <c r="AX25" i="25" s="1"/>
  <c r="AY25" i="25" s="1"/>
  <c r="M26" i="25"/>
  <c r="P26" i="25" s="1"/>
  <c r="Q26" i="25" s="1"/>
  <c r="Z26" i="25"/>
  <c r="AG26" i="25"/>
  <c r="AN26" i="25"/>
  <c r="AQ26" i="25" s="1"/>
  <c r="AR26" i="25" s="1"/>
  <c r="AU26" i="25"/>
  <c r="M27" i="25"/>
  <c r="P27" i="25" s="1"/>
  <c r="Q27" i="25" s="1"/>
  <c r="Z27" i="25"/>
  <c r="AC27" i="25" s="1"/>
  <c r="AD27" i="25" s="1"/>
  <c r="AG27" i="25"/>
  <c r="AN27" i="25"/>
  <c r="AQ27" i="25" s="1"/>
  <c r="AR27" i="25" s="1"/>
  <c r="AU27" i="25"/>
  <c r="AX27" i="25" s="1"/>
  <c r="AY27" i="25" s="1"/>
  <c r="M28" i="25"/>
  <c r="Z28" i="25"/>
  <c r="AC28" i="25" s="1"/>
  <c r="AD28" i="25" s="1"/>
  <c r="AG28" i="25"/>
  <c r="AN28" i="25"/>
  <c r="AQ28" i="25" s="1"/>
  <c r="AR28" i="25" s="1"/>
  <c r="AU28" i="25"/>
  <c r="AX28" i="25" s="1"/>
  <c r="AY28" i="25" s="1"/>
  <c r="M29" i="25"/>
  <c r="P29" i="25" s="1"/>
  <c r="Q29" i="25" s="1"/>
  <c r="Z29" i="25"/>
  <c r="AC29" i="25" s="1"/>
  <c r="AD29" i="25" s="1"/>
  <c r="AG29" i="25"/>
  <c r="AJ29" i="25" s="1"/>
  <c r="AK29" i="25" s="1"/>
  <c r="AN29" i="25"/>
  <c r="AQ29" i="25" s="1"/>
  <c r="AR29" i="25" s="1"/>
  <c r="AU29" i="25"/>
  <c r="AX29" i="25" s="1"/>
  <c r="AY29" i="25" s="1"/>
  <c r="M30" i="25"/>
  <c r="Z30" i="25"/>
  <c r="AC30" i="25" s="1"/>
  <c r="AD30" i="25" s="1"/>
  <c r="AG30" i="25"/>
  <c r="AJ30" i="25" s="1"/>
  <c r="AK30" i="25" s="1"/>
  <c r="AN30" i="25"/>
  <c r="AU30" i="25"/>
  <c r="AX30" i="25" s="1"/>
  <c r="AY30" i="25" s="1"/>
  <c r="M31" i="25"/>
  <c r="Z31" i="25"/>
  <c r="AC31" i="25" s="1"/>
  <c r="AD31" i="25" s="1"/>
  <c r="AG31" i="25"/>
  <c r="AJ31" i="25" s="1"/>
  <c r="AK31" i="25" s="1"/>
  <c r="AN31" i="25"/>
  <c r="AQ31" i="25" s="1"/>
  <c r="AR31" i="25" s="1"/>
  <c r="AU31" i="25"/>
  <c r="M32" i="25"/>
  <c r="P32" i="25" s="1"/>
  <c r="Q32" i="25" s="1"/>
  <c r="Z32" i="25"/>
  <c r="AG32" i="25"/>
  <c r="AJ32" i="25" s="1"/>
  <c r="AK32" i="25" s="1"/>
  <c r="AN32" i="25"/>
  <c r="AQ32" i="25" s="1"/>
  <c r="AR32" i="25" s="1"/>
  <c r="AU32" i="25"/>
  <c r="AX32" i="25" s="1"/>
  <c r="AY32" i="25" s="1"/>
  <c r="M33" i="25"/>
  <c r="P33" i="25" s="1"/>
  <c r="Q33" i="25" s="1"/>
  <c r="Z33" i="25"/>
  <c r="AC33" i="25" s="1"/>
  <c r="AD33" i="25" s="1"/>
  <c r="AG33" i="25"/>
  <c r="AN33" i="25"/>
  <c r="AQ33" i="25" s="1"/>
  <c r="AR33" i="25" s="1"/>
  <c r="AU33" i="25"/>
  <c r="M34" i="25"/>
  <c r="P34" i="25" s="1"/>
  <c r="Q34" i="25" s="1"/>
  <c r="Z34" i="25"/>
  <c r="AC34" i="25" s="1"/>
  <c r="AD34" i="25" s="1"/>
  <c r="AG34" i="25"/>
  <c r="AJ34" i="25" s="1"/>
  <c r="AK34" i="25" s="1"/>
  <c r="AN34" i="25"/>
  <c r="AU34" i="25"/>
  <c r="AX34" i="25" s="1"/>
  <c r="AY34" i="25" s="1"/>
  <c r="M35" i="25"/>
  <c r="Z35" i="25"/>
  <c r="AC35" i="25" s="1"/>
  <c r="AD35" i="25" s="1"/>
  <c r="AG35" i="25"/>
  <c r="AJ35" i="25" s="1"/>
  <c r="AK35" i="25" s="1"/>
  <c r="AN35" i="25"/>
  <c r="AQ35" i="25" s="1"/>
  <c r="AR35" i="25" s="1"/>
  <c r="AU35" i="25"/>
  <c r="AX35" i="25" s="1"/>
  <c r="AY35" i="25" s="1"/>
  <c r="M36" i="25"/>
  <c r="Z36" i="25"/>
  <c r="AC36" i="25" s="1"/>
  <c r="AD36" i="25" s="1"/>
  <c r="AG36" i="25"/>
  <c r="AJ36" i="25" s="1"/>
  <c r="AK36" i="25" s="1"/>
  <c r="AN36" i="25"/>
  <c r="AU36" i="25"/>
  <c r="AX36" i="25" s="1"/>
  <c r="AY36" i="25" s="1"/>
  <c r="M37" i="25"/>
  <c r="P37" i="25" s="1"/>
  <c r="Q37" i="25" s="1"/>
  <c r="Z37" i="25"/>
  <c r="AC37" i="25" s="1"/>
  <c r="AD37" i="25" s="1"/>
  <c r="AG37" i="25"/>
  <c r="AN37" i="25"/>
  <c r="AQ37" i="25" s="1"/>
  <c r="AR37" i="25" s="1"/>
  <c r="AU37" i="25"/>
  <c r="AX37" i="25" s="1"/>
  <c r="AY37" i="25" s="1"/>
  <c r="M38" i="25"/>
  <c r="P38" i="25" s="1"/>
  <c r="Q38" i="25" s="1"/>
  <c r="Z38" i="25"/>
  <c r="AC38" i="25" s="1"/>
  <c r="AD38" i="25" s="1"/>
  <c r="AG38" i="25"/>
  <c r="AJ38" i="25" s="1"/>
  <c r="AK38" i="25" s="1"/>
  <c r="AN38" i="25"/>
  <c r="AU38" i="25"/>
  <c r="AX38" i="25" s="1"/>
  <c r="AY38" i="25" s="1"/>
  <c r="M39" i="25"/>
  <c r="Z39" i="25"/>
  <c r="AC39" i="25" s="1"/>
  <c r="AD39" i="25" s="1"/>
  <c r="AG39" i="25"/>
  <c r="AJ39" i="25" s="1"/>
  <c r="AK39" i="25" s="1"/>
  <c r="AN39" i="25"/>
  <c r="AQ39" i="25" s="1"/>
  <c r="AR39" i="25" s="1"/>
  <c r="AU39" i="25"/>
  <c r="AX39" i="25" s="1"/>
  <c r="AY39" i="25" s="1"/>
  <c r="M40" i="25"/>
  <c r="P40" i="25" s="1"/>
  <c r="Q40" i="25" s="1"/>
  <c r="Z40" i="25"/>
  <c r="AC40" i="25" s="1"/>
  <c r="AD40" i="25" s="1"/>
  <c r="AG40" i="25"/>
  <c r="AJ40" i="25" s="1"/>
  <c r="AK40" i="25" s="1"/>
  <c r="AN40" i="25"/>
  <c r="AQ40" i="25" s="1"/>
  <c r="AR40" i="25" s="1"/>
  <c r="AU40" i="25"/>
  <c r="AX40" i="25" s="1"/>
  <c r="AY40" i="25" s="1"/>
  <c r="M41" i="25"/>
  <c r="P41" i="25" s="1"/>
  <c r="Q41" i="25" s="1"/>
  <c r="Z41" i="25"/>
  <c r="AC41" i="25" s="1"/>
  <c r="AD41" i="25" s="1"/>
  <c r="AG41" i="25"/>
  <c r="AN41" i="25"/>
  <c r="AQ41" i="25"/>
  <c r="AR41" i="25" s="1"/>
  <c r="AU41" i="25"/>
  <c r="AX41" i="25" s="1"/>
  <c r="AY41" i="25" s="1"/>
  <c r="M42" i="25"/>
  <c r="P42" i="25" s="1"/>
  <c r="Q42" i="25" s="1"/>
  <c r="Z42" i="25"/>
  <c r="AC42" i="25" s="1"/>
  <c r="AD42" i="25" s="1"/>
  <c r="AG42" i="25"/>
  <c r="AJ42" i="25" s="1"/>
  <c r="AK42" i="25" s="1"/>
  <c r="AN42" i="25"/>
  <c r="AU42" i="25"/>
  <c r="AX42" i="25" s="1"/>
  <c r="AY42" i="25" s="1"/>
  <c r="M43" i="25"/>
  <c r="Z43" i="25"/>
  <c r="AC43" i="25" s="1"/>
  <c r="AD43" i="25" s="1"/>
  <c r="AG43" i="25"/>
  <c r="AJ43" i="25" s="1"/>
  <c r="AK43" i="25" s="1"/>
  <c r="AN43" i="25"/>
  <c r="AQ43" i="25" s="1"/>
  <c r="AR43" i="25" s="1"/>
  <c r="AU43" i="25"/>
  <c r="AX43" i="25" s="1"/>
  <c r="AY43" i="25" s="1"/>
  <c r="M44" i="25"/>
  <c r="P44" i="25" s="1"/>
  <c r="Q44" i="25" s="1"/>
  <c r="Z44" i="25"/>
  <c r="AC44" i="25" s="1"/>
  <c r="AD44" i="25" s="1"/>
  <c r="AG44" i="25"/>
  <c r="AJ44" i="25" s="1"/>
  <c r="AK44" i="25" s="1"/>
  <c r="AN44" i="25"/>
  <c r="AQ44" i="25" s="1"/>
  <c r="AR44" i="25" s="1"/>
  <c r="AU44" i="25"/>
  <c r="AX44" i="25" s="1"/>
  <c r="AY44" i="25" s="1"/>
  <c r="M45" i="25"/>
  <c r="P45" i="25" s="1"/>
  <c r="Q45" i="25" s="1"/>
  <c r="Z45" i="25"/>
  <c r="AC45" i="25" s="1"/>
  <c r="AD45" i="25" s="1"/>
  <c r="AG45" i="25"/>
  <c r="AN45" i="25"/>
  <c r="AQ45" i="25" s="1"/>
  <c r="AR45" i="25" s="1"/>
  <c r="AU45" i="25"/>
  <c r="M46" i="25"/>
  <c r="Z46" i="25"/>
  <c r="AC46" i="25" s="1"/>
  <c r="AD46" i="25" s="1"/>
  <c r="AG46" i="25"/>
  <c r="AJ46" i="25" s="1"/>
  <c r="AK46" i="25" s="1"/>
  <c r="AN46" i="25"/>
  <c r="AQ46" i="25" s="1"/>
  <c r="AR46" i="25" s="1"/>
  <c r="AU46" i="25"/>
  <c r="AX46" i="25" s="1"/>
  <c r="AY46" i="25" s="1"/>
  <c r="M47" i="25"/>
  <c r="P47" i="25" s="1"/>
  <c r="Q47" i="25" s="1"/>
  <c r="Z47" i="25"/>
  <c r="AC47" i="25" s="1"/>
  <c r="AD47" i="25" s="1"/>
  <c r="AG47" i="25"/>
  <c r="AJ47" i="25" s="1"/>
  <c r="AK47" i="25" s="1"/>
  <c r="AN47" i="25"/>
  <c r="AQ47" i="25" s="1"/>
  <c r="AR47" i="25" s="1"/>
  <c r="AU47" i="25"/>
  <c r="M6" i="25"/>
  <c r="G69" i="25"/>
  <c r="H69" i="25"/>
  <c r="I69" i="25"/>
  <c r="K69" i="25"/>
  <c r="L69" i="25"/>
  <c r="N69" i="25"/>
  <c r="O69" i="25"/>
  <c r="R69" i="25"/>
  <c r="S69" i="25"/>
  <c r="T69" i="25"/>
  <c r="U69" i="25"/>
  <c r="V69" i="25"/>
  <c r="W69" i="25"/>
  <c r="X69" i="25"/>
  <c r="Y69" i="25"/>
  <c r="AA69" i="25"/>
  <c r="AB69" i="25"/>
  <c r="AE69" i="25"/>
  <c r="AF69" i="25"/>
  <c r="AH69" i="25"/>
  <c r="AI69" i="25"/>
  <c r="AL69" i="25"/>
  <c r="AM69" i="25"/>
  <c r="AO69" i="25"/>
  <c r="AP69" i="25"/>
  <c r="AS69" i="25"/>
  <c r="AT69" i="25"/>
  <c r="AV69" i="25"/>
  <c r="AW69" i="25"/>
  <c r="BA41" i="25" l="1"/>
  <c r="BA10" i="25"/>
  <c r="BA21" i="25"/>
  <c r="BA37" i="25"/>
  <c r="AZ14" i="25"/>
  <c r="BA46" i="25"/>
  <c r="BA43" i="25"/>
  <c r="BA27" i="25"/>
  <c r="BA18" i="25"/>
  <c r="BA17" i="25"/>
  <c r="BA44" i="25"/>
  <c r="BA32" i="25"/>
  <c r="BA29" i="25"/>
  <c r="BA11" i="25"/>
  <c r="AQ36" i="25"/>
  <c r="AR36" i="25" s="1"/>
  <c r="BA36" i="25"/>
  <c r="P36" i="25"/>
  <c r="Q36" i="25" s="1"/>
  <c r="AZ36" i="25"/>
  <c r="AX33" i="25"/>
  <c r="AY33" i="25" s="1"/>
  <c r="BA33" i="25"/>
  <c r="AZ28" i="25"/>
  <c r="P28" i="25"/>
  <c r="Q28" i="25" s="1"/>
  <c r="AX22" i="25"/>
  <c r="AY22" i="25" s="1"/>
  <c r="BA22" i="25"/>
  <c r="AC22" i="25"/>
  <c r="AD22" i="25" s="1"/>
  <c r="AZ22" i="25"/>
  <c r="BC29" i="25"/>
  <c r="AX47" i="25"/>
  <c r="AY47" i="25" s="1"/>
  <c r="BC47" i="25" s="1"/>
  <c r="BA47" i="25"/>
  <c r="AX45" i="25"/>
  <c r="AY45" i="25" s="1"/>
  <c r="BA45" i="25"/>
  <c r="AX26" i="25"/>
  <c r="AY26" i="25" s="1"/>
  <c r="BA26" i="25"/>
  <c r="AZ20" i="25"/>
  <c r="P20" i="25"/>
  <c r="Q20" i="25" s="1"/>
  <c r="BA15" i="25"/>
  <c r="AQ15" i="25"/>
  <c r="AR15" i="25" s="1"/>
  <c r="AQ14" i="25"/>
  <c r="AR14" i="25" s="1"/>
  <c r="BC14" i="25" s="1"/>
  <c r="BA14" i="25"/>
  <c r="BB14" i="25" s="1"/>
  <c r="AZ8" i="25"/>
  <c r="BA40" i="25"/>
  <c r="BA19" i="25"/>
  <c r="AZ18" i="25"/>
  <c r="BB18" i="25" s="1"/>
  <c r="AZ16" i="25"/>
  <c r="AZ40" i="25"/>
  <c r="BA39" i="25"/>
  <c r="AZ12" i="25"/>
  <c r="BA7" i="25"/>
  <c r="AJ7" i="25"/>
  <c r="AK7" i="25" s="1"/>
  <c r="BC7" i="25" s="1"/>
  <c r="AZ7" i="25"/>
  <c r="AC26" i="25"/>
  <c r="AD26" i="25" s="1"/>
  <c r="AZ26" i="25"/>
  <c r="AC32" i="25"/>
  <c r="AD32" i="25" s="1"/>
  <c r="AZ32" i="25"/>
  <c r="AJ45" i="25"/>
  <c r="AK45" i="25" s="1"/>
  <c r="AZ45" i="25"/>
  <c r="P46" i="25"/>
  <c r="Q46" i="25" s="1"/>
  <c r="BC46" i="25" s="1"/>
  <c r="AZ46" i="25"/>
  <c r="AJ15" i="25"/>
  <c r="AK15" i="25" s="1"/>
  <c r="AZ15" i="25"/>
  <c r="P39" i="25"/>
  <c r="Q39" i="25" s="1"/>
  <c r="BC39" i="25" s="1"/>
  <c r="AZ39" i="25"/>
  <c r="AZ47" i="25"/>
  <c r="AQ42" i="25"/>
  <c r="AR42" i="25" s="1"/>
  <c r="BC42" i="25" s="1"/>
  <c r="BA42" i="25"/>
  <c r="AX31" i="25"/>
  <c r="AY31" i="25" s="1"/>
  <c r="BA31" i="25"/>
  <c r="AX24" i="25"/>
  <c r="AY24" i="25" s="1"/>
  <c r="BA24" i="25"/>
  <c r="AJ41" i="25"/>
  <c r="AK41" i="25" s="1"/>
  <c r="BC41" i="25" s="1"/>
  <c r="AZ41" i="25"/>
  <c r="BB41" i="25" s="1"/>
  <c r="AQ38" i="25"/>
  <c r="AR38" i="25" s="1"/>
  <c r="BC38" i="25" s="1"/>
  <c r="BA38" i="25"/>
  <c r="P35" i="25"/>
  <c r="Q35" i="25" s="1"/>
  <c r="BC35" i="25" s="1"/>
  <c r="AZ35" i="25"/>
  <c r="BC32" i="25"/>
  <c r="BC28" i="25"/>
  <c r="AQ20" i="25"/>
  <c r="AR20" i="25" s="1"/>
  <c r="BA20" i="25"/>
  <c r="AQ8" i="25"/>
  <c r="AR8" i="25" s="1"/>
  <c r="BC8" i="25" s="1"/>
  <c r="BA8" i="25"/>
  <c r="BC44" i="25"/>
  <c r="AJ37" i="25"/>
  <c r="AK37" i="25" s="1"/>
  <c r="BC37" i="25" s="1"/>
  <c r="AZ37" i="25"/>
  <c r="BB37" i="25" s="1"/>
  <c r="BA35" i="25"/>
  <c r="AQ34" i="25"/>
  <c r="AR34" i="25" s="1"/>
  <c r="BC34" i="25" s="1"/>
  <c r="BA34" i="25"/>
  <c r="P31" i="25"/>
  <c r="Q31" i="25" s="1"/>
  <c r="AZ31" i="25"/>
  <c r="AZ24" i="25"/>
  <c r="P24" i="25"/>
  <c r="Q24" i="25" s="1"/>
  <c r="AX9" i="25"/>
  <c r="AY9" i="25" s="1"/>
  <c r="BA9" i="25"/>
  <c r="AZ44" i="25"/>
  <c r="P43" i="25"/>
  <c r="Q43" i="25" s="1"/>
  <c r="BC43" i="25" s="1"/>
  <c r="AZ43" i="25"/>
  <c r="BC40" i="25"/>
  <c r="AJ33" i="25"/>
  <c r="AK33" i="25" s="1"/>
  <c r="AZ33" i="25"/>
  <c r="AQ30" i="25"/>
  <c r="AR30" i="25" s="1"/>
  <c r="BA30" i="25"/>
  <c r="P30" i="25"/>
  <c r="Q30" i="25" s="1"/>
  <c r="AZ30" i="25"/>
  <c r="BA23" i="25"/>
  <c r="AQ23" i="25"/>
  <c r="AR23" i="25" s="1"/>
  <c r="AC10" i="25"/>
  <c r="AD10" i="25" s="1"/>
  <c r="AZ10" i="25"/>
  <c r="BB10" i="25" s="1"/>
  <c r="AZ29" i="25"/>
  <c r="BB29" i="25" s="1"/>
  <c r="BA28" i="25"/>
  <c r="BA25" i="25"/>
  <c r="AJ23" i="25"/>
  <c r="AK23" i="25" s="1"/>
  <c r="AZ23" i="25"/>
  <c r="AZ21" i="25"/>
  <c r="P17" i="25"/>
  <c r="Q17" i="25" s="1"/>
  <c r="BC17" i="25" s="1"/>
  <c r="AZ17" i="25"/>
  <c r="AJ11" i="25"/>
  <c r="AK11" i="25" s="1"/>
  <c r="BC11" i="25" s="1"/>
  <c r="AZ11" i="25"/>
  <c r="BC10" i="25"/>
  <c r="AZ42" i="25"/>
  <c r="BB42" i="25" s="1"/>
  <c r="AZ38" i="25"/>
  <c r="AZ34" i="25"/>
  <c r="BC27" i="25"/>
  <c r="AZ27" i="25"/>
  <c r="AZ25" i="25"/>
  <c r="BC21" i="25"/>
  <c r="AQ16" i="25"/>
  <c r="AR16" i="25" s="1"/>
  <c r="BC16" i="25" s="1"/>
  <c r="BA16" i="25"/>
  <c r="BA13" i="25"/>
  <c r="P13" i="25"/>
  <c r="Q13" i="25" s="1"/>
  <c r="BC13" i="25" s="1"/>
  <c r="AZ13" i="25"/>
  <c r="BC25" i="25"/>
  <c r="AJ19" i="25"/>
  <c r="AK19" i="25" s="1"/>
  <c r="BC19" i="25" s="1"/>
  <c r="AZ19" i="25"/>
  <c r="BC18" i="25"/>
  <c r="AQ12" i="25"/>
  <c r="AR12" i="25" s="1"/>
  <c r="BC12" i="25" s="1"/>
  <c r="BA12" i="25"/>
  <c r="P9" i="25"/>
  <c r="Q9" i="25" s="1"/>
  <c r="AZ9" i="25"/>
  <c r="BB32" i="25" l="1"/>
  <c r="BB27" i="25"/>
  <c r="BB13" i="25"/>
  <c r="BC33" i="25"/>
  <c r="BB8" i="25"/>
  <c r="BB45" i="25"/>
  <c r="BC20" i="25"/>
  <c r="BC45" i="25"/>
  <c r="BB21" i="25"/>
  <c r="BC22" i="25"/>
  <c r="BB44" i="25"/>
  <c r="BC31" i="25"/>
  <c r="BB19" i="25"/>
  <c r="BB34" i="25"/>
  <c r="BB31" i="25"/>
  <c r="BB7" i="25"/>
  <c r="BC36" i="25"/>
  <c r="BB43" i="25"/>
  <c r="BB20" i="25"/>
  <c r="BC26" i="25"/>
  <c r="BB16" i="25"/>
  <c r="BB9" i="25"/>
  <c r="BB17" i="25"/>
  <c r="BC23" i="25"/>
  <c r="BC9" i="25"/>
  <c r="BB30" i="25"/>
  <c r="BB46" i="25"/>
  <c r="BB11" i="25"/>
  <c r="BB28" i="25"/>
  <c r="BB39" i="25"/>
  <c r="BB15" i="25"/>
  <c r="BC15" i="25"/>
  <c r="BB12" i="25"/>
  <c r="BB33" i="25"/>
  <c r="BC30" i="25"/>
  <c r="BC24" i="25"/>
  <c r="BB26" i="25"/>
  <c r="BB40" i="25"/>
  <c r="BB22" i="25"/>
  <c r="BB36" i="25"/>
  <c r="BB25" i="25"/>
  <c r="BB38" i="25"/>
  <c r="BB23" i="25"/>
  <c r="BB24" i="25"/>
  <c r="BB47" i="25"/>
  <c r="BB35" i="25"/>
  <c r="AU6" i="25" l="1"/>
  <c r="AX6" i="25" s="1"/>
  <c r="AY6" i="25" s="1"/>
  <c r="AN6" i="25"/>
  <c r="AG6" i="25"/>
  <c r="Z6" i="25"/>
  <c r="AQ6" i="25" l="1"/>
  <c r="AR6" i="25" s="1"/>
  <c r="AR69" i="25" s="1"/>
  <c r="AN69" i="25"/>
  <c r="BA6" i="25"/>
  <c r="BA69" i="25" s="1"/>
  <c r="AU69" i="25"/>
  <c r="AQ69" i="25"/>
  <c r="AJ6" i="25"/>
  <c r="AG69" i="25"/>
  <c r="AC6" i="25"/>
  <c r="Z69" i="25"/>
  <c r="P6" i="25"/>
  <c r="AZ6" i="25"/>
  <c r="AZ69" i="25" s="1"/>
  <c r="M69" i="25"/>
  <c r="AY69" i="25" l="1"/>
  <c r="AX69" i="25"/>
  <c r="AK6" i="25"/>
  <c r="AK69" i="25" s="1"/>
  <c r="AJ69" i="25"/>
  <c r="AD6" i="25"/>
  <c r="AD69" i="25" s="1"/>
  <c r="AC69" i="25"/>
  <c r="BB6" i="25"/>
  <c r="BB69" i="25" s="1"/>
  <c r="Q6" i="25"/>
  <c r="P69" i="25"/>
  <c r="BC6" i="25" l="1"/>
  <c r="Q69" i="25"/>
  <c r="BC69" i="25" l="1"/>
</calcChain>
</file>

<file path=xl/sharedStrings.xml><?xml version="1.0" encoding="utf-8"?>
<sst xmlns="http://schemas.openxmlformats.org/spreadsheetml/2006/main" count="351" uniqueCount="125">
  <si>
    <t>Grade B</t>
  </si>
  <si>
    <t>Grade C</t>
  </si>
  <si>
    <t>Night</t>
  </si>
  <si>
    <t>Day</t>
  </si>
  <si>
    <t>Mail - UNARMED</t>
  </si>
  <si>
    <t>Support - UNARMED</t>
  </si>
  <si>
    <t>Logistics - UNARMED</t>
  </si>
  <si>
    <t>Retail - UNARMED</t>
  </si>
  <si>
    <t xml:space="preserve">Province </t>
  </si>
  <si>
    <t>Monthly Cost 
PER GUARD
Grade B  (Unarmed 
(Incl Vat)</t>
  </si>
  <si>
    <t>Total Monthly Cost 
ALL GUARDS per SITE 
Grade B (Unarmed) 
(Incl Vat)</t>
  </si>
  <si>
    <t>Monthly Cost 
PER GUARD
Grade C  (Unarmed 
(Incl Vat)</t>
  </si>
  <si>
    <t>Armed Guarding</t>
  </si>
  <si>
    <r>
      <rPr>
        <b/>
        <sz val="11"/>
        <color rgb="FFFF0000"/>
        <rFont val="Calibri"/>
        <family val="2"/>
        <scheme val="minor"/>
      </rPr>
      <t>Monday to Friday</t>
    </r>
    <r>
      <rPr>
        <b/>
        <sz val="11"/>
        <rFont val="Calibri"/>
        <family val="2"/>
        <scheme val="minor"/>
      </rPr>
      <t xml:space="preserve">
Day
</t>
    </r>
    <r>
      <rPr>
        <b/>
        <sz val="11"/>
        <color rgb="FFFF0000"/>
        <rFont val="Calibri"/>
        <family val="2"/>
        <scheme val="minor"/>
      </rPr>
      <t>Armed</t>
    </r>
  </si>
  <si>
    <r>
      <rPr>
        <b/>
        <sz val="11"/>
        <color rgb="FFFF0000"/>
        <rFont val="Calibri"/>
        <family val="2"/>
        <scheme val="minor"/>
      </rPr>
      <t>Monday to Friday</t>
    </r>
    <r>
      <rPr>
        <b/>
        <sz val="11"/>
        <rFont val="Calibri"/>
        <family val="2"/>
        <scheme val="minor"/>
      </rPr>
      <t xml:space="preserve">
Night 
</t>
    </r>
    <r>
      <rPr>
        <b/>
        <sz val="11"/>
        <color rgb="FFFF0000"/>
        <rFont val="Calibri"/>
        <family val="2"/>
        <scheme val="minor"/>
      </rPr>
      <t>Armed</t>
    </r>
  </si>
  <si>
    <t xml:space="preserve">Monday to Friday (Armed) </t>
  </si>
  <si>
    <t>Grade C (Armed)</t>
  </si>
  <si>
    <t>Business Unit
(Mail, Retail, 
Logistics, Support)</t>
  </si>
  <si>
    <t>REGION: CENTRAL</t>
  </si>
  <si>
    <t>PROVINCE: FREE STATE</t>
  </si>
  <si>
    <t>(5 day week)</t>
  </si>
  <si>
    <t>(5 Day Week)</t>
  </si>
  <si>
    <t>Week Ends (Armed)</t>
  </si>
  <si>
    <t>Total Requirements 
per Site per Shift
Grade B (Unarmed) 
(Total No of Guards)</t>
  </si>
  <si>
    <t>Total Requirements 
per Site per Shift
Grade C (Unarmed)
(Total No of Guards)</t>
  </si>
  <si>
    <t>Total Requirements 
per Site per Shift
Grade C - Armed
(Total No of Guards)</t>
  </si>
  <si>
    <r>
      <rPr>
        <b/>
        <sz val="11"/>
        <color rgb="FFFF0000"/>
        <rFont val="Calibri"/>
        <family val="2"/>
        <scheme val="minor"/>
      </rPr>
      <t>Monday to Friday</t>
    </r>
    <r>
      <rPr>
        <b/>
        <sz val="11"/>
        <color rgb="FF0000CC"/>
        <rFont val="Calibri"/>
        <family val="2"/>
        <scheme val="minor"/>
      </rPr>
      <t xml:space="preserve">
Unit Pricing - PER Guard
Grade C </t>
    </r>
    <r>
      <rPr>
        <b/>
        <sz val="11"/>
        <color rgb="FFFF0000"/>
        <rFont val="Calibri"/>
        <family val="2"/>
        <scheme val="minor"/>
      </rPr>
      <t>(Armed)</t>
    </r>
    <r>
      <rPr>
        <b/>
        <sz val="11"/>
        <color rgb="FF0000CC"/>
        <rFont val="Calibri"/>
        <family val="2"/>
        <scheme val="minor"/>
      </rPr>
      <t xml:space="preserve">
 Per 12 Hour Shift - (Incl Vat)</t>
    </r>
  </si>
  <si>
    <r>
      <rPr>
        <b/>
        <sz val="11"/>
        <color rgb="FFFF0000"/>
        <rFont val="Calibri"/>
        <family val="2"/>
        <scheme val="minor"/>
      </rPr>
      <t>Weekends</t>
    </r>
    <r>
      <rPr>
        <b/>
        <sz val="11"/>
        <rFont val="Calibri"/>
        <family val="2"/>
        <scheme val="minor"/>
      </rPr>
      <t xml:space="preserve">
Day
</t>
    </r>
    <r>
      <rPr>
        <b/>
        <sz val="11"/>
        <color rgb="FFFF0000"/>
        <rFont val="Calibri"/>
        <family val="2"/>
        <scheme val="minor"/>
      </rPr>
      <t>Armed</t>
    </r>
  </si>
  <si>
    <r>
      <rPr>
        <b/>
        <sz val="11"/>
        <color rgb="FFFF0000"/>
        <rFont val="Calibri"/>
        <family val="2"/>
        <scheme val="minor"/>
      </rPr>
      <t>Weekends</t>
    </r>
    <r>
      <rPr>
        <b/>
        <sz val="11"/>
        <rFont val="Calibri"/>
        <family val="2"/>
        <scheme val="minor"/>
      </rPr>
      <t xml:space="preserve">
Night 
</t>
    </r>
    <r>
      <rPr>
        <b/>
        <sz val="11"/>
        <color rgb="FFFF0000"/>
        <rFont val="Calibri"/>
        <family val="2"/>
        <scheme val="minor"/>
      </rPr>
      <t>Armed</t>
    </r>
  </si>
  <si>
    <r>
      <rPr>
        <b/>
        <sz val="11"/>
        <color rgb="FFFF0000"/>
        <rFont val="Calibri"/>
        <family val="2"/>
        <scheme val="minor"/>
      </rPr>
      <t>Weekends</t>
    </r>
    <r>
      <rPr>
        <b/>
        <sz val="11"/>
        <color rgb="FF0000CC"/>
        <rFont val="Calibri"/>
        <family val="2"/>
        <scheme val="minor"/>
      </rPr>
      <t xml:space="preserve">
Unit Pricing - PER Guard
Grade C </t>
    </r>
    <r>
      <rPr>
        <b/>
        <sz val="11"/>
        <color rgb="FFFF0000"/>
        <rFont val="Calibri"/>
        <family val="2"/>
        <scheme val="minor"/>
      </rPr>
      <t>(Armed)</t>
    </r>
    <r>
      <rPr>
        <b/>
        <sz val="11"/>
        <color rgb="FF0000CC"/>
        <rFont val="Calibri"/>
        <family val="2"/>
        <scheme val="minor"/>
      </rPr>
      <t xml:space="preserve">
 Per 12 Hour Shift - (Incl Vat)</t>
    </r>
  </si>
  <si>
    <t>Total Requirements 
per Site per Shift
Grade C (Unarmed) 
(Total No of Guards)</t>
  </si>
  <si>
    <t>Total Monthly Cost 
ALL GUARDS per SITE 
Grade C (Unarmed) 
(Incl Vat)</t>
  </si>
  <si>
    <t xml:space="preserve">Free State </t>
  </si>
  <si>
    <t>Region</t>
  </si>
  <si>
    <t>MVL
Yes / No
(If Yes = 1)</t>
  </si>
  <si>
    <t>Closed 
Facility
(If Yes = 1)</t>
  </si>
  <si>
    <t xml:space="preserve">Open 
Facility
(If Yes = 1) </t>
  </si>
  <si>
    <t>SAPO Area</t>
  </si>
  <si>
    <t>12 Month Cost for 
Grade B 
UNARMED (Incl Vat)</t>
  </si>
  <si>
    <t>Unit Pricing PER Guard
Grade C (Unarmed)
 Per 12 Hour Shift 
(Incl Vat)</t>
  </si>
  <si>
    <t>12 Month Cost for 
Grade C 
UNARMED (Incl Vat)</t>
  </si>
  <si>
    <r>
      <t xml:space="preserve">Total Requirements &amp; Pricing </t>
    </r>
    <r>
      <rPr>
        <b/>
        <sz val="14"/>
        <color rgb="FFFF0000"/>
        <rFont val="Calibri"/>
        <family val="2"/>
        <scheme val="minor"/>
      </rPr>
      <t xml:space="preserve">(Grade C - Unarmed) 
</t>
    </r>
    <r>
      <rPr>
        <b/>
        <sz val="14"/>
        <color rgb="FF0000CC"/>
        <rFont val="Calibri"/>
        <family val="2"/>
        <scheme val="minor"/>
      </rPr>
      <t xml:space="preserve">5 x Day Week (Monday to Friday)
</t>
    </r>
    <r>
      <rPr>
        <b/>
        <sz val="14"/>
        <color rgb="FFFF0000"/>
        <rFont val="Calibri"/>
        <family val="2"/>
        <scheme val="minor"/>
      </rPr>
      <t>INCL VAT</t>
    </r>
  </si>
  <si>
    <r>
      <t xml:space="preserve">Total Requirements &amp; Pricing </t>
    </r>
    <r>
      <rPr>
        <b/>
        <sz val="14"/>
        <color rgb="FFFF0000"/>
        <rFont val="Calibri"/>
        <family val="2"/>
        <scheme val="minor"/>
      </rPr>
      <t>(Grade B - Unarmed)</t>
    </r>
    <r>
      <rPr>
        <b/>
        <sz val="14"/>
        <color rgb="FF0000CC"/>
        <rFont val="Calibri"/>
        <family val="2"/>
        <scheme val="minor"/>
      </rPr>
      <t xml:space="preserve"> </t>
    </r>
    <r>
      <rPr>
        <b/>
        <sz val="14"/>
        <color rgb="FFFF0000"/>
        <rFont val="Calibri"/>
        <family val="2"/>
        <scheme val="minor"/>
      </rPr>
      <t xml:space="preserve">
</t>
    </r>
    <r>
      <rPr>
        <b/>
        <sz val="14"/>
        <color rgb="FF0000CC"/>
        <rFont val="Calibri"/>
        <family val="2"/>
        <scheme val="minor"/>
      </rPr>
      <t xml:space="preserve">5 x Day Week (Monday to Friday)
</t>
    </r>
    <r>
      <rPr>
        <b/>
        <sz val="14"/>
        <color rgb="FFFF0000"/>
        <rFont val="Calibri"/>
        <family val="2"/>
        <scheme val="minor"/>
      </rPr>
      <t>INCL VAT</t>
    </r>
  </si>
  <si>
    <t>Mail/Logistics/Support
UNARMED</t>
  </si>
  <si>
    <t>Weekends 
(Saturday &amp; Sunday)
UNARMED</t>
  </si>
  <si>
    <r>
      <t xml:space="preserve">Total Requirements &amp; Pricing </t>
    </r>
    <r>
      <rPr>
        <b/>
        <sz val="14"/>
        <color rgb="FFFF0000"/>
        <rFont val="Calibri"/>
        <family val="2"/>
        <scheme val="minor"/>
      </rPr>
      <t xml:space="preserve">(Grade C - Unarmed) 
</t>
    </r>
    <r>
      <rPr>
        <b/>
        <sz val="14"/>
        <color rgb="FF0000CC"/>
        <rFont val="Calibri"/>
        <family val="2"/>
        <scheme val="minor"/>
      </rPr>
      <t>Weekends (Saturday and Sunday)
- INCL VAT</t>
    </r>
  </si>
  <si>
    <t>Unit Pricing 
PER Guard
Grade B (Unarmed)
 Per 12 Hour Shift 
(Incl Vat)</t>
  </si>
  <si>
    <r>
      <rPr>
        <b/>
        <sz val="11"/>
        <color rgb="FFFF0000"/>
        <rFont val="Calibri"/>
        <family val="2"/>
        <scheme val="minor"/>
      </rPr>
      <t>Monday to Friday</t>
    </r>
    <r>
      <rPr>
        <b/>
        <sz val="11"/>
        <rFont val="Calibri"/>
        <family val="2"/>
        <scheme val="minor"/>
      </rPr>
      <t xml:space="preserve">
Total Monthly Cost 
ALL GUARDS per SITE 
Grade C </t>
    </r>
    <r>
      <rPr>
        <b/>
        <sz val="11"/>
        <color rgb="FFFF0000"/>
        <rFont val="Calibri"/>
        <family val="2"/>
        <scheme val="minor"/>
      </rPr>
      <t>(Armed)</t>
    </r>
    <r>
      <rPr>
        <b/>
        <sz val="11"/>
        <rFont val="Calibri"/>
        <family val="2"/>
        <scheme val="minor"/>
      </rPr>
      <t xml:space="preserve"> 
(Incl Vat)</t>
    </r>
  </si>
  <si>
    <r>
      <rPr>
        <b/>
        <sz val="11"/>
        <color rgb="FFFF0000"/>
        <rFont val="Calibri"/>
        <family val="2"/>
        <scheme val="minor"/>
      </rPr>
      <t>Monday to Friday</t>
    </r>
    <r>
      <rPr>
        <b/>
        <sz val="11"/>
        <color rgb="FF0000CC"/>
        <rFont val="Calibri"/>
        <family val="2"/>
        <scheme val="minor"/>
      </rPr>
      <t xml:space="preserve">
Monthly Cost
PER GUARD
Grade C </t>
    </r>
    <r>
      <rPr>
        <b/>
        <sz val="11"/>
        <color rgb="FFFF0000"/>
        <rFont val="Calibri"/>
        <family val="2"/>
        <scheme val="minor"/>
      </rPr>
      <t xml:space="preserve"> (Armed)</t>
    </r>
    <r>
      <rPr>
        <b/>
        <sz val="11"/>
        <color rgb="FF0000CC"/>
        <rFont val="Calibri"/>
        <family val="2"/>
        <scheme val="minor"/>
      </rPr>
      <t xml:space="preserve"> 
(Incl Vat)</t>
    </r>
  </si>
  <si>
    <r>
      <rPr>
        <b/>
        <sz val="11"/>
        <color rgb="FFFF0000"/>
        <rFont val="Calibri"/>
        <family val="2"/>
        <scheme val="minor"/>
      </rPr>
      <t>Weekends</t>
    </r>
    <r>
      <rPr>
        <b/>
        <sz val="11"/>
        <color rgb="FF0000CC"/>
        <rFont val="Calibri"/>
        <family val="2"/>
        <scheme val="minor"/>
      </rPr>
      <t xml:space="preserve">
Monthly Cost 
PER GUARD
Grade C </t>
    </r>
    <r>
      <rPr>
        <b/>
        <sz val="11"/>
        <color rgb="FFFF0000"/>
        <rFont val="Calibri"/>
        <family val="2"/>
        <scheme val="minor"/>
      </rPr>
      <t xml:space="preserve"> (Armed)</t>
    </r>
    <r>
      <rPr>
        <b/>
        <sz val="11"/>
        <color rgb="FF0000CC"/>
        <rFont val="Calibri"/>
        <family val="2"/>
        <scheme val="minor"/>
      </rPr>
      <t xml:space="preserve"> 
(Incl Vat)</t>
    </r>
  </si>
  <si>
    <r>
      <rPr>
        <b/>
        <sz val="11"/>
        <color rgb="FFFF0000"/>
        <rFont val="Calibri"/>
        <family val="2"/>
        <scheme val="minor"/>
      </rPr>
      <t>Weekends</t>
    </r>
    <r>
      <rPr>
        <b/>
        <sz val="11"/>
        <rFont val="Calibri"/>
        <family val="2"/>
        <scheme val="minor"/>
      </rPr>
      <t xml:space="preserve">
Total Monthly Cost 
ALL GUARDS per SITE 
Grade C </t>
    </r>
    <r>
      <rPr>
        <b/>
        <sz val="11"/>
        <color rgb="FFFF0000"/>
        <rFont val="Calibri"/>
        <family val="2"/>
        <scheme val="minor"/>
      </rPr>
      <t>(Armed)</t>
    </r>
    <r>
      <rPr>
        <b/>
        <sz val="11"/>
        <rFont val="Calibri"/>
        <family val="2"/>
        <scheme val="minor"/>
      </rPr>
      <t xml:space="preserve"> 
(Incl Vat)</t>
    </r>
  </si>
  <si>
    <t>TOTAL</t>
  </si>
  <si>
    <t>Cost Centre No</t>
  </si>
  <si>
    <t>BIDDER</t>
  </si>
  <si>
    <t xml:space="preserve">Bidder to insert Company Name </t>
  </si>
  <si>
    <r>
      <t xml:space="preserve">Monday to Friday
</t>
    </r>
    <r>
      <rPr>
        <b/>
        <sz val="11"/>
        <color theme="1"/>
        <rFont val="Calibri"/>
        <family val="2"/>
        <scheme val="minor"/>
      </rPr>
      <t xml:space="preserve">12 Month Cost for 
Grade C </t>
    </r>
    <r>
      <rPr>
        <b/>
        <sz val="11"/>
        <color rgb="FFFF0000"/>
        <rFont val="Calibri"/>
        <family val="2"/>
        <scheme val="minor"/>
      </rPr>
      <t xml:space="preserve">
ARMED </t>
    </r>
    <r>
      <rPr>
        <b/>
        <sz val="11"/>
        <color theme="1"/>
        <rFont val="Calibri"/>
        <family val="2"/>
        <scheme val="minor"/>
      </rPr>
      <t>(Incl Vat)</t>
    </r>
  </si>
  <si>
    <t>12 Month Cost for 
Grade C
ARMED (Incl Vat)</t>
  </si>
  <si>
    <r>
      <t xml:space="preserve">TOTAL NUMBER OF GUARDS
Grade C 
</t>
    </r>
    <r>
      <rPr>
        <b/>
        <sz val="12"/>
        <color rgb="FFFF0000"/>
        <rFont val="Calibri"/>
        <family val="2"/>
        <scheme val="minor"/>
      </rPr>
      <t xml:space="preserve">ARMED </t>
    </r>
  </si>
  <si>
    <r>
      <t xml:space="preserve">TOTAL NUMBER OF GUARDS
Grade B and Grade C 
</t>
    </r>
    <r>
      <rPr>
        <b/>
        <sz val="12"/>
        <color rgb="FFFF0000"/>
        <rFont val="Calibri"/>
        <family val="2"/>
        <scheme val="minor"/>
      </rPr>
      <t>UNARMED</t>
    </r>
    <r>
      <rPr>
        <b/>
        <sz val="12"/>
        <color theme="1"/>
        <rFont val="Calibri"/>
        <family val="2"/>
        <scheme val="minor"/>
      </rPr>
      <t xml:space="preserve"> </t>
    </r>
  </si>
  <si>
    <r>
      <t xml:space="preserve">TOTAL GUARDING 
UNARMED and ARMED
</t>
    </r>
    <r>
      <rPr>
        <b/>
        <sz val="12"/>
        <color rgb="FFFF0000"/>
        <rFont val="Calibri"/>
        <family val="2"/>
        <scheme val="minor"/>
      </rPr>
      <t>GRADE B and C</t>
    </r>
  </si>
  <si>
    <t>BAIN'S VLEI</t>
  </si>
  <si>
    <t>Central</t>
  </si>
  <si>
    <t>Bloemfontein</t>
  </si>
  <si>
    <t>Free State</t>
  </si>
  <si>
    <t>Retail</t>
  </si>
  <si>
    <t>BOSHOF</t>
  </si>
  <si>
    <t>BRANDFORT</t>
  </si>
  <si>
    <t>Welkom</t>
  </si>
  <si>
    <t>DEALESVILLE</t>
  </si>
  <si>
    <t>DENEYSVILLE</t>
  </si>
  <si>
    <t>EDENBURG</t>
  </si>
  <si>
    <t>EDENVILLE</t>
  </si>
  <si>
    <t>HOBHOUSE</t>
  </si>
  <si>
    <t>JACOBSDAL</t>
  </si>
  <si>
    <t>JAGERSFONTEIN</t>
  </si>
  <si>
    <t>MELODING</t>
  </si>
  <si>
    <t>MEMEL</t>
  </si>
  <si>
    <t>ORANJEVILLE</t>
  </si>
  <si>
    <t>STEYNSRUS</t>
  </si>
  <si>
    <t>TROMPSBURG</t>
  </si>
  <si>
    <t>TSHESENG</t>
  </si>
  <si>
    <t>TSHIAME</t>
  </si>
  <si>
    <t>TWEELING</t>
  </si>
  <si>
    <t>VENTERSBURG</t>
  </si>
  <si>
    <t>VILLIERS</t>
  </si>
  <si>
    <t>WARDEN</t>
  </si>
  <si>
    <t>ZAMDELA</t>
  </si>
  <si>
    <t>OLD POSTBANK BUILDING</t>
  </si>
  <si>
    <t>Support</t>
  </si>
  <si>
    <t>BLOEMCON</t>
  </si>
  <si>
    <t>Logistics</t>
  </si>
  <si>
    <t>BETHLEHEM</t>
  </si>
  <si>
    <t>BLOEMFONTEIN</t>
  </si>
  <si>
    <t>FICHARDT PARK</t>
  </si>
  <si>
    <t>FRANKFORT, OFS</t>
  </si>
  <si>
    <t>HARRISMITH</t>
  </si>
  <si>
    <t>HENNENMAN</t>
  </si>
  <si>
    <t>KAGISANONG</t>
  </si>
  <si>
    <t>KOFFIEFONTEIN</t>
  </si>
  <si>
    <t>KROONSTAD</t>
  </si>
  <si>
    <t>LANGENHOVENPARK</t>
  </si>
  <si>
    <t>LUCKHOF</t>
  </si>
  <si>
    <t>Marquard</t>
  </si>
  <si>
    <t>MOKODUMELA</t>
  </si>
  <si>
    <t>SASOLBURG</t>
  </si>
  <si>
    <t>TWEESPRUIT</t>
  </si>
  <si>
    <t>VIRGINIA</t>
  </si>
  <si>
    <t>VREDE</t>
  </si>
  <si>
    <t>WELKOM</t>
  </si>
  <si>
    <t>Comments (If Any)</t>
  </si>
  <si>
    <t xml:space="preserve">Closed facilty and requires guarding </t>
  </si>
  <si>
    <t>Dilapidated building. Cannot install alarm</t>
  </si>
  <si>
    <t>Alarm will not secure the perimeter fencing (devils fork), or outside of the building (piping and wiring), which was the main target of criminals in the past.  Located in an Industrial are.</t>
  </si>
  <si>
    <t xml:space="preserve">Guards to be removed once alarm is linked </t>
  </si>
  <si>
    <t>Regional buillding, Transport and Logistics, Mail Centre as well as the Bloemfontin Post Office, which is anMVL Office.</t>
  </si>
  <si>
    <t xml:space="preserve">TOTAL 12 MONTH COST 
Grade B and Grade C 
UNARMED &amp; ARMED (Incl Vat) </t>
  </si>
  <si>
    <r>
      <t xml:space="preserve">SUMMARY of REQUIREMENTS &amp; PRICING
</t>
    </r>
    <r>
      <rPr>
        <b/>
        <sz val="14"/>
        <color rgb="FFFF0000"/>
        <rFont val="Arial"/>
        <family val="2"/>
      </rPr>
      <t>(12 Months)</t>
    </r>
  </si>
  <si>
    <t>Bidders MUST ALSO QUOTE on their ADHOC Daily rate(INCL VAT)</t>
  </si>
  <si>
    <t>Day Shift (Incl VAT)</t>
  </si>
  <si>
    <t xml:space="preserve">UNARMED - Grade B - 12 hour shift </t>
  </si>
  <si>
    <t xml:space="preserve">UNARMED - Grade C - 12 hour shift </t>
  </si>
  <si>
    <t xml:space="preserve">ARMED - Grade C - 12 hour shift </t>
  </si>
  <si>
    <t xml:space="preserve">PUBLIC HOLIDAY - UNARMED - GRADE B - 12 hour shift </t>
  </si>
  <si>
    <t xml:space="preserve">PUBLIC HOLIDAY - UNARMED - GRADE C - 12 hour shift </t>
  </si>
  <si>
    <t>Night Shift (Incl VAT)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</si>
</sst>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 #,##0.00_ ;_ * \-#,##0.00_ ;_ * &quot;-&quot;??_ ;_ @_ "/>
  </numFmts>
  <fonts count="43"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indexed="8"/>
      <name val="Arial"/>
      <family val="2"/>
    </font>
    <font>
      <sz val="11"/>
      <color theme="1"/>
      <name val="Arial"/>
      <family val="2"/>
    </font>
    <font>
      <sz val="10"/>
      <name val="Arial"/>
      <family val="2"/>
    </font>
    <font>
      <sz val="11"/>
      <color indexed="8"/>
      <name val="Calibri"/>
      <family val="2"/>
    </font>
    <font>
      <sz val="12"/>
      <color theme="1"/>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1"/>
      <name val="Calibri"/>
      <family val="2"/>
      <scheme val="minor"/>
    </font>
    <font>
      <b/>
      <sz val="11"/>
      <color rgb="FF0000CC"/>
      <name val="Calibri"/>
      <family val="2"/>
      <scheme val="minor"/>
    </font>
    <font>
      <b/>
      <sz val="11"/>
      <color rgb="FFFF0000"/>
      <name val="Calibri"/>
      <family val="2"/>
      <scheme val="minor"/>
    </font>
    <font>
      <b/>
      <sz val="12"/>
      <color rgb="FFFF0000"/>
      <name val="Calibri"/>
      <family val="2"/>
      <scheme val="minor"/>
    </font>
    <font>
      <sz val="11"/>
      <name val="Calibri"/>
      <family val="2"/>
      <scheme val="minor"/>
    </font>
    <font>
      <b/>
      <sz val="12"/>
      <color theme="1"/>
      <name val="Calibri"/>
      <family val="2"/>
      <scheme val="minor"/>
    </font>
    <font>
      <sz val="10"/>
      <name val="Calibri"/>
      <family val="2"/>
      <scheme val="minor"/>
    </font>
    <font>
      <b/>
      <sz val="14"/>
      <name val="Calibri"/>
      <family val="2"/>
      <scheme val="minor"/>
    </font>
    <font>
      <b/>
      <sz val="14"/>
      <color rgb="FF0000CC"/>
      <name val="Calibri"/>
      <family val="2"/>
      <scheme val="minor"/>
    </font>
    <font>
      <b/>
      <sz val="14"/>
      <color rgb="FF0000CC"/>
      <name val="Arial"/>
      <family val="2"/>
    </font>
    <font>
      <b/>
      <sz val="14"/>
      <color theme="1"/>
      <name val="Arial"/>
      <family val="2"/>
    </font>
    <font>
      <sz val="11"/>
      <color rgb="FFFF0000"/>
      <name val="Arial"/>
      <family val="2"/>
    </font>
    <font>
      <sz val="11"/>
      <name val="Arial"/>
      <family val="2"/>
    </font>
    <font>
      <sz val="14"/>
      <color theme="1"/>
      <name val="Arial"/>
      <family val="2"/>
    </font>
    <font>
      <sz val="1"/>
      <color theme="1"/>
      <name val="Arial"/>
      <family val="2"/>
    </font>
    <font>
      <sz val="1"/>
      <name val="Arial"/>
      <family val="2"/>
    </font>
    <font>
      <sz val="1"/>
      <color rgb="FFFF0000"/>
      <name val="Arial"/>
      <family val="2"/>
    </font>
    <font>
      <b/>
      <sz val="14"/>
      <color rgb="FFFF0000"/>
      <name val="Calibri"/>
      <family val="2"/>
      <scheme val="minor"/>
    </font>
    <font>
      <sz val="14"/>
      <color rgb="FFFF0000"/>
      <name val="Arial"/>
      <family val="2"/>
    </font>
    <font>
      <b/>
      <sz val="14"/>
      <color rgb="FFFF0000"/>
      <name val="Arial"/>
      <family val="2"/>
    </font>
    <font>
      <b/>
      <sz val="1"/>
      <color rgb="FFFF0000"/>
      <name val="Arial"/>
      <family val="2"/>
    </font>
    <font>
      <b/>
      <sz val="11"/>
      <color rgb="FFFF0000"/>
      <name val="Arial"/>
      <family val="2"/>
    </font>
    <font>
      <sz val="14"/>
      <name val="Arial"/>
      <family val="2"/>
    </font>
    <font>
      <sz val="11"/>
      <color rgb="FF0000CC"/>
      <name val="Calibri"/>
      <family val="2"/>
      <scheme val="minor"/>
    </font>
    <font>
      <b/>
      <sz val="12"/>
      <color theme="1"/>
      <name val="Arial"/>
      <family val="2"/>
    </font>
    <font>
      <sz val="12"/>
      <color rgb="FFFF0000"/>
      <name val="Arial"/>
      <family val="2"/>
    </font>
    <font>
      <sz val="12"/>
      <color rgb="FF0000CC"/>
      <name val="Arial"/>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FF00"/>
        <bgColor rgb="FFFFFFFF"/>
      </patternFill>
    </fill>
    <fill>
      <patternFill patternType="solid">
        <fgColor theme="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B8CC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2">
    <xf numFmtId="0" fontId="0" fillId="0" borderId="0"/>
    <xf numFmtId="9" fontId="7" fillId="0" borderId="0" applyFont="0" applyFill="0" applyBorder="0" applyAlignment="0" applyProtection="0"/>
    <xf numFmtId="0" fontId="9"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6" fillId="0" borderId="0"/>
    <xf numFmtId="0" fontId="6" fillId="0" borderId="0"/>
    <xf numFmtId="0" fontId="5" fillId="0" borderId="0"/>
    <xf numFmtId="0" fontId="5" fillId="0" borderId="0"/>
    <xf numFmtId="43" fontId="11" fillId="0" borderId="0" applyFont="0" applyFill="0" applyBorder="0" applyAlignment="0" applyProtection="0"/>
  </cellStyleXfs>
  <cellXfs count="159">
    <xf numFmtId="0" fontId="0" fillId="0" borderId="0" xfId="0"/>
    <xf numFmtId="0" fontId="8" fillId="0" borderId="0" xfId="0" applyFont="1"/>
    <xf numFmtId="0" fontId="8" fillId="2" borderId="0" xfId="0" applyFont="1" applyFill="1"/>
    <xf numFmtId="0" fontId="14" fillId="2" borderId="0" xfId="0" applyFont="1" applyFill="1"/>
    <xf numFmtId="0" fontId="14" fillId="3" borderId="1" xfId="0" applyFont="1" applyFill="1" applyBorder="1" applyAlignment="1">
      <alignment horizontal="center" vertical="center" wrapText="1"/>
    </xf>
    <xf numFmtId="0" fontId="20" fillId="2" borderId="1" xfId="0" applyFont="1" applyFill="1" applyBorder="1" applyAlignment="1">
      <alignment horizontal="center" vertical="top" wrapText="1"/>
    </xf>
    <xf numFmtId="0" fontId="18" fillId="3"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43" fontId="17" fillId="4" borderId="1" xfId="11" applyFont="1" applyFill="1" applyBorder="1" applyAlignment="1">
      <alignment horizontal="left" wrapText="1"/>
    </xf>
    <xf numFmtId="0" fontId="14" fillId="4" borderId="1" xfId="0" applyFont="1" applyFill="1" applyBorder="1" applyAlignment="1">
      <alignment horizontal="center" vertical="center" wrapText="1"/>
    </xf>
    <xf numFmtId="0" fontId="16" fillId="7" borderId="1" xfId="0" applyFont="1" applyFill="1" applyBorder="1" applyAlignment="1">
      <alignment horizontal="center" vertical="center" wrapText="1"/>
    </xf>
    <xf numFmtId="0" fontId="17" fillId="7" borderId="14" xfId="0" applyFont="1" applyFill="1" applyBorder="1" applyAlignment="1">
      <alignment horizontal="center" vertical="center" wrapText="1"/>
    </xf>
    <xf numFmtId="43" fontId="18" fillId="3" borderId="1" xfId="0" applyNumberFormat="1" applyFont="1" applyFill="1" applyBorder="1"/>
    <xf numFmtId="0" fontId="19" fillId="3" borderId="1" xfId="0" applyFont="1" applyFill="1" applyBorder="1" applyAlignment="1">
      <alignment horizontal="center" vertical="center" wrapText="1"/>
    </xf>
    <xf numFmtId="43" fontId="17" fillId="7" borderId="1" xfId="11" applyFont="1" applyFill="1" applyBorder="1" applyAlignment="1">
      <alignment horizontal="left" wrapText="1"/>
    </xf>
    <xf numFmtId="0" fontId="17" fillId="7" borderId="1" xfId="0" applyFont="1" applyFill="1" applyBorder="1" applyAlignment="1">
      <alignment horizontal="center" vertical="center" wrapText="1"/>
    </xf>
    <xf numFmtId="0" fontId="27" fillId="0" borderId="0" xfId="0" applyFont="1" applyAlignment="1">
      <alignment horizontal="center"/>
    </xf>
    <xf numFmtId="0" fontId="13" fillId="2" borderId="1" xfId="0" applyFont="1" applyFill="1" applyBorder="1" applyAlignment="1">
      <alignment horizontal="center" vertical="top" wrapText="1"/>
    </xf>
    <xf numFmtId="0" fontId="28" fillId="0" borderId="0" xfId="0" applyFont="1"/>
    <xf numFmtId="0" fontId="16" fillId="5" borderId="1" xfId="0" applyFont="1" applyFill="1" applyBorder="1" applyAlignment="1">
      <alignment horizontal="center" vertical="center" wrapText="1"/>
    </xf>
    <xf numFmtId="0" fontId="28" fillId="0" borderId="0" xfId="0" applyFont="1" applyAlignment="1">
      <alignment horizontal="center"/>
    </xf>
    <xf numFmtId="0" fontId="12" fillId="0" borderId="0" xfId="0" applyFont="1" applyAlignment="1">
      <alignment horizontal="center" vertical="center" wrapText="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4" fillId="2" borderId="0" xfId="0" applyFont="1" applyFill="1"/>
    <xf numFmtId="0" fontId="4" fillId="0" borderId="0" xfId="0" applyFont="1"/>
    <xf numFmtId="0" fontId="16" fillId="0" borderId="0" xfId="0" applyFont="1" applyAlignment="1">
      <alignment horizontal="center" vertical="top" wrapText="1"/>
    </xf>
    <xf numFmtId="0" fontId="18" fillId="0" borderId="0" xfId="0" applyFont="1" applyAlignment="1">
      <alignment horizontal="center" vertical="top" wrapText="1"/>
    </xf>
    <xf numFmtId="0" fontId="3" fillId="0" borderId="1" xfId="0" applyFont="1" applyFill="1" applyBorder="1"/>
    <xf numFmtId="0" fontId="15" fillId="0" borderId="1" xfId="0" applyFont="1" applyFill="1" applyBorder="1" applyAlignment="1">
      <alignment horizontal="center"/>
    </xf>
    <xf numFmtId="0" fontId="30" fillId="2" borderId="0" xfId="0" applyFont="1" applyFill="1"/>
    <xf numFmtId="0" fontId="30" fillId="0" borderId="0" xfId="0" applyFont="1"/>
    <xf numFmtId="0" fontId="31" fillId="0" borderId="0" xfId="0" applyFont="1" applyAlignment="1">
      <alignment horizontal="center"/>
    </xf>
    <xf numFmtId="0" fontId="32" fillId="0" borderId="0" xfId="0" applyFont="1" applyAlignment="1">
      <alignment horizontal="center"/>
    </xf>
    <xf numFmtId="0" fontId="31" fillId="0" borderId="0" xfId="0" applyFont="1"/>
    <xf numFmtId="0" fontId="17" fillId="4" borderId="4" xfId="0" applyFont="1" applyFill="1" applyBorder="1" applyAlignment="1">
      <alignment horizontal="center" wrapText="1"/>
    </xf>
    <xf numFmtId="0" fontId="17" fillId="7" borderId="4" xfId="0" applyFont="1" applyFill="1" applyBorder="1" applyAlignment="1">
      <alignment horizontal="center" wrapText="1"/>
    </xf>
    <xf numFmtId="0" fontId="14" fillId="6" borderId="1" xfId="0" applyFont="1" applyFill="1" applyBorder="1" applyAlignment="1">
      <alignment horizontal="left" vertical="center" wrapText="1"/>
    </xf>
    <xf numFmtId="0" fontId="18" fillId="5" borderId="1" xfId="0" applyFont="1" applyFill="1" applyBorder="1" applyAlignment="1">
      <alignment horizontal="center" vertical="center" wrapText="1"/>
    </xf>
    <xf numFmtId="0" fontId="14" fillId="6" borderId="1" xfId="0" applyFont="1" applyFill="1" applyBorder="1"/>
    <xf numFmtId="0" fontId="16"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5" fillId="2" borderId="1" xfId="0" applyFont="1" applyFill="1" applyBorder="1"/>
    <xf numFmtId="0" fontId="22" fillId="2" borderId="1" xfId="0" applyFont="1" applyFill="1" applyBorder="1"/>
    <xf numFmtId="0" fontId="17" fillId="10" borderId="1" xfId="0" applyFont="1" applyFill="1" applyBorder="1" applyAlignment="1">
      <alignment horizontal="center" vertical="center" wrapText="1"/>
    </xf>
    <xf numFmtId="43" fontId="17" fillId="10" borderId="1" xfId="11" applyFont="1" applyFill="1" applyBorder="1" applyAlignment="1">
      <alignment horizontal="left" wrapText="1"/>
    </xf>
    <xf numFmtId="43" fontId="14" fillId="10" borderId="1" xfId="0" applyNumberFormat="1" applyFont="1" applyFill="1" applyBorder="1"/>
    <xf numFmtId="0" fontId="16" fillId="10"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4" fillId="8" borderId="4" xfId="0" applyFont="1" applyFill="1" applyBorder="1" applyAlignment="1">
      <alignment horizontal="center" wrapText="1"/>
    </xf>
    <xf numFmtId="0" fontId="17" fillId="8" borderId="4" xfId="0" applyFont="1" applyFill="1" applyBorder="1" applyAlignment="1">
      <alignment horizontal="center" wrapText="1"/>
    </xf>
    <xf numFmtId="43" fontId="17" fillId="8" borderId="1" xfId="11" applyFont="1" applyFill="1" applyBorder="1" applyAlignment="1">
      <alignment horizontal="left" wrapText="1"/>
    </xf>
    <xf numFmtId="43" fontId="14" fillId="8" borderId="1" xfId="0" applyNumberFormat="1" applyFont="1" applyFill="1" applyBorder="1"/>
    <xf numFmtId="0" fontId="14" fillId="8" borderId="1" xfId="0" applyFont="1" applyFill="1" applyBorder="1" applyAlignment="1">
      <alignment horizontal="center" vertical="center" wrapText="1"/>
    </xf>
    <xf numFmtId="0" fontId="3" fillId="4" borderId="4" xfId="0" applyFont="1" applyFill="1" applyBorder="1" applyAlignment="1">
      <alignment horizontal="center" wrapText="1"/>
    </xf>
    <xf numFmtId="43" fontId="14" fillId="4" borderId="1" xfId="0" applyNumberFormat="1" applyFont="1" applyFill="1" applyBorder="1"/>
    <xf numFmtId="0" fontId="3" fillId="10" borderId="4" xfId="0" applyFont="1" applyFill="1" applyBorder="1" applyAlignment="1">
      <alignment horizontal="center" wrapText="1"/>
    </xf>
    <xf numFmtId="0" fontId="17" fillId="10" borderId="4" xfId="0" applyFont="1" applyFill="1" applyBorder="1" applyAlignment="1">
      <alignment horizontal="center" wrapText="1"/>
    </xf>
    <xf numFmtId="0" fontId="14" fillId="10" borderId="1" xfId="0" applyFont="1" applyFill="1" applyBorder="1" applyAlignment="1">
      <alignment horizontal="center" vertical="center" wrapText="1"/>
    </xf>
    <xf numFmtId="0" fontId="4" fillId="7" borderId="4" xfId="0" applyFont="1" applyFill="1" applyBorder="1" applyAlignment="1">
      <alignment horizontal="center" wrapText="1"/>
    </xf>
    <xf numFmtId="43" fontId="14" fillId="7" borderId="1" xfId="0" applyNumberFormat="1" applyFont="1" applyFill="1" applyBorder="1"/>
    <xf numFmtId="0" fontId="14" fillId="7"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11" borderId="4" xfId="0" applyFont="1" applyFill="1" applyBorder="1" applyAlignment="1">
      <alignment horizontal="center"/>
    </xf>
    <xf numFmtId="0" fontId="36" fillId="2" borderId="0" xfId="0" applyFont="1" applyFill="1"/>
    <xf numFmtId="0" fontId="37" fillId="2" borderId="0" xfId="0" applyFont="1" applyFill="1"/>
    <xf numFmtId="43" fontId="17" fillId="8" borderId="1" xfId="0" applyNumberFormat="1" applyFont="1" applyFill="1" applyBorder="1" applyAlignment="1">
      <alignment horizontal="center" vertical="center" wrapText="1"/>
    </xf>
    <xf numFmtId="43" fontId="17" fillId="3" borderId="1" xfId="0" applyNumberFormat="1" applyFont="1" applyFill="1" applyBorder="1" applyAlignment="1">
      <alignment horizontal="center" vertical="center" wrapText="1"/>
    </xf>
    <xf numFmtId="43" fontId="17" fillId="4" borderId="1" xfId="0" applyNumberFormat="1" applyFont="1" applyFill="1" applyBorder="1" applyAlignment="1">
      <alignment horizontal="center" vertical="center" wrapText="1"/>
    </xf>
    <xf numFmtId="43" fontId="17" fillId="10" borderId="1" xfId="0" applyNumberFormat="1" applyFont="1" applyFill="1" applyBorder="1" applyAlignment="1">
      <alignment horizontal="center" vertical="center" wrapText="1"/>
    </xf>
    <xf numFmtId="43" fontId="17" fillId="7"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30" fillId="0" borderId="0" xfId="0" applyFont="1" applyFill="1"/>
    <xf numFmtId="0" fontId="18" fillId="0" borderId="0" xfId="0" applyFont="1" applyAlignment="1">
      <alignment horizontal="justify" vertical="top" wrapText="1"/>
    </xf>
    <xf numFmtId="0" fontId="32" fillId="0" borderId="0" xfId="0" applyFont="1" applyAlignment="1">
      <alignment horizontal="justify" vertical="top"/>
    </xf>
    <xf numFmtId="0" fontId="13" fillId="2" borderId="4" xfId="0" applyFont="1" applyFill="1" applyBorder="1" applyAlignment="1">
      <alignment horizontal="justify" vertical="top" wrapText="1"/>
    </xf>
    <xf numFmtId="0" fontId="18" fillId="9" borderId="1" xfId="0" applyFont="1" applyFill="1" applyBorder="1" applyAlignment="1">
      <alignment horizontal="justify" vertical="top" wrapText="1"/>
    </xf>
    <xf numFmtId="0" fontId="27" fillId="0" borderId="0" xfId="0" applyFont="1" applyAlignment="1">
      <alignment horizontal="justify" vertical="top"/>
    </xf>
    <xf numFmtId="0" fontId="20" fillId="0" borderId="1" xfId="0" applyFont="1" applyFill="1" applyBorder="1" applyAlignment="1">
      <alignment horizontal="center" vertical="top" wrapText="1"/>
    </xf>
    <xf numFmtId="0" fontId="4" fillId="0" borderId="0" xfId="0" applyFont="1" applyFill="1"/>
    <xf numFmtId="0" fontId="39" fillId="4" borderId="4" xfId="0" applyFont="1" applyFill="1" applyBorder="1" applyAlignment="1">
      <alignment horizontal="center" wrapText="1"/>
    </xf>
    <xf numFmtId="43" fontId="17" fillId="4" borderId="1" xfId="0" applyNumberFormat="1" applyFont="1" applyFill="1" applyBorder="1"/>
    <xf numFmtId="0" fontId="20" fillId="2" borderId="4" xfId="0" applyFont="1" applyFill="1" applyBorder="1" applyAlignment="1">
      <alignment horizontal="justify" vertical="top" wrapText="1"/>
    </xf>
    <xf numFmtId="0" fontId="20" fillId="0" borderId="4" xfId="0" applyFont="1" applyFill="1" applyBorder="1" applyAlignment="1">
      <alignment horizontal="justify" vertical="top" wrapText="1"/>
    </xf>
    <xf numFmtId="0" fontId="2" fillId="0" borderId="1" xfId="0" applyFont="1" applyFill="1" applyBorder="1"/>
    <xf numFmtId="0" fontId="2" fillId="4" borderId="4" xfId="0" applyFont="1" applyFill="1" applyBorder="1" applyAlignment="1">
      <alignment horizontal="center" wrapText="1"/>
    </xf>
    <xf numFmtId="0" fontId="2" fillId="10" borderId="4" xfId="0" applyFont="1" applyFill="1" applyBorder="1" applyAlignment="1">
      <alignment horizontal="center" wrapText="1"/>
    </xf>
    <xf numFmtId="0" fontId="1" fillId="7" borderId="4" xfId="0" applyFont="1" applyFill="1" applyBorder="1" applyAlignment="1">
      <alignment horizontal="center" wrapText="1"/>
    </xf>
    <xf numFmtId="0" fontId="16" fillId="4" borderId="3"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23" fillId="10" borderId="1" xfId="0" applyFont="1" applyFill="1" applyBorder="1" applyAlignment="1">
      <alignment horizontal="center" vertical="center" wrapText="1"/>
    </xf>
    <xf numFmtId="0" fontId="38" fillId="10" borderId="1" xfId="0" applyFont="1" applyFill="1" applyBorder="1" applyAlignment="1">
      <alignment wrapText="1"/>
    </xf>
    <xf numFmtId="0" fontId="17" fillId="10" borderId="3"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24" fillId="4" borderId="6" xfId="0" applyFont="1" applyFill="1" applyBorder="1" applyAlignment="1">
      <alignment horizontal="center" vertical="center" wrapText="1"/>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0" fontId="0" fillId="4" borderId="0" xfId="0" applyFill="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26" fillId="10" borderId="3" xfId="0" applyFont="1" applyFill="1" applyBorder="1" applyAlignment="1">
      <alignment horizontal="center" vertical="center"/>
    </xf>
    <xf numFmtId="0" fontId="29" fillId="10" borderId="2" xfId="0" applyFont="1" applyFill="1" applyBorder="1" applyAlignment="1">
      <alignment horizontal="center" vertical="center"/>
    </xf>
    <xf numFmtId="0" fontId="17" fillId="8" borderId="3"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26" fillId="3" borderId="3" xfId="0" applyFont="1" applyFill="1" applyBorder="1" applyAlignment="1">
      <alignment horizontal="center" vertical="center"/>
    </xf>
    <xf numFmtId="0" fontId="29" fillId="0" borderId="2" xfId="0" applyFont="1" applyBorder="1" applyAlignment="1">
      <alignment horizontal="center" vertical="center"/>
    </xf>
    <xf numFmtId="0" fontId="16" fillId="8" borderId="3"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29" fillId="0" borderId="2" xfId="0" applyFont="1" applyBorder="1"/>
    <xf numFmtId="0" fontId="24" fillId="7" borderId="3" xfId="0" applyFont="1" applyFill="1" applyBorder="1" applyAlignment="1">
      <alignment horizontal="center" vertical="center" wrapText="1"/>
    </xf>
    <xf numFmtId="0" fontId="24" fillId="7" borderId="5"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2" xfId="0" applyFont="1" applyBorder="1" applyAlignment="1">
      <alignment horizontal="center" vertical="center" wrapText="1"/>
    </xf>
    <xf numFmtId="0" fontId="23" fillId="7" borderId="1" xfId="0" applyFont="1" applyFill="1" applyBorder="1" applyAlignment="1">
      <alignment horizontal="center" vertical="center" wrapText="1"/>
    </xf>
    <xf numFmtId="0" fontId="0" fillId="0" borderId="1" xfId="0" applyBorder="1" applyAlignment="1">
      <alignment horizontal="center" vertical="center" wrapText="1"/>
    </xf>
    <xf numFmtId="0" fontId="25" fillId="11" borderId="1" xfId="0" applyFont="1" applyFill="1"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xf numFmtId="0" fontId="33" fillId="7" borderId="3" xfId="0" applyFont="1" applyFill="1" applyBorder="1" applyAlignment="1">
      <alignment horizontal="center" vertical="center" wrapText="1"/>
    </xf>
    <xf numFmtId="0" fontId="33" fillId="7" borderId="5" xfId="0"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2" xfId="0" applyFont="1" applyBorder="1" applyAlignment="1">
      <alignment horizontal="center" vertical="center" wrapText="1"/>
    </xf>
    <xf numFmtId="0" fontId="40" fillId="12" borderId="3" xfId="0" applyFont="1" applyFill="1" applyBorder="1" applyAlignment="1">
      <alignment horizontal="left"/>
    </xf>
    <xf numFmtId="0" fontId="0" fillId="12" borderId="5" xfId="0" applyFill="1" applyBorder="1"/>
    <xf numFmtId="0" fontId="0" fillId="12" borderId="2" xfId="0" applyFill="1" applyBorder="1"/>
    <xf numFmtId="0" fontId="27" fillId="2" borderId="0" xfId="0" applyFont="1" applyFill="1"/>
    <xf numFmtId="0" fontId="40" fillId="12" borderId="1" xfId="0" applyFont="1" applyFill="1" applyBorder="1" applyAlignment="1">
      <alignment horizontal="center"/>
    </xf>
    <xf numFmtId="0" fontId="0" fillId="0" borderId="1" xfId="0" applyBorder="1" applyAlignment="1">
      <alignment horizontal="center"/>
    </xf>
    <xf numFmtId="0" fontId="0" fillId="0" borderId="6" xfId="0" applyBorder="1" applyAlignment="1">
      <alignment horizontal="left"/>
    </xf>
    <xf numFmtId="0" fontId="0" fillId="0" borderId="7" xfId="0" applyBorder="1" applyAlignment="1">
      <alignment horizontal="left"/>
    </xf>
    <xf numFmtId="43" fontId="0" fillId="12" borderId="1" xfId="11" applyFont="1" applyFill="1"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0" fillId="0" borderId="2" xfId="0" applyBorder="1" applyAlignment="1">
      <alignment horizontal="left"/>
    </xf>
    <xf numFmtId="43" fontId="0" fillId="12" borderId="2" xfId="11" applyFont="1" applyFill="1" applyBorder="1" applyAlignment="1">
      <alignment horizontal="left"/>
    </xf>
    <xf numFmtId="0" fontId="41" fillId="0" borderId="11" xfId="0" applyFont="1" applyBorder="1" applyAlignment="1">
      <alignment horizontal="left"/>
    </xf>
    <xf numFmtId="0" fontId="41" fillId="0" borderId="12" xfId="0" applyFont="1" applyBorder="1" applyAlignment="1">
      <alignment horizontal="left"/>
    </xf>
    <xf numFmtId="43" fontId="41" fillId="12" borderId="1" xfId="11" applyFont="1" applyFill="1" applyBorder="1" applyAlignment="1">
      <alignment horizontal="left"/>
    </xf>
    <xf numFmtId="0" fontId="42" fillId="0" borderId="3" xfId="0" applyFont="1" applyBorder="1" applyAlignment="1">
      <alignment horizontal="left"/>
    </xf>
    <xf numFmtId="0" fontId="42" fillId="0" borderId="5" xfId="0" applyFont="1" applyBorder="1" applyAlignment="1">
      <alignment horizontal="left"/>
    </xf>
    <xf numFmtId="43" fontId="42" fillId="12" borderId="1" xfId="11" applyFont="1" applyFill="1" applyBorder="1" applyAlignment="1">
      <alignment horizontal="left"/>
    </xf>
    <xf numFmtId="0" fontId="41" fillId="0" borderId="1" xfId="0" applyFont="1" applyBorder="1" applyAlignment="1">
      <alignment horizontal="left"/>
    </xf>
    <xf numFmtId="0" fontId="42" fillId="0" borderId="1" xfId="0" applyFont="1" applyBorder="1" applyAlignment="1">
      <alignment horizontal="left"/>
    </xf>
  </cellXfs>
  <cellStyles count="12">
    <cellStyle name="Comma" xfId="11" builtinId="3"/>
    <cellStyle name="Comma 2" xfId="4"/>
    <cellStyle name="Comma 2 2" xfId="5"/>
    <cellStyle name="Comma 3" xfId="6"/>
    <cellStyle name="Comma 4" xfId="3"/>
    <cellStyle name="Normal" xfId="0" builtinId="0"/>
    <cellStyle name="Normal 2" xfId="7"/>
    <cellStyle name="Normal 2 11" xfId="8"/>
    <cellStyle name="Normal 2 11 2" xfId="10"/>
    <cellStyle name="Normal 2 2" xfId="9"/>
    <cellStyle name="Normal 3" xfId="2"/>
    <cellStyle name="Percent 2" xfId="1"/>
  </cellStyles>
  <dxfs count="0"/>
  <tableStyles count="0" defaultTableStyle="TableStyleMedium2" defaultPivotStyle="PivotStyleLight16"/>
  <colors>
    <mruColors>
      <color rgb="FFFFFFCC"/>
      <color rgb="FFB8CCE4"/>
      <color rgb="FFCCFFCC"/>
      <color rgb="FF0000CC"/>
      <color rgb="FFEBF1DE"/>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84"/>
  <sheetViews>
    <sheetView showGridLines="0" tabSelected="1" zoomScale="90" zoomScaleNormal="90" workbookViewId="0">
      <pane xSplit="1" topLeftCell="B1" activePane="topRight" state="frozen"/>
      <selection pane="topRight" activeCell="I73" sqref="I73"/>
    </sheetView>
  </sheetViews>
  <sheetFormatPr defaultColWidth="8.88671875" defaultRowHeight="15" x14ac:dyDescent="0.25"/>
  <cols>
    <col min="1" max="1" width="13.5546875" style="2" customWidth="1"/>
    <col min="2" max="5" width="13.5546875" style="1" customWidth="1"/>
    <col min="6" max="6" width="13.5546875" style="21" customWidth="1"/>
    <col min="7" max="8" width="7.88671875" style="21" bestFit="1" customWidth="1"/>
    <col min="9" max="9" width="8" style="17" customWidth="1"/>
    <col min="10" max="10" width="36" style="79" hidden="1" customWidth="1"/>
    <col min="11" max="11" width="8.77734375" style="1" customWidth="1"/>
    <col min="12" max="12" width="8.21875" style="1" customWidth="1"/>
    <col min="13" max="13" width="14.77734375" style="1" bestFit="1" customWidth="1"/>
    <col min="14" max="17" width="14.77734375" style="1" customWidth="1"/>
    <col min="18" max="18" width="4.77734375" style="1" customWidth="1"/>
    <col min="19" max="19" width="4.5546875" style="1" bestFit="1" customWidth="1"/>
    <col min="20" max="20" width="4.33203125" style="1" customWidth="1"/>
    <col min="21" max="21" width="4.5546875" style="1" bestFit="1" customWidth="1"/>
    <col min="22" max="22" width="4.5546875" style="1" customWidth="1"/>
    <col min="23" max="23" width="4.5546875" style="1" bestFit="1" customWidth="1"/>
    <col min="24" max="24" width="4.21875" style="1" customWidth="1"/>
    <col min="25" max="25" width="4.5546875" style="1" bestFit="1" customWidth="1"/>
    <col min="26" max="26" width="14.77734375" style="1" bestFit="1" customWidth="1"/>
    <col min="27" max="27" width="16.33203125" style="1" bestFit="1" customWidth="1"/>
    <col min="28" max="28" width="14" style="1" bestFit="1" customWidth="1"/>
    <col min="29" max="29" width="15.21875" style="1" bestFit="1" customWidth="1"/>
    <col min="30" max="30" width="14.77734375" style="1" bestFit="1" customWidth="1"/>
    <col min="31" max="32" width="9.5546875" style="1" customWidth="1"/>
    <col min="33" max="33" width="19.21875" style="1" customWidth="1"/>
    <col min="34" max="34" width="18.44140625" style="1" customWidth="1"/>
    <col min="35" max="35" width="14" style="1" bestFit="1" customWidth="1"/>
    <col min="36" max="36" width="15.21875" style="1" bestFit="1" customWidth="1"/>
    <col min="37" max="37" width="14.77734375" style="1" bestFit="1" customWidth="1"/>
    <col min="38" max="39" width="12.88671875" style="1" bestFit="1" customWidth="1"/>
    <col min="40" max="40" width="14.77734375" style="19" bestFit="1" customWidth="1"/>
    <col min="41" max="41" width="16.77734375" style="19" customWidth="1"/>
    <col min="42" max="42" width="16.88671875" style="19" customWidth="1"/>
    <col min="43" max="43" width="16.21875" style="19" customWidth="1"/>
    <col min="44" max="44" width="14.77734375" style="19" customWidth="1"/>
    <col min="45" max="45" width="11.6640625" style="1" customWidth="1"/>
    <col min="46" max="46" width="12.21875" style="1" customWidth="1"/>
    <col min="47" max="47" width="14.77734375" style="19" bestFit="1" customWidth="1"/>
    <col min="48" max="48" width="18.109375" style="19" customWidth="1"/>
    <col min="49" max="51" width="14.77734375" style="19" customWidth="1"/>
    <col min="52" max="52" width="21.44140625" style="1" bestFit="1" customWidth="1"/>
    <col min="53" max="53" width="22.44140625" style="1" bestFit="1" customWidth="1"/>
    <col min="54" max="54" width="18.44140625" style="1" bestFit="1" customWidth="1"/>
    <col min="55" max="55" width="24.77734375" style="67" customWidth="1"/>
    <col min="56" max="16384" width="8.88671875" style="2"/>
  </cols>
  <sheetData>
    <row r="1" spans="1:55" s="3" customFormat="1" ht="33" customHeight="1" x14ac:dyDescent="0.25">
      <c r="A1" s="119" t="s">
        <v>18</v>
      </c>
      <c r="B1" s="123"/>
      <c r="E1" s="22"/>
      <c r="F1" s="23"/>
      <c r="G1" s="23"/>
      <c r="H1" s="23"/>
      <c r="I1" s="24"/>
      <c r="J1" s="75"/>
      <c r="K1" s="121" t="s">
        <v>43</v>
      </c>
      <c r="L1" s="122"/>
      <c r="M1" s="92" t="s">
        <v>42</v>
      </c>
      <c r="N1" s="93"/>
      <c r="O1" s="93"/>
      <c r="P1" s="93"/>
      <c r="Q1" s="93"/>
      <c r="R1" s="90" t="s">
        <v>4</v>
      </c>
      <c r="S1" s="91"/>
      <c r="T1" s="90" t="s">
        <v>7</v>
      </c>
      <c r="U1" s="91"/>
      <c r="V1" s="90" t="s">
        <v>6</v>
      </c>
      <c r="W1" s="91"/>
      <c r="X1" s="90" t="s">
        <v>5</v>
      </c>
      <c r="Y1" s="91"/>
      <c r="Z1" s="104" t="s">
        <v>41</v>
      </c>
      <c r="AA1" s="105"/>
      <c r="AB1" s="105"/>
      <c r="AC1" s="105"/>
      <c r="AD1" s="106"/>
      <c r="AE1" s="98" t="s">
        <v>44</v>
      </c>
      <c r="AF1" s="99"/>
      <c r="AG1" s="102" t="s">
        <v>45</v>
      </c>
      <c r="AH1" s="103"/>
      <c r="AI1" s="103"/>
      <c r="AJ1" s="103"/>
      <c r="AK1" s="103"/>
      <c r="AL1" s="128" t="s">
        <v>12</v>
      </c>
      <c r="AM1" s="128"/>
      <c r="AN1" s="128"/>
      <c r="AO1" s="128"/>
      <c r="AP1" s="128"/>
      <c r="AQ1" s="128"/>
      <c r="AR1" s="128"/>
      <c r="AS1" s="128"/>
      <c r="AT1" s="128"/>
      <c r="AU1" s="128"/>
      <c r="AV1" s="129"/>
      <c r="AW1" s="129"/>
      <c r="AX1" s="129"/>
      <c r="AY1" s="129"/>
      <c r="AZ1" s="130" t="s">
        <v>116</v>
      </c>
      <c r="BA1" s="131"/>
      <c r="BB1" s="131"/>
      <c r="BC1" s="132"/>
    </row>
    <row r="2" spans="1:55" s="25" customFormat="1" ht="27.75" customHeight="1" x14ac:dyDescent="0.25">
      <c r="A2" s="119" t="s">
        <v>19</v>
      </c>
      <c r="B2" s="120"/>
      <c r="C2" s="26"/>
      <c r="D2" s="26"/>
      <c r="E2" s="22"/>
      <c r="F2" s="23"/>
      <c r="G2" s="23"/>
      <c r="H2" s="23"/>
      <c r="I2" s="24"/>
      <c r="J2" s="75"/>
      <c r="K2" s="121" t="s">
        <v>20</v>
      </c>
      <c r="L2" s="122"/>
      <c r="M2" s="93"/>
      <c r="N2" s="93"/>
      <c r="O2" s="93"/>
      <c r="P2" s="93"/>
      <c r="Q2" s="93"/>
      <c r="R2" s="90" t="s">
        <v>21</v>
      </c>
      <c r="S2" s="91"/>
      <c r="T2" s="90" t="s">
        <v>21</v>
      </c>
      <c r="U2" s="91"/>
      <c r="V2" s="90" t="s">
        <v>21</v>
      </c>
      <c r="W2" s="91"/>
      <c r="X2" s="90" t="s">
        <v>21</v>
      </c>
      <c r="Y2" s="91"/>
      <c r="Z2" s="107"/>
      <c r="AA2" s="108"/>
      <c r="AB2" s="108"/>
      <c r="AC2" s="108"/>
      <c r="AD2" s="109"/>
      <c r="AE2" s="100"/>
      <c r="AF2" s="101"/>
      <c r="AG2" s="103"/>
      <c r="AH2" s="103"/>
      <c r="AI2" s="103"/>
      <c r="AJ2" s="103"/>
      <c r="AK2" s="103"/>
      <c r="AL2" s="133" t="s">
        <v>15</v>
      </c>
      <c r="AM2" s="134"/>
      <c r="AN2" s="134"/>
      <c r="AO2" s="135"/>
      <c r="AP2" s="135"/>
      <c r="AQ2" s="135"/>
      <c r="AR2" s="136"/>
      <c r="AS2" s="133" t="s">
        <v>22</v>
      </c>
      <c r="AT2" s="134"/>
      <c r="AU2" s="134"/>
      <c r="AV2" s="135"/>
      <c r="AW2" s="135"/>
      <c r="AX2" s="135"/>
      <c r="AY2" s="136"/>
      <c r="AZ2" s="131"/>
      <c r="BA2" s="131"/>
      <c r="BB2" s="131"/>
      <c r="BC2" s="132"/>
    </row>
    <row r="3" spans="1:55" s="25" customFormat="1" ht="15.75" customHeight="1" x14ac:dyDescent="0.25">
      <c r="A3" s="113" t="s">
        <v>53</v>
      </c>
      <c r="B3" s="114"/>
      <c r="C3" s="94" t="s">
        <v>54</v>
      </c>
      <c r="D3" s="95"/>
      <c r="E3" s="95"/>
      <c r="F3" s="27"/>
      <c r="G3" s="27"/>
      <c r="H3" s="27"/>
      <c r="I3" s="28"/>
      <c r="J3" s="75"/>
      <c r="K3" s="115" t="s">
        <v>0</v>
      </c>
      <c r="L3" s="116"/>
      <c r="M3" s="93"/>
      <c r="N3" s="93"/>
      <c r="O3" s="93"/>
      <c r="P3" s="93"/>
      <c r="Q3" s="93"/>
      <c r="R3" s="117" t="s">
        <v>1</v>
      </c>
      <c r="S3" s="118"/>
      <c r="T3" s="117" t="s">
        <v>1</v>
      </c>
      <c r="U3" s="118"/>
      <c r="V3" s="117" t="s">
        <v>1</v>
      </c>
      <c r="W3" s="118"/>
      <c r="X3" s="117" t="s">
        <v>1</v>
      </c>
      <c r="Y3" s="118"/>
      <c r="Z3" s="110"/>
      <c r="AA3" s="111"/>
      <c r="AB3" s="111"/>
      <c r="AC3" s="111"/>
      <c r="AD3" s="112"/>
      <c r="AE3" s="96" t="s">
        <v>1</v>
      </c>
      <c r="AF3" s="97"/>
      <c r="AG3" s="103"/>
      <c r="AH3" s="103"/>
      <c r="AI3" s="103"/>
      <c r="AJ3" s="103"/>
      <c r="AK3" s="103"/>
      <c r="AL3" s="133" t="s">
        <v>16</v>
      </c>
      <c r="AM3" s="134"/>
      <c r="AN3" s="134"/>
      <c r="AO3" s="135"/>
      <c r="AP3" s="135"/>
      <c r="AQ3" s="135"/>
      <c r="AR3" s="136"/>
      <c r="AS3" s="124" t="s">
        <v>16</v>
      </c>
      <c r="AT3" s="125"/>
      <c r="AU3" s="125"/>
      <c r="AV3" s="126"/>
      <c r="AW3" s="126"/>
      <c r="AX3" s="126"/>
      <c r="AY3" s="127"/>
      <c r="AZ3" s="131"/>
      <c r="BA3" s="131"/>
      <c r="BB3" s="131"/>
      <c r="BC3" s="132"/>
    </row>
    <row r="4" spans="1:55" s="31" customFormat="1" ht="15" customHeight="1" x14ac:dyDescent="0.15">
      <c r="B4" s="32"/>
      <c r="C4" s="32"/>
      <c r="D4" s="32"/>
      <c r="E4" s="74"/>
      <c r="F4" s="33"/>
      <c r="G4" s="33"/>
      <c r="H4" s="33"/>
      <c r="I4" s="34"/>
      <c r="J4" s="76"/>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5"/>
      <c r="AO4" s="35"/>
      <c r="AP4" s="35"/>
      <c r="AQ4" s="35"/>
      <c r="AR4" s="35"/>
      <c r="AS4" s="32"/>
      <c r="AT4" s="32"/>
      <c r="AU4" s="35"/>
      <c r="AV4" s="35"/>
      <c r="AW4" s="35"/>
      <c r="AX4" s="35"/>
      <c r="AY4" s="35"/>
      <c r="AZ4" s="32"/>
      <c r="BA4" s="32"/>
      <c r="BB4" s="32"/>
      <c r="BC4" s="66"/>
    </row>
    <row r="5" spans="1:55" s="25" customFormat="1" ht="90" x14ac:dyDescent="0.25">
      <c r="A5" s="4" t="s">
        <v>32</v>
      </c>
      <c r="B5" s="4" t="s">
        <v>52</v>
      </c>
      <c r="C5" s="4" t="s">
        <v>33</v>
      </c>
      <c r="D5" s="4" t="s">
        <v>37</v>
      </c>
      <c r="E5" s="4" t="s">
        <v>8</v>
      </c>
      <c r="F5" s="20" t="s">
        <v>17</v>
      </c>
      <c r="G5" s="20" t="s">
        <v>36</v>
      </c>
      <c r="H5" s="20" t="s">
        <v>34</v>
      </c>
      <c r="I5" s="39" t="s">
        <v>35</v>
      </c>
      <c r="J5" s="39" t="s">
        <v>109</v>
      </c>
      <c r="K5" s="49" t="s">
        <v>3</v>
      </c>
      <c r="L5" s="49" t="s">
        <v>2</v>
      </c>
      <c r="M5" s="50" t="s">
        <v>23</v>
      </c>
      <c r="N5" s="50" t="s">
        <v>46</v>
      </c>
      <c r="O5" s="50" t="s">
        <v>9</v>
      </c>
      <c r="P5" s="49" t="s">
        <v>10</v>
      </c>
      <c r="Q5" s="6" t="s">
        <v>38</v>
      </c>
      <c r="R5" s="7" t="s">
        <v>3</v>
      </c>
      <c r="S5" s="7" t="s">
        <v>2</v>
      </c>
      <c r="T5" s="7" t="s">
        <v>3</v>
      </c>
      <c r="U5" s="7" t="s">
        <v>2</v>
      </c>
      <c r="V5" s="7" t="s">
        <v>3</v>
      </c>
      <c r="W5" s="7" t="s">
        <v>2</v>
      </c>
      <c r="X5" s="7" t="s">
        <v>3</v>
      </c>
      <c r="Y5" s="7" t="s">
        <v>2</v>
      </c>
      <c r="Z5" s="8" t="s">
        <v>30</v>
      </c>
      <c r="AA5" s="8" t="s">
        <v>39</v>
      </c>
      <c r="AB5" s="8" t="s">
        <v>11</v>
      </c>
      <c r="AC5" s="7" t="s">
        <v>31</v>
      </c>
      <c r="AD5" s="6" t="s">
        <v>40</v>
      </c>
      <c r="AE5" s="48" t="s">
        <v>3</v>
      </c>
      <c r="AF5" s="48" t="s">
        <v>2</v>
      </c>
      <c r="AG5" s="45" t="s">
        <v>24</v>
      </c>
      <c r="AH5" s="45" t="s">
        <v>39</v>
      </c>
      <c r="AI5" s="45" t="s">
        <v>11</v>
      </c>
      <c r="AJ5" s="48" t="s">
        <v>31</v>
      </c>
      <c r="AK5" s="6" t="s">
        <v>40</v>
      </c>
      <c r="AL5" s="11" t="s">
        <v>13</v>
      </c>
      <c r="AM5" s="11" t="s">
        <v>14</v>
      </c>
      <c r="AN5" s="16" t="s">
        <v>25</v>
      </c>
      <c r="AO5" s="12" t="s">
        <v>26</v>
      </c>
      <c r="AP5" s="16" t="s">
        <v>48</v>
      </c>
      <c r="AQ5" s="11" t="s">
        <v>47</v>
      </c>
      <c r="AR5" s="6" t="s">
        <v>55</v>
      </c>
      <c r="AS5" s="11" t="s">
        <v>27</v>
      </c>
      <c r="AT5" s="11" t="s">
        <v>28</v>
      </c>
      <c r="AU5" s="16" t="s">
        <v>25</v>
      </c>
      <c r="AV5" s="12" t="s">
        <v>29</v>
      </c>
      <c r="AW5" s="16" t="s">
        <v>49</v>
      </c>
      <c r="AX5" s="11" t="s">
        <v>50</v>
      </c>
      <c r="AY5" s="6" t="s">
        <v>56</v>
      </c>
      <c r="AZ5" s="64" t="s">
        <v>58</v>
      </c>
      <c r="BA5" s="64" t="s">
        <v>57</v>
      </c>
      <c r="BB5" s="64" t="s">
        <v>59</v>
      </c>
      <c r="BC5" s="14" t="s">
        <v>115</v>
      </c>
    </row>
    <row r="6" spans="1:55" s="25" customFormat="1" ht="15.75" x14ac:dyDescent="0.25">
      <c r="A6" s="43" t="s">
        <v>60</v>
      </c>
      <c r="B6" s="30">
        <v>50499</v>
      </c>
      <c r="C6" s="30" t="s">
        <v>61</v>
      </c>
      <c r="D6" s="30" t="s">
        <v>62</v>
      </c>
      <c r="E6" s="86" t="s">
        <v>63</v>
      </c>
      <c r="F6" s="5" t="s">
        <v>64</v>
      </c>
      <c r="G6" s="5">
        <v>0</v>
      </c>
      <c r="H6" s="5">
        <v>0</v>
      </c>
      <c r="I6" s="18">
        <v>1</v>
      </c>
      <c r="J6" s="84" t="s">
        <v>110</v>
      </c>
      <c r="K6" s="51">
        <v>0</v>
      </c>
      <c r="L6" s="51">
        <v>0</v>
      </c>
      <c r="M6" s="52">
        <f t="shared" ref="M6" si="0">SUM(K6:L6)</f>
        <v>0</v>
      </c>
      <c r="N6" s="53">
        <v>0</v>
      </c>
      <c r="O6" s="53">
        <v>0</v>
      </c>
      <c r="P6" s="54">
        <f>O6*M6</f>
        <v>0</v>
      </c>
      <c r="Q6" s="13">
        <f>P6*12</f>
        <v>0</v>
      </c>
      <c r="R6" s="87">
        <v>0</v>
      </c>
      <c r="S6" s="87">
        <v>0</v>
      </c>
      <c r="T6" s="87">
        <v>1</v>
      </c>
      <c r="U6" s="87">
        <v>1</v>
      </c>
      <c r="V6" s="87">
        <v>0</v>
      </c>
      <c r="W6" s="87">
        <v>0</v>
      </c>
      <c r="X6" s="87">
        <v>0</v>
      </c>
      <c r="Y6" s="87">
        <v>0</v>
      </c>
      <c r="Z6" s="36">
        <f t="shared" ref="Z6" si="1">SUM(R6:Y6)</f>
        <v>2</v>
      </c>
      <c r="AA6" s="9">
        <v>0</v>
      </c>
      <c r="AB6" s="9">
        <v>0</v>
      </c>
      <c r="AC6" s="57">
        <f>AB6*Z6</f>
        <v>0</v>
      </c>
      <c r="AD6" s="13">
        <f>AC6*12</f>
        <v>0</v>
      </c>
      <c r="AE6" s="88">
        <v>1</v>
      </c>
      <c r="AF6" s="88">
        <v>1</v>
      </c>
      <c r="AG6" s="59">
        <f t="shared" ref="AG6" si="2">SUM(AE6:AF6)</f>
        <v>2</v>
      </c>
      <c r="AH6" s="46">
        <v>0</v>
      </c>
      <c r="AI6" s="46">
        <v>0</v>
      </c>
      <c r="AJ6" s="47">
        <f>AI6*AG6</f>
        <v>0</v>
      </c>
      <c r="AK6" s="13">
        <f>AJ6*12</f>
        <v>0</v>
      </c>
      <c r="AL6" s="89">
        <v>0</v>
      </c>
      <c r="AM6" s="89">
        <v>0</v>
      </c>
      <c r="AN6" s="37">
        <f t="shared" ref="AN6" si="3">SUM(AL6:AM6)</f>
        <v>0</v>
      </c>
      <c r="AO6" s="15">
        <v>0</v>
      </c>
      <c r="AP6" s="15">
        <v>0</v>
      </c>
      <c r="AQ6" s="62">
        <f>AP6*AN6</f>
        <v>0</v>
      </c>
      <c r="AR6" s="13">
        <f>AQ6*12</f>
        <v>0</v>
      </c>
      <c r="AS6" s="89">
        <v>0</v>
      </c>
      <c r="AT6" s="89">
        <v>0</v>
      </c>
      <c r="AU6" s="37">
        <f t="shared" ref="AU6" si="4">SUM(AS6:AT6)</f>
        <v>0</v>
      </c>
      <c r="AV6" s="15">
        <v>0</v>
      </c>
      <c r="AW6" s="15">
        <v>0</v>
      </c>
      <c r="AX6" s="62">
        <f t="shared" ref="AX6" si="5">AW6*AU6</f>
        <v>0</v>
      </c>
      <c r="AY6" s="13">
        <f t="shared" ref="AY6" si="6">AX6*12</f>
        <v>0</v>
      </c>
      <c r="AZ6" s="65">
        <f t="shared" ref="AZ6:AZ47" si="7">M6+Z6+AG6</f>
        <v>4</v>
      </c>
      <c r="BA6" s="65">
        <f>AN6+AU6</f>
        <v>0</v>
      </c>
      <c r="BB6" s="65">
        <f t="shared" ref="BB6" si="8">SUM(AZ6:BA6)</f>
        <v>4</v>
      </c>
      <c r="BC6" s="13">
        <f t="shared" ref="BC6:BC47" si="9">Q6+AD6+AK6+AR6+AY6</f>
        <v>0</v>
      </c>
    </row>
    <row r="7" spans="1:55" s="25" customFormat="1" ht="15.75" x14ac:dyDescent="0.25">
      <c r="A7" s="44" t="s">
        <v>65</v>
      </c>
      <c r="B7" s="30">
        <v>90605</v>
      </c>
      <c r="C7" s="30" t="s">
        <v>61</v>
      </c>
      <c r="D7" s="30" t="s">
        <v>62</v>
      </c>
      <c r="E7" s="86" t="s">
        <v>63</v>
      </c>
      <c r="F7" s="5" t="s">
        <v>64</v>
      </c>
      <c r="G7" s="5">
        <v>0</v>
      </c>
      <c r="H7" s="5">
        <v>0</v>
      </c>
      <c r="I7" s="18">
        <v>1</v>
      </c>
      <c r="J7" s="84" t="s">
        <v>110</v>
      </c>
      <c r="K7" s="51">
        <v>0</v>
      </c>
      <c r="L7" s="51">
        <v>0</v>
      </c>
      <c r="M7" s="52">
        <f t="shared" ref="M7:M47" si="10">SUM(K7:L7)</f>
        <v>0</v>
      </c>
      <c r="N7" s="53">
        <v>0</v>
      </c>
      <c r="O7" s="53">
        <v>0</v>
      </c>
      <c r="P7" s="54">
        <f t="shared" ref="P7:P47" si="11">O7*M7</f>
        <v>0</v>
      </c>
      <c r="Q7" s="13">
        <f t="shared" ref="Q7:Q47" si="12">P7*12</f>
        <v>0</v>
      </c>
      <c r="R7" s="87">
        <v>0</v>
      </c>
      <c r="S7" s="87">
        <v>0</v>
      </c>
      <c r="T7" s="87">
        <v>0</v>
      </c>
      <c r="U7" s="87">
        <v>1</v>
      </c>
      <c r="V7" s="87">
        <v>0</v>
      </c>
      <c r="W7" s="87">
        <v>0</v>
      </c>
      <c r="X7" s="87">
        <v>0</v>
      </c>
      <c r="Y7" s="87">
        <v>0</v>
      </c>
      <c r="Z7" s="36">
        <f t="shared" ref="Z7:Z47" si="13">SUM(R7:Y7)</f>
        <v>1</v>
      </c>
      <c r="AA7" s="9">
        <v>0</v>
      </c>
      <c r="AB7" s="9">
        <v>0</v>
      </c>
      <c r="AC7" s="57">
        <f t="shared" ref="AC7:AC47" si="14">AB7*Z7</f>
        <v>0</v>
      </c>
      <c r="AD7" s="13">
        <f t="shared" ref="AD7:AD47" si="15">AC7*12</f>
        <v>0</v>
      </c>
      <c r="AE7" s="88">
        <v>1</v>
      </c>
      <c r="AF7" s="88">
        <v>1</v>
      </c>
      <c r="AG7" s="59">
        <f t="shared" ref="AG7:AG47" si="16">SUM(AE7:AF7)</f>
        <v>2</v>
      </c>
      <c r="AH7" s="46">
        <v>0</v>
      </c>
      <c r="AI7" s="46">
        <v>0</v>
      </c>
      <c r="AJ7" s="47">
        <f t="shared" ref="AJ7:AJ47" si="17">AI7*AG7</f>
        <v>0</v>
      </c>
      <c r="AK7" s="13">
        <f t="shared" ref="AK7:AK47" si="18">AJ7*12</f>
        <v>0</v>
      </c>
      <c r="AL7" s="89">
        <v>0</v>
      </c>
      <c r="AM7" s="89">
        <v>0</v>
      </c>
      <c r="AN7" s="37">
        <f t="shared" ref="AN7:AN47" si="19">SUM(AL7:AM7)</f>
        <v>0</v>
      </c>
      <c r="AO7" s="15">
        <v>0</v>
      </c>
      <c r="AP7" s="15">
        <v>0</v>
      </c>
      <c r="AQ7" s="62">
        <f t="shared" ref="AQ7:AQ47" si="20">AP7*AN7</f>
        <v>0</v>
      </c>
      <c r="AR7" s="13">
        <f t="shared" ref="AR7:AR47" si="21">AQ7*12</f>
        <v>0</v>
      </c>
      <c r="AS7" s="89">
        <v>0</v>
      </c>
      <c r="AT7" s="89">
        <v>0</v>
      </c>
      <c r="AU7" s="37">
        <f t="shared" ref="AU7:AU47" si="22">SUM(AS7:AT7)</f>
        <v>0</v>
      </c>
      <c r="AV7" s="15">
        <v>0</v>
      </c>
      <c r="AW7" s="15">
        <v>0</v>
      </c>
      <c r="AX7" s="62">
        <f t="shared" ref="AX7:AX47" si="23">AW7*AU7</f>
        <v>0</v>
      </c>
      <c r="AY7" s="13">
        <f t="shared" ref="AY7:AY47" si="24">AX7*12</f>
        <v>0</v>
      </c>
      <c r="AZ7" s="65">
        <f t="shared" si="7"/>
        <v>3</v>
      </c>
      <c r="BA7" s="65">
        <f t="shared" ref="BA7:BA47" si="25">AN7+AU7</f>
        <v>0</v>
      </c>
      <c r="BB7" s="65">
        <f t="shared" ref="BB7:BB47" si="26">SUM(AZ7:BA7)</f>
        <v>3</v>
      </c>
      <c r="BC7" s="13">
        <f t="shared" si="9"/>
        <v>0</v>
      </c>
    </row>
    <row r="8" spans="1:55" s="25" customFormat="1" ht="15.75" x14ac:dyDescent="0.25">
      <c r="A8" s="43" t="s">
        <v>66</v>
      </c>
      <c r="B8" s="30">
        <v>51338</v>
      </c>
      <c r="C8" s="30" t="s">
        <v>61</v>
      </c>
      <c r="D8" s="30" t="s">
        <v>67</v>
      </c>
      <c r="E8" s="86" t="s">
        <v>63</v>
      </c>
      <c r="F8" s="5" t="s">
        <v>64</v>
      </c>
      <c r="G8" s="5">
        <v>0</v>
      </c>
      <c r="H8" s="5">
        <v>0</v>
      </c>
      <c r="I8" s="18">
        <v>1</v>
      </c>
      <c r="J8" s="84" t="s">
        <v>110</v>
      </c>
      <c r="K8" s="51">
        <v>0</v>
      </c>
      <c r="L8" s="51">
        <v>0</v>
      </c>
      <c r="M8" s="52">
        <f t="shared" si="10"/>
        <v>0</v>
      </c>
      <c r="N8" s="53">
        <v>0</v>
      </c>
      <c r="O8" s="53">
        <v>0</v>
      </c>
      <c r="P8" s="54">
        <f t="shared" si="11"/>
        <v>0</v>
      </c>
      <c r="Q8" s="13">
        <f t="shared" si="12"/>
        <v>0</v>
      </c>
      <c r="R8" s="87">
        <v>0</v>
      </c>
      <c r="S8" s="87">
        <v>0</v>
      </c>
      <c r="T8" s="87">
        <v>0</v>
      </c>
      <c r="U8" s="87">
        <v>1</v>
      </c>
      <c r="V8" s="87">
        <v>0</v>
      </c>
      <c r="W8" s="87">
        <v>0</v>
      </c>
      <c r="X8" s="87">
        <v>0</v>
      </c>
      <c r="Y8" s="87">
        <v>0</v>
      </c>
      <c r="Z8" s="36">
        <f t="shared" si="13"/>
        <v>1</v>
      </c>
      <c r="AA8" s="9">
        <v>0</v>
      </c>
      <c r="AB8" s="9">
        <v>0</v>
      </c>
      <c r="AC8" s="57">
        <f t="shared" si="14"/>
        <v>0</v>
      </c>
      <c r="AD8" s="13">
        <f t="shared" si="15"/>
        <v>0</v>
      </c>
      <c r="AE8" s="88">
        <v>1</v>
      </c>
      <c r="AF8" s="88">
        <v>1</v>
      </c>
      <c r="AG8" s="59">
        <f t="shared" si="16"/>
        <v>2</v>
      </c>
      <c r="AH8" s="46">
        <v>0</v>
      </c>
      <c r="AI8" s="46">
        <v>0</v>
      </c>
      <c r="AJ8" s="47">
        <f t="shared" si="17"/>
        <v>0</v>
      </c>
      <c r="AK8" s="13">
        <f t="shared" si="18"/>
        <v>0</v>
      </c>
      <c r="AL8" s="89">
        <v>0</v>
      </c>
      <c r="AM8" s="89">
        <v>0</v>
      </c>
      <c r="AN8" s="37">
        <f t="shared" si="19"/>
        <v>0</v>
      </c>
      <c r="AO8" s="15">
        <v>0</v>
      </c>
      <c r="AP8" s="15">
        <v>0</v>
      </c>
      <c r="AQ8" s="62">
        <f t="shared" si="20"/>
        <v>0</v>
      </c>
      <c r="AR8" s="13">
        <f t="shared" si="21"/>
        <v>0</v>
      </c>
      <c r="AS8" s="89">
        <v>0</v>
      </c>
      <c r="AT8" s="89">
        <v>0</v>
      </c>
      <c r="AU8" s="37">
        <f t="shared" si="22"/>
        <v>0</v>
      </c>
      <c r="AV8" s="15">
        <v>0</v>
      </c>
      <c r="AW8" s="15">
        <v>0</v>
      </c>
      <c r="AX8" s="62">
        <f t="shared" si="23"/>
        <v>0</v>
      </c>
      <c r="AY8" s="13">
        <f t="shared" si="24"/>
        <v>0</v>
      </c>
      <c r="AZ8" s="65">
        <f t="shared" si="7"/>
        <v>3</v>
      </c>
      <c r="BA8" s="65">
        <f t="shared" si="25"/>
        <v>0</v>
      </c>
      <c r="BB8" s="65">
        <f t="shared" si="26"/>
        <v>3</v>
      </c>
      <c r="BC8" s="13">
        <f t="shared" si="9"/>
        <v>0</v>
      </c>
    </row>
    <row r="9" spans="1:55" s="25" customFormat="1" ht="15.75" x14ac:dyDescent="0.25">
      <c r="A9" s="43" t="s">
        <v>68</v>
      </c>
      <c r="B9" s="30">
        <v>51965</v>
      </c>
      <c r="C9" s="30" t="s">
        <v>61</v>
      </c>
      <c r="D9" s="30" t="s">
        <v>62</v>
      </c>
      <c r="E9" s="86" t="s">
        <v>63</v>
      </c>
      <c r="F9" s="5" t="s">
        <v>64</v>
      </c>
      <c r="G9" s="5">
        <v>0</v>
      </c>
      <c r="H9" s="5">
        <v>0</v>
      </c>
      <c r="I9" s="18">
        <v>1</v>
      </c>
      <c r="J9" s="84" t="s">
        <v>110</v>
      </c>
      <c r="K9" s="51">
        <v>0</v>
      </c>
      <c r="L9" s="51">
        <v>0</v>
      </c>
      <c r="M9" s="52">
        <f t="shared" si="10"/>
        <v>0</v>
      </c>
      <c r="N9" s="53">
        <v>0</v>
      </c>
      <c r="O9" s="53">
        <v>0</v>
      </c>
      <c r="P9" s="54">
        <f t="shared" si="11"/>
        <v>0</v>
      </c>
      <c r="Q9" s="13">
        <f t="shared" si="12"/>
        <v>0</v>
      </c>
      <c r="R9" s="87">
        <v>0</v>
      </c>
      <c r="S9" s="87">
        <v>0</v>
      </c>
      <c r="T9" s="87">
        <v>0</v>
      </c>
      <c r="U9" s="87">
        <v>1</v>
      </c>
      <c r="V9" s="87">
        <v>0</v>
      </c>
      <c r="W9" s="87">
        <v>0</v>
      </c>
      <c r="X9" s="87">
        <v>0</v>
      </c>
      <c r="Y9" s="87">
        <v>0</v>
      </c>
      <c r="Z9" s="36">
        <f t="shared" si="13"/>
        <v>1</v>
      </c>
      <c r="AA9" s="9">
        <v>0</v>
      </c>
      <c r="AB9" s="9">
        <v>0</v>
      </c>
      <c r="AC9" s="57">
        <f t="shared" si="14"/>
        <v>0</v>
      </c>
      <c r="AD9" s="13">
        <f t="shared" si="15"/>
        <v>0</v>
      </c>
      <c r="AE9" s="88">
        <v>1</v>
      </c>
      <c r="AF9" s="88">
        <v>1</v>
      </c>
      <c r="AG9" s="59">
        <f t="shared" si="16"/>
        <v>2</v>
      </c>
      <c r="AH9" s="46">
        <v>0</v>
      </c>
      <c r="AI9" s="46">
        <v>0</v>
      </c>
      <c r="AJ9" s="47">
        <f t="shared" si="17"/>
        <v>0</v>
      </c>
      <c r="AK9" s="13">
        <f t="shared" si="18"/>
        <v>0</v>
      </c>
      <c r="AL9" s="89">
        <v>0</v>
      </c>
      <c r="AM9" s="89">
        <v>0</v>
      </c>
      <c r="AN9" s="37">
        <f t="shared" si="19"/>
        <v>0</v>
      </c>
      <c r="AO9" s="15">
        <v>0</v>
      </c>
      <c r="AP9" s="15">
        <v>0</v>
      </c>
      <c r="AQ9" s="62">
        <f t="shared" si="20"/>
        <v>0</v>
      </c>
      <c r="AR9" s="13">
        <f t="shared" si="21"/>
        <v>0</v>
      </c>
      <c r="AS9" s="89">
        <v>0</v>
      </c>
      <c r="AT9" s="89">
        <v>0</v>
      </c>
      <c r="AU9" s="37">
        <f t="shared" si="22"/>
        <v>0</v>
      </c>
      <c r="AV9" s="15">
        <v>0</v>
      </c>
      <c r="AW9" s="15">
        <v>0</v>
      </c>
      <c r="AX9" s="62">
        <f t="shared" si="23"/>
        <v>0</v>
      </c>
      <c r="AY9" s="13">
        <f t="shared" si="24"/>
        <v>0</v>
      </c>
      <c r="AZ9" s="65">
        <f t="shared" si="7"/>
        <v>3</v>
      </c>
      <c r="BA9" s="65">
        <f t="shared" si="25"/>
        <v>0</v>
      </c>
      <c r="BB9" s="65">
        <f t="shared" si="26"/>
        <v>3</v>
      </c>
      <c r="BC9" s="13">
        <f t="shared" si="9"/>
        <v>0</v>
      </c>
    </row>
    <row r="10" spans="1:55" s="25" customFormat="1" ht="15.75" x14ac:dyDescent="0.25">
      <c r="A10" s="44" t="s">
        <v>69</v>
      </c>
      <c r="B10" s="30">
        <v>52032</v>
      </c>
      <c r="C10" s="30" t="s">
        <v>61</v>
      </c>
      <c r="D10" s="30" t="s">
        <v>67</v>
      </c>
      <c r="E10" s="86" t="s">
        <v>63</v>
      </c>
      <c r="F10" s="5" t="s">
        <v>64</v>
      </c>
      <c r="G10" s="5">
        <v>0</v>
      </c>
      <c r="H10" s="5">
        <v>0</v>
      </c>
      <c r="I10" s="18">
        <v>1</v>
      </c>
      <c r="J10" s="84" t="s">
        <v>110</v>
      </c>
      <c r="K10" s="51">
        <v>0</v>
      </c>
      <c r="L10" s="51">
        <v>0</v>
      </c>
      <c r="M10" s="52">
        <f t="shared" si="10"/>
        <v>0</v>
      </c>
      <c r="N10" s="53">
        <v>0</v>
      </c>
      <c r="O10" s="53">
        <v>0</v>
      </c>
      <c r="P10" s="54">
        <f t="shared" si="11"/>
        <v>0</v>
      </c>
      <c r="Q10" s="13">
        <f t="shared" si="12"/>
        <v>0</v>
      </c>
      <c r="R10" s="87">
        <v>0</v>
      </c>
      <c r="S10" s="87">
        <v>0</v>
      </c>
      <c r="T10" s="87">
        <v>0</v>
      </c>
      <c r="U10" s="87">
        <v>1</v>
      </c>
      <c r="V10" s="87">
        <v>0</v>
      </c>
      <c r="W10" s="87">
        <v>0</v>
      </c>
      <c r="X10" s="87">
        <v>0</v>
      </c>
      <c r="Y10" s="87">
        <v>0</v>
      </c>
      <c r="Z10" s="36">
        <f t="shared" si="13"/>
        <v>1</v>
      </c>
      <c r="AA10" s="9">
        <v>0</v>
      </c>
      <c r="AB10" s="9">
        <v>0</v>
      </c>
      <c r="AC10" s="57">
        <f t="shared" si="14"/>
        <v>0</v>
      </c>
      <c r="AD10" s="13">
        <f t="shared" si="15"/>
        <v>0</v>
      </c>
      <c r="AE10" s="88">
        <v>1</v>
      </c>
      <c r="AF10" s="88">
        <v>1</v>
      </c>
      <c r="AG10" s="59">
        <f t="shared" si="16"/>
        <v>2</v>
      </c>
      <c r="AH10" s="46">
        <v>0</v>
      </c>
      <c r="AI10" s="46">
        <v>0</v>
      </c>
      <c r="AJ10" s="47">
        <f t="shared" si="17"/>
        <v>0</v>
      </c>
      <c r="AK10" s="13">
        <f t="shared" si="18"/>
        <v>0</v>
      </c>
      <c r="AL10" s="89">
        <v>0</v>
      </c>
      <c r="AM10" s="89">
        <v>0</v>
      </c>
      <c r="AN10" s="37">
        <f t="shared" si="19"/>
        <v>0</v>
      </c>
      <c r="AO10" s="15">
        <v>0</v>
      </c>
      <c r="AP10" s="15">
        <v>0</v>
      </c>
      <c r="AQ10" s="62">
        <f t="shared" si="20"/>
        <v>0</v>
      </c>
      <c r="AR10" s="13">
        <f t="shared" si="21"/>
        <v>0</v>
      </c>
      <c r="AS10" s="89">
        <v>0</v>
      </c>
      <c r="AT10" s="89">
        <v>0</v>
      </c>
      <c r="AU10" s="37">
        <f t="shared" si="22"/>
        <v>0</v>
      </c>
      <c r="AV10" s="15">
        <v>0</v>
      </c>
      <c r="AW10" s="15">
        <v>0</v>
      </c>
      <c r="AX10" s="62">
        <f t="shared" si="23"/>
        <v>0</v>
      </c>
      <c r="AY10" s="13">
        <f t="shared" si="24"/>
        <v>0</v>
      </c>
      <c r="AZ10" s="65">
        <f t="shared" si="7"/>
        <v>3</v>
      </c>
      <c r="BA10" s="65">
        <f t="shared" si="25"/>
        <v>0</v>
      </c>
      <c r="BB10" s="65">
        <f t="shared" si="26"/>
        <v>3</v>
      </c>
      <c r="BC10" s="13">
        <f t="shared" si="9"/>
        <v>0</v>
      </c>
    </row>
    <row r="11" spans="1:55" s="25" customFormat="1" ht="15.75" x14ac:dyDescent="0.25">
      <c r="A11" s="43" t="s">
        <v>70</v>
      </c>
      <c r="B11" s="30">
        <v>52313</v>
      </c>
      <c r="C11" s="30" t="s">
        <v>61</v>
      </c>
      <c r="D11" s="30" t="s">
        <v>62</v>
      </c>
      <c r="E11" s="86" t="s">
        <v>63</v>
      </c>
      <c r="F11" s="5" t="s">
        <v>64</v>
      </c>
      <c r="G11" s="5">
        <v>0</v>
      </c>
      <c r="H11" s="5">
        <v>0</v>
      </c>
      <c r="I11" s="18">
        <v>1</v>
      </c>
      <c r="J11" s="84" t="s">
        <v>110</v>
      </c>
      <c r="K11" s="51">
        <v>0</v>
      </c>
      <c r="L11" s="51">
        <v>0</v>
      </c>
      <c r="M11" s="52">
        <f t="shared" si="10"/>
        <v>0</v>
      </c>
      <c r="N11" s="53">
        <v>0</v>
      </c>
      <c r="O11" s="53">
        <v>0</v>
      </c>
      <c r="P11" s="54">
        <f t="shared" si="11"/>
        <v>0</v>
      </c>
      <c r="Q11" s="13">
        <f t="shared" si="12"/>
        <v>0</v>
      </c>
      <c r="R11" s="87">
        <v>0</v>
      </c>
      <c r="S11" s="87">
        <v>0</v>
      </c>
      <c r="T11" s="87">
        <v>1</v>
      </c>
      <c r="U11" s="87">
        <v>1</v>
      </c>
      <c r="V11" s="87">
        <v>0</v>
      </c>
      <c r="W11" s="87">
        <v>0</v>
      </c>
      <c r="X11" s="87">
        <v>0</v>
      </c>
      <c r="Y11" s="87">
        <v>0</v>
      </c>
      <c r="Z11" s="36">
        <f t="shared" si="13"/>
        <v>2</v>
      </c>
      <c r="AA11" s="9">
        <v>0</v>
      </c>
      <c r="AB11" s="9">
        <v>0</v>
      </c>
      <c r="AC11" s="57">
        <f t="shared" si="14"/>
        <v>0</v>
      </c>
      <c r="AD11" s="13">
        <f t="shared" si="15"/>
        <v>0</v>
      </c>
      <c r="AE11" s="88">
        <v>1</v>
      </c>
      <c r="AF11" s="88">
        <v>1</v>
      </c>
      <c r="AG11" s="59">
        <f t="shared" si="16"/>
        <v>2</v>
      </c>
      <c r="AH11" s="46">
        <v>0</v>
      </c>
      <c r="AI11" s="46">
        <v>0</v>
      </c>
      <c r="AJ11" s="47">
        <f t="shared" si="17"/>
        <v>0</v>
      </c>
      <c r="AK11" s="13">
        <f t="shared" si="18"/>
        <v>0</v>
      </c>
      <c r="AL11" s="89">
        <v>0</v>
      </c>
      <c r="AM11" s="89">
        <v>0</v>
      </c>
      <c r="AN11" s="37">
        <f t="shared" si="19"/>
        <v>0</v>
      </c>
      <c r="AO11" s="15">
        <v>0</v>
      </c>
      <c r="AP11" s="15">
        <v>0</v>
      </c>
      <c r="AQ11" s="62">
        <f t="shared" si="20"/>
        <v>0</v>
      </c>
      <c r="AR11" s="13">
        <f t="shared" si="21"/>
        <v>0</v>
      </c>
      <c r="AS11" s="89">
        <v>0</v>
      </c>
      <c r="AT11" s="89">
        <v>0</v>
      </c>
      <c r="AU11" s="37">
        <f t="shared" si="22"/>
        <v>0</v>
      </c>
      <c r="AV11" s="15">
        <v>0</v>
      </c>
      <c r="AW11" s="15">
        <v>0</v>
      </c>
      <c r="AX11" s="62">
        <f t="shared" si="23"/>
        <v>0</v>
      </c>
      <c r="AY11" s="13">
        <f t="shared" si="24"/>
        <v>0</v>
      </c>
      <c r="AZ11" s="65">
        <f t="shared" si="7"/>
        <v>4</v>
      </c>
      <c r="BA11" s="65">
        <f t="shared" si="25"/>
        <v>0</v>
      </c>
      <c r="BB11" s="65">
        <f t="shared" si="26"/>
        <v>4</v>
      </c>
      <c r="BC11" s="13">
        <f t="shared" si="9"/>
        <v>0</v>
      </c>
    </row>
    <row r="12" spans="1:55" s="25" customFormat="1" ht="15.75" x14ac:dyDescent="0.25">
      <c r="A12" s="43" t="s">
        <v>71</v>
      </c>
      <c r="B12" s="30">
        <v>52388</v>
      </c>
      <c r="C12" s="30" t="s">
        <v>61</v>
      </c>
      <c r="D12" s="30" t="s">
        <v>62</v>
      </c>
      <c r="E12" s="86" t="s">
        <v>63</v>
      </c>
      <c r="F12" s="5" t="s">
        <v>64</v>
      </c>
      <c r="G12" s="5">
        <v>0</v>
      </c>
      <c r="H12" s="5">
        <v>0</v>
      </c>
      <c r="I12" s="18">
        <v>1</v>
      </c>
      <c r="J12" s="84" t="s">
        <v>110</v>
      </c>
      <c r="K12" s="51">
        <v>0</v>
      </c>
      <c r="L12" s="51">
        <v>0</v>
      </c>
      <c r="M12" s="52">
        <f t="shared" si="10"/>
        <v>0</v>
      </c>
      <c r="N12" s="53">
        <v>0</v>
      </c>
      <c r="O12" s="53">
        <v>0</v>
      </c>
      <c r="P12" s="54">
        <f t="shared" si="11"/>
        <v>0</v>
      </c>
      <c r="Q12" s="13">
        <f t="shared" si="12"/>
        <v>0</v>
      </c>
      <c r="R12" s="87">
        <v>0</v>
      </c>
      <c r="S12" s="87">
        <v>0</v>
      </c>
      <c r="T12" s="87">
        <v>0</v>
      </c>
      <c r="U12" s="87">
        <v>1</v>
      </c>
      <c r="V12" s="87">
        <v>0</v>
      </c>
      <c r="W12" s="87">
        <v>0</v>
      </c>
      <c r="X12" s="87">
        <v>0</v>
      </c>
      <c r="Y12" s="87">
        <v>0</v>
      </c>
      <c r="Z12" s="36">
        <f t="shared" si="13"/>
        <v>1</v>
      </c>
      <c r="AA12" s="9">
        <v>0</v>
      </c>
      <c r="AB12" s="9">
        <v>0</v>
      </c>
      <c r="AC12" s="57">
        <f t="shared" si="14"/>
        <v>0</v>
      </c>
      <c r="AD12" s="13">
        <f t="shared" si="15"/>
        <v>0</v>
      </c>
      <c r="AE12" s="88">
        <v>1</v>
      </c>
      <c r="AF12" s="88">
        <v>1</v>
      </c>
      <c r="AG12" s="59">
        <f t="shared" si="16"/>
        <v>2</v>
      </c>
      <c r="AH12" s="46">
        <v>0</v>
      </c>
      <c r="AI12" s="46">
        <v>0</v>
      </c>
      <c r="AJ12" s="47">
        <f t="shared" si="17"/>
        <v>0</v>
      </c>
      <c r="AK12" s="13">
        <f t="shared" si="18"/>
        <v>0</v>
      </c>
      <c r="AL12" s="89">
        <v>0</v>
      </c>
      <c r="AM12" s="89">
        <v>0</v>
      </c>
      <c r="AN12" s="37">
        <f t="shared" si="19"/>
        <v>0</v>
      </c>
      <c r="AO12" s="15">
        <v>0</v>
      </c>
      <c r="AP12" s="15">
        <v>0</v>
      </c>
      <c r="AQ12" s="62">
        <f t="shared" si="20"/>
        <v>0</v>
      </c>
      <c r="AR12" s="13">
        <f t="shared" si="21"/>
        <v>0</v>
      </c>
      <c r="AS12" s="89">
        <v>0</v>
      </c>
      <c r="AT12" s="89">
        <v>0</v>
      </c>
      <c r="AU12" s="37">
        <f t="shared" si="22"/>
        <v>0</v>
      </c>
      <c r="AV12" s="15">
        <v>0</v>
      </c>
      <c r="AW12" s="15">
        <v>0</v>
      </c>
      <c r="AX12" s="62">
        <f t="shared" si="23"/>
        <v>0</v>
      </c>
      <c r="AY12" s="13">
        <f t="shared" si="24"/>
        <v>0</v>
      </c>
      <c r="AZ12" s="65">
        <f t="shared" si="7"/>
        <v>3</v>
      </c>
      <c r="BA12" s="65">
        <f t="shared" si="25"/>
        <v>0</v>
      </c>
      <c r="BB12" s="65">
        <f t="shared" si="26"/>
        <v>3</v>
      </c>
      <c r="BC12" s="13">
        <f t="shared" si="9"/>
        <v>0</v>
      </c>
    </row>
    <row r="13" spans="1:55" s="25" customFormat="1" ht="15.75" x14ac:dyDescent="0.25">
      <c r="A13" s="44" t="s">
        <v>72</v>
      </c>
      <c r="B13" s="30">
        <v>53853</v>
      </c>
      <c r="C13" s="30" t="s">
        <v>61</v>
      </c>
      <c r="D13" s="30" t="s">
        <v>62</v>
      </c>
      <c r="E13" s="86" t="s">
        <v>63</v>
      </c>
      <c r="F13" s="5" t="s">
        <v>64</v>
      </c>
      <c r="G13" s="5">
        <v>0</v>
      </c>
      <c r="H13" s="5">
        <v>0</v>
      </c>
      <c r="I13" s="18">
        <v>1</v>
      </c>
      <c r="J13" s="84" t="s">
        <v>110</v>
      </c>
      <c r="K13" s="51">
        <v>0</v>
      </c>
      <c r="L13" s="51">
        <v>0</v>
      </c>
      <c r="M13" s="52">
        <f t="shared" si="10"/>
        <v>0</v>
      </c>
      <c r="N13" s="53">
        <v>0</v>
      </c>
      <c r="O13" s="53">
        <v>0</v>
      </c>
      <c r="P13" s="54">
        <f t="shared" si="11"/>
        <v>0</v>
      </c>
      <c r="Q13" s="13">
        <f t="shared" si="12"/>
        <v>0</v>
      </c>
      <c r="R13" s="87">
        <v>0</v>
      </c>
      <c r="S13" s="87">
        <v>0</v>
      </c>
      <c r="T13" s="87">
        <v>0</v>
      </c>
      <c r="U13" s="87">
        <v>1</v>
      </c>
      <c r="V13" s="87">
        <v>0</v>
      </c>
      <c r="W13" s="87">
        <v>0</v>
      </c>
      <c r="X13" s="87">
        <v>0</v>
      </c>
      <c r="Y13" s="87">
        <v>0</v>
      </c>
      <c r="Z13" s="36">
        <f t="shared" si="13"/>
        <v>1</v>
      </c>
      <c r="AA13" s="9">
        <v>0</v>
      </c>
      <c r="AB13" s="9">
        <v>0</v>
      </c>
      <c r="AC13" s="57">
        <f t="shared" si="14"/>
        <v>0</v>
      </c>
      <c r="AD13" s="13">
        <f t="shared" si="15"/>
        <v>0</v>
      </c>
      <c r="AE13" s="88">
        <v>1</v>
      </c>
      <c r="AF13" s="88">
        <v>1</v>
      </c>
      <c r="AG13" s="59">
        <f t="shared" si="16"/>
        <v>2</v>
      </c>
      <c r="AH13" s="46">
        <v>0</v>
      </c>
      <c r="AI13" s="46">
        <v>0</v>
      </c>
      <c r="AJ13" s="47">
        <f t="shared" si="17"/>
        <v>0</v>
      </c>
      <c r="AK13" s="13">
        <f t="shared" si="18"/>
        <v>0</v>
      </c>
      <c r="AL13" s="89">
        <v>0</v>
      </c>
      <c r="AM13" s="89">
        <v>0</v>
      </c>
      <c r="AN13" s="37">
        <f t="shared" si="19"/>
        <v>0</v>
      </c>
      <c r="AO13" s="15">
        <v>0</v>
      </c>
      <c r="AP13" s="15">
        <v>0</v>
      </c>
      <c r="AQ13" s="62">
        <f t="shared" si="20"/>
        <v>0</v>
      </c>
      <c r="AR13" s="13">
        <f t="shared" si="21"/>
        <v>0</v>
      </c>
      <c r="AS13" s="89">
        <v>0</v>
      </c>
      <c r="AT13" s="89">
        <v>0</v>
      </c>
      <c r="AU13" s="37">
        <f t="shared" si="22"/>
        <v>0</v>
      </c>
      <c r="AV13" s="15">
        <v>0</v>
      </c>
      <c r="AW13" s="15">
        <v>0</v>
      </c>
      <c r="AX13" s="62">
        <f t="shared" si="23"/>
        <v>0</v>
      </c>
      <c r="AY13" s="13">
        <f t="shared" si="24"/>
        <v>0</v>
      </c>
      <c r="AZ13" s="65">
        <f t="shared" si="7"/>
        <v>3</v>
      </c>
      <c r="BA13" s="65">
        <f t="shared" si="25"/>
        <v>0</v>
      </c>
      <c r="BB13" s="65">
        <f t="shared" si="26"/>
        <v>3</v>
      </c>
      <c r="BC13" s="13">
        <f t="shared" si="9"/>
        <v>0</v>
      </c>
    </row>
    <row r="14" spans="1:55" s="25" customFormat="1" ht="15.75" x14ac:dyDescent="0.25">
      <c r="A14" s="43" t="s">
        <v>73</v>
      </c>
      <c r="B14" s="30">
        <v>92343</v>
      </c>
      <c r="C14" s="30" t="s">
        <v>61</v>
      </c>
      <c r="D14" s="30" t="s">
        <v>62</v>
      </c>
      <c r="E14" s="86" t="s">
        <v>63</v>
      </c>
      <c r="F14" s="5" t="s">
        <v>64</v>
      </c>
      <c r="G14" s="5">
        <v>0</v>
      </c>
      <c r="H14" s="5">
        <v>0</v>
      </c>
      <c r="I14" s="18">
        <v>1</v>
      </c>
      <c r="J14" s="84" t="s">
        <v>110</v>
      </c>
      <c r="K14" s="51">
        <v>0</v>
      </c>
      <c r="L14" s="51">
        <v>0</v>
      </c>
      <c r="M14" s="52">
        <f t="shared" si="10"/>
        <v>0</v>
      </c>
      <c r="N14" s="53">
        <v>0</v>
      </c>
      <c r="O14" s="53">
        <v>0</v>
      </c>
      <c r="P14" s="54">
        <f t="shared" si="11"/>
        <v>0</v>
      </c>
      <c r="Q14" s="13">
        <f t="shared" si="12"/>
        <v>0</v>
      </c>
      <c r="R14" s="87">
        <v>0</v>
      </c>
      <c r="S14" s="87">
        <v>0</v>
      </c>
      <c r="T14" s="87">
        <v>1</v>
      </c>
      <c r="U14" s="87">
        <v>1</v>
      </c>
      <c r="V14" s="87">
        <v>0</v>
      </c>
      <c r="W14" s="87">
        <v>0</v>
      </c>
      <c r="X14" s="87">
        <v>0</v>
      </c>
      <c r="Y14" s="87">
        <v>0</v>
      </c>
      <c r="Z14" s="36">
        <f t="shared" si="13"/>
        <v>2</v>
      </c>
      <c r="AA14" s="9">
        <v>0</v>
      </c>
      <c r="AB14" s="9">
        <v>0</v>
      </c>
      <c r="AC14" s="57">
        <f t="shared" si="14"/>
        <v>0</v>
      </c>
      <c r="AD14" s="13">
        <f t="shared" si="15"/>
        <v>0</v>
      </c>
      <c r="AE14" s="88">
        <v>1</v>
      </c>
      <c r="AF14" s="88">
        <v>1</v>
      </c>
      <c r="AG14" s="59">
        <f t="shared" si="16"/>
        <v>2</v>
      </c>
      <c r="AH14" s="46">
        <v>0</v>
      </c>
      <c r="AI14" s="46">
        <v>0</v>
      </c>
      <c r="AJ14" s="47">
        <f t="shared" si="17"/>
        <v>0</v>
      </c>
      <c r="AK14" s="13">
        <f t="shared" si="18"/>
        <v>0</v>
      </c>
      <c r="AL14" s="89">
        <v>0</v>
      </c>
      <c r="AM14" s="89">
        <v>0</v>
      </c>
      <c r="AN14" s="37">
        <f t="shared" si="19"/>
        <v>0</v>
      </c>
      <c r="AO14" s="15">
        <v>0</v>
      </c>
      <c r="AP14" s="15">
        <v>0</v>
      </c>
      <c r="AQ14" s="62">
        <f t="shared" si="20"/>
        <v>0</v>
      </c>
      <c r="AR14" s="13">
        <f t="shared" si="21"/>
        <v>0</v>
      </c>
      <c r="AS14" s="89">
        <v>0</v>
      </c>
      <c r="AT14" s="89">
        <v>0</v>
      </c>
      <c r="AU14" s="37">
        <f t="shared" si="22"/>
        <v>0</v>
      </c>
      <c r="AV14" s="15">
        <v>0</v>
      </c>
      <c r="AW14" s="15">
        <v>0</v>
      </c>
      <c r="AX14" s="62">
        <f t="shared" si="23"/>
        <v>0</v>
      </c>
      <c r="AY14" s="13">
        <f t="shared" si="24"/>
        <v>0</v>
      </c>
      <c r="AZ14" s="65">
        <f t="shared" si="7"/>
        <v>4</v>
      </c>
      <c r="BA14" s="65">
        <f t="shared" si="25"/>
        <v>0</v>
      </c>
      <c r="BB14" s="65">
        <f t="shared" si="26"/>
        <v>4</v>
      </c>
      <c r="BC14" s="13">
        <f t="shared" si="9"/>
        <v>0</v>
      </c>
    </row>
    <row r="15" spans="1:55" s="25" customFormat="1" ht="15.75" x14ac:dyDescent="0.25">
      <c r="A15" s="43" t="s">
        <v>74</v>
      </c>
      <c r="B15" s="30">
        <v>53991</v>
      </c>
      <c r="C15" s="30" t="s">
        <v>61</v>
      </c>
      <c r="D15" s="30" t="s">
        <v>62</v>
      </c>
      <c r="E15" s="86" t="s">
        <v>63</v>
      </c>
      <c r="F15" s="5" t="s">
        <v>64</v>
      </c>
      <c r="G15" s="5">
        <v>0</v>
      </c>
      <c r="H15" s="5">
        <v>0</v>
      </c>
      <c r="I15" s="18">
        <v>1</v>
      </c>
      <c r="J15" s="84" t="s">
        <v>110</v>
      </c>
      <c r="K15" s="51">
        <v>0</v>
      </c>
      <c r="L15" s="51">
        <v>0</v>
      </c>
      <c r="M15" s="52">
        <f t="shared" si="10"/>
        <v>0</v>
      </c>
      <c r="N15" s="53">
        <v>0</v>
      </c>
      <c r="O15" s="53">
        <v>0</v>
      </c>
      <c r="P15" s="54">
        <f t="shared" si="11"/>
        <v>0</v>
      </c>
      <c r="Q15" s="13">
        <f t="shared" si="12"/>
        <v>0</v>
      </c>
      <c r="R15" s="87">
        <v>0</v>
      </c>
      <c r="S15" s="87">
        <v>0</v>
      </c>
      <c r="T15" s="87">
        <v>0</v>
      </c>
      <c r="U15" s="87">
        <v>1</v>
      </c>
      <c r="V15" s="87">
        <v>0</v>
      </c>
      <c r="W15" s="87">
        <v>0</v>
      </c>
      <c r="X15" s="87">
        <v>0</v>
      </c>
      <c r="Y15" s="87">
        <v>0</v>
      </c>
      <c r="Z15" s="36">
        <f t="shared" si="13"/>
        <v>1</v>
      </c>
      <c r="AA15" s="9">
        <v>0</v>
      </c>
      <c r="AB15" s="9">
        <v>0</v>
      </c>
      <c r="AC15" s="57">
        <f t="shared" si="14"/>
        <v>0</v>
      </c>
      <c r="AD15" s="13">
        <f t="shared" si="15"/>
        <v>0</v>
      </c>
      <c r="AE15" s="88">
        <v>1</v>
      </c>
      <c r="AF15" s="88">
        <v>1</v>
      </c>
      <c r="AG15" s="59">
        <f t="shared" si="16"/>
        <v>2</v>
      </c>
      <c r="AH15" s="46">
        <v>0</v>
      </c>
      <c r="AI15" s="46">
        <v>0</v>
      </c>
      <c r="AJ15" s="47">
        <f t="shared" si="17"/>
        <v>0</v>
      </c>
      <c r="AK15" s="13">
        <f t="shared" si="18"/>
        <v>0</v>
      </c>
      <c r="AL15" s="89">
        <v>0</v>
      </c>
      <c r="AM15" s="89">
        <v>0</v>
      </c>
      <c r="AN15" s="37">
        <f t="shared" si="19"/>
        <v>0</v>
      </c>
      <c r="AO15" s="15">
        <v>0</v>
      </c>
      <c r="AP15" s="15">
        <v>0</v>
      </c>
      <c r="AQ15" s="62">
        <f t="shared" si="20"/>
        <v>0</v>
      </c>
      <c r="AR15" s="13">
        <f t="shared" si="21"/>
        <v>0</v>
      </c>
      <c r="AS15" s="89">
        <v>0</v>
      </c>
      <c r="AT15" s="89">
        <v>0</v>
      </c>
      <c r="AU15" s="37">
        <f t="shared" si="22"/>
        <v>0</v>
      </c>
      <c r="AV15" s="15">
        <v>0</v>
      </c>
      <c r="AW15" s="15">
        <v>0</v>
      </c>
      <c r="AX15" s="62">
        <f t="shared" si="23"/>
        <v>0</v>
      </c>
      <c r="AY15" s="13">
        <f t="shared" si="24"/>
        <v>0</v>
      </c>
      <c r="AZ15" s="65">
        <f t="shared" si="7"/>
        <v>3</v>
      </c>
      <c r="BA15" s="65">
        <f t="shared" si="25"/>
        <v>0</v>
      </c>
      <c r="BB15" s="65">
        <f t="shared" si="26"/>
        <v>3</v>
      </c>
      <c r="BC15" s="13">
        <f t="shared" si="9"/>
        <v>0</v>
      </c>
    </row>
    <row r="16" spans="1:55" s="25" customFormat="1" ht="15.75" x14ac:dyDescent="0.25">
      <c r="A16" s="44" t="s">
        <v>75</v>
      </c>
      <c r="B16" s="30">
        <v>51320</v>
      </c>
      <c r="C16" s="30" t="s">
        <v>61</v>
      </c>
      <c r="D16" s="30" t="s">
        <v>67</v>
      </c>
      <c r="E16" s="86" t="s">
        <v>63</v>
      </c>
      <c r="F16" s="5" t="s">
        <v>64</v>
      </c>
      <c r="G16" s="5">
        <v>0</v>
      </c>
      <c r="H16" s="5">
        <v>0</v>
      </c>
      <c r="I16" s="18">
        <v>1</v>
      </c>
      <c r="J16" s="84" t="s">
        <v>110</v>
      </c>
      <c r="K16" s="51">
        <v>0</v>
      </c>
      <c r="L16" s="51">
        <v>0</v>
      </c>
      <c r="M16" s="52">
        <f t="shared" si="10"/>
        <v>0</v>
      </c>
      <c r="N16" s="53">
        <v>0</v>
      </c>
      <c r="O16" s="53">
        <v>0</v>
      </c>
      <c r="P16" s="54">
        <f t="shared" si="11"/>
        <v>0</v>
      </c>
      <c r="Q16" s="13">
        <f t="shared" si="12"/>
        <v>0</v>
      </c>
      <c r="R16" s="87">
        <v>0</v>
      </c>
      <c r="S16" s="87">
        <v>0</v>
      </c>
      <c r="T16" s="87">
        <v>0</v>
      </c>
      <c r="U16" s="87">
        <v>1</v>
      </c>
      <c r="V16" s="87">
        <v>0</v>
      </c>
      <c r="W16" s="87">
        <v>0</v>
      </c>
      <c r="X16" s="87">
        <v>0</v>
      </c>
      <c r="Y16" s="87">
        <v>0</v>
      </c>
      <c r="Z16" s="36">
        <f t="shared" si="13"/>
        <v>1</v>
      </c>
      <c r="AA16" s="9">
        <v>0</v>
      </c>
      <c r="AB16" s="9">
        <v>0</v>
      </c>
      <c r="AC16" s="57">
        <f t="shared" si="14"/>
        <v>0</v>
      </c>
      <c r="AD16" s="13">
        <f t="shared" si="15"/>
        <v>0</v>
      </c>
      <c r="AE16" s="88">
        <v>1</v>
      </c>
      <c r="AF16" s="88">
        <v>1</v>
      </c>
      <c r="AG16" s="59">
        <f t="shared" si="16"/>
        <v>2</v>
      </c>
      <c r="AH16" s="46">
        <v>0</v>
      </c>
      <c r="AI16" s="46">
        <v>0</v>
      </c>
      <c r="AJ16" s="47">
        <f t="shared" si="17"/>
        <v>0</v>
      </c>
      <c r="AK16" s="13">
        <f t="shared" si="18"/>
        <v>0</v>
      </c>
      <c r="AL16" s="89">
        <v>0</v>
      </c>
      <c r="AM16" s="89">
        <v>0</v>
      </c>
      <c r="AN16" s="37">
        <f t="shared" si="19"/>
        <v>0</v>
      </c>
      <c r="AO16" s="15">
        <v>0</v>
      </c>
      <c r="AP16" s="15">
        <v>0</v>
      </c>
      <c r="AQ16" s="62">
        <f t="shared" si="20"/>
        <v>0</v>
      </c>
      <c r="AR16" s="13">
        <f t="shared" si="21"/>
        <v>0</v>
      </c>
      <c r="AS16" s="89">
        <v>0</v>
      </c>
      <c r="AT16" s="89">
        <v>0</v>
      </c>
      <c r="AU16" s="37">
        <f t="shared" si="22"/>
        <v>0</v>
      </c>
      <c r="AV16" s="15">
        <v>0</v>
      </c>
      <c r="AW16" s="15">
        <v>0</v>
      </c>
      <c r="AX16" s="62">
        <f t="shared" si="23"/>
        <v>0</v>
      </c>
      <c r="AY16" s="13">
        <f t="shared" si="24"/>
        <v>0</v>
      </c>
      <c r="AZ16" s="65">
        <f t="shared" si="7"/>
        <v>3</v>
      </c>
      <c r="BA16" s="65">
        <f t="shared" si="25"/>
        <v>0</v>
      </c>
      <c r="BB16" s="65">
        <f t="shared" si="26"/>
        <v>3</v>
      </c>
      <c r="BC16" s="13">
        <f t="shared" si="9"/>
        <v>0</v>
      </c>
    </row>
    <row r="17" spans="1:55" s="25" customFormat="1" ht="15.75" x14ac:dyDescent="0.25">
      <c r="A17" s="43" t="s">
        <v>76</v>
      </c>
      <c r="B17" s="30">
        <v>55399</v>
      </c>
      <c r="C17" s="30" t="s">
        <v>61</v>
      </c>
      <c r="D17" s="30" t="s">
        <v>67</v>
      </c>
      <c r="E17" s="86" t="s">
        <v>63</v>
      </c>
      <c r="F17" s="5" t="s">
        <v>64</v>
      </c>
      <c r="G17" s="5">
        <v>0</v>
      </c>
      <c r="H17" s="5">
        <v>0</v>
      </c>
      <c r="I17" s="18">
        <v>1</v>
      </c>
      <c r="J17" s="84" t="s">
        <v>110</v>
      </c>
      <c r="K17" s="51">
        <v>0</v>
      </c>
      <c r="L17" s="51">
        <v>0</v>
      </c>
      <c r="M17" s="52">
        <f t="shared" si="10"/>
        <v>0</v>
      </c>
      <c r="N17" s="53">
        <v>0</v>
      </c>
      <c r="O17" s="53">
        <v>0</v>
      </c>
      <c r="P17" s="54">
        <f t="shared" si="11"/>
        <v>0</v>
      </c>
      <c r="Q17" s="13">
        <f t="shared" si="12"/>
        <v>0</v>
      </c>
      <c r="R17" s="87">
        <v>0</v>
      </c>
      <c r="S17" s="87">
        <v>0</v>
      </c>
      <c r="T17" s="87">
        <v>0</v>
      </c>
      <c r="U17" s="87">
        <v>1</v>
      </c>
      <c r="V17" s="87">
        <v>0</v>
      </c>
      <c r="W17" s="87">
        <v>0</v>
      </c>
      <c r="X17" s="87">
        <v>0</v>
      </c>
      <c r="Y17" s="87">
        <v>0</v>
      </c>
      <c r="Z17" s="36">
        <f t="shared" si="13"/>
        <v>1</v>
      </c>
      <c r="AA17" s="9">
        <v>0</v>
      </c>
      <c r="AB17" s="9">
        <v>0</v>
      </c>
      <c r="AC17" s="57">
        <f t="shared" si="14"/>
        <v>0</v>
      </c>
      <c r="AD17" s="13">
        <f t="shared" si="15"/>
        <v>0</v>
      </c>
      <c r="AE17" s="88">
        <v>1</v>
      </c>
      <c r="AF17" s="88">
        <v>1</v>
      </c>
      <c r="AG17" s="59">
        <f t="shared" si="16"/>
        <v>2</v>
      </c>
      <c r="AH17" s="46">
        <v>0</v>
      </c>
      <c r="AI17" s="46">
        <v>0</v>
      </c>
      <c r="AJ17" s="47">
        <f t="shared" si="17"/>
        <v>0</v>
      </c>
      <c r="AK17" s="13">
        <f t="shared" si="18"/>
        <v>0</v>
      </c>
      <c r="AL17" s="89">
        <v>0</v>
      </c>
      <c r="AM17" s="89">
        <v>0</v>
      </c>
      <c r="AN17" s="37">
        <f t="shared" si="19"/>
        <v>0</v>
      </c>
      <c r="AO17" s="15">
        <v>0</v>
      </c>
      <c r="AP17" s="15">
        <v>0</v>
      </c>
      <c r="AQ17" s="62">
        <f t="shared" si="20"/>
        <v>0</v>
      </c>
      <c r="AR17" s="13">
        <f t="shared" si="21"/>
        <v>0</v>
      </c>
      <c r="AS17" s="89">
        <v>0</v>
      </c>
      <c r="AT17" s="89">
        <v>0</v>
      </c>
      <c r="AU17" s="37">
        <f t="shared" si="22"/>
        <v>0</v>
      </c>
      <c r="AV17" s="15">
        <v>0</v>
      </c>
      <c r="AW17" s="15">
        <v>0</v>
      </c>
      <c r="AX17" s="62">
        <f t="shared" si="23"/>
        <v>0</v>
      </c>
      <c r="AY17" s="13">
        <f t="shared" si="24"/>
        <v>0</v>
      </c>
      <c r="AZ17" s="65">
        <f t="shared" si="7"/>
        <v>3</v>
      </c>
      <c r="BA17" s="65">
        <f t="shared" si="25"/>
        <v>0</v>
      </c>
      <c r="BB17" s="65">
        <f t="shared" si="26"/>
        <v>3</v>
      </c>
      <c r="BC17" s="13">
        <f t="shared" si="9"/>
        <v>0</v>
      </c>
    </row>
    <row r="18" spans="1:55" s="25" customFormat="1" ht="15.75" x14ac:dyDescent="0.25">
      <c r="A18" s="43" t="s">
        <v>77</v>
      </c>
      <c r="B18" s="30">
        <v>55951</v>
      </c>
      <c r="C18" s="30" t="s">
        <v>61</v>
      </c>
      <c r="D18" s="30" t="s">
        <v>67</v>
      </c>
      <c r="E18" s="86" t="s">
        <v>63</v>
      </c>
      <c r="F18" s="5" t="s">
        <v>64</v>
      </c>
      <c r="G18" s="5">
        <v>0</v>
      </c>
      <c r="H18" s="5">
        <v>0</v>
      </c>
      <c r="I18" s="18">
        <v>1</v>
      </c>
      <c r="J18" s="84" t="s">
        <v>110</v>
      </c>
      <c r="K18" s="51">
        <v>0</v>
      </c>
      <c r="L18" s="51">
        <v>0</v>
      </c>
      <c r="M18" s="52">
        <f t="shared" si="10"/>
        <v>0</v>
      </c>
      <c r="N18" s="53">
        <v>0</v>
      </c>
      <c r="O18" s="53">
        <v>0</v>
      </c>
      <c r="P18" s="54">
        <f t="shared" si="11"/>
        <v>0</v>
      </c>
      <c r="Q18" s="13">
        <f t="shared" si="12"/>
        <v>0</v>
      </c>
      <c r="R18" s="87">
        <v>0</v>
      </c>
      <c r="S18" s="87">
        <v>0</v>
      </c>
      <c r="T18" s="87">
        <v>0</v>
      </c>
      <c r="U18" s="87">
        <v>1</v>
      </c>
      <c r="V18" s="87">
        <v>0</v>
      </c>
      <c r="W18" s="87">
        <v>0</v>
      </c>
      <c r="X18" s="87">
        <v>0</v>
      </c>
      <c r="Y18" s="87">
        <v>0</v>
      </c>
      <c r="Z18" s="36">
        <f t="shared" si="13"/>
        <v>1</v>
      </c>
      <c r="AA18" s="9">
        <v>0</v>
      </c>
      <c r="AB18" s="9">
        <v>0</v>
      </c>
      <c r="AC18" s="57">
        <f t="shared" si="14"/>
        <v>0</v>
      </c>
      <c r="AD18" s="13">
        <f t="shared" si="15"/>
        <v>0</v>
      </c>
      <c r="AE18" s="88">
        <v>1</v>
      </c>
      <c r="AF18" s="88">
        <v>1</v>
      </c>
      <c r="AG18" s="59">
        <f t="shared" si="16"/>
        <v>2</v>
      </c>
      <c r="AH18" s="46">
        <v>0</v>
      </c>
      <c r="AI18" s="46">
        <v>0</v>
      </c>
      <c r="AJ18" s="47">
        <f t="shared" si="17"/>
        <v>0</v>
      </c>
      <c r="AK18" s="13">
        <f t="shared" si="18"/>
        <v>0</v>
      </c>
      <c r="AL18" s="89">
        <v>0</v>
      </c>
      <c r="AM18" s="89">
        <v>0</v>
      </c>
      <c r="AN18" s="37">
        <f t="shared" si="19"/>
        <v>0</v>
      </c>
      <c r="AO18" s="15">
        <v>0</v>
      </c>
      <c r="AP18" s="15">
        <v>0</v>
      </c>
      <c r="AQ18" s="62">
        <f t="shared" si="20"/>
        <v>0</v>
      </c>
      <c r="AR18" s="13">
        <f t="shared" si="21"/>
        <v>0</v>
      </c>
      <c r="AS18" s="89">
        <v>0</v>
      </c>
      <c r="AT18" s="89">
        <v>0</v>
      </c>
      <c r="AU18" s="37">
        <f t="shared" si="22"/>
        <v>0</v>
      </c>
      <c r="AV18" s="15">
        <v>0</v>
      </c>
      <c r="AW18" s="15">
        <v>0</v>
      </c>
      <c r="AX18" s="62">
        <f t="shared" si="23"/>
        <v>0</v>
      </c>
      <c r="AY18" s="13">
        <f t="shared" si="24"/>
        <v>0</v>
      </c>
      <c r="AZ18" s="65">
        <f t="shared" si="7"/>
        <v>3</v>
      </c>
      <c r="BA18" s="65">
        <f t="shared" si="25"/>
        <v>0</v>
      </c>
      <c r="BB18" s="65">
        <f t="shared" si="26"/>
        <v>3</v>
      </c>
      <c r="BC18" s="13">
        <f t="shared" si="9"/>
        <v>0</v>
      </c>
    </row>
    <row r="19" spans="1:55" s="25" customFormat="1" ht="15.75" x14ac:dyDescent="0.25">
      <c r="A19" s="44" t="s">
        <v>78</v>
      </c>
      <c r="B19" s="30">
        <v>57350</v>
      </c>
      <c r="C19" s="30" t="s">
        <v>61</v>
      </c>
      <c r="D19" s="30" t="s">
        <v>67</v>
      </c>
      <c r="E19" s="86" t="s">
        <v>63</v>
      </c>
      <c r="F19" s="5" t="s">
        <v>64</v>
      </c>
      <c r="G19" s="5">
        <v>0</v>
      </c>
      <c r="H19" s="5">
        <v>0</v>
      </c>
      <c r="I19" s="18">
        <v>1</v>
      </c>
      <c r="J19" s="84" t="s">
        <v>110</v>
      </c>
      <c r="K19" s="51">
        <v>0</v>
      </c>
      <c r="L19" s="51">
        <v>0</v>
      </c>
      <c r="M19" s="52">
        <f t="shared" si="10"/>
        <v>0</v>
      </c>
      <c r="N19" s="53">
        <v>0</v>
      </c>
      <c r="O19" s="53">
        <v>0</v>
      </c>
      <c r="P19" s="54">
        <f t="shared" si="11"/>
        <v>0</v>
      </c>
      <c r="Q19" s="13">
        <f t="shared" si="12"/>
        <v>0</v>
      </c>
      <c r="R19" s="87">
        <v>0</v>
      </c>
      <c r="S19" s="87">
        <v>0</v>
      </c>
      <c r="T19" s="87">
        <v>0</v>
      </c>
      <c r="U19" s="87">
        <v>1</v>
      </c>
      <c r="V19" s="87">
        <v>0</v>
      </c>
      <c r="W19" s="87">
        <v>0</v>
      </c>
      <c r="X19" s="87">
        <v>0</v>
      </c>
      <c r="Y19" s="87">
        <v>0</v>
      </c>
      <c r="Z19" s="36">
        <f t="shared" si="13"/>
        <v>1</v>
      </c>
      <c r="AA19" s="9">
        <v>0</v>
      </c>
      <c r="AB19" s="9">
        <v>0</v>
      </c>
      <c r="AC19" s="57">
        <f t="shared" si="14"/>
        <v>0</v>
      </c>
      <c r="AD19" s="13">
        <f t="shared" si="15"/>
        <v>0</v>
      </c>
      <c r="AE19" s="88">
        <v>1</v>
      </c>
      <c r="AF19" s="88">
        <v>1</v>
      </c>
      <c r="AG19" s="59">
        <f t="shared" si="16"/>
        <v>2</v>
      </c>
      <c r="AH19" s="46">
        <v>0</v>
      </c>
      <c r="AI19" s="46">
        <v>0</v>
      </c>
      <c r="AJ19" s="47">
        <f t="shared" si="17"/>
        <v>0</v>
      </c>
      <c r="AK19" s="13">
        <f t="shared" si="18"/>
        <v>0</v>
      </c>
      <c r="AL19" s="89">
        <v>0</v>
      </c>
      <c r="AM19" s="89">
        <v>0</v>
      </c>
      <c r="AN19" s="37">
        <f t="shared" si="19"/>
        <v>0</v>
      </c>
      <c r="AO19" s="15">
        <v>0</v>
      </c>
      <c r="AP19" s="15">
        <v>0</v>
      </c>
      <c r="AQ19" s="62">
        <f t="shared" si="20"/>
        <v>0</v>
      </c>
      <c r="AR19" s="13">
        <f t="shared" si="21"/>
        <v>0</v>
      </c>
      <c r="AS19" s="89">
        <v>0</v>
      </c>
      <c r="AT19" s="89">
        <v>0</v>
      </c>
      <c r="AU19" s="37">
        <f t="shared" si="22"/>
        <v>0</v>
      </c>
      <c r="AV19" s="15">
        <v>0</v>
      </c>
      <c r="AW19" s="15">
        <v>0</v>
      </c>
      <c r="AX19" s="62">
        <f t="shared" si="23"/>
        <v>0</v>
      </c>
      <c r="AY19" s="13">
        <f t="shared" si="24"/>
        <v>0</v>
      </c>
      <c r="AZ19" s="65">
        <f t="shared" si="7"/>
        <v>3</v>
      </c>
      <c r="BA19" s="65">
        <f t="shared" si="25"/>
        <v>0</v>
      </c>
      <c r="BB19" s="65">
        <f t="shared" si="26"/>
        <v>3</v>
      </c>
      <c r="BC19" s="13">
        <f t="shared" si="9"/>
        <v>0</v>
      </c>
    </row>
    <row r="20" spans="1:55" s="25" customFormat="1" ht="15.75" x14ac:dyDescent="0.25">
      <c r="A20" s="43" t="s">
        <v>79</v>
      </c>
      <c r="B20" s="30">
        <v>57841</v>
      </c>
      <c r="C20" s="30" t="s">
        <v>61</v>
      </c>
      <c r="D20" s="30" t="s">
        <v>62</v>
      </c>
      <c r="E20" s="86" t="s">
        <v>63</v>
      </c>
      <c r="F20" s="5" t="s">
        <v>64</v>
      </c>
      <c r="G20" s="5">
        <v>0</v>
      </c>
      <c r="H20" s="5">
        <v>0</v>
      </c>
      <c r="I20" s="18">
        <v>1</v>
      </c>
      <c r="J20" s="84" t="s">
        <v>110</v>
      </c>
      <c r="K20" s="51">
        <v>0</v>
      </c>
      <c r="L20" s="51">
        <v>0</v>
      </c>
      <c r="M20" s="52">
        <f t="shared" si="10"/>
        <v>0</v>
      </c>
      <c r="N20" s="53">
        <v>0</v>
      </c>
      <c r="O20" s="53">
        <v>0</v>
      </c>
      <c r="P20" s="54">
        <f t="shared" si="11"/>
        <v>0</v>
      </c>
      <c r="Q20" s="13">
        <f t="shared" si="12"/>
        <v>0</v>
      </c>
      <c r="R20" s="87">
        <v>0</v>
      </c>
      <c r="S20" s="87">
        <v>0</v>
      </c>
      <c r="T20" s="87">
        <v>0</v>
      </c>
      <c r="U20" s="87">
        <v>1</v>
      </c>
      <c r="V20" s="87">
        <v>0</v>
      </c>
      <c r="W20" s="87">
        <v>0</v>
      </c>
      <c r="X20" s="87">
        <v>0</v>
      </c>
      <c r="Y20" s="87">
        <v>0</v>
      </c>
      <c r="Z20" s="36">
        <f t="shared" si="13"/>
        <v>1</v>
      </c>
      <c r="AA20" s="9">
        <v>0</v>
      </c>
      <c r="AB20" s="9">
        <v>0</v>
      </c>
      <c r="AC20" s="57">
        <f t="shared" si="14"/>
        <v>0</v>
      </c>
      <c r="AD20" s="13">
        <f t="shared" si="15"/>
        <v>0</v>
      </c>
      <c r="AE20" s="88">
        <v>1</v>
      </c>
      <c r="AF20" s="88">
        <v>1</v>
      </c>
      <c r="AG20" s="59">
        <f t="shared" si="16"/>
        <v>2</v>
      </c>
      <c r="AH20" s="46">
        <v>0</v>
      </c>
      <c r="AI20" s="46">
        <v>0</v>
      </c>
      <c r="AJ20" s="47">
        <f t="shared" si="17"/>
        <v>0</v>
      </c>
      <c r="AK20" s="13">
        <f t="shared" si="18"/>
        <v>0</v>
      </c>
      <c r="AL20" s="89">
        <v>0</v>
      </c>
      <c r="AM20" s="89">
        <v>0</v>
      </c>
      <c r="AN20" s="37">
        <f t="shared" si="19"/>
        <v>0</v>
      </c>
      <c r="AO20" s="15">
        <v>0</v>
      </c>
      <c r="AP20" s="15">
        <v>0</v>
      </c>
      <c r="AQ20" s="62">
        <f t="shared" si="20"/>
        <v>0</v>
      </c>
      <c r="AR20" s="13">
        <f t="shared" si="21"/>
        <v>0</v>
      </c>
      <c r="AS20" s="89">
        <v>0</v>
      </c>
      <c r="AT20" s="89">
        <v>0</v>
      </c>
      <c r="AU20" s="37">
        <f t="shared" si="22"/>
        <v>0</v>
      </c>
      <c r="AV20" s="15">
        <v>0</v>
      </c>
      <c r="AW20" s="15">
        <v>0</v>
      </c>
      <c r="AX20" s="62">
        <f t="shared" si="23"/>
        <v>0</v>
      </c>
      <c r="AY20" s="13">
        <f t="shared" si="24"/>
        <v>0</v>
      </c>
      <c r="AZ20" s="65">
        <f t="shared" si="7"/>
        <v>3</v>
      </c>
      <c r="BA20" s="65">
        <f t="shared" si="25"/>
        <v>0</v>
      </c>
      <c r="BB20" s="65">
        <f t="shared" si="26"/>
        <v>3</v>
      </c>
      <c r="BC20" s="13">
        <f t="shared" si="9"/>
        <v>0</v>
      </c>
    </row>
    <row r="21" spans="1:55" s="25" customFormat="1" ht="15.75" x14ac:dyDescent="0.25">
      <c r="A21" s="43" t="s">
        <v>80</v>
      </c>
      <c r="B21" s="30">
        <v>54398</v>
      </c>
      <c r="C21" s="30" t="s">
        <v>61</v>
      </c>
      <c r="D21" s="30" t="s">
        <v>67</v>
      </c>
      <c r="E21" s="86" t="s">
        <v>63</v>
      </c>
      <c r="F21" s="5" t="s">
        <v>64</v>
      </c>
      <c r="G21" s="5">
        <v>0</v>
      </c>
      <c r="H21" s="5">
        <v>0</v>
      </c>
      <c r="I21" s="18">
        <v>1</v>
      </c>
      <c r="J21" s="84" t="s">
        <v>110</v>
      </c>
      <c r="K21" s="51">
        <v>0</v>
      </c>
      <c r="L21" s="51">
        <v>0</v>
      </c>
      <c r="M21" s="52">
        <f t="shared" si="10"/>
        <v>0</v>
      </c>
      <c r="N21" s="53">
        <v>0</v>
      </c>
      <c r="O21" s="53">
        <v>0</v>
      </c>
      <c r="P21" s="54">
        <f t="shared" si="11"/>
        <v>0</v>
      </c>
      <c r="Q21" s="13">
        <f t="shared" si="12"/>
        <v>0</v>
      </c>
      <c r="R21" s="87">
        <v>0</v>
      </c>
      <c r="S21" s="87">
        <v>0</v>
      </c>
      <c r="T21" s="87">
        <v>0</v>
      </c>
      <c r="U21" s="87">
        <v>1</v>
      </c>
      <c r="V21" s="87">
        <v>0</v>
      </c>
      <c r="W21" s="87">
        <v>0</v>
      </c>
      <c r="X21" s="87">
        <v>0</v>
      </c>
      <c r="Y21" s="87">
        <v>0</v>
      </c>
      <c r="Z21" s="36">
        <f t="shared" si="13"/>
        <v>1</v>
      </c>
      <c r="AA21" s="9">
        <v>0</v>
      </c>
      <c r="AB21" s="9">
        <v>0</v>
      </c>
      <c r="AC21" s="57">
        <f t="shared" si="14"/>
        <v>0</v>
      </c>
      <c r="AD21" s="13">
        <f t="shared" si="15"/>
        <v>0</v>
      </c>
      <c r="AE21" s="88">
        <v>1</v>
      </c>
      <c r="AF21" s="88">
        <v>1</v>
      </c>
      <c r="AG21" s="59">
        <f t="shared" si="16"/>
        <v>2</v>
      </c>
      <c r="AH21" s="46">
        <v>0</v>
      </c>
      <c r="AI21" s="46">
        <v>0</v>
      </c>
      <c r="AJ21" s="47">
        <f t="shared" si="17"/>
        <v>0</v>
      </c>
      <c r="AK21" s="13">
        <f t="shared" si="18"/>
        <v>0</v>
      </c>
      <c r="AL21" s="89">
        <v>0</v>
      </c>
      <c r="AM21" s="89">
        <v>0</v>
      </c>
      <c r="AN21" s="37">
        <f t="shared" si="19"/>
        <v>0</v>
      </c>
      <c r="AO21" s="15">
        <v>0</v>
      </c>
      <c r="AP21" s="15">
        <v>0</v>
      </c>
      <c r="AQ21" s="62">
        <f t="shared" si="20"/>
        <v>0</v>
      </c>
      <c r="AR21" s="13">
        <f t="shared" si="21"/>
        <v>0</v>
      </c>
      <c r="AS21" s="89">
        <v>0</v>
      </c>
      <c r="AT21" s="89">
        <v>0</v>
      </c>
      <c r="AU21" s="37">
        <f t="shared" si="22"/>
        <v>0</v>
      </c>
      <c r="AV21" s="15">
        <v>0</v>
      </c>
      <c r="AW21" s="15">
        <v>0</v>
      </c>
      <c r="AX21" s="62">
        <f t="shared" si="23"/>
        <v>0</v>
      </c>
      <c r="AY21" s="13">
        <f t="shared" si="24"/>
        <v>0</v>
      </c>
      <c r="AZ21" s="65">
        <f t="shared" si="7"/>
        <v>3</v>
      </c>
      <c r="BA21" s="65">
        <f t="shared" si="25"/>
        <v>0</v>
      </c>
      <c r="BB21" s="65">
        <f t="shared" si="26"/>
        <v>3</v>
      </c>
      <c r="BC21" s="13">
        <f t="shared" si="9"/>
        <v>0</v>
      </c>
    </row>
    <row r="22" spans="1:55" s="25" customFormat="1" ht="15.75" x14ac:dyDescent="0.25">
      <c r="A22" s="44" t="s">
        <v>81</v>
      </c>
      <c r="B22" s="30">
        <v>70086</v>
      </c>
      <c r="C22" s="30" t="s">
        <v>61</v>
      </c>
      <c r="D22" s="30" t="s">
        <v>67</v>
      </c>
      <c r="E22" s="86" t="s">
        <v>63</v>
      </c>
      <c r="F22" s="5" t="s">
        <v>64</v>
      </c>
      <c r="G22" s="5">
        <v>0</v>
      </c>
      <c r="H22" s="5">
        <v>0</v>
      </c>
      <c r="I22" s="18">
        <v>1</v>
      </c>
      <c r="J22" s="84" t="s">
        <v>110</v>
      </c>
      <c r="K22" s="51">
        <v>0</v>
      </c>
      <c r="L22" s="51">
        <v>0</v>
      </c>
      <c r="M22" s="52">
        <f t="shared" si="10"/>
        <v>0</v>
      </c>
      <c r="N22" s="53">
        <v>0</v>
      </c>
      <c r="O22" s="53">
        <v>0</v>
      </c>
      <c r="P22" s="54">
        <f t="shared" si="11"/>
        <v>0</v>
      </c>
      <c r="Q22" s="13">
        <f t="shared" si="12"/>
        <v>0</v>
      </c>
      <c r="R22" s="87">
        <v>0</v>
      </c>
      <c r="S22" s="87">
        <v>0</v>
      </c>
      <c r="T22" s="87">
        <v>0</v>
      </c>
      <c r="U22" s="87">
        <v>1</v>
      </c>
      <c r="V22" s="87">
        <v>0</v>
      </c>
      <c r="W22" s="87">
        <v>0</v>
      </c>
      <c r="X22" s="87">
        <v>0</v>
      </c>
      <c r="Y22" s="87">
        <v>0</v>
      </c>
      <c r="Z22" s="36">
        <f t="shared" si="13"/>
        <v>1</v>
      </c>
      <c r="AA22" s="9">
        <v>0</v>
      </c>
      <c r="AB22" s="9">
        <v>0</v>
      </c>
      <c r="AC22" s="57">
        <f t="shared" si="14"/>
        <v>0</v>
      </c>
      <c r="AD22" s="13">
        <f t="shared" si="15"/>
        <v>0</v>
      </c>
      <c r="AE22" s="88">
        <v>1</v>
      </c>
      <c r="AF22" s="88">
        <v>1</v>
      </c>
      <c r="AG22" s="59">
        <f t="shared" si="16"/>
        <v>2</v>
      </c>
      <c r="AH22" s="46">
        <v>0</v>
      </c>
      <c r="AI22" s="46">
        <v>0</v>
      </c>
      <c r="AJ22" s="47">
        <f t="shared" si="17"/>
        <v>0</v>
      </c>
      <c r="AK22" s="13">
        <f t="shared" si="18"/>
        <v>0</v>
      </c>
      <c r="AL22" s="89">
        <v>0</v>
      </c>
      <c r="AM22" s="89">
        <v>0</v>
      </c>
      <c r="AN22" s="37">
        <f t="shared" si="19"/>
        <v>0</v>
      </c>
      <c r="AO22" s="15">
        <v>0</v>
      </c>
      <c r="AP22" s="15">
        <v>0</v>
      </c>
      <c r="AQ22" s="62">
        <f t="shared" si="20"/>
        <v>0</v>
      </c>
      <c r="AR22" s="13">
        <f t="shared" si="21"/>
        <v>0</v>
      </c>
      <c r="AS22" s="89">
        <v>0</v>
      </c>
      <c r="AT22" s="89">
        <v>0</v>
      </c>
      <c r="AU22" s="37">
        <f t="shared" si="22"/>
        <v>0</v>
      </c>
      <c r="AV22" s="15">
        <v>0</v>
      </c>
      <c r="AW22" s="15">
        <v>0</v>
      </c>
      <c r="AX22" s="62">
        <f t="shared" si="23"/>
        <v>0</v>
      </c>
      <c r="AY22" s="13">
        <f t="shared" si="24"/>
        <v>0</v>
      </c>
      <c r="AZ22" s="65">
        <f t="shared" si="7"/>
        <v>3</v>
      </c>
      <c r="BA22" s="65">
        <f t="shared" si="25"/>
        <v>0</v>
      </c>
      <c r="BB22" s="65">
        <f t="shared" si="26"/>
        <v>3</v>
      </c>
      <c r="BC22" s="13">
        <f t="shared" si="9"/>
        <v>0</v>
      </c>
    </row>
    <row r="23" spans="1:55" s="25" customFormat="1" ht="15.75" x14ac:dyDescent="0.25">
      <c r="A23" s="43" t="s">
        <v>82</v>
      </c>
      <c r="B23" s="30">
        <v>57988</v>
      </c>
      <c r="C23" s="30" t="s">
        <v>61</v>
      </c>
      <c r="D23" s="30" t="s">
        <v>67</v>
      </c>
      <c r="E23" s="86" t="s">
        <v>63</v>
      </c>
      <c r="F23" s="5" t="s">
        <v>64</v>
      </c>
      <c r="G23" s="5">
        <v>0</v>
      </c>
      <c r="H23" s="5">
        <v>0</v>
      </c>
      <c r="I23" s="18">
        <v>1</v>
      </c>
      <c r="J23" s="84" t="s">
        <v>110</v>
      </c>
      <c r="K23" s="51">
        <v>0</v>
      </c>
      <c r="L23" s="51">
        <v>0</v>
      </c>
      <c r="M23" s="52">
        <f t="shared" si="10"/>
        <v>0</v>
      </c>
      <c r="N23" s="53">
        <v>0</v>
      </c>
      <c r="O23" s="53">
        <v>0</v>
      </c>
      <c r="P23" s="54">
        <f t="shared" si="11"/>
        <v>0</v>
      </c>
      <c r="Q23" s="13">
        <f t="shared" si="12"/>
        <v>0</v>
      </c>
      <c r="R23" s="87">
        <v>0</v>
      </c>
      <c r="S23" s="87">
        <v>0</v>
      </c>
      <c r="T23" s="87">
        <v>0</v>
      </c>
      <c r="U23" s="87">
        <v>1</v>
      </c>
      <c r="V23" s="87">
        <v>0</v>
      </c>
      <c r="W23" s="87">
        <v>0</v>
      </c>
      <c r="X23" s="87">
        <v>0</v>
      </c>
      <c r="Y23" s="87">
        <v>0</v>
      </c>
      <c r="Z23" s="36">
        <f t="shared" si="13"/>
        <v>1</v>
      </c>
      <c r="AA23" s="9">
        <v>0</v>
      </c>
      <c r="AB23" s="9">
        <v>0</v>
      </c>
      <c r="AC23" s="57">
        <f t="shared" si="14"/>
        <v>0</v>
      </c>
      <c r="AD23" s="13">
        <f t="shared" si="15"/>
        <v>0</v>
      </c>
      <c r="AE23" s="88">
        <v>1</v>
      </c>
      <c r="AF23" s="88">
        <v>1</v>
      </c>
      <c r="AG23" s="59">
        <f t="shared" si="16"/>
        <v>2</v>
      </c>
      <c r="AH23" s="46">
        <v>0</v>
      </c>
      <c r="AI23" s="46">
        <v>0</v>
      </c>
      <c r="AJ23" s="47">
        <f t="shared" si="17"/>
        <v>0</v>
      </c>
      <c r="AK23" s="13">
        <f t="shared" si="18"/>
        <v>0</v>
      </c>
      <c r="AL23" s="89">
        <v>0</v>
      </c>
      <c r="AM23" s="89">
        <v>0</v>
      </c>
      <c r="AN23" s="37">
        <f t="shared" si="19"/>
        <v>0</v>
      </c>
      <c r="AO23" s="15">
        <v>0</v>
      </c>
      <c r="AP23" s="15">
        <v>0</v>
      </c>
      <c r="AQ23" s="62">
        <f t="shared" si="20"/>
        <v>0</v>
      </c>
      <c r="AR23" s="13">
        <f t="shared" si="21"/>
        <v>0</v>
      </c>
      <c r="AS23" s="89">
        <v>0</v>
      </c>
      <c r="AT23" s="89">
        <v>0</v>
      </c>
      <c r="AU23" s="37">
        <f t="shared" si="22"/>
        <v>0</v>
      </c>
      <c r="AV23" s="15">
        <v>0</v>
      </c>
      <c r="AW23" s="15">
        <v>0</v>
      </c>
      <c r="AX23" s="62">
        <f t="shared" si="23"/>
        <v>0</v>
      </c>
      <c r="AY23" s="13">
        <f t="shared" si="24"/>
        <v>0</v>
      </c>
      <c r="AZ23" s="65">
        <f t="shared" si="7"/>
        <v>3</v>
      </c>
      <c r="BA23" s="65">
        <f t="shared" si="25"/>
        <v>0</v>
      </c>
      <c r="BB23" s="65">
        <f t="shared" si="26"/>
        <v>3</v>
      </c>
      <c r="BC23" s="13">
        <f t="shared" si="9"/>
        <v>0</v>
      </c>
    </row>
    <row r="24" spans="1:55" s="25" customFormat="1" ht="15.75" x14ac:dyDescent="0.25">
      <c r="A24" s="43" t="s">
        <v>83</v>
      </c>
      <c r="B24" s="30">
        <v>58192</v>
      </c>
      <c r="C24" s="30" t="s">
        <v>61</v>
      </c>
      <c r="D24" s="30" t="s">
        <v>67</v>
      </c>
      <c r="E24" s="86" t="s">
        <v>63</v>
      </c>
      <c r="F24" s="5" t="s">
        <v>64</v>
      </c>
      <c r="G24" s="5">
        <v>0</v>
      </c>
      <c r="H24" s="5">
        <v>0</v>
      </c>
      <c r="I24" s="18">
        <v>1</v>
      </c>
      <c r="J24" s="84" t="s">
        <v>110</v>
      </c>
      <c r="K24" s="51">
        <v>0</v>
      </c>
      <c r="L24" s="51">
        <v>0</v>
      </c>
      <c r="M24" s="52">
        <f t="shared" si="10"/>
        <v>0</v>
      </c>
      <c r="N24" s="53">
        <v>0</v>
      </c>
      <c r="O24" s="53">
        <v>0</v>
      </c>
      <c r="P24" s="54">
        <f t="shared" si="11"/>
        <v>0</v>
      </c>
      <c r="Q24" s="13">
        <f t="shared" si="12"/>
        <v>0</v>
      </c>
      <c r="R24" s="87">
        <v>0</v>
      </c>
      <c r="S24" s="87">
        <v>0</v>
      </c>
      <c r="T24" s="87">
        <v>0</v>
      </c>
      <c r="U24" s="87">
        <v>1</v>
      </c>
      <c r="V24" s="87">
        <v>0</v>
      </c>
      <c r="W24" s="87">
        <v>0</v>
      </c>
      <c r="X24" s="87">
        <v>0</v>
      </c>
      <c r="Y24" s="87">
        <v>0</v>
      </c>
      <c r="Z24" s="36">
        <f t="shared" si="13"/>
        <v>1</v>
      </c>
      <c r="AA24" s="9">
        <v>0</v>
      </c>
      <c r="AB24" s="9">
        <v>0</v>
      </c>
      <c r="AC24" s="57">
        <f t="shared" si="14"/>
        <v>0</v>
      </c>
      <c r="AD24" s="13">
        <f t="shared" si="15"/>
        <v>0</v>
      </c>
      <c r="AE24" s="88">
        <v>1</v>
      </c>
      <c r="AF24" s="88">
        <v>1</v>
      </c>
      <c r="AG24" s="59">
        <f t="shared" si="16"/>
        <v>2</v>
      </c>
      <c r="AH24" s="46">
        <v>0</v>
      </c>
      <c r="AI24" s="46">
        <v>0</v>
      </c>
      <c r="AJ24" s="47">
        <f t="shared" si="17"/>
        <v>0</v>
      </c>
      <c r="AK24" s="13">
        <f t="shared" si="18"/>
        <v>0</v>
      </c>
      <c r="AL24" s="89">
        <v>0</v>
      </c>
      <c r="AM24" s="89">
        <v>0</v>
      </c>
      <c r="AN24" s="37">
        <f t="shared" si="19"/>
        <v>0</v>
      </c>
      <c r="AO24" s="15">
        <v>0</v>
      </c>
      <c r="AP24" s="15">
        <v>0</v>
      </c>
      <c r="AQ24" s="62">
        <f t="shared" si="20"/>
        <v>0</v>
      </c>
      <c r="AR24" s="13">
        <f t="shared" si="21"/>
        <v>0</v>
      </c>
      <c r="AS24" s="89">
        <v>0</v>
      </c>
      <c r="AT24" s="89">
        <v>0</v>
      </c>
      <c r="AU24" s="37">
        <f t="shared" si="22"/>
        <v>0</v>
      </c>
      <c r="AV24" s="15">
        <v>0</v>
      </c>
      <c r="AW24" s="15">
        <v>0</v>
      </c>
      <c r="AX24" s="62">
        <f t="shared" si="23"/>
        <v>0</v>
      </c>
      <c r="AY24" s="13">
        <f t="shared" si="24"/>
        <v>0</v>
      </c>
      <c r="AZ24" s="65">
        <f t="shared" si="7"/>
        <v>3</v>
      </c>
      <c r="BA24" s="65">
        <f t="shared" si="25"/>
        <v>0</v>
      </c>
      <c r="BB24" s="65">
        <f t="shared" si="26"/>
        <v>3</v>
      </c>
      <c r="BC24" s="13">
        <f t="shared" si="9"/>
        <v>0</v>
      </c>
    </row>
    <row r="25" spans="1:55" s="25" customFormat="1" ht="15.75" x14ac:dyDescent="0.25">
      <c r="A25" s="44" t="s">
        <v>84</v>
      </c>
      <c r="B25" s="30">
        <v>58617</v>
      </c>
      <c r="C25" s="30" t="s">
        <v>61</v>
      </c>
      <c r="D25" s="30" t="s">
        <v>67</v>
      </c>
      <c r="E25" s="86" t="s">
        <v>63</v>
      </c>
      <c r="F25" s="5" t="s">
        <v>64</v>
      </c>
      <c r="G25" s="5">
        <v>0</v>
      </c>
      <c r="H25" s="5">
        <v>0</v>
      </c>
      <c r="I25" s="18">
        <v>1</v>
      </c>
      <c r="J25" s="84" t="s">
        <v>110</v>
      </c>
      <c r="K25" s="51">
        <v>0</v>
      </c>
      <c r="L25" s="51">
        <v>0</v>
      </c>
      <c r="M25" s="52">
        <f t="shared" si="10"/>
        <v>0</v>
      </c>
      <c r="N25" s="53">
        <v>0</v>
      </c>
      <c r="O25" s="53">
        <v>0</v>
      </c>
      <c r="P25" s="54">
        <f t="shared" si="11"/>
        <v>0</v>
      </c>
      <c r="Q25" s="13">
        <f t="shared" si="12"/>
        <v>0</v>
      </c>
      <c r="R25" s="87">
        <v>0</v>
      </c>
      <c r="S25" s="87">
        <v>0</v>
      </c>
      <c r="T25" s="87">
        <v>0</v>
      </c>
      <c r="U25" s="87">
        <v>1</v>
      </c>
      <c r="V25" s="87">
        <v>0</v>
      </c>
      <c r="W25" s="87">
        <v>0</v>
      </c>
      <c r="X25" s="87">
        <v>0</v>
      </c>
      <c r="Y25" s="87">
        <v>0</v>
      </c>
      <c r="Z25" s="36">
        <f t="shared" si="13"/>
        <v>1</v>
      </c>
      <c r="AA25" s="9">
        <v>0</v>
      </c>
      <c r="AB25" s="9">
        <v>0</v>
      </c>
      <c r="AC25" s="57">
        <f t="shared" si="14"/>
        <v>0</v>
      </c>
      <c r="AD25" s="13">
        <f t="shared" si="15"/>
        <v>0</v>
      </c>
      <c r="AE25" s="88">
        <v>1</v>
      </c>
      <c r="AF25" s="88">
        <v>1</v>
      </c>
      <c r="AG25" s="59">
        <f t="shared" si="16"/>
        <v>2</v>
      </c>
      <c r="AH25" s="46">
        <v>0</v>
      </c>
      <c r="AI25" s="46">
        <v>0</v>
      </c>
      <c r="AJ25" s="47">
        <f t="shared" si="17"/>
        <v>0</v>
      </c>
      <c r="AK25" s="13">
        <f t="shared" si="18"/>
        <v>0</v>
      </c>
      <c r="AL25" s="89">
        <v>0</v>
      </c>
      <c r="AM25" s="89">
        <v>0</v>
      </c>
      <c r="AN25" s="37">
        <f t="shared" si="19"/>
        <v>0</v>
      </c>
      <c r="AO25" s="15">
        <v>0</v>
      </c>
      <c r="AP25" s="15">
        <v>0</v>
      </c>
      <c r="AQ25" s="62">
        <f t="shared" si="20"/>
        <v>0</v>
      </c>
      <c r="AR25" s="13">
        <f t="shared" si="21"/>
        <v>0</v>
      </c>
      <c r="AS25" s="89">
        <v>0</v>
      </c>
      <c r="AT25" s="89">
        <v>0</v>
      </c>
      <c r="AU25" s="37">
        <f t="shared" si="22"/>
        <v>0</v>
      </c>
      <c r="AV25" s="15">
        <v>0</v>
      </c>
      <c r="AW25" s="15">
        <v>0</v>
      </c>
      <c r="AX25" s="62">
        <f t="shared" si="23"/>
        <v>0</v>
      </c>
      <c r="AY25" s="13">
        <f t="shared" si="24"/>
        <v>0</v>
      </c>
      <c r="AZ25" s="65">
        <f t="shared" si="7"/>
        <v>3</v>
      </c>
      <c r="BA25" s="65">
        <f t="shared" si="25"/>
        <v>0</v>
      </c>
      <c r="BB25" s="65">
        <f t="shared" si="26"/>
        <v>3</v>
      </c>
      <c r="BC25" s="13">
        <f t="shared" si="9"/>
        <v>0</v>
      </c>
    </row>
    <row r="26" spans="1:55" s="25" customFormat="1" ht="15.75" x14ac:dyDescent="0.25">
      <c r="A26" s="43" t="s">
        <v>85</v>
      </c>
      <c r="B26" s="30">
        <v>58891</v>
      </c>
      <c r="C26" s="30" t="s">
        <v>61</v>
      </c>
      <c r="D26" s="30" t="s">
        <v>67</v>
      </c>
      <c r="E26" s="86" t="s">
        <v>63</v>
      </c>
      <c r="F26" s="5" t="s">
        <v>64</v>
      </c>
      <c r="G26" s="5">
        <v>0</v>
      </c>
      <c r="H26" s="5">
        <v>0</v>
      </c>
      <c r="I26" s="18">
        <v>1</v>
      </c>
      <c r="J26" s="84" t="s">
        <v>110</v>
      </c>
      <c r="K26" s="51">
        <v>0</v>
      </c>
      <c r="L26" s="51">
        <v>0</v>
      </c>
      <c r="M26" s="52">
        <f t="shared" si="10"/>
        <v>0</v>
      </c>
      <c r="N26" s="53">
        <v>0</v>
      </c>
      <c r="O26" s="53">
        <v>0</v>
      </c>
      <c r="P26" s="54">
        <f t="shared" si="11"/>
        <v>0</v>
      </c>
      <c r="Q26" s="13">
        <f t="shared" si="12"/>
        <v>0</v>
      </c>
      <c r="R26" s="87">
        <v>0</v>
      </c>
      <c r="S26" s="87">
        <v>0</v>
      </c>
      <c r="T26" s="87">
        <v>1</v>
      </c>
      <c r="U26" s="87">
        <v>1</v>
      </c>
      <c r="V26" s="87">
        <v>0</v>
      </c>
      <c r="W26" s="87">
        <v>0</v>
      </c>
      <c r="X26" s="87">
        <v>0</v>
      </c>
      <c r="Y26" s="87">
        <v>0</v>
      </c>
      <c r="Z26" s="36">
        <f t="shared" si="13"/>
        <v>2</v>
      </c>
      <c r="AA26" s="9">
        <v>0</v>
      </c>
      <c r="AB26" s="9">
        <v>0</v>
      </c>
      <c r="AC26" s="57">
        <f t="shared" si="14"/>
        <v>0</v>
      </c>
      <c r="AD26" s="13">
        <f t="shared" si="15"/>
        <v>0</v>
      </c>
      <c r="AE26" s="88">
        <v>1</v>
      </c>
      <c r="AF26" s="88">
        <v>1</v>
      </c>
      <c r="AG26" s="59">
        <f t="shared" si="16"/>
        <v>2</v>
      </c>
      <c r="AH26" s="46">
        <v>0</v>
      </c>
      <c r="AI26" s="46">
        <v>0</v>
      </c>
      <c r="AJ26" s="47">
        <f>AI26*AG26</f>
        <v>0</v>
      </c>
      <c r="AK26" s="13">
        <f>AJ26*12</f>
        <v>0</v>
      </c>
      <c r="AL26" s="89">
        <v>0</v>
      </c>
      <c r="AM26" s="89">
        <v>0</v>
      </c>
      <c r="AN26" s="37">
        <f t="shared" si="19"/>
        <v>0</v>
      </c>
      <c r="AO26" s="15">
        <v>0</v>
      </c>
      <c r="AP26" s="15">
        <v>0</v>
      </c>
      <c r="AQ26" s="62">
        <f t="shared" si="20"/>
        <v>0</v>
      </c>
      <c r="AR26" s="13">
        <f t="shared" si="21"/>
        <v>0</v>
      </c>
      <c r="AS26" s="89">
        <v>0</v>
      </c>
      <c r="AT26" s="89">
        <v>0</v>
      </c>
      <c r="AU26" s="37">
        <f t="shared" si="22"/>
        <v>0</v>
      </c>
      <c r="AV26" s="15">
        <v>0</v>
      </c>
      <c r="AW26" s="15">
        <v>0</v>
      </c>
      <c r="AX26" s="62">
        <f t="shared" si="23"/>
        <v>0</v>
      </c>
      <c r="AY26" s="13">
        <f t="shared" si="24"/>
        <v>0</v>
      </c>
      <c r="AZ26" s="65">
        <f t="shared" si="7"/>
        <v>4</v>
      </c>
      <c r="BA26" s="65">
        <f t="shared" si="25"/>
        <v>0</v>
      </c>
      <c r="BB26" s="65">
        <f t="shared" si="26"/>
        <v>4</v>
      </c>
      <c r="BC26" s="13">
        <f t="shared" si="9"/>
        <v>0</v>
      </c>
    </row>
    <row r="27" spans="1:55" s="25" customFormat="1" ht="15.75" x14ac:dyDescent="0.25">
      <c r="A27" s="43" t="s">
        <v>86</v>
      </c>
      <c r="B27" s="30">
        <v>59876</v>
      </c>
      <c r="C27" s="30" t="s">
        <v>61</v>
      </c>
      <c r="D27" s="30" t="s">
        <v>67</v>
      </c>
      <c r="E27" s="86" t="s">
        <v>63</v>
      </c>
      <c r="F27" s="5" t="s">
        <v>64</v>
      </c>
      <c r="G27" s="5">
        <v>0</v>
      </c>
      <c r="H27" s="5">
        <v>0</v>
      </c>
      <c r="I27" s="18">
        <v>1</v>
      </c>
      <c r="J27" s="84" t="s">
        <v>110</v>
      </c>
      <c r="K27" s="51">
        <v>0</v>
      </c>
      <c r="L27" s="51">
        <v>0</v>
      </c>
      <c r="M27" s="52">
        <f t="shared" si="10"/>
        <v>0</v>
      </c>
      <c r="N27" s="53">
        <v>0</v>
      </c>
      <c r="O27" s="53">
        <v>0</v>
      </c>
      <c r="P27" s="54">
        <f t="shared" si="11"/>
        <v>0</v>
      </c>
      <c r="Q27" s="13">
        <f t="shared" si="12"/>
        <v>0</v>
      </c>
      <c r="R27" s="87">
        <v>0</v>
      </c>
      <c r="S27" s="87">
        <v>0</v>
      </c>
      <c r="T27" s="87">
        <v>1</v>
      </c>
      <c r="U27" s="87">
        <v>1</v>
      </c>
      <c r="V27" s="87">
        <v>0</v>
      </c>
      <c r="W27" s="87">
        <v>0</v>
      </c>
      <c r="X27" s="87">
        <v>0</v>
      </c>
      <c r="Y27" s="87">
        <v>0</v>
      </c>
      <c r="Z27" s="36">
        <f t="shared" si="13"/>
        <v>2</v>
      </c>
      <c r="AA27" s="9">
        <v>0</v>
      </c>
      <c r="AB27" s="9">
        <v>0</v>
      </c>
      <c r="AC27" s="57">
        <f t="shared" si="14"/>
        <v>0</v>
      </c>
      <c r="AD27" s="13">
        <f t="shared" si="15"/>
        <v>0</v>
      </c>
      <c r="AE27" s="88">
        <v>1</v>
      </c>
      <c r="AF27" s="88">
        <v>1</v>
      </c>
      <c r="AG27" s="59">
        <f t="shared" si="16"/>
        <v>2</v>
      </c>
      <c r="AH27" s="46">
        <v>0</v>
      </c>
      <c r="AI27" s="46">
        <v>0</v>
      </c>
      <c r="AJ27" s="47">
        <f t="shared" ref="AJ27:AJ28" si="27">AI27*AG27</f>
        <v>0</v>
      </c>
      <c r="AK27" s="13">
        <f t="shared" ref="AK27:AK28" si="28">AJ27*12</f>
        <v>0</v>
      </c>
      <c r="AL27" s="89">
        <v>0</v>
      </c>
      <c r="AM27" s="89">
        <v>0</v>
      </c>
      <c r="AN27" s="37">
        <f t="shared" si="19"/>
        <v>0</v>
      </c>
      <c r="AO27" s="15">
        <v>0</v>
      </c>
      <c r="AP27" s="15">
        <v>0</v>
      </c>
      <c r="AQ27" s="62">
        <f t="shared" si="20"/>
        <v>0</v>
      </c>
      <c r="AR27" s="13">
        <f t="shared" si="21"/>
        <v>0</v>
      </c>
      <c r="AS27" s="89">
        <v>0</v>
      </c>
      <c r="AT27" s="89">
        <v>0</v>
      </c>
      <c r="AU27" s="37">
        <f t="shared" si="22"/>
        <v>0</v>
      </c>
      <c r="AV27" s="15">
        <v>0</v>
      </c>
      <c r="AW27" s="15">
        <v>0</v>
      </c>
      <c r="AX27" s="62">
        <f t="shared" si="23"/>
        <v>0</v>
      </c>
      <c r="AY27" s="13">
        <f t="shared" si="24"/>
        <v>0</v>
      </c>
      <c r="AZ27" s="65">
        <f t="shared" si="7"/>
        <v>4</v>
      </c>
      <c r="BA27" s="65">
        <f t="shared" si="25"/>
        <v>0</v>
      </c>
      <c r="BB27" s="65">
        <f t="shared" si="26"/>
        <v>4</v>
      </c>
      <c r="BC27" s="13">
        <f t="shared" si="9"/>
        <v>0</v>
      </c>
    </row>
    <row r="28" spans="1:55" s="25" customFormat="1" ht="15.75" x14ac:dyDescent="0.25">
      <c r="A28" s="44" t="s">
        <v>87</v>
      </c>
      <c r="B28" s="30"/>
      <c r="C28" s="30" t="s">
        <v>61</v>
      </c>
      <c r="D28" s="30" t="s">
        <v>62</v>
      </c>
      <c r="E28" s="86" t="s">
        <v>63</v>
      </c>
      <c r="F28" s="5" t="s">
        <v>88</v>
      </c>
      <c r="G28" s="5">
        <v>0</v>
      </c>
      <c r="H28" s="5">
        <v>0</v>
      </c>
      <c r="I28" s="18">
        <v>1</v>
      </c>
      <c r="J28" s="84" t="s">
        <v>111</v>
      </c>
      <c r="K28" s="51">
        <v>0</v>
      </c>
      <c r="L28" s="51">
        <v>0</v>
      </c>
      <c r="M28" s="52">
        <f t="shared" si="10"/>
        <v>0</v>
      </c>
      <c r="N28" s="53">
        <v>0</v>
      </c>
      <c r="O28" s="53">
        <v>0</v>
      </c>
      <c r="P28" s="54">
        <f t="shared" si="11"/>
        <v>0</v>
      </c>
      <c r="Q28" s="13">
        <f t="shared" si="12"/>
        <v>0</v>
      </c>
      <c r="R28" s="87">
        <v>0</v>
      </c>
      <c r="S28" s="87">
        <v>0</v>
      </c>
      <c r="T28" s="87">
        <v>0</v>
      </c>
      <c r="U28" s="87">
        <v>0</v>
      </c>
      <c r="V28" s="87">
        <v>0</v>
      </c>
      <c r="W28" s="87">
        <v>0</v>
      </c>
      <c r="X28" s="87">
        <v>2</v>
      </c>
      <c r="Y28" s="87">
        <v>2</v>
      </c>
      <c r="Z28" s="36">
        <f t="shared" si="13"/>
        <v>4</v>
      </c>
      <c r="AA28" s="9">
        <v>0</v>
      </c>
      <c r="AB28" s="9">
        <v>0</v>
      </c>
      <c r="AC28" s="57">
        <f t="shared" si="14"/>
        <v>0</v>
      </c>
      <c r="AD28" s="13">
        <f t="shared" si="15"/>
        <v>0</v>
      </c>
      <c r="AE28" s="88">
        <v>2</v>
      </c>
      <c r="AF28" s="88">
        <v>2</v>
      </c>
      <c r="AG28" s="59">
        <f t="shared" si="16"/>
        <v>4</v>
      </c>
      <c r="AH28" s="46">
        <v>0</v>
      </c>
      <c r="AI28" s="46">
        <v>0</v>
      </c>
      <c r="AJ28" s="47">
        <f t="shared" si="27"/>
        <v>0</v>
      </c>
      <c r="AK28" s="13">
        <f t="shared" si="28"/>
        <v>0</v>
      </c>
      <c r="AL28" s="89">
        <v>0</v>
      </c>
      <c r="AM28" s="89">
        <v>0</v>
      </c>
      <c r="AN28" s="37">
        <f t="shared" si="19"/>
        <v>0</v>
      </c>
      <c r="AO28" s="15">
        <v>0</v>
      </c>
      <c r="AP28" s="15">
        <v>0</v>
      </c>
      <c r="AQ28" s="62">
        <f t="shared" si="20"/>
        <v>0</v>
      </c>
      <c r="AR28" s="13">
        <f t="shared" si="21"/>
        <v>0</v>
      </c>
      <c r="AS28" s="89">
        <v>0</v>
      </c>
      <c r="AT28" s="89">
        <v>0</v>
      </c>
      <c r="AU28" s="37">
        <f t="shared" si="22"/>
        <v>0</v>
      </c>
      <c r="AV28" s="15">
        <v>0</v>
      </c>
      <c r="AW28" s="15">
        <v>0</v>
      </c>
      <c r="AX28" s="62">
        <f t="shared" si="23"/>
        <v>0</v>
      </c>
      <c r="AY28" s="13">
        <f t="shared" si="24"/>
        <v>0</v>
      </c>
      <c r="AZ28" s="65">
        <f t="shared" si="7"/>
        <v>8</v>
      </c>
      <c r="BA28" s="65">
        <f t="shared" si="25"/>
        <v>0</v>
      </c>
      <c r="BB28" s="65">
        <f t="shared" si="26"/>
        <v>8</v>
      </c>
      <c r="BC28" s="13">
        <f t="shared" si="9"/>
        <v>0</v>
      </c>
    </row>
    <row r="29" spans="1:55" s="25" customFormat="1" ht="60" x14ac:dyDescent="0.25">
      <c r="A29" s="43" t="s">
        <v>89</v>
      </c>
      <c r="B29" s="30">
        <v>51353</v>
      </c>
      <c r="C29" s="30" t="s">
        <v>61</v>
      </c>
      <c r="D29" s="30" t="s">
        <v>62</v>
      </c>
      <c r="E29" s="86" t="s">
        <v>63</v>
      </c>
      <c r="F29" s="5" t="s">
        <v>90</v>
      </c>
      <c r="G29" s="5">
        <v>1</v>
      </c>
      <c r="H29" s="5">
        <v>0</v>
      </c>
      <c r="I29" s="18">
        <v>0</v>
      </c>
      <c r="J29" s="84" t="s">
        <v>112</v>
      </c>
      <c r="K29" s="51">
        <v>0</v>
      </c>
      <c r="L29" s="51">
        <v>0</v>
      </c>
      <c r="M29" s="52">
        <f t="shared" si="10"/>
        <v>0</v>
      </c>
      <c r="N29" s="53">
        <v>0</v>
      </c>
      <c r="O29" s="53">
        <v>0</v>
      </c>
      <c r="P29" s="54">
        <f t="shared" si="11"/>
        <v>0</v>
      </c>
      <c r="Q29" s="13">
        <f t="shared" si="12"/>
        <v>0</v>
      </c>
      <c r="R29" s="87">
        <v>0</v>
      </c>
      <c r="S29" s="87">
        <v>0</v>
      </c>
      <c r="T29" s="87">
        <v>0</v>
      </c>
      <c r="U29" s="87">
        <v>0</v>
      </c>
      <c r="V29" s="87">
        <v>2</v>
      </c>
      <c r="W29" s="87">
        <v>2</v>
      </c>
      <c r="X29" s="87">
        <v>0</v>
      </c>
      <c r="Y29" s="87">
        <v>0</v>
      </c>
      <c r="Z29" s="36">
        <f t="shared" si="13"/>
        <v>4</v>
      </c>
      <c r="AA29" s="9">
        <v>0</v>
      </c>
      <c r="AB29" s="9">
        <v>0</v>
      </c>
      <c r="AC29" s="57">
        <f t="shared" si="14"/>
        <v>0</v>
      </c>
      <c r="AD29" s="13">
        <f t="shared" si="15"/>
        <v>0</v>
      </c>
      <c r="AE29" s="88">
        <v>2</v>
      </c>
      <c r="AF29" s="88">
        <v>2</v>
      </c>
      <c r="AG29" s="59">
        <f t="shared" si="16"/>
        <v>4</v>
      </c>
      <c r="AH29" s="46">
        <v>0</v>
      </c>
      <c r="AI29" s="46">
        <v>0</v>
      </c>
      <c r="AJ29" s="47">
        <f t="shared" si="17"/>
        <v>0</v>
      </c>
      <c r="AK29" s="13">
        <f t="shared" si="18"/>
        <v>0</v>
      </c>
      <c r="AL29" s="89">
        <v>0</v>
      </c>
      <c r="AM29" s="89">
        <v>0</v>
      </c>
      <c r="AN29" s="37">
        <f t="shared" si="19"/>
        <v>0</v>
      </c>
      <c r="AO29" s="15">
        <v>0</v>
      </c>
      <c r="AP29" s="15">
        <v>0</v>
      </c>
      <c r="AQ29" s="62">
        <f t="shared" si="20"/>
        <v>0</v>
      </c>
      <c r="AR29" s="13">
        <f t="shared" si="21"/>
        <v>0</v>
      </c>
      <c r="AS29" s="89">
        <v>0</v>
      </c>
      <c r="AT29" s="89">
        <v>0</v>
      </c>
      <c r="AU29" s="37">
        <f t="shared" si="22"/>
        <v>0</v>
      </c>
      <c r="AV29" s="15">
        <v>0</v>
      </c>
      <c r="AW29" s="15">
        <v>0</v>
      </c>
      <c r="AX29" s="62">
        <f t="shared" si="23"/>
        <v>0</v>
      </c>
      <c r="AY29" s="13">
        <f t="shared" si="24"/>
        <v>0</v>
      </c>
      <c r="AZ29" s="65">
        <f t="shared" si="7"/>
        <v>8</v>
      </c>
      <c r="BA29" s="65">
        <f t="shared" si="25"/>
        <v>0</v>
      </c>
      <c r="BB29" s="65">
        <f t="shared" si="26"/>
        <v>8</v>
      </c>
      <c r="BC29" s="13">
        <f t="shared" si="9"/>
        <v>0</v>
      </c>
    </row>
    <row r="30" spans="1:55" s="25" customFormat="1" ht="15.75" x14ac:dyDescent="0.25">
      <c r="A30" s="43" t="s">
        <v>91</v>
      </c>
      <c r="B30" s="30">
        <v>50633</v>
      </c>
      <c r="C30" s="30" t="s">
        <v>61</v>
      </c>
      <c r="D30" s="30" t="s">
        <v>67</v>
      </c>
      <c r="E30" s="86" t="s">
        <v>63</v>
      </c>
      <c r="F30" s="5" t="s">
        <v>64</v>
      </c>
      <c r="G30" s="5">
        <v>1</v>
      </c>
      <c r="H30" s="5">
        <v>1</v>
      </c>
      <c r="I30" s="18">
        <v>0</v>
      </c>
      <c r="J30" s="84" t="s">
        <v>113</v>
      </c>
      <c r="K30" s="51">
        <v>0</v>
      </c>
      <c r="L30" s="51">
        <v>0</v>
      </c>
      <c r="M30" s="52">
        <f t="shared" si="10"/>
        <v>0</v>
      </c>
      <c r="N30" s="53">
        <v>0</v>
      </c>
      <c r="O30" s="53">
        <v>0</v>
      </c>
      <c r="P30" s="54">
        <f t="shared" si="11"/>
        <v>0</v>
      </c>
      <c r="Q30" s="13">
        <f t="shared" si="12"/>
        <v>0</v>
      </c>
      <c r="R30" s="87">
        <v>0</v>
      </c>
      <c r="S30" s="87">
        <v>0</v>
      </c>
      <c r="T30" s="87">
        <v>1</v>
      </c>
      <c r="U30" s="87">
        <v>1</v>
      </c>
      <c r="V30" s="87">
        <v>0</v>
      </c>
      <c r="W30" s="87">
        <v>0</v>
      </c>
      <c r="X30" s="87">
        <v>0</v>
      </c>
      <c r="Y30" s="87">
        <v>0</v>
      </c>
      <c r="Z30" s="36">
        <f t="shared" si="13"/>
        <v>2</v>
      </c>
      <c r="AA30" s="9">
        <v>0</v>
      </c>
      <c r="AB30" s="9">
        <v>0</v>
      </c>
      <c r="AC30" s="57">
        <f t="shared" si="14"/>
        <v>0</v>
      </c>
      <c r="AD30" s="13">
        <f t="shared" si="15"/>
        <v>0</v>
      </c>
      <c r="AE30" s="88">
        <v>1</v>
      </c>
      <c r="AF30" s="88">
        <v>1</v>
      </c>
      <c r="AG30" s="59">
        <f t="shared" si="16"/>
        <v>2</v>
      </c>
      <c r="AH30" s="46">
        <v>0</v>
      </c>
      <c r="AI30" s="46">
        <v>0</v>
      </c>
      <c r="AJ30" s="47">
        <f t="shared" si="17"/>
        <v>0</v>
      </c>
      <c r="AK30" s="13">
        <f t="shared" si="18"/>
        <v>0</v>
      </c>
      <c r="AL30" s="89">
        <v>0</v>
      </c>
      <c r="AM30" s="89">
        <v>0</v>
      </c>
      <c r="AN30" s="37">
        <f t="shared" si="19"/>
        <v>0</v>
      </c>
      <c r="AO30" s="15">
        <v>0</v>
      </c>
      <c r="AP30" s="15">
        <v>0</v>
      </c>
      <c r="AQ30" s="62">
        <f t="shared" si="20"/>
        <v>0</v>
      </c>
      <c r="AR30" s="13">
        <f t="shared" si="21"/>
        <v>0</v>
      </c>
      <c r="AS30" s="89">
        <v>0</v>
      </c>
      <c r="AT30" s="89">
        <v>0</v>
      </c>
      <c r="AU30" s="37">
        <f t="shared" si="22"/>
        <v>0</v>
      </c>
      <c r="AV30" s="15">
        <v>0</v>
      </c>
      <c r="AW30" s="15">
        <v>0</v>
      </c>
      <c r="AX30" s="62">
        <f t="shared" si="23"/>
        <v>0</v>
      </c>
      <c r="AY30" s="13">
        <f t="shared" si="24"/>
        <v>0</v>
      </c>
      <c r="AZ30" s="65">
        <f t="shared" si="7"/>
        <v>4</v>
      </c>
      <c r="BA30" s="65">
        <f t="shared" si="25"/>
        <v>0</v>
      </c>
      <c r="BB30" s="65">
        <f t="shared" si="26"/>
        <v>4</v>
      </c>
      <c r="BC30" s="13">
        <f t="shared" si="9"/>
        <v>0</v>
      </c>
    </row>
    <row r="31" spans="1:55" s="25" customFormat="1" ht="45" x14ac:dyDescent="0.25">
      <c r="A31" s="44" t="s">
        <v>92</v>
      </c>
      <c r="B31" s="30">
        <v>50842</v>
      </c>
      <c r="C31" s="30" t="s">
        <v>61</v>
      </c>
      <c r="D31" s="30" t="s">
        <v>62</v>
      </c>
      <c r="E31" s="86" t="s">
        <v>63</v>
      </c>
      <c r="F31" s="5" t="s">
        <v>64</v>
      </c>
      <c r="G31" s="5">
        <v>1</v>
      </c>
      <c r="H31" s="5">
        <v>1</v>
      </c>
      <c r="I31" s="18">
        <v>0</v>
      </c>
      <c r="J31" s="84" t="s">
        <v>114</v>
      </c>
      <c r="K31" s="51">
        <v>0</v>
      </c>
      <c r="L31" s="51">
        <v>0</v>
      </c>
      <c r="M31" s="52">
        <f t="shared" si="10"/>
        <v>0</v>
      </c>
      <c r="N31" s="53">
        <v>0</v>
      </c>
      <c r="O31" s="53">
        <v>0</v>
      </c>
      <c r="P31" s="54">
        <f t="shared" si="11"/>
        <v>0</v>
      </c>
      <c r="Q31" s="13">
        <f t="shared" si="12"/>
        <v>0</v>
      </c>
      <c r="R31" s="87">
        <v>0</v>
      </c>
      <c r="S31" s="87">
        <v>0</v>
      </c>
      <c r="T31" s="87">
        <v>4</v>
      </c>
      <c r="U31" s="87">
        <v>2</v>
      </c>
      <c r="V31" s="87">
        <v>0</v>
      </c>
      <c r="W31" s="87">
        <v>0</v>
      </c>
      <c r="X31" s="87">
        <v>0</v>
      </c>
      <c r="Y31" s="87">
        <v>0</v>
      </c>
      <c r="Z31" s="36">
        <f t="shared" si="13"/>
        <v>6</v>
      </c>
      <c r="AA31" s="9">
        <v>0</v>
      </c>
      <c r="AB31" s="9">
        <v>0</v>
      </c>
      <c r="AC31" s="57">
        <f t="shared" si="14"/>
        <v>0</v>
      </c>
      <c r="AD31" s="13">
        <f t="shared" si="15"/>
        <v>0</v>
      </c>
      <c r="AE31" s="88">
        <v>2</v>
      </c>
      <c r="AF31" s="88">
        <v>2</v>
      </c>
      <c r="AG31" s="59">
        <f t="shared" si="16"/>
        <v>4</v>
      </c>
      <c r="AH31" s="46">
        <v>0</v>
      </c>
      <c r="AI31" s="46">
        <v>0</v>
      </c>
      <c r="AJ31" s="47">
        <f t="shared" si="17"/>
        <v>0</v>
      </c>
      <c r="AK31" s="13">
        <f t="shared" si="18"/>
        <v>0</v>
      </c>
      <c r="AL31" s="89">
        <v>0</v>
      </c>
      <c r="AM31" s="89">
        <v>0</v>
      </c>
      <c r="AN31" s="37">
        <f t="shared" si="19"/>
        <v>0</v>
      </c>
      <c r="AO31" s="15">
        <v>0</v>
      </c>
      <c r="AP31" s="15">
        <v>0</v>
      </c>
      <c r="AQ31" s="62">
        <f t="shared" si="20"/>
        <v>0</v>
      </c>
      <c r="AR31" s="13">
        <f t="shared" si="21"/>
        <v>0</v>
      </c>
      <c r="AS31" s="89">
        <v>0</v>
      </c>
      <c r="AT31" s="89">
        <v>0</v>
      </c>
      <c r="AU31" s="37">
        <f t="shared" si="22"/>
        <v>0</v>
      </c>
      <c r="AV31" s="15">
        <v>0</v>
      </c>
      <c r="AW31" s="15">
        <v>0</v>
      </c>
      <c r="AX31" s="62">
        <f t="shared" si="23"/>
        <v>0</v>
      </c>
      <c r="AY31" s="13">
        <f t="shared" si="24"/>
        <v>0</v>
      </c>
      <c r="AZ31" s="65">
        <f t="shared" si="7"/>
        <v>10</v>
      </c>
      <c r="BA31" s="65">
        <f t="shared" si="25"/>
        <v>0</v>
      </c>
      <c r="BB31" s="65">
        <f t="shared" si="26"/>
        <v>10</v>
      </c>
      <c r="BC31" s="13">
        <f t="shared" si="9"/>
        <v>0</v>
      </c>
    </row>
    <row r="32" spans="1:55" s="81" customFormat="1" ht="15.75" x14ac:dyDescent="0.25">
      <c r="A32" s="43" t="s">
        <v>93</v>
      </c>
      <c r="B32" s="30">
        <v>55365</v>
      </c>
      <c r="C32" s="30" t="s">
        <v>61</v>
      </c>
      <c r="D32" s="30" t="s">
        <v>62</v>
      </c>
      <c r="E32" s="86" t="s">
        <v>63</v>
      </c>
      <c r="F32" s="80" t="s">
        <v>64</v>
      </c>
      <c r="G32" s="5">
        <v>1</v>
      </c>
      <c r="H32" s="5">
        <v>1</v>
      </c>
      <c r="I32" s="18">
        <v>0</v>
      </c>
      <c r="J32" s="85" t="s">
        <v>113</v>
      </c>
      <c r="K32" s="51">
        <v>0</v>
      </c>
      <c r="L32" s="51">
        <v>0</v>
      </c>
      <c r="M32" s="52">
        <f t="shared" si="10"/>
        <v>0</v>
      </c>
      <c r="N32" s="53">
        <v>0</v>
      </c>
      <c r="O32" s="53">
        <v>0</v>
      </c>
      <c r="P32" s="54">
        <f t="shared" si="11"/>
        <v>0</v>
      </c>
      <c r="Q32" s="13">
        <f t="shared" si="12"/>
        <v>0</v>
      </c>
      <c r="R32" s="87">
        <v>0</v>
      </c>
      <c r="S32" s="87">
        <v>0</v>
      </c>
      <c r="T32" s="87">
        <v>0</v>
      </c>
      <c r="U32" s="87">
        <v>1</v>
      </c>
      <c r="V32" s="87">
        <v>0</v>
      </c>
      <c r="W32" s="82">
        <v>0</v>
      </c>
      <c r="X32" s="82">
        <v>0</v>
      </c>
      <c r="Y32" s="82">
        <v>0</v>
      </c>
      <c r="Z32" s="36">
        <f t="shared" si="13"/>
        <v>1</v>
      </c>
      <c r="AA32" s="9">
        <v>0</v>
      </c>
      <c r="AB32" s="9">
        <v>0</v>
      </c>
      <c r="AC32" s="83">
        <f t="shared" si="14"/>
        <v>0</v>
      </c>
      <c r="AD32" s="13">
        <f t="shared" si="15"/>
        <v>0</v>
      </c>
      <c r="AE32" s="88">
        <v>1</v>
      </c>
      <c r="AF32" s="88">
        <v>1</v>
      </c>
      <c r="AG32" s="59">
        <f t="shared" si="16"/>
        <v>2</v>
      </c>
      <c r="AH32" s="46">
        <v>0</v>
      </c>
      <c r="AI32" s="46">
        <v>0</v>
      </c>
      <c r="AJ32" s="47">
        <f t="shared" si="17"/>
        <v>0</v>
      </c>
      <c r="AK32" s="13">
        <f t="shared" si="18"/>
        <v>0</v>
      </c>
      <c r="AL32" s="89">
        <v>0</v>
      </c>
      <c r="AM32" s="89">
        <v>0</v>
      </c>
      <c r="AN32" s="37">
        <f t="shared" si="19"/>
        <v>0</v>
      </c>
      <c r="AO32" s="15">
        <v>0</v>
      </c>
      <c r="AP32" s="15">
        <v>0</v>
      </c>
      <c r="AQ32" s="62">
        <f t="shared" si="20"/>
        <v>0</v>
      </c>
      <c r="AR32" s="13">
        <f t="shared" si="21"/>
        <v>0</v>
      </c>
      <c r="AS32" s="89">
        <v>0</v>
      </c>
      <c r="AT32" s="89">
        <v>0</v>
      </c>
      <c r="AU32" s="37">
        <f t="shared" si="22"/>
        <v>0</v>
      </c>
      <c r="AV32" s="15">
        <v>0</v>
      </c>
      <c r="AW32" s="15">
        <v>0</v>
      </c>
      <c r="AX32" s="62">
        <f t="shared" si="23"/>
        <v>0</v>
      </c>
      <c r="AY32" s="13">
        <f t="shared" si="24"/>
        <v>0</v>
      </c>
      <c r="AZ32" s="65">
        <f t="shared" si="7"/>
        <v>3</v>
      </c>
      <c r="BA32" s="65">
        <f t="shared" si="25"/>
        <v>0</v>
      </c>
      <c r="BB32" s="65">
        <f t="shared" si="26"/>
        <v>3</v>
      </c>
      <c r="BC32" s="13">
        <f t="shared" si="9"/>
        <v>0</v>
      </c>
    </row>
    <row r="33" spans="1:55" s="25" customFormat="1" ht="15.75" x14ac:dyDescent="0.25">
      <c r="A33" s="43" t="s">
        <v>94</v>
      </c>
      <c r="B33" s="30">
        <v>53082</v>
      </c>
      <c r="C33" s="30" t="s">
        <v>61</v>
      </c>
      <c r="D33" s="30" t="s">
        <v>67</v>
      </c>
      <c r="E33" s="86" t="s">
        <v>63</v>
      </c>
      <c r="F33" s="5" t="s">
        <v>64</v>
      </c>
      <c r="G33" s="5">
        <v>1</v>
      </c>
      <c r="H33" s="5">
        <v>0</v>
      </c>
      <c r="I33" s="18">
        <v>0</v>
      </c>
      <c r="J33" s="84" t="s">
        <v>113</v>
      </c>
      <c r="K33" s="51">
        <v>0</v>
      </c>
      <c r="L33" s="51">
        <v>0</v>
      </c>
      <c r="M33" s="52">
        <f t="shared" si="10"/>
        <v>0</v>
      </c>
      <c r="N33" s="53">
        <v>0</v>
      </c>
      <c r="O33" s="53">
        <v>0</v>
      </c>
      <c r="P33" s="54">
        <f t="shared" si="11"/>
        <v>0</v>
      </c>
      <c r="Q33" s="13">
        <f t="shared" si="12"/>
        <v>0</v>
      </c>
      <c r="R33" s="87">
        <v>0</v>
      </c>
      <c r="S33" s="87">
        <v>0</v>
      </c>
      <c r="T33" s="87">
        <v>0</v>
      </c>
      <c r="U33" s="87">
        <v>1</v>
      </c>
      <c r="V33" s="87">
        <v>0</v>
      </c>
      <c r="W33" s="87">
        <v>0</v>
      </c>
      <c r="X33" s="87">
        <v>0</v>
      </c>
      <c r="Y33" s="87">
        <v>0</v>
      </c>
      <c r="Z33" s="36">
        <f t="shared" si="13"/>
        <v>1</v>
      </c>
      <c r="AA33" s="9">
        <v>0</v>
      </c>
      <c r="AB33" s="9">
        <v>0</v>
      </c>
      <c r="AC33" s="57">
        <f t="shared" si="14"/>
        <v>0</v>
      </c>
      <c r="AD33" s="13">
        <f t="shared" si="15"/>
        <v>0</v>
      </c>
      <c r="AE33" s="88">
        <v>1</v>
      </c>
      <c r="AF33" s="88">
        <v>1</v>
      </c>
      <c r="AG33" s="59">
        <f t="shared" si="16"/>
        <v>2</v>
      </c>
      <c r="AH33" s="46">
        <v>0</v>
      </c>
      <c r="AI33" s="46">
        <v>0</v>
      </c>
      <c r="AJ33" s="47">
        <f t="shared" si="17"/>
        <v>0</v>
      </c>
      <c r="AK33" s="13">
        <f t="shared" si="18"/>
        <v>0</v>
      </c>
      <c r="AL33" s="89">
        <v>0</v>
      </c>
      <c r="AM33" s="89">
        <v>0</v>
      </c>
      <c r="AN33" s="37">
        <f t="shared" si="19"/>
        <v>0</v>
      </c>
      <c r="AO33" s="15">
        <v>0</v>
      </c>
      <c r="AP33" s="15">
        <v>0</v>
      </c>
      <c r="AQ33" s="62">
        <f t="shared" si="20"/>
        <v>0</v>
      </c>
      <c r="AR33" s="13">
        <f t="shared" si="21"/>
        <v>0</v>
      </c>
      <c r="AS33" s="89">
        <v>0</v>
      </c>
      <c r="AT33" s="89">
        <v>0</v>
      </c>
      <c r="AU33" s="37">
        <f t="shared" si="22"/>
        <v>0</v>
      </c>
      <c r="AV33" s="15">
        <v>0</v>
      </c>
      <c r="AW33" s="15">
        <v>0</v>
      </c>
      <c r="AX33" s="62">
        <f t="shared" si="23"/>
        <v>0</v>
      </c>
      <c r="AY33" s="13">
        <f t="shared" si="24"/>
        <v>0</v>
      </c>
      <c r="AZ33" s="65">
        <f t="shared" si="7"/>
        <v>3</v>
      </c>
      <c r="BA33" s="65">
        <f t="shared" si="25"/>
        <v>0</v>
      </c>
      <c r="BB33" s="65">
        <f t="shared" si="26"/>
        <v>3</v>
      </c>
      <c r="BC33" s="13">
        <f t="shared" si="9"/>
        <v>0</v>
      </c>
    </row>
    <row r="34" spans="1:55" s="25" customFormat="1" ht="15.75" x14ac:dyDescent="0.25">
      <c r="A34" s="44" t="s">
        <v>95</v>
      </c>
      <c r="B34" s="30">
        <v>53572</v>
      </c>
      <c r="C34" s="30" t="s">
        <v>61</v>
      </c>
      <c r="D34" s="30" t="s">
        <v>67</v>
      </c>
      <c r="E34" s="86" t="s">
        <v>63</v>
      </c>
      <c r="F34" s="5" t="s">
        <v>64</v>
      </c>
      <c r="G34" s="5">
        <v>1</v>
      </c>
      <c r="H34" s="5">
        <v>0</v>
      </c>
      <c r="I34" s="18">
        <v>0</v>
      </c>
      <c r="J34" s="84" t="s">
        <v>113</v>
      </c>
      <c r="K34" s="51">
        <v>0</v>
      </c>
      <c r="L34" s="51">
        <v>0</v>
      </c>
      <c r="M34" s="52">
        <f t="shared" si="10"/>
        <v>0</v>
      </c>
      <c r="N34" s="53">
        <v>0</v>
      </c>
      <c r="O34" s="53">
        <v>0</v>
      </c>
      <c r="P34" s="54">
        <f t="shared" si="11"/>
        <v>0</v>
      </c>
      <c r="Q34" s="13">
        <f t="shared" si="12"/>
        <v>0</v>
      </c>
      <c r="R34" s="87">
        <v>0</v>
      </c>
      <c r="S34" s="87">
        <v>0</v>
      </c>
      <c r="T34" s="87">
        <v>0</v>
      </c>
      <c r="U34" s="87">
        <v>1</v>
      </c>
      <c r="V34" s="87">
        <v>0</v>
      </c>
      <c r="W34" s="87">
        <v>0</v>
      </c>
      <c r="X34" s="87">
        <v>0</v>
      </c>
      <c r="Y34" s="87">
        <v>0</v>
      </c>
      <c r="Z34" s="36">
        <f t="shared" si="13"/>
        <v>1</v>
      </c>
      <c r="AA34" s="9">
        <v>0</v>
      </c>
      <c r="AB34" s="9">
        <v>0</v>
      </c>
      <c r="AC34" s="57">
        <f t="shared" si="14"/>
        <v>0</v>
      </c>
      <c r="AD34" s="13">
        <f t="shared" si="15"/>
        <v>0</v>
      </c>
      <c r="AE34" s="88">
        <v>1</v>
      </c>
      <c r="AF34" s="88">
        <v>1</v>
      </c>
      <c r="AG34" s="59">
        <f t="shared" si="16"/>
        <v>2</v>
      </c>
      <c r="AH34" s="46">
        <v>0</v>
      </c>
      <c r="AI34" s="46">
        <v>0</v>
      </c>
      <c r="AJ34" s="47">
        <f t="shared" si="17"/>
        <v>0</v>
      </c>
      <c r="AK34" s="13">
        <f t="shared" si="18"/>
        <v>0</v>
      </c>
      <c r="AL34" s="89">
        <v>0</v>
      </c>
      <c r="AM34" s="89">
        <v>0</v>
      </c>
      <c r="AN34" s="37">
        <f t="shared" si="19"/>
        <v>0</v>
      </c>
      <c r="AO34" s="15">
        <v>0</v>
      </c>
      <c r="AP34" s="15">
        <v>0</v>
      </c>
      <c r="AQ34" s="62">
        <f t="shared" si="20"/>
        <v>0</v>
      </c>
      <c r="AR34" s="13">
        <f t="shared" si="21"/>
        <v>0</v>
      </c>
      <c r="AS34" s="89">
        <v>0</v>
      </c>
      <c r="AT34" s="89">
        <v>0</v>
      </c>
      <c r="AU34" s="37">
        <f t="shared" si="22"/>
        <v>0</v>
      </c>
      <c r="AV34" s="15">
        <v>0</v>
      </c>
      <c r="AW34" s="15">
        <v>0</v>
      </c>
      <c r="AX34" s="62">
        <f t="shared" si="23"/>
        <v>0</v>
      </c>
      <c r="AY34" s="13">
        <f t="shared" si="24"/>
        <v>0</v>
      </c>
      <c r="AZ34" s="65">
        <f t="shared" si="7"/>
        <v>3</v>
      </c>
      <c r="BA34" s="65">
        <f t="shared" si="25"/>
        <v>0</v>
      </c>
      <c r="BB34" s="65">
        <f t="shared" si="26"/>
        <v>3</v>
      </c>
      <c r="BC34" s="13">
        <f t="shared" si="9"/>
        <v>0</v>
      </c>
    </row>
    <row r="35" spans="1:55" s="25" customFormat="1" ht="15.75" x14ac:dyDescent="0.25">
      <c r="A35" s="43" t="s">
        <v>96</v>
      </c>
      <c r="B35" s="30">
        <v>53717</v>
      </c>
      <c r="C35" s="30" t="s">
        <v>61</v>
      </c>
      <c r="D35" s="30" t="s">
        <v>67</v>
      </c>
      <c r="E35" s="86" t="s">
        <v>63</v>
      </c>
      <c r="F35" s="5" t="s">
        <v>64</v>
      </c>
      <c r="G35" s="5">
        <v>1</v>
      </c>
      <c r="H35" s="5">
        <v>0</v>
      </c>
      <c r="I35" s="18">
        <v>0</v>
      </c>
      <c r="J35" s="84" t="s">
        <v>113</v>
      </c>
      <c r="K35" s="51">
        <v>0</v>
      </c>
      <c r="L35" s="51">
        <v>0</v>
      </c>
      <c r="M35" s="52">
        <f t="shared" si="10"/>
        <v>0</v>
      </c>
      <c r="N35" s="53">
        <v>0</v>
      </c>
      <c r="O35" s="53">
        <v>0</v>
      </c>
      <c r="P35" s="54">
        <f t="shared" si="11"/>
        <v>0</v>
      </c>
      <c r="Q35" s="13">
        <f t="shared" si="12"/>
        <v>0</v>
      </c>
      <c r="R35" s="87">
        <v>0</v>
      </c>
      <c r="S35" s="87">
        <v>0</v>
      </c>
      <c r="T35" s="87">
        <v>0</v>
      </c>
      <c r="U35" s="87">
        <v>1</v>
      </c>
      <c r="V35" s="87">
        <v>0</v>
      </c>
      <c r="W35" s="87">
        <v>0</v>
      </c>
      <c r="X35" s="87">
        <v>0</v>
      </c>
      <c r="Y35" s="87">
        <v>0</v>
      </c>
      <c r="Z35" s="36">
        <f t="shared" si="13"/>
        <v>1</v>
      </c>
      <c r="AA35" s="9">
        <v>0</v>
      </c>
      <c r="AB35" s="9">
        <v>0</v>
      </c>
      <c r="AC35" s="57">
        <f t="shared" si="14"/>
        <v>0</v>
      </c>
      <c r="AD35" s="13">
        <f t="shared" si="15"/>
        <v>0</v>
      </c>
      <c r="AE35" s="88">
        <v>1</v>
      </c>
      <c r="AF35" s="88">
        <v>1</v>
      </c>
      <c r="AG35" s="59">
        <f t="shared" si="16"/>
        <v>2</v>
      </c>
      <c r="AH35" s="46">
        <v>0</v>
      </c>
      <c r="AI35" s="46">
        <v>0</v>
      </c>
      <c r="AJ35" s="47">
        <f t="shared" si="17"/>
        <v>0</v>
      </c>
      <c r="AK35" s="13">
        <f t="shared" si="18"/>
        <v>0</v>
      </c>
      <c r="AL35" s="89">
        <v>0</v>
      </c>
      <c r="AM35" s="89">
        <v>0</v>
      </c>
      <c r="AN35" s="37">
        <f t="shared" si="19"/>
        <v>0</v>
      </c>
      <c r="AO35" s="15">
        <v>0</v>
      </c>
      <c r="AP35" s="15">
        <v>0</v>
      </c>
      <c r="AQ35" s="62">
        <f t="shared" si="20"/>
        <v>0</v>
      </c>
      <c r="AR35" s="13">
        <f t="shared" si="21"/>
        <v>0</v>
      </c>
      <c r="AS35" s="89">
        <v>0</v>
      </c>
      <c r="AT35" s="89">
        <v>0</v>
      </c>
      <c r="AU35" s="37">
        <f t="shared" si="22"/>
        <v>0</v>
      </c>
      <c r="AV35" s="15">
        <v>0</v>
      </c>
      <c r="AW35" s="15">
        <v>0</v>
      </c>
      <c r="AX35" s="62">
        <f t="shared" si="23"/>
        <v>0</v>
      </c>
      <c r="AY35" s="13">
        <f t="shared" si="24"/>
        <v>0</v>
      </c>
      <c r="AZ35" s="65">
        <f t="shared" si="7"/>
        <v>3</v>
      </c>
      <c r="BA35" s="65">
        <f t="shared" si="25"/>
        <v>0</v>
      </c>
      <c r="BB35" s="65">
        <f t="shared" si="26"/>
        <v>3</v>
      </c>
      <c r="BC35" s="13">
        <f t="shared" si="9"/>
        <v>0</v>
      </c>
    </row>
    <row r="36" spans="1:55" s="25" customFormat="1" ht="15.75" x14ac:dyDescent="0.25">
      <c r="A36" s="43" t="s">
        <v>97</v>
      </c>
      <c r="B36" s="30">
        <v>54148</v>
      </c>
      <c r="C36" s="30" t="s">
        <v>61</v>
      </c>
      <c r="D36" s="30" t="s">
        <v>62</v>
      </c>
      <c r="E36" s="86" t="s">
        <v>63</v>
      </c>
      <c r="F36" s="5" t="s">
        <v>64</v>
      </c>
      <c r="G36" s="5">
        <v>1</v>
      </c>
      <c r="H36" s="5">
        <v>1</v>
      </c>
      <c r="I36" s="18">
        <v>0</v>
      </c>
      <c r="J36" s="84" t="s">
        <v>113</v>
      </c>
      <c r="K36" s="51">
        <v>0</v>
      </c>
      <c r="L36" s="51">
        <v>0</v>
      </c>
      <c r="M36" s="52">
        <f t="shared" si="10"/>
        <v>0</v>
      </c>
      <c r="N36" s="53">
        <v>0</v>
      </c>
      <c r="O36" s="53">
        <v>0</v>
      </c>
      <c r="P36" s="54">
        <f t="shared" si="11"/>
        <v>0</v>
      </c>
      <c r="Q36" s="13">
        <f t="shared" si="12"/>
        <v>0</v>
      </c>
      <c r="R36" s="87">
        <v>0</v>
      </c>
      <c r="S36" s="87">
        <v>0</v>
      </c>
      <c r="T36" s="87">
        <v>0</v>
      </c>
      <c r="U36" s="87">
        <v>1</v>
      </c>
      <c r="V36" s="87">
        <v>0</v>
      </c>
      <c r="W36" s="87">
        <v>0</v>
      </c>
      <c r="X36" s="87">
        <v>0</v>
      </c>
      <c r="Y36" s="87">
        <v>0</v>
      </c>
      <c r="Z36" s="36">
        <f t="shared" si="13"/>
        <v>1</v>
      </c>
      <c r="AA36" s="9">
        <v>0</v>
      </c>
      <c r="AB36" s="9">
        <v>0</v>
      </c>
      <c r="AC36" s="57">
        <f t="shared" si="14"/>
        <v>0</v>
      </c>
      <c r="AD36" s="13">
        <f t="shared" si="15"/>
        <v>0</v>
      </c>
      <c r="AE36" s="88">
        <v>1</v>
      </c>
      <c r="AF36" s="88">
        <v>1</v>
      </c>
      <c r="AG36" s="59">
        <f t="shared" si="16"/>
        <v>2</v>
      </c>
      <c r="AH36" s="46">
        <v>0</v>
      </c>
      <c r="AI36" s="46">
        <v>0</v>
      </c>
      <c r="AJ36" s="47">
        <f t="shared" si="17"/>
        <v>0</v>
      </c>
      <c r="AK36" s="13">
        <f t="shared" si="18"/>
        <v>0</v>
      </c>
      <c r="AL36" s="89">
        <v>0</v>
      </c>
      <c r="AM36" s="89">
        <v>0</v>
      </c>
      <c r="AN36" s="37">
        <f t="shared" si="19"/>
        <v>0</v>
      </c>
      <c r="AO36" s="15">
        <v>0</v>
      </c>
      <c r="AP36" s="15">
        <v>0</v>
      </c>
      <c r="AQ36" s="62">
        <f t="shared" si="20"/>
        <v>0</v>
      </c>
      <c r="AR36" s="13">
        <f t="shared" si="21"/>
        <v>0</v>
      </c>
      <c r="AS36" s="89">
        <v>0</v>
      </c>
      <c r="AT36" s="89">
        <v>0</v>
      </c>
      <c r="AU36" s="37">
        <f t="shared" si="22"/>
        <v>0</v>
      </c>
      <c r="AV36" s="15">
        <v>0</v>
      </c>
      <c r="AW36" s="15">
        <v>0</v>
      </c>
      <c r="AX36" s="62">
        <f t="shared" si="23"/>
        <v>0</v>
      </c>
      <c r="AY36" s="13">
        <f t="shared" si="24"/>
        <v>0</v>
      </c>
      <c r="AZ36" s="65">
        <f t="shared" si="7"/>
        <v>3</v>
      </c>
      <c r="BA36" s="65">
        <f t="shared" si="25"/>
        <v>0</v>
      </c>
      <c r="BB36" s="65">
        <f t="shared" si="26"/>
        <v>3</v>
      </c>
      <c r="BC36" s="13">
        <f t="shared" si="9"/>
        <v>0</v>
      </c>
    </row>
    <row r="37" spans="1:55" s="25" customFormat="1" ht="15.75" x14ac:dyDescent="0.25">
      <c r="A37" s="44" t="s">
        <v>98</v>
      </c>
      <c r="B37" s="30">
        <v>54349</v>
      </c>
      <c r="C37" s="30" t="s">
        <v>61</v>
      </c>
      <c r="D37" s="30" t="s">
        <v>62</v>
      </c>
      <c r="E37" s="86" t="s">
        <v>63</v>
      </c>
      <c r="F37" s="5" t="s">
        <v>64</v>
      </c>
      <c r="G37" s="5">
        <v>1</v>
      </c>
      <c r="H37" s="5">
        <v>0</v>
      </c>
      <c r="I37" s="18">
        <v>0</v>
      </c>
      <c r="J37" s="84" t="s">
        <v>113</v>
      </c>
      <c r="K37" s="51">
        <v>0</v>
      </c>
      <c r="L37" s="51">
        <v>0</v>
      </c>
      <c r="M37" s="52">
        <f t="shared" si="10"/>
        <v>0</v>
      </c>
      <c r="N37" s="53">
        <v>0</v>
      </c>
      <c r="O37" s="53">
        <v>0</v>
      </c>
      <c r="P37" s="54">
        <f t="shared" si="11"/>
        <v>0</v>
      </c>
      <c r="Q37" s="13">
        <f t="shared" si="12"/>
        <v>0</v>
      </c>
      <c r="R37" s="87">
        <v>0</v>
      </c>
      <c r="S37" s="87">
        <v>0</v>
      </c>
      <c r="T37" s="87">
        <v>0</v>
      </c>
      <c r="U37" s="87">
        <v>1</v>
      </c>
      <c r="V37" s="87">
        <v>0</v>
      </c>
      <c r="W37" s="87">
        <v>0</v>
      </c>
      <c r="X37" s="87">
        <v>0</v>
      </c>
      <c r="Y37" s="87">
        <v>0</v>
      </c>
      <c r="Z37" s="36">
        <f t="shared" si="13"/>
        <v>1</v>
      </c>
      <c r="AA37" s="9">
        <v>0</v>
      </c>
      <c r="AB37" s="9">
        <v>0</v>
      </c>
      <c r="AC37" s="57">
        <f t="shared" si="14"/>
        <v>0</v>
      </c>
      <c r="AD37" s="13">
        <f t="shared" si="15"/>
        <v>0</v>
      </c>
      <c r="AE37" s="88">
        <v>0</v>
      </c>
      <c r="AF37" s="88">
        <v>1</v>
      </c>
      <c r="AG37" s="59">
        <f t="shared" si="16"/>
        <v>1</v>
      </c>
      <c r="AH37" s="46">
        <v>0</v>
      </c>
      <c r="AI37" s="46">
        <v>0</v>
      </c>
      <c r="AJ37" s="47">
        <f t="shared" si="17"/>
        <v>0</v>
      </c>
      <c r="AK37" s="13">
        <f t="shared" si="18"/>
        <v>0</v>
      </c>
      <c r="AL37" s="89">
        <v>0</v>
      </c>
      <c r="AM37" s="89">
        <v>0</v>
      </c>
      <c r="AN37" s="37">
        <f t="shared" si="19"/>
        <v>0</v>
      </c>
      <c r="AO37" s="15">
        <v>0</v>
      </c>
      <c r="AP37" s="15">
        <v>0</v>
      </c>
      <c r="AQ37" s="62">
        <f t="shared" si="20"/>
        <v>0</v>
      </c>
      <c r="AR37" s="13">
        <f t="shared" si="21"/>
        <v>0</v>
      </c>
      <c r="AS37" s="89">
        <v>0</v>
      </c>
      <c r="AT37" s="89">
        <v>0</v>
      </c>
      <c r="AU37" s="37">
        <f t="shared" si="22"/>
        <v>0</v>
      </c>
      <c r="AV37" s="15">
        <v>0</v>
      </c>
      <c r="AW37" s="15">
        <v>0</v>
      </c>
      <c r="AX37" s="62">
        <f t="shared" si="23"/>
        <v>0</v>
      </c>
      <c r="AY37" s="13">
        <f t="shared" si="24"/>
        <v>0</v>
      </c>
      <c r="AZ37" s="65">
        <f t="shared" si="7"/>
        <v>2</v>
      </c>
      <c r="BA37" s="65">
        <f t="shared" si="25"/>
        <v>0</v>
      </c>
      <c r="BB37" s="65">
        <f t="shared" si="26"/>
        <v>2</v>
      </c>
      <c r="BC37" s="13">
        <f t="shared" si="9"/>
        <v>0</v>
      </c>
    </row>
    <row r="38" spans="1:55" s="25" customFormat="1" ht="15.75" x14ac:dyDescent="0.25">
      <c r="A38" s="43" t="s">
        <v>99</v>
      </c>
      <c r="B38" s="30">
        <v>54695</v>
      </c>
      <c r="C38" s="30" t="s">
        <v>61</v>
      </c>
      <c r="D38" s="30" t="s">
        <v>67</v>
      </c>
      <c r="E38" s="86" t="s">
        <v>63</v>
      </c>
      <c r="F38" s="5" t="s">
        <v>64</v>
      </c>
      <c r="G38" s="5">
        <v>1</v>
      </c>
      <c r="H38" s="5">
        <v>0</v>
      </c>
      <c r="I38" s="18">
        <v>0</v>
      </c>
      <c r="J38" s="84" t="s">
        <v>113</v>
      </c>
      <c r="K38" s="51">
        <v>0</v>
      </c>
      <c r="L38" s="51">
        <v>0</v>
      </c>
      <c r="M38" s="52">
        <f t="shared" si="10"/>
        <v>0</v>
      </c>
      <c r="N38" s="53">
        <v>0</v>
      </c>
      <c r="O38" s="53">
        <v>0</v>
      </c>
      <c r="P38" s="54">
        <f t="shared" si="11"/>
        <v>0</v>
      </c>
      <c r="Q38" s="13">
        <f t="shared" si="12"/>
        <v>0</v>
      </c>
      <c r="R38" s="87">
        <v>0</v>
      </c>
      <c r="S38" s="87">
        <v>0</v>
      </c>
      <c r="T38" s="87">
        <v>1</v>
      </c>
      <c r="U38" s="87">
        <v>2</v>
      </c>
      <c r="V38" s="87">
        <v>0</v>
      </c>
      <c r="W38" s="87">
        <v>0</v>
      </c>
      <c r="X38" s="87">
        <v>0</v>
      </c>
      <c r="Y38" s="87">
        <v>0</v>
      </c>
      <c r="Z38" s="36">
        <f t="shared" si="13"/>
        <v>3</v>
      </c>
      <c r="AA38" s="9">
        <v>0</v>
      </c>
      <c r="AB38" s="9">
        <v>0</v>
      </c>
      <c r="AC38" s="57">
        <f t="shared" si="14"/>
        <v>0</v>
      </c>
      <c r="AD38" s="13">
        <f t="shared" si="15"/>
        <v>0</v>
      </c>
      <c r="AE38" s="88">
        <v>1</v>
      </c>
      <c r="AF38" s="88">
        <v>1</v>
      </c>
      <c r="AG38" s="59">
        <f t="shared" si="16"/>
        <v>2</v>
      </c>
      <c r="AH38" s="46">
        <v>0</v>
      </c>
      <c r="AI38" s="46">
        <v>0</v>
      </c>
      <c r="AJ38" s="47">
        <f t="shared" si="17"/>
        <v>0</v>
      </c>
      <c r="AK38" s="13">
        <f t="shared" si="18"/>
        <v>0</v>
      </c>
      <c r="AL38" s="89">
        <v>0</v>
      </c>
      <c r="AM38" s="89">
        <v>0</v>
      </c>
      <c r="AN38" s="37">
        <f t="shared" si="19"/>
        <v>0</v>
      </c>
      <c r="AO38" s="15">
        <v>0</v>
      </c>
      <c r="AP38" s="15">
        <v>0</v>
      </c>
      <c r="AQ38" s="62">
        <f t="shared" si="20"/>
        <v>0</v>
      </c>
      <c r="AR38" s="13">
        <f t="shared" si="21"/>
        <v>0</v>
      </c>
      <c r="AS38" s="89">
        <v>0</v>
      </c>
      <c r="AT38" s="89">
        <v>0</v>
      </c>
      <c r="AU38" s="37">
        <f t="shared" si="22"/>
        <v>0</v>
      </c>
      <c r="AV38" s="15">
        <v>0</v>
      </c>
      <c r="AW38" s="15">
        <v>0</v>
      </c>
      <c r="AX38" s="62">
        <f t="shared" si="23"/>
        <v>0</v>
      </c>
      <c r="AY38" s="13">
        <f t="shared" si="24"/>
        <v>0</v>
      </c>
      <c r="AZ38" s="65">
        <f t="shared" si="7"/>
        <v>5</v>
      </c>
      <c r="BA38" s="65">
        <f t="shared" si="25"/>
        <v>0</v>
      </c>
      <c r="BB38" s="65">
        <f t="shared" si="26"/>
        <v>5</v>
      </c>
      <c r="BC38" s="13">
        <f t="shared" si="9"/>
        <v>0</v>
      </c>
    </row>
    <row r="39" spans="1:55" s="81" customFormat="1" ht="15.75" x14ac:dyDescent="0.25">
      <c r="A39" s="43" t="s">
        <v>100</v>
      </c>
      <c r="B39" s="30">
        <v>53564</v>
      </c>
      <c r="C39" s="30" t="s">
        <v>61</v>
      </c>
      <c r="D39" s="30" t="s">
        <v>62</v>
      </c>
      <c r="E39" s="86" t="s">
        <v>63</v>
      </c>
      <c r="F39" s="80" t="s">
        <v>64</v>
      </c>
      <c r="G39" s="5">
        <v>1</v>
      </c>
      <c r="H39" s="5">
        <v>1</v>
      </c>
      <c r="I39" s="18">
        <v>0</v>
      </c>
      <c r="J39" s="85" t="s">
        <v>113</v>
      </c>
      <c r="K39" s="51">
        <v>0</v>
      </c>
      <c r="L39" s="51">
        <v>0</v>
      </c>
      <c r="M39" s="52">
        <f t="shared" si="10"/>
        <v>0</v>
      </c>
      <c r="N39" s="53">
        <v>0</v>
      </c>
      <c r="O39" s="53">
        <v>0</v>
      </c>
      <c r="P39" s="54">
        <f t="shared" si="11"/>
        <v>0</v>
      </c>
      <c r="Q39" s="13">
        <f t="shared" si="12"/>
        <v>0</v>
      </c>
      <c r="R39" s="87">
        <v>0</v>
      </c>
      <c r="S39" s="87">
        <v>0</v>
      </c>
      <c r="T39" s="87">
        <v>0</v>
      </c>
      <c r="U39" s="87">
        <v>1</v>
      </c>
      <c r="V39" s="87">
        <v>0</v>
      </c>
      <c r="W39" s="87">
        <v>0</v>
      </c>
      <c r="X39" s="87">
        <v>0</v>
      </c>
      <c r="Y39" s="87">
        <v>0</v>
      </c>
      <c r="Z39" s="36">
        <f t="shared" si="13"/>
        <v>1</v>
      </c>
      <c r="AA39" s="9">
        <v>0</v>
      </c>
      <c r="AB39" s="9">
        <v>0</v>
      </c>
      <c r="AC39" s="57">
        <f t="shared" si="14"/>
        <v>0</v>
      </c>
      <c r="AD39" s="13">
        <f t="shared" si="15"/>
        <v>0</v>
      </c>
      <c r="AE39" s="88">
        <v>1</v>
      </c>
      <c r="AF39" s="88">
        <v>1</v>
      </c>
      <c r="AG39" s="59">
        <f t="shared" si="16"/>
        <v>2</v>
      </c>
      <c r="AH39" s="46">
        <v>0</v>
      </c>
      <c r="AI39" s="46">
        <v>0</v>
      </c>
      <c r="AJ39" s="47">
        <f t="shared" si="17"/>
        <v>0</v>
      </c>
      <c r="AK39" s="13">
        <f t="shared" si="18"/>
        <v>0</v>
      </c>
      <c r="AL39" s="89">
        <v>0</v>
      </c>
      <c r="AM39" s="89">
        <v>0</v>
      </c>
      <c r="AN39" s="37">
        <f t="shared" si="19"/>
        <v>0</v>
      </c>
      <c r="AO39" s="15">
        <v>0</v>
      </c>
      <c r="AP39" s="15">
        <v>0</v>
      </c>
      <c r="AQ39" s="62">
        <f t="shared" si="20"/>
        <v>0</v>
      </c>
      <c r="AR39" s="13">
        <f t="shared" si="21"/>
        <v>0</v>
      </c>
      <c r="AS39" s="89">
        <v>0</v>
      </c>
      <c r="AT39" s="89">
        <v>0</v>
      </c>
      <c r="AU39" s="37">
        <f t="shared" si="22"/>
        <v>0</v>
      </c>
      <c r="AV39" s="15">
        <v>0</v>
      </c>
      <c r="AW39" s="15">
        <v>0</v>
      </c>
      <c r="AX39" s="62">
        <f t="shared" si="23"/>
        <v>0</v>
      </c>
      <c r="AY39" s="13">
        <f t="shared" si="24"/>
        <v>0</v>
      </c>
      <c r="AZ39" s="65">
        <f t="shared" si="7"/>
        <v>3</v>
      </c>
      <c r="BA39" s="65">
        <f t="shared" si="25"/>
        <v>0</v>
      </c>
      <c r="BB39" s="65">
        <f t="shared" si="26"/>
        <v>3</v>
      </c>
      <c r="BC39" s="13">
        <f t="shared" si="9"/>
        <v>0</v>
      </c>
    </row>
    <row r="40" spans="1:55" s="25" customFormat="1" ht="15.75" x14ac:dyDescent="0.25">
      <c r="A40" s="44" t="s">
        <v>101</v>
      </c>
      <c r="B40" s="30">
        <v>55115</v>
      </c>
      <c r="C40" s="30" t="s">
        <v>61</v>
      </c>
      <c r="D40" s="30" t="s">
        <v>62</v>
      </c>
      <c r="E40" s="86" t="s">
        <v>63</v>
      </c>
      <c r="F40" s="5" t="s">
        <v>64</v>
      </c>
      <c r="G40" s="5">
        <v>1</v>
      </c>
      <c r="H40" s="5">
        <v>1</v>
      </c>
      <c r="I40" s="18">
        <v>0</v>
      </c>
      <c r="J40" s="84" t="s">
        <v>113</v>
      </c>
      <c r="K40" s="51">
        <v>0</v>
      </c>
      <c r="L40" s="51">
        <v>0</v>
      </c>
      <c r="M40" s="52">
        <f t="shared" si="10"/>
        <v>0</v>
      </c>
      <c r="N40" s="53">
        <v>0</v>
      </c>
      <c r="O40" s="53">
        <v>0</v>
      </c>
      <c r="P40" s="54">
        <f t="shared" si="11"/>
        <v>0</v>
      </c>
      <c r="Q40" s="13">
        <f t="shared" si="12"/>
        <v>0</v>
      </c>
      <c r="R40" s="87">
        <v>0</v>
      </c>
      <c r="S40" s="87">
        <v>0</v>
      </c>
      <c r="T40" s="87">
        <v>0</v>
      </c>
      <c r="U40" s="87">
        <v>1</v>
      </c>
      <c r="V40" s="87">
        <v>0</v>
      </c>
      <c r="W40" s="87">
        <v>0</v>
      </c>
      <c r="X40" s="87">
        <v>0</v>
      </c>
      <c r="Y40" s="87">
        <v>0</v>
      </c>
      <c r="Z40" s="36">
        <f t="shared" si="13"/>
        <v>1</v>
      </c>
      <c r="AA40" s="9">
        <v>0</v>
      </c>
      <c r="AB40" s="9">
        <v>0</v>
      </c>
      <c r="AC40" s="57">
        <f t="shared" si="14"/>
        <v>0</v>
      </c>
      <c r="AD40" s="13">
        <f t="shared" si="15"/>
        <v>0</v>
      </c>
      <c r="AE40" s="88">
        <v>1</v>
      </c>
      <c r="AF40" s="88">
        <v>1</v>
      </c>
      <c r="AG40" s="59">
        <f t="shared" si="16"/>
        <v>2</v>
      </c>
      <c r="AH40" s="46">
        <v>0</v>
      </c>
      <c r="AI40" s="46">
        <v>0</v>
      </c>
      <c r="AJ40" s="47">
        <f t="shared" si="17"/>
        <v>0</v>
      </c>
      <c r="AK40" s="13">
        <f t="shared" si="18"/>
        <v>0</v>
      </c>
      <c r="AL40" s="89">
        <v>0</v>
      </c>
      <c r="AM40" s="89">
        <v>0</v>
      </c>
      <c r="AN40" s="37">
        <f t="shared" si="19"/>
        <v>0</v>
      </c>
      <c r="AO40" s="15">
        <v>0</v>
      </c>
      <c r="AP40" s="15">
        <v>0</v>
      </c>
      <c r="AQ40" s="62">
        <f t="shared" si="20"/>
        <v>0</v>
      </c>
      <c r="AR40" s="13">
        <f t="shared" si="21"/>
        <v>0</v>
      </c>
      <c r="AS40" s="89">
        <v>0</v>
      </c>
      <c r="AT40" s="89">
        <v>0</v>
      </c>
      <c r="AU40" s="37">
        <f t="shared" si="22"/>
        <v>0</v>
      </c>
      <c r="AV40" s="15">
        <v>0</v>
      </c>
      <c r="AW40" s="15">
        <v>0</v>
      </c>
      <c r="AX40" s="62">
        <f t="shared" si="23"/>
        <v>0</v>
      </c>
      <c r="AY40" s="13">
        <f t="shared" si="24"/>
        <v>0</v>
      </c>
      <c r="AZ40" s="65">
        <f t="shared" si="7"/>
        <v>3</v>
      </c>
      <c r="BA40" s="65">
        <f t="shared" si="25"/>
        <v>0</v>
      </c>
      <c r="BB40" s="65">
        <f t="shared" si="26"/>
        <v>3</v>
      </c>
      <c r="BC40" s="13">
        <f t="shared" si="9"/>
        <v>0</v>
      </c>
    </row>
    <row r="41" spans="1:55" s="25" customFormat="1" ht="15.75" x14ac:dyDescent="0.25">
      <c r="A41" s="43" t="s">
        <v>102</v>
      </c>
      <c r="B41" s="30">
        <v>55252</v>
      </c>
      <c r="C41" s="30" t="s">
        <v>61</v>
      </c>
      <c r="D41" s="30" t="s">
        <v>62</v>
      </c>
      <c r="E41" s="86" t="s">
        <v>63</v>
      </c>
      <c r="F41" s="5" t="s">
        <v>64</v>
      </c>
      <c r="G41" s="5">
        <v>1</v>
      </c>
      <c r="H41" s="5">
        <v>1</v>
      </c>
      <c r="I41" s="18">
        <v>0</v>
      </c>
      <c r="J41" s="84" t="s">
        <v>113</v>
      </c>
      <c r="K41" s="51">
        <v>0</v>
      </c>
      <c r="L41" s="51">
        <v>0</v>
      </c>
      <c r="M41" s="52">
        <f t="shared" si="10"/>
        <v>0</v>
      </c>
      <c r="N41" s="53">
        <v>0</v>
      </c>
      <c r="O41" s="53">
        <v>0</v>
      </c>
      <c r="P41" s="54">
        <f t="shared" si="11"/>
        <v>0</v>
      </c>
      <c r="Q41" s="13">
        <f t="shared" si="12"/>
        <v>0</v>
      </c>
      <c r="R41" s="87">
        <v>0</v>
      </c>
      <c r="S41" s="87">
        <v>0</v>
      </c>
      <c r="T41" s="87">
        <v>1</v>
      </c>
      <c r="U41" s="87">
        <v>1</v>
      </c>
      <c r="V41" s="87">
        <v>0</v>
      </c>
      <c r="W41" s="87">
        <v>0</v>
      </c>
      <c r="X41" s="87">
        <v>0</v>
      </c>
      <c r="Y41" s="87">
        <v>0</v>
      </c>
      <c r="Z41" s="36">
        <f t="shared" si="13"/>
        <v>2</v>
      </c>
      <c r="AA41" s="9">
        <v>0</v>
      </c>
      <c r="AB41" s="9">
        <v>0</v>
      </c>
      <c r="AC41" s="57">
        <f t="shared" si="14"/>
        <v>0</v>
      </c>
      <c r="AD41" s="13">
        <f t="shared" si="15"/>
        <v>0</v>
      </c>
      <c r="AE41" s="88">
        <v>1</v>
      </c>
      <c r="AF41" s="88">
        <v>1</v>
      </c>
      <c r="AG41" s="59">
        <f t="shared" si="16"/>
        <v>2</v>
      </c>
      <c r="AH41" s="46">
        <v>0</v>
      </c>
      <c r="AI41" s="46">
        <v>0</v>
      </c>
      <c r="AJ41" s="47">
        <f t="shared" si="17"/>
        <v>0</v>
      </c>
      <c r="AK41" s="13">
        <f t="shared" si="18"/>
        <v>0</v>
      </c>
      <c r="AL41" s="89">
        <v>0</v>
      </c>
      <c r="AM41" s="89">
        <v>0</v>
      </c>
      <c r="AN41" s="37">
        <f t="shared" si="19"/>
        <v>0</v>
      </c>
      <c r="AO41" s="15">
        <v>0</v>
      </c>
      <c r="AP41" s="15">
        <v>0</v>
      </c>
      <c r="AQ41" s="62">
        <f t="shared" si="20"/>
        <v>0</v>
      </c>
      <c r="AR41" s="13">
        <f t="shared" si="21"/>
        <v>0</v>
      </c>
      <c r="AS41" s="89">
        <v>0</v>
      </c>
      <c r="AT41" s="89">
        <v>0</v>
      </c>
      <c r="AU41" s="37">
        <f t="shared" si="22"/>
        <v>0</v>
      </c>
      <c r="AV41" s="15">
        <v>0</v>
      </c>
      <c r="AW41" s="15">
        <v>0</v>
      </c>
      <c r="AX41" s="62">
        <f t="shared" si="23"/>
        <v>0</v>
      </c>
      <c r="AY41" s="13">
        <f t="shared" si="24"/>
        <v>0</v>
      </c>
      <c r="AZ41" s="65">
        <f t="shared" si="7"/>
        <v>4</v>
      </c>
      <c r="BA41" s="65">
        <f t="shared" si="25"/>
        <v>0</v>
      </c>
      <c r="BB41" s="65">
        <f t="shared" si="26"/>
        <v>4</v>
      </c>
      <c r="BC41" s="13">
        <f t="shared" si="9"/>
        <v>0</v>
      </c>
    </row>
    <row r="42" spans="1:55" s="25" customFormat="1" ht="15.75" x14ac:dyDescent="0.25">
      <c r="A42" s="43" t="s">
        <v>103</v>
      </c>
      <c r="B42" s="30">
        <v>57866</v>
      </c>
      <c r="C42" s="30" t="s">
        <v>61</v>
      </c>
      <c r="D42" s="30" t="s">
        <v>67</v>
      </c>
      <c r="E42" s="86" t="s">
        <v>63</v>
      </c>
      <c r="F42" s="5" t="s">
        <v>64</v>
      </c>
      <c r="G42" s="5">
        <v>1</v>
      </c>
      <c r="H42" s="5">
        <v>0</v>
      </c>
      <c r="I42" s="18">
        <v>0</v>
      </c>
      <c r="J42" s="84" t="s">
        <v>113</v>
      </c>
      <c r="K42" s="51">
        <v>0</v>
      </c>
      <c r="L42" s="51">
        <v>0</v>
      </c>
      <c r="M42" s="52">
        <f t="shared" si="10"/>
        <v>0</v>
      </c>
      <c r="N42" s="53">
        <v>0</v>
      </c>
      <c r="O42" s="53">
        <v>0</v>
      </c>
      <c r="P42" s="54">
        <f t="shared" si="11"/>
        <v>0</v>
      </c>
      <c r="Q42" s="13">
        <f t="shared" si="12"/>
        <v>0</v>
      </c>
      <c r="R42" s="87">
        <v>0</v>
      </c>
      <c r="S42" s="87">
        <v>0</v>
      </c>
      <c r="T42" s="87">
        <v>0</v>
      </c>
      <c r="U42" s="87">
        <v>1</v>
      </c>
      <c r="V42" s="87">
        <v>0</v>
      </c>
      <c r="W42" s="87">
        <v>0</v>
      </c>
      <c r="X42" s="87">
        <v>0</v>
      </c>
      <c r="Y42" s="87">
        <v>0</v>
      </c>
      <c r="Z42" s="36">
        <f t="shared" si="13"/>
        <v>1</v>
      </c>
      <c r="AA42" s="9">
        <v>0</v>
      </c>
      <c r="AB42" s="9">
        <v>0</v>
      </c>
      <c r="AC42" s="57">
        <f t="shared" si="14"/>
        <v>0</v>
      </c>
      <c r="AD42" s="13">
        <f t="shared" si="15"/>
        <v>0</v>
      </c>
      <c r="AE42" s="88">
        <v>1</v>
      </c>
      <c r="AF42" s="88">
        <v>1</v>
      </c>
      <c r="AG42" s="59">
        <f t="shared" si="16"/>
        <v>2</v>
      </c>
      <c r="AH42" s="46">
        <v>0</v>
      </c>
      <c r="AI42" s="46">
        <v>0</v>
      </c>
      <c r="AJ42" s="47">
        <f t="shared" si="17"/>
        <v>0</v>
      </c>
      <c r="AK42" s="13">
        <f t="shared" si="18"/>
        <v>0</v>
      </c>
      <c r="AL42" s="89">
        <v>0</v>
      </c>
      <c r="AM42" s="89">
        <v>0</v>
      </c>
      <c r="AN42" s="37">
        <f t="shared" si="19"/>
        <v>0</v>
      </c>
      <c r="AO42" s="15">
        <v>0</v>
      </c>
      <c r="AP42" s="15">
        <v>0</v>
      </c>
      <c r="AQ42" s="62">
        <f t="shared" si="20"/>
        <v>0</v>
      </c>
      <c r="AR42" s="13">
        <f t="shared" si="21"/>
        <v>0</v>
      </c>
      <c r="AS42" s="89">
        <v>0</v>
      </c>
      <c r="AT42" s="89">
        <v>0</v>
      </c>
      <c r="AU42" s="37">
        <f t="shared" si="22"/>
        <v>0</v>
      </c>
      <c r="AV42" s="15">
        <v>0</v>
      </c>
      <c r="AW42" s="15">
        <v>0</v>
      </c>
      <c r="AX42" s="62">
        <f t="shared" si="23"/>
        <v>0</v>
      </c>
      <c r="AY42" s="13">
        <f t="shared" si="24"/>
        <v>0</v>
      </c>
      <c r="AZ42" s="65">
        <f t="shared" si="7"/>
        <v>3</v>
      </c>
      <c r="BA42" s="65">
        <f t="shared" si="25"/>
        <v>0</v>
      </c>
      <c r="BB42" s="65">
        <f t="shared" si="26"/>
        <v>3</v>
      </c>
      <c r="BC42" s="13">
        <f t="shared" si="9"/>
        <v>0</v>
      </c>
    </row>
    <row r="43" spans="1:55" s="25" customFormat="1" ht="15.75" x14ac:dyDescent="0.25">
      <c r="A43" s="44" t="s">
        <v>104</v>
      </c>
      <c r="B43" s="30">
        <v>56865</v>
      </c>
      <c r="C43" s="30" t="s">
        <v>61</v>
      </c>
      <c r="D43" s="30" t="s">
        <v>67</v>
      </c>
      <c r="E43" s="86" t="s">
        <v>63</v>
      </c>
      <c r="F43" s="5" t="s">
        <v>64</v>
      </c>
      <c r="G43" s="5">
        <v>1</v>
      </c>
      <c r="H43" s="5">
        <v>1</v>
      </c>
      <c r="I43" s="18">
        <v>0</v>
      </c>
      <c r="J43" s="84" t="s">
        <v>113</v>
      </c>
      <c r="K43" s="51">
        <v>0</v>
      </c>
      <c r="L43" s="51">
        <v>0</v>
      </c>
      <c r="M43" s="52">
        <f t="shared" si="10"/>
        <v>0</v>
      </c>
      <c r="N43" s="53">
        <v>0</v>
      </c>
      <c r="O43" s="53">
        <v>0</v>
      </c>
      <c r="P43" s="54">
        <f t="shared" si="11"/>
        <v>0</v>
      </c>
      <c r="Q43" s="13">
        <f t="shared" si="12"/>
        <v>0</v>
      </c>
      <c r="R43" s="87">
        <v>0</v>
      </c>
      <c r="S43" s="87">
        <v>0</v>
      </c>
      <c r="T43" s="87">
        <v>1</v>
      </c>
      <c r="U43" s="87">
        <v>2</v>
      </c>
      <c r="V43" s="87">
        <v>0</v>
      </c>
      <c r="W43" s="87">
        <v>0</v>
      </c>
      <c r="X43" s="87">
        <v>0</v>
      </c>
      <c r="Y43" s="87">
        <v>0</v>
      </c>
      <c r="Z43" s="36">
        <f t="shared" si="13"/>
        <v>3</v>
      </c>
      <c r="AA43" s="9">
        <v>0</v>
      </c>
      <c r="AB43" s="9">
        <v>0</v>
      </c>
      <c r="AC43" s="57">
        <f t="shared" si="14"/>
        <v>0</v>
      </c>
      <c r="AD43" s="13">
        <f t="shared" si="15"/>
        <v>0</v>
      </c>
      <c r="AE43" s="88">
        <v>1</v>
      </c>
      <c r="AF43" s="88">
        <v>1</v>
      </c>
      <c r="AG43" s="59">
        <f t="shared" si="16"/>
        <v>2</v>
      </c>
      <c r="AH43" s="46">
        <v>0</v>
      </c>
      <c r="AI43" s="46">
        <v>0</v>
      </c>
      <c r="AJ43" s="47">
        <f t="shared" si="17"/>
        <v>0</v>
      </c>
      <c r="AK43" s="13">
        <f t="shared" si="18"/>
        <v>0</v>
      </c>
      <c r="AL43" s="89">
        <v>0</v>
      </c>
      <c r="AM43" s="89">
        <v>0</v>
      </c>
      <c r="AN43" s="37">
        <f t="shared" si="19"/>
        <v>0</v>
      </c>
      <c r="AO43" s="15">
        <v>0</v>
      </c>
      <c r="AP43" s="15">
        <v>0</v>
      </c>
      <c r="AQ43" s="62">
        <f t="shared" si="20"/>
        <v>0</v>
      </c>
      <c r="AR43" s="13">
        <f t="shared" si="21"/>
        <v>0</v>
      </c>
      <c r="AS43" s="89">
        <v>0</v>
      </c>
      <c r="AT43" s="89">
        <v>0</v>
      </c>
      <c r="AU43" s="37">
        <f t="shared" si="22"/>
        <v>0</v>
      </c>
      <c r="AV43" s="15">
        <v>0</v>
      </c>
      <c r="AW43" s="15">
        <v>0</v>
      </c>
      <c r="AX43" s="62">
        <f t="shared" si="23"/>
        <v>0</v>
      </c>
      <c r="AY43" s="13">
        <f t="shared" si="24"/>
        <v>0</v>
      </c>
      <c r="AZ43" s="65">
        <f t="shared" si="7"/>
        <v>5</v>
      </c>
      <c r="BA43" s="65">
        <f t="shared" si="25"/>
        <v>0</v>
      </c>
      <c r="BB43" s="65">
        <f t="shared" si="26"/>
        <v>5</v>
      </c>
      <c r="BC43" s="13">
        <f t="shared" si="9"/>
        <v>0</v>
      </c>
    </row>
    <row r="44" spans="1:55" s="25" customFormat="1" ht="15.75" x14ac:dyDescent="0.25">
      <c r="A44" s="43" t="s">
        <v>105</v>
      </c>
      <c r="B44" s="30">
        <v>58054</v>
      </c>
      <c r="C44" s="30" t="s">
        <v>61</v>
      </c>
      <c r="D44" s="30" t="s">
        <v>62</v>
      </c>
      <c r="E44" s="86" t="s">
        <v>63</v>
      </c>
      <c r="F44" s="5" t="s">
        <v>64</v>
      </c>
      <c r="G44" s="5">
        <v>1</v>
      </c>
      <c r="H44" s="5">
        <v>1</v>
      </c>
      <c r="I44" s="18">
        <v>0</v>
      </c>
      <c r="J44" s="84" t="s">
        <v>113</v>
      </c>
      <c r="K44" s="51">
        <v>0</v>
      </c>
      <c r="L44" s="51">
        <v>0</v>
      </c>
      <c r="M44" s="52">
        <f t="shared" si="10"/>
        <v>0</v>
      </c>
      <c r="N44" s="53">
        <v>0</v>
      </c>
      <c r="O44" s="53">
        <v>0</v>
      </c>
      <c r="P44" s="54">
        <f t="shared" si="11"/>
        <v>0</v>
      </c>
      <c r="Q44" s="13">
        <f t="shared" si="12"/>
        <v>0</v>
      </c>
      <c r="R44" s="87">
        <v>0</v>
      </c>
      <c r="S44" s="87">
        <v>0</v>
      </c>
      <c r="T44" s="87">
        <v>0</v>
      </c>
      <c r="U44" s="87">
        <v>1</v>
      </c>
      <c r="V44" s="87">
        <v>0</v>
      </c>
      <c r="W44" s="87">
        <v>0</v>
      </c>
      <c r="X44" s="87">
        <v>0</v>
      </c>
      <c r="Y44" s="87">
        <v>0</v>
      </c>
      <c r="Z44" s="36">
        <f t="shared" si="13"/>
        <v>1</v>
      </c>
      <c r="AA44" s="9">
        <v>0</v>
      </c>
      <c r="AB44" s="9">
        <v>0</v>
      </c>
      <c r="AC44" s="57">
        <f t="shared" si="14"/>
        <v>0</v>
      </c>
      <c r="AD44" s="13">
        <f t="shared" si="15"/>
        <v>0</v>
      </c>
      <c r="AE44" s="88">
        <v>1</v>
      </c>
      <c r="AF44" s="88">
        <v>1</v>
      </c>
      <c r="AG44" s="59">
        <f t="shared" si="16"/>
        <v>2</v>
      </c>
      <c r="AH44" s="46">
        <v>0</v>
      </c>
      <c r="AI44" s="46">
        <v>0</v>
      </c>
      <c r="AJ44" s="47">
        <f t="shared" si="17"/>
        <v>0</v>
      </c>
      <c r="AK44" s="13">
        <f t="shared" si="18"/>
        <v>0</v>
      </c>
      <c r="AL44" s="89">
        <v>0</v>
      </c>
      <c r="AM44" s="89">
        <v>0</v>
      </c>
      <c r="AN44" s="37">
        <f t="shared" si="19"/>
        <v>0</v>
      </c>
      <c r="AO44" s="15">
        <v>0</v>
      </c>
      <c r="AP44" s="15">
        <v>0</v>
      </c>
      <c r="AQ44" s="62">
        <f t="shared" si="20"/>
        <v>0</v>
      </c>
      <c r="AR44" s="13">
        <f t="shared" si="21"/>
        <v>0</v>
      </c>
      <c r="AS44" s="89">
        <v>0</v>
      </c>
      <c r="AT44" s="89">
        <v>0</v>
      </c>
      <c r="AU44" s="37">
        <f t="shared" si="22"/>
        <v>0</v>
      </c>
      <c r="AV44" s="15">
        <v>0</v>
      </c>
      <c r="AW44" s="15">
        <v>0</v>
      </c>
      <c r="AX44" s="62">
        <f t="shared" si="23"/>
        <v>0</v>
      </c>
      <c r="AY44" s="13">
        <f t="shared" si="24"/>
        <v>0</v>
      </c>
      <c r="AZ44" s="65">
        <f t="shared" si="7"/>
        <v>3</v>
      </c>
      <c r="BA44" s="65">
        <f t="shared" si="25"/>
        <v>0</v>
      </c>
      <c r="BB44" s="65">
        <f t="shared" si="26"/>
        <v>3</v>
      </c>
      <c r="BC44" s="13">
        <f t="shared" si="9"/>
        <v>0</v>
      </c>
    </row>
    <row r="45" spans="1:55" s="25" customFormat="1" ht="15.75" x14ac:dyDescent="0.25">
      <c r="A45" s="43" t="s">
        <v>106</v>
      </c>
      <c r="B45" s="30">
        <v>58682</v>
      </c>
      <c r="C45" s="30" t="s">
        <v>61</v>
      </c>
      <c r="D45" s="30" t="s">
        <v>67</v>
      </c>
      <c r="E45" s="86" t="s">
        <v>63</v>
      </c>
      <c r="F45" s="5" t="s">
        <v>64</v>
      </c>
      <c r="G45" s="5">
        <v>1</v>
      </c>
      <c r="H45" s="5">
        <v>0</v>
      </c>
      <c r="I45" s="18">
        <v>0</v>
      </c>
      <c r="J45" s="84" t="s">
        <v>113</v>
      </c>
      <c r="K45" s="51">
        <v>0</v>
      </c>
      <c r="L45" s="51">
        <v>0</v>
      </c>
      <c r="M45" s="52">
        <f t="shared" si="10"/>
        <v>0</v>
      </c>
      <c r="N45" s="53">
        <v>0</v>
      </c>
      <c r="O45" s="53">
        <v>0</v>
      </c>
      <c r="P45" s="54">
        <f t="shared" si="11"/>
        <v>0</v>
      </c>
      <c r="Q45" s="13">
        <f t="shared" si="12"/>
        <v>0</v>
      </c>
      <c r="R45" s="87">
        <v>0</v>
      </c>
      <c r="S45" s="87">
        <v>0</v>
      </c>
      <c r="T45" s="87">
        <v>0</v>
      </c>
      <c r="U45" s="87">
        <v>1</v>
      </c>
      <c r="V45" s="87">
        <v>0</v>
      </c>
      <c r="W45" s="87">
        <v>0</v>
      </c>
      <c r="X45" s="87">
        <v>0</v>
      </c>
      <c r="Y45" s="87">
        <v>0</v>
      </c>
      <c r="Z45" s="36">
        <f t="shared" si="13"/>
        <v>1</v>
      </c>
      <c r="AA45" s="9">
        <v>0</v>
      </c>
      <c r="AB45" s="9">
        <v>0</v>
      </c>
      <c r="AC45" s="57">
        <f t="shared" si="14"/>
        <v>0</v>
      </c>
      <c r="AD45" s="13">
        <f t="shared" si="15"/>
        <v>0</v>
      </c>
      <c r="AE45" s="88">
        <v>1</v>
      </c>
      <c r="AF45" s="88">
        <v>1</v>
      </c>
      <c r="AG45" s="59">
        <f t="shared" si="16"/>
        <v>2</v>
      </c>
      <c r="AH45" s="46">
        <v>0</v>
      </c>
      <c r="AI45" s="46">
        <v>0</v>
      </c>
      <c r="AJ45" s="47">
        <f t="shared" si="17"/>
        <v>0</v>
      </c>
      <c r="AK45" s="13">
        <f t="shared" si="18"/>
        <v>0</v>
      </c>
      <c r="AL45" s="89">
        <v>0</v>
      </c>
      <c r="AM45" s="89">
        <v>0</v>
      </c>
      <c r="AN45" s="37">
        <f t="shared" si="19"/>
        <v>0</v>
      </c>
      <c r="AO45" s="15">
        <v>0</v>
      </c>
      <c r="AP45" s="15">
        <v>0</v>
      </c>
      <c r="AQ45" s="62">
        <f t="shared" si="20"/>
        <v>0</v>
      </c>
      <c r="AR45" s="13">
        <f t="shared" si="21"/>
        <v>0</v>
      </c>
      <c r="AS45" s="89">
        <v>0</v>
      </c>
      <c r="AT45" s="89">
        <v>0</v>
      </c>
      <c r="AU45" s="37">
        <f t="shared" si="22"/>
        <v>0</v>
      </c>
      <c r="AV45" s="15">
        <v>0</v>
      </c>
      <c r="AW45" s="15">
        <v>0</v>
      </c>
      <c r="AX45" s="62">
        <f t="shared" si="23"/>
        <v>0</v>
      </c>
      <c r="AY45" s="13">
        <f t="shared" si="24"/>
        <v>0</v>
      </c>
      <c r="AZ45" s="65">
        <f t="shared" si="7"/>
        <v>3</v>
      </c>
      <c r="BA45" s="65">
        <f t="shared" si="25"/>
        <v>0</v>
      </c>
      <c r="BB45" s="65">
        <f t="shared" si="26"/>
        <v>3</v>
      </c>
      <c r="BC45" s="13">
        <f t="shared" si="9"/>
        <v>0</v>
      </c>
    </row>
    <row r="46" spans="1:55" s="25" customFormat="1" ht="15.75" x14ac:dyDescent="0.25">
      <c r="A46" s="44" t="s">
        <v>107</v>
      </c>
      <c r="B46" s="30">
        <v>58754</v>
      </c>
      <c r="C46" s="30" t="s">
        <v>61</v>
      </c>
      <c r="D46" s="30" t="s">
        <v>67</v>
      </c>
      <c r="E46" s="86" t="s">
        <v>63</v>
      </c>
      <c r="F46" s="5" t="s">
        <v>64</v>
      </c>
      <c r="G46" s="5">
        <v>1</v>
      </c>
      <c r="H46" s="5">
        <v>0</v>
      </c>
      <c r="I46" s="18">
        <v>0</v>
      </c>
      <c r="J46" s="84" t="s">
        <v>113</v>
      </c>
      <c r="K46" s="51">
        <v>0</v>
      </c>
      <c r="L46" s="51">
        <v>0</v>
      </c>
      <c r="M46" s="52">
        <f t="shared" si="10"/>
        <v>0</v>
      </c>
      <c r="N46" s="53">
        <v>0</v>
      </c>
      <c r="O46" s="53">
        <v>0</v>
      </c>
      <c r="P46" s="54">
        <f t="shared" si="11"/>
        <v>0</v>
      </c>
      <c r="Q46" s="13">
        <f t="shared" si="12"/>
        <v>0</v>
      </c>
      <c r="R46" s="87">
        <v>0</v>
      </c>
      <c r="S46" s="87">
        <v>0</v>
      </c>
      <c r="T46" s="87">
        <v>0</v>
      </c>
      <c r="U46" s="87">
        <v>1</v>
      </c>
      <c r="V46" s="87">
        <v>0</v>
      </c>
      <c r="W46" s="87">
        <v>0</v>
      </c>
      <c r="X46" s="87">
        <v>0</v>
      </c>
      <c r="Y46" s="87">
        <v>0</v>
      </c>
      <c r="Z46" s="36">
        <f t="shared" si="13"/>
        <v>1</v>
      </c>
      <c r="AA46" s="9">
        <v>0</v>
      </c>
      <c r="AB46" s="9">
        <v>0</v>
      </c>
      <c r="AC46" s="57">
        <f t="shared" si="14"/>
        <v>0</v>
      </c>
      <c r="AD46" s="13">
        <f t="shared" si="15"/>
        <v>0</v>
      </c>
      <c r="AE46" s="88">
        <v>1</v>
      </c>
      <c r="AF46" s="88">
        <v>1</v>
      </c>
      <c r="AG46" s="59">
        <f t="shared" si="16"/>
        <v>2</v>
      </c>
      <c r="AH46" s="46">
        <v>0</v>
      </c>
      <c r="AI46" s="46">
        <v>0</v>
      </c>
      <c r="AJ46" s="47">
        <f t="shared" si="17"/>
        <v>0</v>
      </c>
      <c r="AK46" s="13">
        <f t="shared" si="18"/>
        <v>0</v>
      </c>
      <c r="AL46" s="89">
        <v>0</v>
      </c>
      <c r="AM46" s="89">
        <v>0</v>
      </c>
      <c r="AN46" s="37">
        <f t="shared" si="19"/>
        <v>0</v>
      </c>
      <c r="AO46" s="15">
        <v>0</v>
      </c>
      <c r="AP46" s="15">
        <v>0</v>
      </c>
      <c r="AQ46" s="62">
        <f t="shared" si="20"/>
        <v>0</v>
      </c>
      <c r="AR46" s="13">
        <f t="shared" si="21"/>
        <v>0</v>
      </c>
      <c r="AS46" s="89">
        <v>0</v>
      </c>
      <c r="AT46" s="89">
        <v>0</v>
      </c>
      <c r="AU46" s="37">
        <f t="shared" si="22"/>
        <v>0</v>
      </c>
      <c r="AV46" s="15">
        <v>0</v>
      </c>
      <c r="AW46" s="15">
        <v>0</v>
      </c>
      <c r="AX46" s="62">
        <f t="shared" si="23"/>
        <v>0</v>
      </c>
      <c r="AY46" s="13">
        <f t="shared" si="24"/>
        <v>0</v>
      </c>
      <c r="AZ46" s="65">
        <f t="shared" si="7"/>
        <v>3</v>
      </c>
      <c r="BA46" s="65">
        <f t="shared" si="25"/>
        <v>0</v>
      </c>
      <c r="BB46" s="65">
        <f t="shared" si="26"/>
        <v>3</v>
      </c>
      <c r="BC46" s="13">
        <f t="shared" si="9"/>
        <v>0</v>
      </c>
    </row>
    <row r="47" spans="1:55" s="25" customFormat="1" ht="15.75" x14ac:dyDescent="0.25">
      <c r="A47" s="43" t="s">
        <v>108</v>
      </c>
      <c r="B47" s="30">
        <v>59102</v>
      </c>
      <c r="C47" s="30" t="s">
        <v>61</v>
      </c>
      <c r="D47" s="30" t="s">
        <v>67</v>
      </c>
      <c r="E47" s="86" t="s">
        <v>63</v>
      </c>
      <c r="F47" s="5" t="s">
        <v>64</v>
      </c>
      <c r="G47" s="5">
        <v>1</v>
      </c>
      <c r="H47" s="5">
        <v>1</v>
      </c>
      <c r="I47" s="18">
        <v>0</v>
      </c>
      <c r="J47" s="84" t="s">
        <v>113</v>
      </c>
      <c r="K47" s="51">
        <v>0</v>
      </c>
      <c r="L47" s="51">
        <v>0</v>
      </c>
      <c r="M47" s="52">
        <f t="shared" si="10"/>
        <v>0</v>
      </c>
      <c r="N47" s="53">
        <v>0</v>
      </c>
      <c r="O47" s="53">
        <v>0</v>
      </c>
      <c r="P47" s="54">
        <f t="shared" si="11"/>
        <v>0</v>
      </c>
      <c r="Q47" s="13">
        <f t="shared" si="12"/>
        <v>0</v>
      </c>
      <c r="R47" s="87">
        <v>0</v>
      </c>
      <c r="S47" s="87">
        <v>0</v>
      </c>
      <c r="T47" s="87">
        <v>1</v>
      </c>
      <c r="U47" s="87">
        <v>2</v>
      </c>
      <c r="V47" s="87">
        <v>0</v>
      </c>
      <c r="W47" s="87">
        <v>0</v>
      </c>
      <c r="X47" s="87">
        <v>0</v>
      </c>
      <c r="Y47" s="87">
        <v>0</v>
      </c>
      <c r="Z47" s="36">
        <f t="shared" si="13"/>
        <v>3</v>
      </c>
      <c r="AA47" s="9">
        <v>0</v>
      </c>
      <c r="AB47" s="9">
        <v>0</v>
      </c>
      <c r="AC47" s="57">
        <f t="shared" si="14"/>
        <v>0</v>
      </c>
      <c r="AD47" s="13">
        <f t="shared" si="15"/>
        <v>0</v>
      </c>
      <c r="AE47" s="88">
        <v>1</v>
      </c>
      <c r="AF47" s="88">
        <v>1</v>
      </c>
      <c r="AG47" s="59">
        <f t="shared" si="16"/>
        <v>2</v>
      </c>
      <c r="AH47" s="46">
        <v>0</v>
      </c>
      <c r="AI47" s="46">
        <v>0</v>
      </c>
      <c r="AJ47" s="47">
        <f t="shared" si="17"/>
        <v>0</v>
      </c>
      <c r="AK47" s="13">
        <f t="shared" si="18"/>
        <v>0</v>
      </c>
      <c r="AL47" s="89">
        <v>0</v>
      </c>
      <c r="AM47" s="89">
        <v>0</v>
      </c>
      <c r="AN47" s="37">
        <f t="shared" si="19"/>
        <v>0</v>
      </c>
      <c r="AO47" s="15">
        <v>0</v>
      </c>
      <c r="AP47" s="15">
        <v>0</v>
      </c>
      <c r="AQ47" s="62">
        <f t="shared" si="20"/>
        <v>0</v>
      </c>
      <c r="AR47" s="13">
        <f t="shared" si="21"/>
        <v>0</v>
      </c>
      <c r="AS47" s="89">
        <v>0</v>
      </c>
      <c r="AT47" s="89">
        <v>0</v>
      </c>
      <c r="AU47" s="37">
        <f t="shared" si="22"/>
        <v>0</v>
      </c>
      <c r="AV47" s="15">
        <v>0</v>
      </c>
      <c r="AW47" s="15">
        <v>0</v>
      </c>
      <c r="AX47" s="62">
        <f t="shared" si="23"/>
        <v>0</v>
      </c>
      <c r="AY47" s="13">
        <f t="shared" si="24"/>
        <v>0</v>
      </c>
      <c r="AZ47" s="65">
        <f t="shared" si="7"/>
        <v>5</v>
      </c>
      <c r="BA47" s="65">
        <f t="shared" si="25"/>
        <v>0</v>
      </c>
      <c r="BB47" s="65">
        <f t="shared" si="26"/>
        <v>5</v>
      </c>
      <c r="BC47" s="13">
        <f t="shared" si="9"/>
        <v>0</v>
      </c>
    </row>
    <row r="48" spans="1:55" ht="15.75" x14ac:dyDescent="0.25">
      <c r="A48" s="44"/>
      <c r="B48" s="30"/>
      <c r="C48" s="30"/>
      <c r="D48" s="30"/>
      <c r="E48" s="29"/>
      <c r="F48" s="5"/>
      <c r="G48" s="5"/>
      <c r="H48" s="5"/>
      <c r="I48" s="18"/>
      <c r="J48" s="77"/>
      <c r="K48" s="51"/>
      <c r="L48" s="51"/>
      <c r="M48" s="52"/>
      <c r="N48" s="53"/>
      <c r="O48" s="53"/>
      <c r="P48" s="54"/>
      <c r="Q48" s="13"/>
      <c r="R48" s="56"/>
      <c r="S48" s="56"/>
      <c r="T48" s="56"/>
      <c r="U48" s="56"/>
      <c r="V48" s="56"/>
      <c r="W48" s="56"/>
      <c r="X48" s="56"/>
      <c r="Y48" s="56"/>
      <c r="Z48" s="36"/>
      <c r="AA48" s="9"/>
      <c r="AB48" s="9"/>
      <c r="AC48" s="57"/>
      <c r="AD48" s="13"/>
      <c r="AE48" s="58"/>
      <c r="AF48" s="58"/>
      <c r="AG48" s="59"/>
      <c r="AH48" s="46"/>
      <c r="AI48" s="46"/>
      <c r="AJ48" s="47"/>
      <c r="AK48" s="13"/>
      <c r="AL48" s="61"/>
      <c r="AM48" s="61"/>
      <c r="AN48" s="37"/>
      <c r="AO48" s="15"/>
      <c r="AP48" s="15"/>
      <c r="AQ48" s="62"/>
      <c r="AR48" s="13"/>
      <c r="AS48" s="61"/>
      <c r="AT48" s="61"/>
      <c r="AU48" s="37"/>
      <c r="AV48" s="15"/>
      <c r="AW48" s="15"/>
      <c r="AX48" s="62"/>
      <c r="AY48" s="13"/>
      <c r="AZ48" s="65"/>
      <c r="BA48" s="65"/>
      <c r="BB48" s="65"/>
      <c r="BC48" s="13"/>
    </row>
    <row r="49" spans="1:55" ht="15.75" x14ac:dyDescent="0.25">
      <c r="A49" s="43"/>
      <c r="B49" s="30"/>
      <c r="C49" s="30"/>
      <c r="D49" s="30"/>
      <c r="E49" s="29"/>
      <c r="F49" s="5"/>
      <c r="G49" s="5"/>
      <c r="H49" s="5"/>
      <c r="I49" s="18"/>
      <c r="J49" s="77"/>
      <c r="K49" s="51"/>
      <c r="L49" s="51"/>
      <c r="M49" s="52"/>
      <c r="N49" s="53"/>
      <c r="O49" s="53"/>
      <c r="P49" s="54"/>
      <c r="Q49" s="13"/>
      <c r="R49" s="56"/>
      <c r="S49" s="56"/>
      <c r="T49" s="56"/>
      <c r="U49" s="56"/>
      <c r="V49" s="56"/>
      <c r="W49" s="56"/>
      <c r="X49" s="56"/>
      <c r="Y49" s="56"/>
      <c r="Z49" s="36"/>
      <c r="AA49" s="9"/>
      <c r="AB49" s="9"/>
      <c r="AC49" s="57"/>
      <c r="AD49" s="13"/>
      <c r="AE49" s="58"/>
      <c r="AF49" s="58"/>
      <c r="AG49" s="59"/>
      <c r="AH49" s="46"/>
      <c r="AI49" s="46"/>
      <c r="AJ49" s="47"/>
      <c r="AK49" s="13"/>
      <c r="AL49" s="61"/>
      <c r="AM49" s="61"/>
      <c r="AN49" s="37"/>
      <c r="AO49" s="15"/>
      <c r="AP49" s="15"/>
      <c r="AQ49" s="62"/>
      <c r="AR49" s="13"/>
      <c r="AS49" s="61"/>
      <c r="AT49" s="61"/>
      <c r="AU49" s="37"/>
      <c r="AV49" s="15"/>
      <c r="AW49" s="15"/>
      <c r="AX49" s="62"/>
      <c r="AY49" s="13"/>
      <c r="AZ49" s="65"/>
      <c r="BA49" s="65"/>
      <c r="BB49" s="65"/>
      <c r="BC49" s="13"/>
    </row>
    <row r="50" spans="1:55" ht="15.75" hidden="1" x14ac:dyDescent="0.25">
      <c r="A50" s="43"/>
      <c r="B50" s="30"/>
      <c r="C50" s="30"/>
      <c r="D50" s="30"/>
      <c r="E50" s="29"/>
      <c r="F50" s="5"/>
      <c r="G50" s="5"/>
      <c r="H50" s="5"/>
      <c r="I50" s="18"/>
      <c r="J50" s="77"/>
      <c r="K50" s="51"/>
      <c r="L50" s="51"/>
      <c r="M50" s="52"/>
      <c r="N50" s="53"/>
      <c r="O50" s="53"/>
      <c r="P50" s="54"/>
      <c r="Q50" s="13"/>
      <c r="R50" s="56"/>
      <c r="S50" s="56"/>
      <c r="T50" s="56"/>
      <c r="U50" s="56"/>
      <c r="V50" s="56"/>
      <c r="W50" s="56"/>
      <c r="X50" s="56"/>
      <c r="Y50" s="56"/>
      <c r="Z50" s="36"/>
      <c r="AA50" s="9"/>
      <c r="AB50" s="9"/>
      <c r="AC50" s="57"/>
      <c r="AD50" s="13"/>
      <c r="AE50" s="58"/>
      <c r="AF50" s="58"/>
      <c r="AG50" s="59"/>
      <c r="AH50" s="46"/>
      <c r="AI50" s="46"/>
      <c r="AJ50" s="47"/>
      <c r="AK50" s="13"/>
      <c r="AL50" s="61"/>
      <c r="AM50" s="61"/>
      <c r="AN50" s="37"/>
      <c r="AO50" s="15"/>
      <c r="AP50" s="15"/>
      <c r="AQ50" s="62"/>
      <c r="AR50" s="13"/>
      <c r="AS50" s="61"/>
      <c r="AT50" s="61"/>
      <c r="AU50" s="37"/>
      <c r="AV50" s="15"/>
      <c r="AW50" s="15"/>
      <c r="AX50" s="62"/>
      <c r="AY50" s="13"/>
      <c r="AZ50" s="65"/>
      <c r="BA50" s="65"/>
      <c r="BB50" s="65"/>
      <c r="BC50" s="13"/>
    </row>
    <row r="51" spans="1:55" ht="15.75" hidden="1" x14ac:dyDescent="0.25">
      <c r="A51" s="44"/>
      <c r="B51" s="30"/>
      <c r="C51" s="30"/>
      <c r="D51" s="30"/>
      <c r="E51" s="29"/>
      <c r="F51" s="5"/>
      <c r="G51" s="5"/>
      <c r="H51" s="5"/>
      <c r="I51" s="18"/>
      <c r="J51" s="77"/>
      <c r="K51" s="51"/>
      <c r="L51" s="51"/>
      <c r="M51" s="52"/>
      <c r="N51" s="53"/>
      <c r="O51" s="53"/>
      <c r="P51" s="54"/>
      <c r="Q51" s="13"/>
      <c r="R51" s="56"/>
      <c r="S51" s="56"/>
      <c r="T51" s="56"/>
      <c r="U51" s="56"/>
      <c r="V51" s="56"/>
      <c r="W51" s="56"/>
      <c r="X51" s="56"/>
      <c r="Y51" s="56"/>
      <c r="Z51" s="36"/>
      <c r="AA51" s="9"/>
      <c r="AB51" s="9"/>
      <c r="AC51" s="57"/>
      <c r="AD51" s="13"/>
      <c r="AE51" s="58"/>
      <c r="AF51" s="58"/>
      <c r="AG51" s="59"/>
      <c r="AH51" s="46"/>
      <c r="AI51" s="46"/>
      <c r="AJ51" s="47"/>
      <c r="AK51" s="13"/>
      <c r="AL51" s="61"/>
      <c r="AM51" s="61"/>
      <c r="AN51" s="37"/>
      <c r="AO51" s="15"/>
      <c r="AP51" s="15"/>
      <c r="AQ51" s="62"/>
      <c r="AR51" s="13"/>
      <c r="AS51" s="61"/>
      <c r="AT51" s="61"/>
      <c r="AU51" s="37"/>
      <c r="AV51" s="15"/>
      <c r="AW51" s="15"/>
      <c r="AX51" s="62"/>
      <c r="AY51" s="13"/>
      <c r="AZ51" s="65"/>
      <c r="BA51" s="65"/>
      <c r="BB51" s="65"/>
      <c r="BC51" s="13"/>
    </row>
    <row r="52" spans="1:55" ht="15.75" hidden="1" x14ac:dyDescent="0.25">
      <c r="A52" s="43"/>
      <c r="B52" s="30"/>
      <c r="C52" s="30"/>
      <c r="D52" s="30"/>
      <c r="E52" s="29"/>
      <c r="F52" s="5"/>
      <c r="G52" s="5"/>
      <c r="H52" s="5"/>
      <c r="I52" s="18"/>
      <c r="J52" s="77"/>
      <c r="K52" s="51"/>
      <c r="L52" s="51"/>
      <c r="M52" s="52"/>
      <c r="N52" s="53"/>
      <c r="O52" s="53"/>
      <c r="P52" s="54"/>
      <c r="Q52" s="13"/>
      <c r="R52" s="56"/>
      <c r="S52" s="56"/>
      <c r="T52" s="56"/>
      <c r="U52" s="56"/>
      <c r="V52" s="56"/>
      <c r="W52" s="56"/>
      <c r="X52" s="56"/>
      <c r="Y52" s="56"/>
      <c r="Z52" s="36"/>
      <c r="AA52" s="9"/>
      <c r="AB52" s="9"/>
      <c r="AC52" s="57"/>
      <c r="AD52" s="13"/>
      <c r="AE52" s="58"/>
      <c r="AF52" s="58"/>
      <c r="AG52" s="59"/>
      <c r="AH52" s="46"/>
      <c r="AI52" s="46"/>
      <c r="AJ52" s="47"/>
      <c r="AK52" s="13"/>
      <c r="AL52" s="61"/>
      <c r="AM52" s="61"/>
      <c r="AN52" s="37"/>
      <c r="AO52" s="15"/>
      <c r="AP52" s="15"/>
      <c r="AQ52" s="62"/>
      <c r="AR52" s="13"/>
      <c r="AS52" s="61"/>
      <c r="AT52" s="61"/>
      <c r="AU52" s="37"/>
      <c r="AV52" s="15"/>
      <c r="AW52" s="15"/>
      <c r="AX52" s="62"/>
      <c r="AY52" s="13"/>
      <c r="AZ52" s="65"/>
      <c r="BA52" s="65"/>
      <c r="BB52" s="65"/>
      <c r="BC52" s="13"/>
    </row>
    <row r="53" spans="1:55" ht="15.75" hidden="1" x14ac:dyDescent="0.25">
      <c r="A53" s="43"/>
      <c r="B53" s="30"/>
      <c r="C53" s="30"/>
      <c r="D53" s="30"/>
      <c r="E53" s="29"/>
      <c r="F53" s="5"/>
      <c r="G53" s="5"/>
      <c r="H53" s="5"/>
      <c r="I53" s="18"/>
      <c r="J53" s="77"/>
      <c r="K53" s="51"/>
      <c r="L53" s="51"/>
      <c r="M53" s="52"/>
      <c r="N53" s="53"/>
      <c r="O53" s="53"/>
      <c r="P53" s="54"/>
      <c r="Q53" s="13"/>
      <c r="R53" s="56"/>
      <c r="S53" s="56"/>
      <c r="T53" s="56"/>
      <c r="U53" s="56"/>
      <c r="V53" s="56"/>
      <c r="W53" s="56"/>
      <c r="X53" s="56"/>
      <c r="Y53" s="56"/>
      <c r="Z53" s="36"/>
      <c r="AA53" s="9"/>
      <c r="AB53" s="9"/>
      <c r="AC53" s="57"/>
      <c r="AD53" s="13"/>
      <c r="AE53" s="58"/>
      <c r="AF53" s="58"/>
      <c r="AG53" s="59"/>
      <c r="AH53" s="46"/>
      <c r="AI53" s="46"/>
      <c r="AJ53" s="47"/>
      <c r="AK53" s="13"/>
      <c r="AL53" s="61"/>
      <c r="AM53" s="61"/>
      <c r="AN53" s="37"/>
      <c r="AO53" s="15"/>
      <c r="AP53" s="15"/>
      <c r="AQ53" s="62"/>
      <c r="AR53" s="13"/>
      <c r="AS53" s="61"/>
      <c r="AT53" s="61"/>
      <c r="AU53" s="37"/>
      <c r="AV53" s="15"/>
      <c r="AW53" s="15"/>
      <c r="AX53" s="62"/>
      <c r="AY53" s="13"/>
      <c r="AZ53" s="65"/>
      <c r="BA53" s="65"/>
      <c r="BB53" s="65"/>
      <c r="BC53" s="13"/>
    </row>
    <row r="54" spans="1:55" ht="15.75" hidden="1" x14ac:dyDescent="0.25">
      <c r="A54" s="44"/>
      <c r="B54" s="30"/>
      <c r="C54" s="30"/>
      <c r="D54" s="30"/>
      <c r="E54" s="29"/>
      <c r="F54" s="5"/>
      <c r="G54" s="5"/>
      <c r="H54" s="5"/>
      <c r="I54" s="18"/>
      <c r="J54" s="77"/>
      <c r="K54" s="51"/>
      <c r="L54" s="51"/>
      <c r="M54" s="52"/>
      <c r="N54" s="53"/>
      <c r="O54" s="53"/>
      <c r="P54" s="54"/>
      <c r="Q54" s="13"/>
      <c r="R54" s="56"/>
      <c r="S54" s="56"/>
      <c r="T54" s="56"/>
      <c r="U54" s="56"/>
      <c r="V54" s="56"/>
      <c r="W54" s="56"/>
      <c r="X54" s="56"/>
      <c r="Y54" s="56"/>
      <c r="Z54" s="36"/>
      <c r="AA54" s="9"/>
      <c r="AB54" s="9"/>
      <c r="AC54" s="57"/>
      <c r="AD54" s="13"/>
      <c r="AE54" s="58"/>
      <c r="AF54" s="58"/>
      <c r="AG54" s="59"/>
      <c r="AH54" s="46"/>
      <c r="AI54" s="46"/>
      <c r="AJ54" s="47"/>
      <c r="AK54" s="13"/>
      <c r="AL54" s="61"/>
      <c r="AM54" s="61"/>
      <c r="AN54" s="37"/>
      <c r="AO54" s="15"/>
      <c r="AP54" s="15"/>
      <c r="AQ54" s="62"/>
      <c r="AR54" s="13"/>
      <c r="AS54" s="61"/>
      <c r="AT54" s="61"/>
      <c r="AU54" s="37"/>
      <c r="AV54" s="15"/>
      <c r="AW54" s="15"/>
      <c r="AX54" s="62"/>
      <c r="AY54" s="13"/>
      <c r="AZ54" s="65"/>
      <c r="BA54" s="65"/>
      <c r="BB54" s="65"/>
      <c r="BC54" s="13"/>
    </row>
    <row r="55" spans="1:55" ht="15.75" hidden="1" x14ac:dyDescent="0.25">
      <c r="A55" s="43"/>
      <c r="B55" s="30"/>
      <c r="C55" s="30"/>
      <c r="D55" s="30"/>
      <c r="E55" s="29"/>
      <c r="F55" s="5"/>
      <c r="G55" s="5"/>
      <c r="H55" s="5"/>
      <c r="I55" s="18"/>
      <c r="J55" s="77"/>
      <c r="K55" s="51"/>
      <c r="L55" s="51"/>
      <c r="M55" s="52"/>
      <c r="N55" s="53"/>
      <c r="O55" s="53"/>
      <c r="P55" s="54"/>
      <c r="Q55" s="13"/>
      <c r="R55" s="56"/>
      <c r="S55" s="56"/>
      <c r="T55" s="56"/>
      <c r="U55" s="56"/>
      <c r="V55" s="56"/>
      <c r="W55" s="56"/>
      <c r="X55" s="56"/>
      <c r="Y55" s="56"/>
      <c r="Z55" s="36"/>
      <c r="AA55" s="9"/>
      <c r="AB55" s="9"/>
      <c r="AC55" s="57"/>
      <c r="AD55" s="13"/>
      <c r="AE55" s="58"/>
      <c r="AF55" s="58"/>
      <c r="AG55" s="59"/>
      <c r="AH55" s="46"/>
      <c r="AI55" s="46"/>
      <c r="AJ55" s="47"/>
      <c r="AK55" s="13"/>
      <c r="AL55" s="61"/>
      <c r="AM55" s="61"/>
      <c r="AN55" s="37"/>
      <c r="AO55" s="15"/>
      <c r="AP55" s="15"/>
      <c r="AQ55" s="62"/>
      <c r="AR55" s="13"/>
      <c r="AS55" s="61"/>
      <c r="AT55" s="61"/>
      <c r="AU55" s="37"/>
      <c r="AV55" s="15"/>
      <c r="AW55" s="15"/>
      <c r="AX55" s="62"/>
      <c r="AY55" s="13"/>
      <c r="AZ55" s="65"/>
      <c r="BA55" s="65"/>
      <c r="BB55" s="65"/>
      <c r="BC55" s="13"/>
    </row>
    <row r="56" spans="1:55" ht="15.75" hidden="1" x14ac:dyDescent="0.25">
      <c r="A56" s="43"/>
      <c r="B56" s="30"/>
      <c r="C56" s="30"/>
      <c r="D56" s="30"/>
      <c r="E56" s="29"/>
      <c r="F56" s="5"/>
      <c r="G56" s="5"/>
      <c r="H56" s="5"/>
      <c r="I56" s="18"/>
      <c r="J56" s="77"/>
      <c r="K56" s="51"/>
      <c r="L56" s="51"/>
      <c r="M56" s="52"/>
      <c r="N56" s="53"/>
      <c r="O56" s="53"/>
      <c r="P56" s="54"/>
      <c r="Q56" s="13"/>
      <c r="R56" s="56"/>
      <c r="S56" s="56"/>
      <c r="T56" s="56"/>
      <c r="U56" s="56"/>
      <c r="V56" s="56"/>
      <c r="W56" s="56"/>
      <c r="X56" s="56"/>
      <c r="Y56" s="56"/>
      <c r="Z56" s="36"/>
      <c r="AA56" s="9"/>
      <c r="AB56" s="9"/>
      <c r="AC56" s="57"/>
      <c r="AD56" s="13"/>
      <c r="AE56" s="58"/>
      <c r="AF56" s="58"/>
      <c r="AG56" s="59"/>
      <c r="AH56" s="46"/>
      <c r="AI56" s="46"/>
      <c r="AJ56" s="47"/>
      <c r="AK56" s="13"/>
      <c r="AL56" s="61"/>
      <c r="AM56" s="61"/>
      <c r="AN56" s="37"/>
      <c r="AO56" s="15"/>
      <c r="AP56" s="15"/>
      <c r="AQ56" s="62"/>
      <c r="AR56" s="13"/>
      <c r="AS56" s="61"/>
      <c r="AT56" s="61"/>
      <c r="AU56" s="37"/>
      <c r="AV56" s="15"/>
      <c r="AW56" s="15"/>
      <c r="AX56" s="62"/>
      <c r="AY56" s="13"/>
      <c r="AZ56" s="65"/>
      <c r="BA56" s="65"/>
      <c r="BB56" s="65"/>
      <c r="BC56" s="13"/>
    </row>
    <row r="57" spans="1:55" ht="15.75" hidden="1" x14ac:dyDescent="0.25">
      <c r="A57" s="44"/>
      <c r="B57" s="30"/>
      <c r="C57" s="30"/>
      <c r="D57" s="30"/>
      <c r="E57" s="29"/>
      <c r="F57" s="5"/>
      <c r="G57" s="5"/>
      <c r="H57" s="5"/>
      <c r="I57" s="18"/>
      <c r="J57" s="77"/>
      <c r="K57" s="51"/>
      <c r="L57" s="51"/>
      <c r="M57" s="52"/>
      <c r="N57" s="53"/>
      <c r="O57" s="53"/>
      <c r="P57" s="54"/>
      <c r="Q57" s="13"/>
      <c r="R57" s="56"/>
      <c r="S57" s="56"/>
      <c r="T57" s="56"/>
      <c r="U57" s="56"/>
      <c r="V57" s="56"/>
      <c r="W57" s="56"/>
      <c r="X57" s="56"/>
      <c r="Y57" s="56"/>
      <c r="Z57" s="36"/>
      <c r="AA57" s="9"/>
      <c r="AB57" s="9"/>
      <c r="AC57" s="57"/>
      <c r="AD57" s="13"/>
      <c r="AE57" s="58"/>
      <c r="AF57" s="58"/>
      <c r="AG57" s="59"/>
      <c r="AH57" s="46"/>
      <c r="AI57" s="46"/>
      <c r="AJ57" s="47"/>
      <c r="AK57" s="13"/>
      <c r="AL57" s="61"/>
      <c r="AM57" s="61"/>
      <c r="AN57" s="37"/>
      <c r="AO57" s="15"/>
      <c r="AP57" s="15"/>
      <c r="AQ57" s="62"/>
      <c r="AR57" s="13"/>
      <c r="AS57" s="61"/>
      <c r="AT57" s="61"/>
      <c r="AU57" s="37"/>
      <c r="AV57" s="15"/>
      <c r="AW57" s="15"/>
      <c r="AX57" s="62"/>
      <c r="AY57" s="13"/>
      <c r="AZ57" s="65"/>
      <c r="BA57" s="65"/>
      <c r="BB57" s="65"/>
      <c r="BC57" s="13"/>
    </row>
    <row r="58" spans="1:55" ht="15.75" hidden="1" x14ac:dyDescent="0.25">
      <c r="A58" s="43"/>
      <c r="B58" s="30"/>
      <c r="C58" s="30"/>
      <c r="D58" s="30"/>
      <c r="E58" s="29"/>
      <c r="F58" s="5"/>
      <c r="G58" s="5"/>
      <c r="H58" s="5"/>
      <c r="I58" s="18"/>
      <c r="J58" s="77"/>
      <c r="K58" s="51"/>
      <c r="L58" s="51"/>
      <c r="M58" s="52"/>
      <c r="N58" s="53"/>
      <c r="O58" s="53"/>
      <c r="P58" s="54"/>
      <c r="Q58" s="13"/>
      <c r="R58" s="56"/>
      <c r="S58" s="56"/>
      <c r="T58" s="56"/>
      <c r="U58" s="56"/>
      <c r="V58" s="56"/>
      <c r="W58" s="56"/>
      <c r="X58" s="56"/>
      <c r="Y58" s="56"/>
      <c r="Z58" s="36"/>
      <c r="AA58" s="9"/>
      <c r="AB58" s="9"/>
      <c r="AC58" s="57"/>
      <c r="AD58" s="13"/>
      <c r="AE58" s="58"/>
      <c r="AF58" s="58"/>
      <c r="AG58" s="59"/>
      <c r="AH58" s="46"/>
      <c r="AI58" s="46"/>
      <c r="AJ58" s="47"/>
      <c r="AK58" s="13"/>
      <c r="AL58" s="61"/>
      <c r="AM58" s="61"/>
      <c r="AN58" s="37"/>
      <c r="AO58" s="15"/>
      <c r="AP58" s="15"/>
      <c r="AQ58" s="62"/>
      <c r="AR58" s="13"/>
      <c r="AS58" s="61"/>
      <c r="AT58" s="61"/>
      <c r="AU58" s="37"/>
      <c r="AV58" s="15"/>
      <c r="AW58" s="15"/>
      <c r="AX58" s="62"/>
      <c r="AY58" s="13"/>
      <c r="AZ58" s="65"/>
      <c r="BA58" s="65"/>
      <c r="BB58" s="65"/>
      <c r="BC58" s="13"/>
    </row>
    <row r="59" spans="1:55" ht="15.75" hidden="1" x14ac:dyDescent="0.25">
      <c r="A59" s="43"/>
      <c r="B59" s="30"/>
      <c r="C59" s="30"/>
      <c r="D59" s="30"/>
      <c r="E59" s="29"/>
      <c r="F59" s="5"/>
      <c r="G59" s="5"/>
      <c r="H59" s="5"/>
      <c r="I59" s="18"/>
      <c r="J59" s="77"/>
      <c r="K59" s="51"/>
      <c r="L59" s="51"/>
      <c r="M59" s="52"/>
      <c r="N59" s="53"/>
      <c r="O59" s="53"/>
      <c r="P59" s="54"/>
      <c r="Q59" s="13"/>
      <c r="R59" s="56"/>
      <c r="S59" s="56"/>
      <c r="T59" s="56"/>
      <c r="U59" s="56"/>
      <c r="V59" s="56"/>
      <c r="W59" s="56"/>
      <c r="X59" s="56"/>
      <c r="Y59" s="56"/>
      <c r="Z59" s="36"/>
      <c r="AA59" s="9"/>
      <c r="AB59" s="9"/>
      <c r="AC59" s="57"/>
      <c r="AD59" s="13"/>
      <c r="AE59" s="58"/>
      <c r="AF59" s="58"/>
      <c r="AG59" s="59"/>
      <c r="AH59" s="46"/>
      <c r="AI59" s="46"/>
      <c r="AJ59" s="47"/>
      <c r="AK59" s="13"/>
      <c r="AL59" s="61"/>
      <c r="AM59" s="61"/>
      <c r="AN59" s="37"/>
      <c r="AO59" s="15"/>
      <c r="AP59" s="15"/>
      <c r="AQ59" s="62"/>
      <c r="AR59" s="13"/>
      <c r="AS59" s="61"/>
      <c r="AT59" s="61"/>
      <c r="AU59" s="37"/>
      <c r="AV59" s="15"/>
      <c r="AW59" s="15"/>
      <c r="AX59" s="62"/>
      <c r="AY59" s="13"/>
      <c r="AZ59" s="65"/>
      <c r="BA59" s="65"/>
      <c r="BB59" s="65"/>
      <c r="BC59" s="13"/>
    </row>
    <row r="60" spans="1:55" ht="15.75" hidden="1" x14ac:dyDescent="0.25">
      <c r="A60" s="44"/>
      <c r="B60" s="30"/>
      <c r="C60" s="30"/>
      <c r="D60" s="30"/>
      <c r="E60" s="29"/>
      <c r="F60" s="5"/>
      <c r="G60" s="5"/>
      <c r="H60" s="5"/>
      <c r="I60" s="18"/>
      <c r="J60" s="77"/>
      <c r="K60" s="51"/>
      <c r="L60" s="51"/>
      <c r="M60" s="52"/>
      <c r="N60" s="53"/>
      <c r="O60" s="53"/>
      <c r="P60" s="54"/>
      <c r="Q60" s="13"/>
      <c r="R60" s="56"/>
      <c r="S60" s="56"/>
      <c r="T60" s="56"/>
      <c r="U60" s="56"/>
      <c r="V60" s="56"/>
      <c r="W60" s="56"/>
      <c r="X60" s="56"/>
      <c r="Y60" s="56"/>
      <c r="Z60" s="36"/>
      <c r="AA60" s="9"/>
      <c r="AB60" s="9"/>
      <c r="AC60" s="57"/>
      <c r="AD60" s="13"/>
      <c r="AE60" s="58"/>
      <c r="AF60" s="58"/>
      <c r="AG60" s="59"/>
      <c r="AH60" s="46"/>
      <c r="AI60" s="46"/>
      <c r="AJ60" s="47"/>
      <c r="AK60" s="13"/>
      <c r="AL60" s="61"/>
      <c r="AM60" s="61"/>
      <c r="AN60" s="37"/>
      <c r="AO60" s="15"/>
      <c r="AP60" s="15"/>
      <c r="AQ60" s="62"/>
      <c r="AR60" s="13"/>
      <c r="AS60" s="61"/>
      <c r="AT60" s="61"/>
      <c r="AU60" s="37"/>
      <c r="AV60" s="15"/>
      <c r="AW60" s="15"/>
      <c r="AX60" s="62"/>
      <c r="AY60" s="13"/>
      <c r="AZ60" s="65"/>
      <c r="BA60" s="65"/>
      <c r="BB60" s="65"/>
      <c r="BC60" s="13"/>
    </row>
    <row r="61" spans="1:55" ht="15.75" hidden="1" x14ac:dyDescent="0.25">
      <c r="A61" s="43"/>
      <c r="B61" s="30"/>
      <c r="C61" s="30"/>
      <c r="D61" s="30"/>
      <c r="E61" s="29"/>
      <c r="F61" s="5"/>
      <c r="G61" s="5"/>
      <c r="H61" s="5"/>
      <c r="I61" s="18"/>
      <c r="J61" s="77"/>
      <c r="K61" s="51"/>
      <c r="L61" s="51"/>
      <c r="M61" s="52"/>
      <c r="N61" s="53"/>
      <c r="O61" s="53"/>
      <c r="P61" s="54"/>
      <c r="Q61" s="13"/>
      <c r="R61" s="56"/>
      <c r="S61" s="56"/>
      <c r="T61" s="56"/>
      <c r="U61" s="56"/>
      <c r="V61" s="56"/>
      <c r="W61" s="56"/>
      <c r="X61" s="56"/>
      <c r="Y61" s="56"/>
      <c r="Z61" s="36"/>
      <c r="AA61" s="9"/>
      <c r="AB61" s="9"/>
      <c r="AC61" s="57"/>
      <c r="AD61" s="13"/>
      <c r="AE61" s="58"/>
      <c r="AF61" s="58"/>
      <c r="AG61" s="59"/>
      <c r="AH61" s="46"/>
      <c r="AI61" s="46"/>
      <c r="AJ61" s="47"/>
      <c r="AK61" s="13"/>
      <c r="AL61" s="61"/>
      <c r="AM61" s="61"/>
      <c r="AN61" s="37"/>
      <c r="AO61" s="15"/>
      <c r="AP61" s="15"/>
      <c r="AQ61" s="62"/>
      <c r="AR61" s="13"/>
      <c r="AS61" s="61"/>
      <c r="AT61" s="61"/>
      <c r="AU61" s="37"/>
      <c r="AV61" s="15"/>
      <c r="AW61" s="15"/>
      <c r="AX61" s="62"/>
      <c r="AY61" s="13"/>
      <c r="AZ61" s="65"/>
      <c r="BA61" s="65"/>
      <c r="BB61" s="65"/>
      <c r="BC61" s="13"/>
    </row>
    <row r="62" spans="1:55" ht="15.75" hidden="1" x14ac:dyDescent="0.25">
      <c r="A62" s="43"/>
      <c r="B62" s="30"/>
      <c r="C62" s="30"/>
      <c r="D62" s="30"/>
      <c r="E62" s="29"/>
      <c r="F62" s="5"/>
      <c r="G62" s="5"/>
      <c r="H62" s="5"/>
      <c r="I62" s="18"/>
      <c r="J62" s="77"/>
      <c r="K62" s="51"/>
      <c r="L62" s="51"/>
      <c r="M62" s="52"/>
      <c r="N62" s="53"/>
      <c r="O62" s="53"/>
      <c r="P62" s="54"/>
      <c r="Q62" s="13"/>
      <c r="R62" s="56"/>
      <c r="S62" s="56"/>
      <c r="T62" s="56"/>
      <c r="U62" s="56"/>
      <c r="V62" s="56"/>
      <c r="W62" s="56"/>
      <c r="X62" s="56"/>
      <c r="Y62" s="56"/>
      <c r="Z62" s="36"/>
      <c r="AA62" s="9"/>
      <c r="AB62" s="9"/>
      <c r="AC62" s="57"/>
      <c r="AD62" s="13"/>
      <c r="AE62" s="58"/>
      <c r="AF62" s="58"/>
      <c r="AG62" s="59"/>
      <c r="AH62" s="46"/>
      <c r="AI62" s="46"/>
      <c r="AJ62" s="47"/>
      <c r="AK62" s="13"/>
      <c r="AL62" s="61"/>
      <c r="AM62" s="61"/>
      <c r="AN62" s="37"/>
      <c r="AO62" s="15"/>
      <c r="AP62" s="15"/>
      <c r="AQ62" s="62"/>
      <c r="AR62" s="13"/>
      <c r="AS62" s="61"/>
      <c r="AT62" s="61"/>
      <c r="AU62" s="37"/>
      <c r="AV62" s="15"/>
      <c r="AW62" s="15"/>
      <c r="AX62" s="62"/>
      <c r="AY62" s="13"/>
      <c r="AZ62" s="65"/>
      <c r="BA62" s="65"/>
      <c r="BB62" s="65"/>
      <c r="BC62" s="13"/>
    </row>
    <row r="63" spans="1:55" ht="15.75" hidden="1" x14ac:dyDescent="0.25">
      <c r="A63" s="44"/>
      <c r="B63" s="30"/>
      <c r="C63" s="30"/>
      <c r="D63" s="30"/>
      <c r="E63" s="29"/>
      <c r="F63" s="5"/>
      <c r="G63" s="5"/>
      <c r="H63" s="5"/>
      <c r="I63" s="18"/>
      <c r="J63" s="77"/>
      <c r="K63" s="51"/>
      <c r="L63" s="51"/>
      <c r="M63" s="52"/>
      <c r="N63" s="53"/>
      <c r="O63" s="53"/>
      <c r="P63" s="54"/>
      <c r="Q63" s="13"/>
      <c r="R63" s="56"/>
      <c r="S63" s="56"/>
      <c r="T63" s="56"/>
      <c r="U63" s="56"/>
      <c r="V63" s="56"/>
      <c r="W63" s="56"/>
      <c r="X63" s="56"/>
      <c r="Y63" s="56"/>
      <c r="Z63" s="36"/>
      <c r="AA63" s="9"/>
      <c r="AB63" s="9"/>
      <c r="AC63" s="57"/>
      <c r="AD63" s="13"/>
      <c r="AE63" s="58"/>
      <c r="AF63" s="58"/>
      <c r="AG63" s="59"/>
      <c r="AH63" s="46"/>
      <c r="AI63" s="46"/>
      <c r="AJ63" s="47"/>
      <c r="AK63" s="13"/>
      <c r="AL63" s="61"/>
      <c r="AM63" s="61"/>
      <c r="AN63" s="37"/>
      <c r="AO63" s="15"/>
      <c r="AP63" s="15"/>
      <c r="AQ63" s="62"/>
      <c r="AR63" s="13"/>
      <c r="AS63" s="61"/>
      <c r="AT63" s="61"/>
      <c r="AU63" s="37"/>
      <c r="AV63" s="15"/>
      <c r="AW63" s="15"/>
      <c r="AX63" s="62"/>
      <c r="AY63" s="13"/>
      <c r="AZ63" s="65"/>
      <c r="BA63" s="65"/>
      <c r="BB63" s="65"/>
      <c r="BC63" s="13"/>
    </row>
    <row r="64" spans="1:55" ht="15.75" hidden="1" x14ac:dyDescent="0.25">
      <c r="A64" s="43"/>
      <c r="B64" s="30"/>
      <c r="C64" s="30"/>
      <c r="D64" s="30"/>
      <c r="E64" s="29"/>
      <c r="F64" s="5"/>
      <c r="G64" s="5"/>
      <c r="H64" s="5"/>
      <c r="I64" s="18"/>
      <c r="J64" s="77"/>
      <c r="K64" s="51"/>
      <c r="L64" s="51"/>
      <c r="M64" s="52"/>
      <c r="N64" s="53"/>
      <c r="O64" s="53"/>
      <c r="P64" s="54"/>
      <c r="Q64" s="13"/>
      <c r="R64" s="56"/>
      <c r="S64" s="56"/>
      <c r="T64" s="56"/>
      <c r="U64" s="56"/>
      <c r="V64" s="56"/>
      <c r="W64" s="56"/>
      <c r="X64" s="56"/>
      <c r="Y64" s="56"/>
      <c r="Z64" s="36"/>
      <c r="AA64" s="9"/>
      <c r="AB64" s="9"/>
      <c r="AC64" s="57"/>
      <c r="AD64" s="13"/>
      <c r="AE64" s="58"/>
      <c r="AF64" s="58"/>
      <c r="AG64" s="59"/>
      <c r="AH64" s="46"/>
      <c r="AI64" s="46"/>
      <c r="AJ64" s="47"/>
      <c r="AK64" s="13"/>
      <c r="AL64" s="61"/>
      <c r="AM64" s="61"/>
      <c r="AN64" s="37"/>
      <c r="AO64" s="15"/>
      <c r="AP64" s="15"/>
      <c r="AQ64" s="62"/>
      <c r="AR64" s="13"/>
      <c r="AS64" s="61"/>
      <c r="AT64" s="61"/>
      <c r="AU64" s="37"/>
      <c r="AV64" s="15"/>
      <c r="AW64" s="15"/>
      <c r="AX64" s="62"/>
      <c r="AY64" s="13"/>
      <c r="AZ64" s="65"/>
      <c r="BA64" s="65"/>
      <c r="BB64" s="65"/>
      <c r="BC64" s="13"/>
    </row>
    <row r="65" spans="1:55" ht="15.75" hidden="1" x14ac:dyDescent="0.25">
      <c r="A65" s="43"/>
      <c r="B65" s="30"/>
      <c r="C65" s="30"/>
      <c r="D65" s="30"/>
      <c r="E65" s="29"/>
      <c r="F65" s="5"/>
      <c r="G65" s="5"/>
      <c r="H65" s="5"/>
      <c r="I65" s="18"/>
      <c r="J65" s="77"/>
      <c r="K65" s="51"/>
      <c r="L65" s="51"/>
      <c r="M65" s="52"/>
      <c r="N65" s="53"/>
      <c r="O65" s="53"/>
      <c r="P65" s="54"/>
      <c r="Q65" s="13"/>
      <c r="R65" s="56"/>
      <c r="S65" s="56"/>
      <c r="T65" s="56"/>
      <c r="U65" s="56"/>
      <c r="V65" s="56"/>
      <c r="W65" s="56"/>
      <c r="X65" s="56"/>
      <c r="Y65" s="56"/>
      <c r="Z65" s="36"/>
      <c r="AA65" s="9"/>
      <c r="AB65" s="9"/>
      <c r="AC65" s="57"/>
      <c r="AD65" s="13"/>
      <c r="AE65" s="58"/>
      <c r="AF65" s="58"/>
      <c r="AG65" s="59"/>
      <c r="AH65" s="46"/>
      <c r="AI65" s="46"/>
      <c r="AJ65" s="47"/>
      <c r="AK65" s="13"/>
      <c r="AL65" s="61"/>
      <c r="AM65" s="61"/>
      <c r="AN65" s="37"/>
      <c r="AO65" s="15"/>
      <c r="AP65" s="15"/>
      <c r="AQ65" s="62"/>
      <c r="AR65" s="13"/>
      <c r="AS65" s="61"/>
      <c r="AT65" s="61"/>
      <c r="AU65" s="37"/>
      <c r="AV65" s="15"/>
      <c r="AW65" s="15"/>
      <c r="AX65" s="62"/>
      <c r="AY65" s="13"/>
      <c r="AZ65" s="65"/>
      <c r="BA65" s="65"/>
      <c r="BB65" s="65"/>
      <c r="BC65" s="13"/>
    </row>
    <row r="66" spans="1:55" ht="15.75" hidden="1" x14ac:dyDescent="0.25">
      <c r="A66" s="44"/>
      <c r="B66" s="30"/>
      <c r="C66" s="30"/>
      <c r="D66" s="30"/>
      <c r="E66" s="29"/>
      <c r="F66" s="5"/>
      <c r="G66" s="5"/>
      <c r="H66" s="5"/>
      <c r="I66" s="18"/>
      <c r="J66" s="77"/>
      <c r="K66" s="51"/>
      <c r="L66" s="51"/>
      <c r="M66" s="52"/>
      <c r="N66" s="53"/>
      <c r="O66" s="53"/>
      <c r="P66" s="54"/>
      <c r="Q66" s="13"/>
      <c r="R66" s="56"/>
      <c r="S66" s="56"/>
      <c r="T66" s="56"/>
      <c r="U66" s="56"/>
      <c r="V66" s="56"/>
      <c r="W66" s="56"/>
      <c r="X66" s="56"/>
      <c r="Y66" s="56"/>
      <c r="Z66" s="36"/>
      <c r="AA66" s="9"/>
      <c r="AB66" s="9"/>
      <c r="AC66" s="57"/>
      <c r="AD66" s="13"/>
      <c r="AE66" s="58"/>
      <c r="AF66" s="58"/>
      <c r="AG66" s="59"/>
      <c r="AH66" s="46"/>
      <c r="AI66" s="46"/>
      <c r="AJ66" s="47"/>
      <c r="AK66" s="13"/>
      <c r="AL66" s="61"/>
      <c r="AM66" s="61"/>
      <c r="AN66" s="37"/>
      <c r="AO66" s="15"/>
      <c r="AP66" s="15"/>
      <c r="AQ66" s="62"/>
      <c r="AR66" s="13"/>
      <c r="AS66" s="61"/>
      <c r="AT66" s="61"/>
      <c r="AU66" s="37"/>
      <c r="AV66" s="15"/>
      <c r="AW66" s="15"/>
      <c r="AX66" s="62"/>
      <c r="AY66" s="13"/>
      <c r="AZ66" s="65"/>
      <c r="BA66" s="65"/>
      <c r="BB66" s="65"/>
      <c r="BC66" s="13"/>
    </row>
    <row r="69" spans="1:55" s="3" customFormat="1" ht="15.75" x14ac:dyDescent="0.25">
      <c r="A69" s="40"/>
      <c r="B69" s="40"/>
      <c r="C69" s="40"/>
      <c r="D69" s="40"/>
      <c r="E69" s="38"/>
      <c r="F69" s="73" t="s">
        <v>51</v>
      </c>
      <c r="G69" s="41">
        <f t="shared" ref="G69:AD69" si="29">SUM(G6:G68)</f>
        <v>19</v>
      </c>
      <c r="H69" s="41">
        <f t="shared" si="29"/>
        <v>10</v>
      </c>
      <c r="I69" s="42">
        <f t="shared" si="29"/>
        <v>23</v>
      </c>
      <c r="J69" s="78"/>
      <c r="K69" s="55">
        <f t="shared" si="29"/>
        <v>0</v>
      </c>
      <c r="L69" s="55">
        <f t="shared" si="29"/>
        <v>0</v>
      </c>
      <c r="M69" s="50">
        <f t="shared" si="29"/>
        <v>0</v>
      </c>
      <c r="N69" s="68">
        <f t="shared" si="29"/>
        <v>0</v>
      </c>
      <c r="O69" s="68">
        <f t="shared" si="29"/>
        <v>0</v>
      </c>
      <c r="P69" s="68">
        <f t="shared" si="29"/>
        <v>0</v>
      </c>
      <c r="Q69" s="69">
        <f t="shared" si="29"/>
        <v>0</v>
      </c>
      <c r="R69" s="10">
        <f t="shared" si="29"/>
        <v>0</v>
      </c>
      <c r="S69" s="10">
        <f t="shared" si="29"/>
        <v>0</v>
      </c>
      <c r="T69" s="10">
        <f t="shared" si="29"/>
        <v>14</v>
      </c>
      <c r="U69" s="10">
        <f t="shared" si="29"/>
        <v>44</v>
      </c>
      <c r="V69" s="10">
        <f t="shared" si="29"/>
        <v>2</v>
      </c>
      <c r="W69" s="10">
        <f t="shared" si="29"/>
        <v>2</v>
      </c>
      <c r="X69" s="10">
        <f t="shared" si="29"/>
        <v>2</v>
      </c>
      <c r="Y69" s="10">
        <f t="shared" si="29"/>
        <v>2</v>
      </c>
      <c r="Z69" s="8">
        <f t="shared" si="29"/>
        <v>66</v>
      </c>
      <c r="AA69" s="70">
        <f t="shared" si="29"/>
        <v>0</v>
      </c>
      <c r="AB69" s="70">
        <f t="shared" si="29"/>
        <v>0</v>
      </c>
      <c r="AC69" s="70">
        <f t="shared" si="29"/>
        <v>0</v>
      </c>
      <c r="AD69" s="69">
        <f t="shared" si="29"/>
        <v>0</v>
      </c>
      <c r="AE69" s="60">
        <f t="shared" ref="AE69:BC69" si="30">SUM(AE6:AE68)</f>
        <v>44</v>
      </c>
      <c r="AF69" s="60">
        <f t="shared" si="30"/>
        <v>45</v>
      </c>
      <c r="AG69" s="45">
        <f t="shared" si="30"/>
        <v>89</v>
      </c>
      <c r="AH69" s="71">
        <f t="shared" si="30"/>
        <v>0</v>
      </c>
      <c r="AI69" s="71">
        <f t="shared" si="30"/>
        <v>0</v>
      </c>
      <c r="AJ69" s="71">
        <f t="shared" si="30"/>
        <v>0</v>
      </c>
      <c r="AK69" s="69">
        <f t="shared" si="30"/>
        <v>0</v>
      </c>
      <c r="AL69" s="63">
        <f t="shared" si="30"/>
        <v>0</v>
      </c>
      <c r="AM69" s="63">
        <f t="shared" si="30"/>
        <v>0</v>
      </c>
      <c r="AN69" s="16">
        <f t="shared" si="30"/>
        <v>0</v>
      </c>
      <c r="AO69" s="72">
        <f t="shared" si="30"/>
        <v>0</v>
      </c>
      <c r="AP69" s="72">
        <f t="shared" si="30"/>
        <v>0</v>
      </c>
      <c r="AQ69" s="72">
        <f t="shared" si="30"/>
        <v>0</v>
      </c>
      <c r="AR69" s="69">
        <f t="shared" si="30"/>
        <v>0</v>
      </c>
      <c r="AS69" s="63">
        <f t="shared" si="30"/>
        <v>0</v>
      </c>
      <c r="AT69" s="63">
        <f t="shared" si="30"/>
        <v>0</v>
      </c>
      <c r="AU69" s="16">
        <f t="shared" si="30"/>
        <v>0</v>
      </c>
      <c r="AV69" s="72">
        <f t="shared" si="30"/>
        <v>0</v>
      </c>
      <c r="AW69" s="72">
        <f t="shared" si="30"/>
        <v>0</v>
      </c>
      <c r="AX69" s="72">
        <f t="shared" si="30"/>
        <v>0</v>
      </c>
      <c r="AY69" s="69">
        <f t="shared" si="30"/>
        <v>0</v>
      </c>
      <c r="AZ69" s="64">
        <f t="shared" si="30"/>
        <v>155</v>
      </c>
      <c r="BA69" s="64">
        <f t="shared" si="30"/>
        <v>0</v>
      </c>
      <c r="BB69" s="64">
        <f t="shared" si="30"/>
        <v>155</v>
      </c>
      <c r="BC69" s="13">
        <f t="shared" si="30"/>
        <v>0</v>
      </c>
    </row>
    <row r="72" spans="1:55" ht="15.75" x14ac:dyDescent="0.25">
      <c r="A72" s="137" t="s">
        <v>117</v>
      </c>
      <c r="B72" s="138"/>
      <c r="C72" s="138"/>
      <c r="D72" s="138"/>
      <c r="E72" s="138"/>
      <c r="F72" s="138"/>
      <c r="G72" s="139"/>
    </row>
    <row r="73" spans="1:55" ht="15.75" x14ac:dyDescent="0.25">
      <c r="A73" s="140"/>
      <c r="B73" s="140"/>
      <c r="C73" s="140"/>
      <c r="D73" s="140"/>
      <c r="E73" s="141" t="s">
        <v>118</v>
      </c>
      <c r="F73" s="141"/>
      <c r="G73" s="142"/>
    </row>
    <row r="74" spans="1:55" ht="15.75" x14ac:dyDescent="0.25">
      <c r="A74" s="143" t="s">
        <v>119</v>
      </c>
      <c r="B74" s="144"/>
      <c r="C74" s="144"/>
      <c r="D74" s="144"/>
      <c r="E74" s="145">
        <v>0</v>
      </c>
      <c r="F74" s="145"/>
      <c r="G74" s="146"/>
    </row>
    <row r="75" spans="1:55" ht="15.75" x14ac:dyDescent="0.25">
      <c r="A75" s="147" t="s">
        <v>120</v>
      </c>
      <c r="B75" s="148"/>
      <c r="C75" s="148"/>
      <c r="D75" s="149"/>
      <c r="E75" s="150">
        <v>0</v>
      </c>
      <c r="F75" s="145"/>
      <c r="G75" s="146"/>
    </row>
    <row r="76" spans="1:55" ht="15.75" x14ac:dyDescent="0.25">
      <c r="A76" s="151" t="s">
        <v>121</v>
      </c>
      <c r="B76" s="152"/>
      <c r="C76" s="152"/>
      <c r="D76" s="152"/>
      <c r="E76" s="153">
        <v>0</v>
      </c>
      <c r="F76" s="153"/>
      <c r="G76" s="146"/>
    </row>
    <row r="77" spans="1:55" ht="15.75" x14ac:dyDescent="0.25">
      <c r="A77" s="154" t="s">
        <v>122</v>
      </c>
      <c r="B77" s="155"/>
      <c r="C77" s="155"/>
      <c r="D77" s="155"/>
      <c r="E77" s="156">
        <v>0</v>
      </c>
      <c r="F77" s="156"/>
      <c r="G77" s="146"/>
    </row>
    <row r="78" spans="1:55" ht="15.75" x14ac:dyDescent="0.25">
      <c r="A78" s="154" t="s">
        <v>123</v>
      </c>
      <c r="B78" s="155"/>
      <c r="C78" s="155"/>
      <c r="D78" s="155"/>
      <c r="E78" s="156">
        <v>0</v>
      </c>
      <c r="F78" s="156"/>
      <c r="G78" s="146"/>
    </row>
    <row r="79" spans="1:55" ht="15.75" x14ac:dyDescent="0.25">
      <c r="A79"/>
      <c r="B79"/>
      <c r="C79"/>
      <c r="D79"/>
      <c r="E79" s="141" t="s">
        <v>124</v>
      </c>
      <c r="F79" s="141"/>
      <c r="G79" s="142"/>
    </row>
    <row r="80" spans="1:55" ht="15.75" x14ac:dyDescent="0.25">
      <c r="A80" s="143" t="s">
        <v>119</v>
      </c>
      <c r="B80" s="144"/>
      <c r="C80" s="144"/>
      <c r="D80" s="144"/>
      <c r="E80" s="145">
        <v>0</v>
      </c>
      <c r="F80" s="145"/>
      <c r="G80" s="146"/>
    </row>
    <row r="81" spans="1:7" ht="15.75" x14ac:dyDescent="0.25">
      <c r="A81" s="147" t="s">
        <v>120</v>
      </c>
      <c r="B81" s="148"/>
      <c r="C81" s="148"/>
      <c r="D81" s="149"/>
      <c r="E81" s="145">
        <v>0</v>
      </c>
      <c r="F81" s="145"/>
      <c r="G81" s="146"/>
    </row>
    <row r="82" spans="1:7" ht="15.75" x14ac:dyDescent="0.25">
      <c r="A82" s="151" t="s">
        <v>121</v>
      </c>
      <c r="B82" s="152"/>
      <c r="C82" s="152"/>
      <c r="D82" s="152"/>
      <c r="E82" s="153">
        <v>0</v>
      </c>
      <c r="F82" s="153"/>
      <c r="G82" s="157"/>
    </row>
    <row r="83" spans="1:7" ht="15.75" x14ac:dyDescent="0.25">
      <c r="A83" s="154" t="s">
        <v>122</v>
      </c>
      <c r="B83" s="155"/>
      <c r="C83" s="155"/>
      <c r="D83" s="155"/>
      <c r="E83" s="156">
        <v>0</v>
      </c>
      <c r="F83" s="156"/>
      <c r="G83" s="158"/>
    </row>
    <row r="84" spans="1:7" ht="15.75" x14ac:dyDescent="0.25">
      <c r="A84" s="154" t="s">
        <v>123</v>
      </c>
      <c r="B84" s="155"/>
      <c r="C84" s="155"/>
      <c r="D84" s="155"/>
      <c r="E84" s="156">
        <v>0</v>
      </c>
      <c r="F84" s="156"/>
      <c r="G84" s="158"/>
    </row>
  </sheetData>
  <mergeCells count="42">
    <mergeCell ref="E83:G83"/>
    <mergeCell ref="E84:G84"/>
    <mergeCell ref="E78:G78"/>
    <mergeCell ref="E79:G79"/>
    <mergeCell ref="E80:G80"/>
    <mergeCell ref="E81:G81"/>
    <mergeCell ref="E82:G82"/>
    <mergeCell ref="E73:G73"/>
    <mergeCell ref="E74:G74"/>
    <mergeCell ref="E75:G75"/>
    <mergeCell ref="E76:G76"/>
    <mergeCell ref="E77:G77"/>
    <mergeCell ref="AS3:AY3"/>
    <mergeCell ref="AL1:AY1"/>
    <mergeCell ref="AZ1:BC3"/>
    <mergeCell ref="AL2:AR2"/>
    <mergeCell ref="AL3:AR3"/>
    <mergeCell ref="AS2:AY2"/>
    <mergeCell ref="AG1:AK3"/>
    <mergeCell ref="Z1:AD3"/>
    <mergeCell ref="A3:B3"/>
    <mergeCell ref="K3:L3"/>
    <mergeCell ref="R3:S3"/>
    <mergeCell ref="T3:U3"/>
    <mergeCell ref="V3:W3"/>
    <mergeCell ref="X3:Y3"/>
    <mergeCell ref="A2:B2"/>
    <mergeCell ref="K2:L2"/>
    <mergeCell ref="R2:S2"/>
    <mergeCell ref="T2:U2"/>
    <mergeCell ref="V2:W2"/>
    <mergeCell ref="V1:W1"/>
    <mergeCell ref="A1:B1"/>
    <mergeCell ref="K1:L1"/>
    <mergeCell ref="T1:U1"/>
    <mergeCell ref="M1:Q3"/>
    <mergeCell ref="C3:E3"/>
    <mergeCell ref="AE3:AF3"/>
    <mergeCell ref="X2:Y2"/>
    <mergeCell ref="X1:Y1"/>
    <mergeCell ref="AE1:AF2"/>
    <mergeCell ref="R1:S1"/>
  </mergeCells>
  <pageMargins left="0.70866141732283472" right="0.70866141732283472" top="0.74803149606299213" bottom="0.74803149606299213" header="0.31496062992125984" footer="0.31496062992125984"/>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Central Free State</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Slabbert</dc:creator>
  <cp:lastModifiedBy>Vossie (Hendrik) Vos</cp:lastModifiedBy>
  <cp:lastPrinted>2013-03-20T12:40:55Z</cp:lastPrinted>
  <dcterms:created xsi:type="dcterms:W3CDTF">2013-03-20T12:13:04Z</dcterms:created>
  <dcterms:modified xsi:type="dcterms:W3CDTF">2025-10-17T03:33:07Z</dcterms:modified>
</cp:coreProperties>
</file>